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ustomProperty3.bin" ContentType="application/vnd.openxmlformats-officedocument.spreadsheetml.customProperty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ustomProperty8.bin" ContentType="application/vnd.openxmlformats-officedocument.spreadsheetml.customProperty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ustomProperty9.bin" ContentType="application/vnd.openxmlformats-officedocument.spreadsheetml.customProperty"/>
  <Override PartName="/xl/tables/table1.xml" ContentType="application/vnd.openxmlformats-officedocument.spreadsheetml.table+xml"/>
  <Override PartName="/xl/customProperty10.bin" ContentType="application/vnd.openxmlformats-officedocument.spreadsheetml.customProperty"/>
  <Override PartName="/xl/tables/table2.xml" ContentType="application/vnd.openxmlformats-officedocument.spreadsheetml.table+xml"/>
  <Override PartName="/xl/customProperty11.bin" ContentType="application/vnd.openxmlformats-officedocument.spreadsheetml.customProperty"/>
  <Override PartName="/xl/drawings/drawing2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677459\Desktop\PowerBI\"/>
    </mc:Choice>
  </mc:AlternateContent>
  <xr:revisionPtr revIDLastSave="0" documentId="8_{9CE74A9B-EFF9-4F16-BBA3-6D0285646CD9}" xr6:coauthVersionLast="47" xr6:coauthVersionMax="47" xr10:uidLastSave="{00000000-0000-0000-0000-000000000000}"/>
  <bookViews>
    <workbookView xWindow="-108" yWindow="-108" windowWidth="23256" windowHeight="12576" xr2:uid="{6492CC99-BDE5-44A0-861E-4D887B9C6D6A}"/>
  </bookViews>
  <sheets>
    <sheet name="L2" sheetId="16" r:id="rId1"/>
    <sheet name="L3" sheetId="17" r:id="rId2"/>
    <sheet name="Summary" sheetId="1" state="hidden" r:id="rId3"/>
    <sheet name="Opps and Threats" sheetId="2" state="hidden" r:id="rId4"/>
    <sheet name="INPUT" sheetId="8" r:id="rId5"/>
    <sheet name="User Guide" sheetId="22" r:id="rId6"/>
    <sheet name="COVER" sheetId="6" r:id="rId7"/>
    <sheet name="MEA LOG" sheetId="7" r:id="rId8"/>
    <sheet name="Timeline" sheetId="20" r:id="rId9"/>
    <sheet name="Date Input" sheetId="23" r:id="rId10"/>
    <sheet name="COUNT" sheetId="9" state="hidden" r:id="rId11"/>
    <sheet name="SUM" sheetId="10" state="hidden" r:id="rId12"/>
    <sheet name="Sheet1" sheetId="3" state="hidden" r:id="rId13"/>
  </sheets>
  <externalReferences>
    <externalReference r:id="rId14"/>
  </externalReferences>
  <definedNames>
    <definedName name="_xlnm._FilterDatabase" localSheetId="10" hidden="1">COUNT!$C$33:$P$119</definedName>
    <definedName name="_xlnm._FilterDatabase" localSheetId="0" hidden="1">'L2'!$C$14:$V$513</definedName>
    <definedName name="_xlnm._FilterDatabase" localSheetId="1" hidden="1">'L3'!$C$14:$V$513</definedName>
    <definedName name="_xlnm._FilterDatabase" localSheetId="7" hidden="1">'MEA LOG'!$C$14:$V$513</definedName>
    <definedName name="_xlnm._FilterDatabase" localSheetId="3" hidden="1">'Opps and Threats'!$B$2:$R$50</definedName>
    <definedName name="_xlnm._FilterDatabase" localSheetId="12" hidden="1">Sheet1!$A$1:$B$37</definedName>
    <definedName name="_xlnm._FilterDatabase" localSheetId="8" hidden="1">Timeline!$C$14:$V$18</definedName>
    <definedName name="Accounts">[1]INPUT!#REF!</definedName>
    <definedName name="Milestones" localSheetId="8">Table711[]</definedName>
    <definedName name="Milestones">#REF!</definedName>
    <definedName name="Project_Timelin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8" l="1" a="1"/>
  <c r="C16" i="20" s="1"/>
  <c r="F20" i="8" a="1"/>
  <c r="F20" i="8" s="1"/>
  <c r="V28" i="7"/>
  <c r="D16" i="20" l="1"/>
  <c r="A27" i="23"/>
  <c r="B27" i="23" s="1"/>
  <c r="A21" i="23"/>
  <c r="B21" i="23" s="1"/>
  <c r="C38" i="20"/>
  <c r="C22" i="20"/>
  <c r="A25" i="23"/>
  <c r="B25" i="23" s="1"/>
  <c r="A26" i="23"/>
  <c r="B26" i="23" s="1"/>
  <c r="A8" i="23"/>
  <c r="B8" i="23" s="1"/>
  <c r="A13" i="23"/>
  <c r="B13" i="23" s="1"/>
  <c r="C37" i="20"/>
  <c r="C29" i="20"/>
  <c r="C21" i="20"/>
  <c r="A19" i="23"/>
  <c r="B19" i="23" s="1"/>
  <c r="A15" i="23"/>
  <c r="B15" i="23" s="1"/>
  <c r="A7" i="23"/>
  <c r="B7" i="23" s="1"/>
  <c r="A12" i="23"/>
  <c r="B12" i="23" s="1"/>
  <c r="C36" i="20"/>
  <c r="C28" i="20"/>
  <c r="C20" i="20"/>
  <c r="C19" i="20"/>
  <c r="A17" i="23"/>
  <c r="B17" i="23" s="1"/>
  <c r="A3" i="23"/>
  <c r="A5" i="23"/>
  <c r="B5" i="23" s="1"/>
  <c r="A10" i="23"/>
  <c r="B10" i="23" s="1"/>
  <c r="C34" i="20"/>
  <c r="C26" i="20"/>
  <c r="C18" i="20"/>
  <c r="A31" i="23"/>
  <c r="B31" i="23" s="1"/>
  <c r="C30" i="20"/>
  <c r="A18" i="23"/>
  <c r="B18" i="23" s="1"/>
  <c r="A14" i="23"/>
  <c r="B14" i="23" s="1"/>
  <c r="A6" i="23"/>
  <c r="B6" i="23" s="1"/>
  <c r="A11" i="23"/>
  <c r="B11" i="23" s="1"/>
  <c r="C43" i="20"/>
  <c r="C35" i="20"/>
  <c r="C27" i="20"/>
  <c r="A4" i="23"/>
  <c r="B4" i="23" s="1"/>
  <c r="A28" i="23"/>
  <c r="B28" i="23" s="1"/>
  <c r="A24" i="23"/>
  <c r="B24" i="23" s="1"/>
  <c r="C41" i="20"/>
  <c r="C33" i="20"/>
  <c r="C25" i="20"/>
  <c r="C17" i="20"/>
  <c r="A16" i="23"/>
  <c r="B16" i="23" s="1"/>
  <c r="A29" i="23"/>
  <c r="B29" i="23" s="1"/>
  <c r="A23" i="23"/>
  <c r="B23" i="23" s="1"/>
  <c r="C40" i="20"/>
  <c r="C32" i="20"/>
  <c r="C24" i="20"/>
  <c r="G20" i="8"/>
  <c r="A30" i="23"/>
  <c r="B30" i="23" s="1"/>
  <c r="A20" i="23"/>
  <c r="B20" i="23" s="1"/>
  <c r="A22" i="23"/>
  <c r="B22" i="23" s="1"/>
  <c r="C39" i="20"/>
  <c r="C31" i="20"/>
  <c r="C23" i="20"/>
  <c r="S6" i="7"/>
  <c r="C13" i="20"/>
  <c r="D17" i="20" l="1"/>
  <c r="D35" i="20"/>
  <c r="D18" i="20"/>
  <c r="D19" i="20"/>
  <c r="D21" i="20"/>
  <c r="D38" i="20"/>
  <c r="D23" i="20"/>
  <c r="D41" i="20"/>
  <c r="D31" i="20"/>
  <c r="D39" i="20"/>
  <c r="FC39" i="20" a="1"/>
  <c r="FC39" i="20" s="1"/>
  <c r="EQ39" i="20" a="1"/>
  <c r="EQ39" i="20" s="1"/>
  <c r="EL39" i="20" a="1"/>
  <c r="EL39" i="20" s="1"/>
  <c r="EF39" i="20" a="1"/>
  <c r="EF39" i="20" s="1"/>
  <c r="DT39" i="20" a="1"/>
  <c r="DT39" i="20" s="1"/>
  <c r="DO39" i="20" a="1"/>
  <c r="DO39" i="20" s="1"/>
  <c r="DH39" i="20" a="1"/>
  <c r="DH39" i="20" s="1"/>
  <c r="DC39" i="20" a="1"/>
  <c r="DC39" i="20" s="1"/>
  <c r="CQ39" i="20" a="1"/>
  <c r="CQ39" i="20" s="1"/>
  <c r="CE39" i="20" a="1"/>
  <c r="CE39" i="20" s="1"/>
  <c r="BZ39" i="20" a="1"/>
  <c r="BZ39" i="20" s="1"/>
  <c r="BT39" i="20" a="1"/>
  <c r="BT39" i="20" s="1"/>
  <c r="BH39" i="20" a="1"/>
  <c r="BH39" i="20" s="1"/>
  <c r="BC39" i="20" a="1"/>
  <c r="BC39" i="20" s="1"/>
  <c r="AV39" i="20" a="1"/>
  <c r="AV39" i="20" s="1"/>
  <c r="AP39" i="20" a="1"/>
  <c r="AP39" i="20" s="1"/>
  <c r="AK39" i="20" a="1"/>
  <c r="AK39" i="20" s="1"/>
  <c r="X39" i="20" a="1"/>
  <c r="X39" i="20" s="1"/>
  <c r="R39" i="20" a="1"/>
  <c r="R39" i="20" s="1"/>
  <c r="L39" i="20" a="1"/>
  <c r="L39" i="20" s="1"/>
  <c r="FB39" i="20" a="1"/>
  <c r="FB39" i="20" s="1"/>
  <c r="EW39" i="20" a="1"/>
  <c r="EW39" i="20" s="1"/>
  <c r="EK39" i="20" a="1"/>
  <c r="EK39" i="20" s="1"/>
  <c r="EE39" i="20" a="1"/>
  <c r="EE39" i="20" s="1"/>
  <c r="DZ39" i="20" a="1"/>
  <c r="DZ39" i="20" s="1"/>
  <c r="DN39" i="20" a="1"/>
  <c r="DN39" i="20" s="1"/>
  <c r="DB39" i="20" a="1"/>
  <c r="DB39" i="20" s="1"/>
  <c r="CW39" i="20" a="1"/>
  <c r="CW39" i="20" s="1"/>
  <c r="CP39" i="20" a="1"/>
  <c r="CP39" i="20" s="1"/>
  <c r="CK39" i="20" a="1"/>
  <c r="CK39" i="20" s="1"/>
  <c r="BY39" i="20" a="1"/>
  <c r="BY39" i="20" s="1"/>
  <c r="BS39" i="20" a="1"/>
  <c r="BS39" i="20" s="1"/>
  <c r="BN39" i="20" a="1"/>
  <c r="BN39" i="20" s="1"/>
  <c r="BB39" i="20" a="1"/>
  <c r="BB39" i="20" s="1"/>
  <c r="AJ39" i="20" a="1"/>
  <c r="AJ39" i="20" s="1"/>
  <c r="AC39" i="20" a="1"/>
  <c r="AC39" i="20" s="1"/>
  <c r="Q39" i="20" a="1"/>
  <c r="Q39" i="20" s="1"/>
  <c r="F39" i="20" a="1"/>
  <c r="F39" i="20" s="1"/>
  <c r="EV39" i="20" a="1"/>
  <c r="EV39" i="20" s="1"/>
  <c r="EP39" i="20" a="1"/>
  <c r="EP39" i="20" s="1"/>
  <c r="EJ39" i="20" a="1"/>
  <c r="EJ39" i="20" s="1"/>
  <c r="DY39" i="20" a="1"/>
  <c r="DY39" i="20" s="1"/>
  <c r="DS39" i="20" a="1"/>
  <c r="DS39" i="20" s="1"/>
  <c r="DM39" i="20" a="1"/>
  <c r="DM39" i="20" s="1"/>
  <c r="DG39" i="20" a="1"/>
  <c r="DG39" i="20" s="1"/>
  <c r="CV39" i="20" a="1"/>
  <c r="CV39" i="20" s="1"/>
  <c r="CJ39" i="20" a="1"/>
  <c r="CJ39" i="20" s="1"/>
  <c r="CD39" i="20" a="1"/>
  <c r="CD39" i="20" s="1"/>
  <c r="BX39" i="20" a="1"/>
  <c r="BX39" i="20" s="1"/>
  <c r="BM39" i="20" a="1"/>
  <c r="BM39" i="20" s="1"/>
  <c r="BG39" i="20" a="1"/>
  <c r="BG39" i="20" s="1"/>
  <c r="BA39" i="20" a="1"/>
  <c r="BA39" i="20" s="1"/>
  <c r="AU39" i="20" a="1"/>
  <c r="AU39" i="20" s="1"/>
  <c r="AO39" i="20" a="1"/>
  <c r="AO39" i="20" s="1"/>
  <c r="AI39" i="20" a="1"/>
  <c r="AI39" i="20" s="1"/>
  <c r="AB39" i="20" a="1"/>
  <c r="AB39" i="20" s="1"/>
  <c r="W39" i="20" a="1"/>
  <c r="W39" i="20" s="1"/>
  <c r="P39" i="20" a="1"/>
  <c r="P39" i="20" s="1"/>
  <c r="K39" i="20" a="1"/>
  <c r="K39" i="20" s="1"/>
  <c r="FA39" i="20" a="1"/>
  <c r="FA39" i="20" s="1"/>
  <c r="EO39" i="20" a="1"/>
  <c r="EO39" i="20" s="1"/>
  <c r="ED39" i="20" a="1"/>
  <c r="ED39" i="20" s="1"/>
  <c r="DX39" i="20" a="1"/>
  <c r="DX39" i="20" s="1"/>
  <c r="DR39" i="20" a="1"/>
  <c r="DR39" i="20" s="1"/>
  <c r="DL39" i="20" a="1"/>
  <c r="DL39" i="20" s="1"/>
  <c r="DA39" i="20" a="1"/>
  <c r="DA39" i="20" s="1"/>
  <c r="CU39" i="20" a="1"/>
  <c r="CU39" i="20" s="1"/>
  <c r="CO39" i="20" a="1"/>
  <c r="CO39" i="20" s="1"/>
  <c r="EZ39" i="20" a="1"/>
  <c r="EZ39" i="20" s="1"/>
  <c r="EU39" i="20" a="1"/>
  <c r="EU39" i="20" s="1"/>
  <c r="EN39" i="20" a="1"/>
  <c r="EN39" i="20" s="1"/>
  <c r="EI39" i="20" a="1"/>
  <c r="EI39" i="20" s="1"/>
  <c r="DW39" i="20" a="1"/>
  <c r="DW39" i="20" s="1"/>
  <c r="DK39" i="20" a="1"/>
  <c r="DK39" i="20" s="1"/>
  <c r="DF39" i="20" a="1"/>
  <c r="DF39" i="20" s="1"/>
  <c r="CZ39" i="20" a="1"/>
  <c r="CZ39" i="20" s="1"/>
  <c r="CN39" i="20" a="1"/>
  <c r="CN39" i="20" s="1"/>
  <c r="CI39" i="20" a="1"/>
  <c r="CI39" i="20" s="1"/>
  <c r="CB39" i="20" a="1"/>
  <c r="CB39" i="20" s="1"/>
  <c r="BW39" i="20" a="1"/>
  <c r="BW39" i="20" s="1"/>
  <c r="BK39" i="20" a="1"/>
  <c r="BK39" i="20" s="1"/>
  <c r="AY39" i="20" a="1"/>
  <c r="AY39" i="20" s="1"/>
  <c r="AT39" i="20" a="1"/>
  <c r="AT39" i="20" s="1"/>
  <c r="AM39" i="20" a="1"/>
  <c r="AM39" i="20" s="1"/>
  <c r="AG39" i="20" a="1"/>
  <c r="AG39" i="20" s="1"/>
  <c r="AA39" i="20" a="1"/>
  <c r="AA39" i="20" s="1"/>
  <c r="U39" i="20" a="1"/>
  <c r="U39" i="20" s="1"/>
  <c r="O39" i="20" a="1"/>
  <c r="O39" i="20" s="1"/>
  <c r="ET39" i="20" a="1"/>
  <c r="ET39" i="20" s="1"/>
  <c r="EH39" i="20" a="1"/>
  <c r="EH39" i="20" s="1"/>
  <c r="EC39" i="20" a="1"/>
  <c r="EC39" i="20" s="1"/>
  <c r="DV39" i="20" a="1"/>
  <c r="DV39" i="20" s="1"/>
  <c r="DQ39" i="20" a="1"/>
  <c r="DQ39" i="20" s="1"/>
  <c r="DE39" i="20" a="1"/>
  <c r="DE39" i="20" s="1"/>
  <c r="CY39" i="20" a="1"/>
  <c r="CY39" i="20" s="1"/>
  <c r="CT39" i="20" a="1"/>
  <c r="CT39" i="20" s="1"/>
  <c r="CH39" i="20" a="1"/>
  <c r="CH39" i="20" s="1"/>
  <c r="BV39" i="20" a="1"/>
  <c r="BV39" i="20" s="1"/>
  <c r="BQ39" i="20" a="1"/>
  <c r="BQ39" i="20" s="1"/>
  <c r="BJ39" i="20" a="1"/>
  <c r="BJ39" i="20" s="1"/>
  <c r="BE39" i="20" a="1"/>
  <c r="BE39" i="20" s="1"/>
  <c r="AS39" i="20" a="1"/>
  <c r="AS39" i="20" s="1"/>
  <c r="AF39" i="20" a="1"/>
  <c r="AF39" i="20" s="1"/>
  <c r="Z39" i="20" a="1"/>
  <c r="Z39" i="20" s="1"/>
  <c r="T39" i="20" a="1"/>
  <c r="T39" i="20" s="1"/>
  <c r="I39" i="20" a="1"/>
  <c r="I39" i="20" s="1"/>
  <c r="EY39" i="20" a="1"/>
  <c r="EY39" i="20" s="1"/>
  <c r="ES39" i="20" a="1"/>
  <c r="ES39" i="20" s="1"/>
  <c r="EM39" i="20" a="1"/>
  <c r="EM39" i="20" s="1"/>
  <c r="EB39" i="20" a="1"/>
  <c r="EB39" i="20" s="1"/>
  <c r="DP39" i="20" a="1"/>
  <c r="DP39" i="20" s="1"/>
  <c r="DJ39" i="20" a="1"/>
  <c r="DJ39" i="20" s="1"/>
  <c r="DD39" i="20" a="1"/>
  <c r="DD39" i="20" s="1"/>
  <c r="CS39" i="20" a="1"/>
  <c r="CS39" i="20" s="1"/>
  <c r="CM39" i="20" a="1"/>
  <c r="CM39" i="20" s="1"/>
  <c r="CG39" i="20" a="1"/>
  <c r="CG39" i="20" s="1"/>
  <c r="CA39" i="20" a="1"/>
  <c r="CA39" i="20" s="1"/>
  <c r="BP39" i="20" a="1"/>
  <c r="BP39" i="20" s="1"/>
  <c r="BD39" i="20" a="1"/>
  <c r="BD39" i="20" s="1"/>
  <c r="AX39" i="20" a="1"/>
  <c r="AX39" i="20" s="1"/>
  <c r="AR39" i="20" a="1"/>
  <c r="AR39" i="20" s="1"/>
  <c r="AL39" i="20" a="1"/>
  <c r="AL39" i="20" s="1"/>
  <c r="AE39" i="20" a="1"/>
  <c r="AE39" i="20" s="1"/>
  <c r="S39" i="20" a="1"/>
  <c r="S39" i="20" s="1"/>
  <c r="N39" i="20" a="1"/>
  <c r="N39" i="20" s="1"/>
  <c r="H39" i="20" a="1"/>
  <c r="H39" i="20" s="1"/>
  <c r="EX39" i="20" a="1"/>
  <c r="EX39" i="20" s="1"/>
  <c r="AZ39" i="20" a="1"/>
  <c r="AZ39" i="20" s="1"/>
  <c r="E39" i="20" a="1"/>
  <c r="E39" i="20" s="1"/>
  <c r="ER39" i="20" a="1"/>
  <c r="ER39" i="20" s="1"/>
  <c r="CX39" i="20" a="1"/>
  <c r="CX39" i="20" s="1"/>
  <c r="BU39" i="20" a="1"/>
  <c r="BU39" i="20" s="1"/>
  <c r="AW39" i="20" a="1"/>
  <c r="AW39" i="20" s="1"/>
  <c r="Y39" i="20" a="1"/>
  <c r="Y39" i="20" s="1"/>
  <c r="CR39" i="20" a="1"/>
  <c r="CR39" i="20" s="1"/>
  <c r="BR39" i="20" a="1"/>
  <c r="BR39" i="20" s="1"/>
  <c r="V39" i="20" a="1"/>
  <c r="V39" i="20" s="1"/>
  <c r="EG39" i="20" a="1"/>
  <c r="EG39" i="20" s="1"/>
  <c r="CL39" i="20" a="1"/>
  <c r="CL39" i="20" s="1"/>
  <c r="BO39" i="20" a="1"/>
  <c r="BO39" i="20" s="1"/>
  <c r="AQ39" i="20" a="1"/>
  <c r="AQ39" i="20" s="1"/>
  <c r="EA39" i="20" a="1"/>
  <c r="EA39" i="20" s="1"/>
  <c r="BL39" i="20" a="1"/>
  <c r="BL39" i="20" s="1"/>
  <c r="AN39" i="20" a="1"/>
  <c r="AN39" i="20" s="1"/>
  <c r="DU39" i="20" a="1"/>
  <c r="DU39" i="20" s="1"/>
  <c r="CF39" i="20" a="1"/>
  <c r="CF39" i="20" s="1"/>
  <c r="BI39" i="20" a="1"/>
  <c r="BI39" i="20" s="1"/>
  <c r="M39" i="20" a="1"/>
  <c r="M39" i="20" s="1"/>
  <c r="CC39" i="20" a="1"/>
  <c r="CC39" i="20" s="1"/>
  <c r="BF39" i="20" a="1"/>
  <c r="BF39" i="20" s="1"/>
  <c r="AH39" i="20" a="1"/>
  <c r="AH39" i="20" s="1"/>
  <c r="J39" i="20" a="1"/>
  <c r="J39" i="20" s="1"/>
  <c r="FD39" i="20" a="1"/>
  <c r="FD39" i="20" s="1"/>
  <c r="DI39" i="20" a="1"/>
  <c r="DI39" i="20" s="1"/>
  <c r="AD39" i="20" a="1"/>
  <c r="AD39" i="20" s="1"/>
  <c r="G39" i="20" a="1"/>
  <c r="G39" i="20" s="1"/>
  <c r="D30" i="20"/>
  <c r="D25" i="20"/>
  <c r="EW25" i="20" a="1"/>
  <c r="EW25" i="20" s="1"/>
  <c r="EO25" i="20" a="1"/>
  <c r="EO25" i="20" s="1"/>
  <c r="EG25" i="20" a="1"/>
  <c r="EG25" i="20" s="1"/>
  <c r="DY25" i="20" a="1"/>
  <c r="DY25" i="20" s="1"/>
  <c r="DQ25" i="20" a="1"/>
  <c r="DQ25" i="20" s="1"/>
  <c r="DI25" i="20" a="1"/>
  <c r="DI25" i="20" s="1"/>
  <c r="DA25" i="20" a="1"/>
  <c r="DA25" i="20" s="1"/>
  <c r="CS25" i="20" a="1"/>
  <c r="CS25" i="20" s="1"/>
  <c r="CK25" i="20" a="1"/>
  <c r="CK25" i="20" s="1"/>
  <c r="CC25" i="20" a="1"/>
  <c r="CC25" i="20" s="1"/>
  <c r="BU25" i="20" a="1"/>
  <c r="BU25" i="20" s="1"/>
  <c r="BM25" i="20" a="1"/>
  <c r="BM25" i="20" s="1"/>
  <c r="BE25" i="20" a="1"/>
  <c r="BE25" i="20" s="1"/>
  <c r="AW25" i="20" a="1"/>
  <c r="AW25" i="20" s="1"/>
  <c r="AO25" i="20" a="1"/>
  <c r="AO25" i="20" s="1"/>
  <c r="AG25" i="20" a="1"/>
  <c r="AG25" i="20" s="1"/>
  <c r="FD25" i="20" a="1"/>
  <c r="FD25" i="20" s="1"/>
  <c r="EV25" i="20" a="1"/>
  <c r="EV25" i="20" s="1"/>
  <c r="EN25" i="20" a="1"/>
  <c r="EN25" i="20" s="1"/>
  <c r="EF25" i="20" a="1"/>
  <c r="EF25" i="20" s="1"/>
  <c r="DX25" i="20" a="1"/>
  <c r="DX25" i="20" s="1"/>
  <c r="DP25" i="20" a="1"/>
  <c r="DP25" i="20" s="1"/>
  <c r="DH25" i="20" a="1"/>
  <c r="DH25" i="20" s="1"/>
  <c r="CZ25" i="20" a="1"/>
  <c r="CZ25" i="20" s="1"/>
  <c r="CR25" i="20" a="1"/>
  <c r="CR25" i="20" s="1"/>
  <c r="CJ25" i="20" a="1"/>
  <c r="CJ25" i="20" s="1"/>
  <c r="CB25" i="20" a="1"/>
  <c r="CB25" i="20" s="1"/>
  <c r="BT25" i="20" a="1"/>
  <c r="BT25" i="20" s="1"/>
  <c r="BL25" i="20" a="1"/>
  <c r="BL25" i="20" s="1"/>
  <c r="BD25" i="20" a="1"/>
  <c r="BD25" i="20" s="1"/>
  <c r="AV25" i="20" a="1"/>
  <c r="AV25" i="20" s="1"/>
  <c r="FC25" i="20" a="1"/>
  <c r="FC25" i="20" s="1"/>
  <c r="EU25" i="20" a="1"/>
  <c r="EU25" i="20" s="1"/>
  <c r="EM25" i="20" a="1"/>
  <c r="EM25" i="20" s="1"/>
  <c r="EE25" i="20" a="1"/>
  <c r="EE25" i="20" s="1"/>
  <c r="DW25" i="20" a="1"/>
  <c r="DW25" i="20" s="1"/>
  <c r="DO25" i="20" a="1"/>
  <c r="DO25" i="20" s="1"/>
  <c r="DG25" i="20" a="1"/>
  <c r="DG25" i="20" s="1"/>
  <c r="CY25" i="20" a="1"/>
  <c r="CY25" i="20" s="1"/>
  <c r="CQ25" i="20" a="1"/>
  <c r="CQ25" i="20" s="1"/>
  <c r="CI25" i="20" a="1"/>
  <c r="CI25" i="20" s="1"/>
  <c r="CA25" i="20" a="1"/>
  <c r="CA25" i="20" s="1"/>
  <c r="BS25" i="20" a="1"/>
  <c r="BS25" i="20" s="1"/>
  <c r="BK25" i="20" a="1"/>
  <c r="BK25" i="20" s="1"/>
  <c r="BC25" i="20" a="1"/>
  <c r="BC25" i="20" s="1"/>
  <c r="AU25" i="20" a="1"/>
  <c r="AU25" i="20" s="1"/>
  <c r="AM25" i="20" a="1"/>
  <c r="AM25" i="20" s="1"/>
  <c r="AE25" i="20" a="1"/>
  <c r="AE25" i="20" s="1"/>
  <c r="W25" i="20" a="1"/>
  <c r="W25" i="20" s="1"/>
  <c r="O25" i="20" a="1"/>
  <c r="O25" i="20" s="1"/>
  <c r="G25" i="20" a="1"/>
  <c r="G25" i="20" s="1"/>
  <c r="FA25" i="20" a="1"/>
  <c r="FA25" i="20" s="1"/>
  <c r="ES25" i="20" a="1"/>
  <c r="ES25" i="20" s="1"/>
  <c r="EK25" i="20" a="1"/>
  <c r="EK25" i="20" s="1"/>
  <c r="EC25" i="20" a="1"/>
  <c r="EC25" i="20" s="1"/>
  <c r="DU25" i="20" a="1"/>
  <c r="DU25" i="20" s="1"/>
  <c r="DM25" i="20" a="1"/>
  <c r="DM25" i="20" s="1"/>
  <c r="DE25" i="20" a="1"/>
  <c r="DE25" i="20" s="1"/>
  <c r="CW25" i="20" a="1"/>
  <c r="CW25" i="20" s="1"/>
  <c r="CO25" i="20" a="1"/>
  <c r="CO25" i="20" s="1"/>
  <c r="CG25" i="20" a="1"/>
  <c r="CG25" i="20" s="1"/>
  <c r="BY25" i="20" a="1"/>
  <c r="BY25" i="20" s="1"/>
  <c r="BQ25" i="20" a="1"/>
  <c r="BQ25" i="20" s="1"/>
  <c r="BI25" i="20" a="1"/>
  <c r="BI25" i="20" s="1"/>
  <c r="BA25" i="20" a="1"/>
  <c r="BA25" i="20" s="1"/>
  <c r="AS25" i="20" a="1"/>
  <c r="AS25" i="20" s="1"/>
  <c r="AK25" i="20" a="1"/>
  <c r="AK25" i="20" s="1"/>
  <c r="EZ25" i="20" a="1"/>
  <c r="EZ25" i="20" s="1"/>
  <c r="ER25" i="20" a="1"/>
  <c r="ER25" i="20" s="1"/>
  <c r="EJ25" i="20" a="1"/>
  <c r="EJ25" i="20" s="1"/>
  <c r="EB25" i="20" a="1"/>
  <c r="EB25" i="20" s="1"/>
  <c r="DT25" i="20" a="1"/>
  <c r="DT25" i="20" s="1"/>
  <c r="DL25" i="20" a="1"/>
  <c r="DL25" i="20" s="1"/>
  <c r="DD25" i="20" a="1"/>
  <c r="DD25" i="20" s="1"/>
  <c r="CV25" i="20" a="1"/>
  <c r="CV25" i="20" s="1"/>
  <c r="CN25" i="20" a="1"/>
  <c r="CN25" i="20" s="1"/>
  <c r="CF25" i="20" a="1"/>
  <c r="CF25" i="20" s="1"/>
  <c r="BX25" i="20" a="1"/>
  <c r="BX25" i="20" s="1"/>
  <c r="BP25" i="20" a="1"/>
  <c r="BP25" i="20" s="1"/>
  <c r="BH25" i="20" a="1"/>
  <c r="BH25" i="20" s="1"/>
  <c r="AZ25" i="20" a="1"/>
  <c r="AZ25" i="20" s="1"/>
  <c r="AR25" i="20" a="1"/>
  <c r="AR25" i="20" s="1"/>
  <c r="AJ25" i="20" a="1"/>
  <c r="AJ25" i="20" s="1"/>
  <c r="AB25" i="20" a="1"/>
  <c r="AB25" i="20" s="1"/>
  <c r="T25" i="20" a="1"/>
  <c r="T25" i="20" s="1"/>
  <c r="L25" i="20" a="1"/>
  <c r="L25" i="20" s="1"/>
  <c r="EY25" i="20" a="1"/>
  <c r="EY25" i="20" s="1"/>
  <c r="EQ25" i="20" a="1"/>
  <c r="EQ25" i="20" s="1"/>
  <c r="EI25" i="20" a="1"/>
  <c r="EI25" i="20" s="1"/>
  <c r="EA25" i="20" a="1"/>
  <c r="EA25" i="20" s="1"/>
  <c r="DS25" i="20" a="1"/>
  <c r="DS25" i="20" s="1"/>
  <c r="DK25" i="20" a="1"/>
  <c r="DK25" i="20" s="1"/>
  <c r="DC25" i="20" a="1"/>
  <c r="DC25" i="20" s="1"/>
  <c r="CU25" i="20" a="1"/>
  <c r="CU25" i="20" s="1"/>
  <c r="CM25" i="20" a="1"/>
  <c r="CM25" i="20" s="1"/>
  <c r="CE25" i="20" a="1"/>
  <c r="CE25" i="20" s="1"/>
  <c r="BW25" i="20" a="1"/>
  <c r="BW25" i="20" s="1"/>
  <c r="BO25" i="20" a="1"/>
  <c r="BO25" i="20" s="1"/>
  <c r="BG25" i="20" a="1"/>
  <c r="BG25" i="20" s="1"/>
  <c r="AY25" i="20" a="1"/>
  <c r="AY25" i="20" s="1"/>
  <c r="AQ25" i="20" a="1"/>
  <c r="AQ25" i="20" s="1"/>
  <c r="AI25" i="20" a="1"/>
  <c r="AI25" i="20" s="1"/>
  <c r="AA25" i="20" a="1"/>
  <c r="AA25" i="20" s="1"/>
  <c r="S25" i="20" a="1"/>
  <c r="S25" i="20" s="1"/>
  <c r="K25" i="20" a="1"/>
  <c r="K25" i="20" s="1"/>
  <c r="ED25" i="20" a="1"/>
  <c r="ED25" i="20" s="1"/>
  <c r="CX25" i="20" a="1"/>
  <c r="CX25" i="20" s="1"/>
  <c r="BR25" i="20" a="1"/>
  <c r="BR25" i="20" s="1"/>
  <c r="AN25" i="20" a="1"/>
  <c r="AN25" i="20" s="1"/>
  <c r="X25" i="20" a="1"/>
  <c r="X25" i="20" s="1"/>
  <c r="J25" i="20" a="1"/>
  <c r="J25" i="20" s="1"/>
  <c r="DZ25" i="20" a="1"/>
  <c r="DZ25" i="20" s="1"/>
  <c r="CT25" i="20" a="1"/>
  <c r="CT25" i="20" s="1"/>
  <c r="BN25" i="20" a="1"/>
  <c r="BN25" i="20" s="1"/>
  <c r="AL25" i="20" a="1"/>
  <c r="AL25" i="20" s="1"/>
  <c r="V25" i="20" a="1"/>
  <c r="V25" i="20" s="1"/>
  <c r="I25" i="20" a="1"/>
  <c r="I25" i="20" s="1"/>
  <c r="FB25" i="20" a="1"/>
  <c r="FB25" i="20" s="1"/>
  <c r="DV25" i="20" a="1"/>
  <c r="DV25" i="20" s="1"/>
  <c r="CP25" i="20" a="1"/>
  <c r="CP25" i="20" s="1"/>
  <c r="BJ25" i="20" a="1"/>
  <c r="BJ25" i="20" s="1"/>
  <c r="AH25" i="20" a="1"/>
  <c r="AH25" i="20" s="1"/>
  <c r="U25" i="20" a="1"/>
  <c r="U25" i="20" s="1"/>
  <c r="H25" i="20" a="1"/>
  <c r="H25" i="20" s="1"/>
  <c r="EX25" i="20" a="1"/>
  <c r="EX25" i="20" s="1"/>
  <c r="DR25" i="20" a="1"/>
  <c r="DR25" i="20" s="1"/>
  <c r="CL25" i="20" a="1"/>
  <c r="CL25" i="20" s="1"/>
  <c r="BF25" i="20" a="1"/>
  <c r="BF25" i="20" s="1"/>
  <c r="AF25" i="20" a="1"/>
  <c r="AF25" i="20" s="1"/>
  <c r="R25" i="20" a="1"/>
  <c r="R25" i="20" s="1"/>
  <c r="F25" i="20" a="1"/>
  <c r="F25" i="20" s="1"/>
  <c r="ET25" i="20" a="1"/>
  <c r="ET25" i="20" s="1"/>
  <c r="DN25" i="20" a="1"/>
  <c r="DN25" i="20" s="1"/>
  <c r="CH25" i="20" a="1"/>
  <c r="CH25" i="20" s="1"/>
  <c r="BB25" i="20" a="1"/>
  <c r="BB25" i="20" s="1"/>
  <c r="AD25" i="20" a="1"/>
  <c r="AD25" i="20" s="1"/>
  <c r="Q25" i="20" a="1"/>
  <c r="Q25" i="20" s="1"/>
  <c r="E25" i="20" a="1"/>
  <c r="E25" i="20" s="1"/>
  <c r="EP25" i="20" a="1"/>
  <c r="EP25" i="20" s="1"/>
  <c r="DJ25" i="20" a="1"/>
  <c r="DJ25" i="20" s="1"/>
  <c r="CD25" i="20" a="1"/>
  <c r="CD25" i="20" s="1"/>
  <c r="AX25" i="20" a="1"/>
  <c r="AX25" i="20" s="1"/>
  <c r="AC25" i="20" a="1"/>
  <c r="AC25" i="20" s="1"/>
  <c r="P25" i="20" a="1"/>
  <c r="P25" i="20" s="1"/>
  <c r="EL25" i="20" a="1"/>
  <c r="EL25" i="20" s="1"/>
  <c r="DF25" i="20" a="1"/>
  <c r="DF25" i="20" s="1"/>
  <c r="BZ25" i="20" a="1"/>
  <c r="BZ25" i="20" s="1"/>
  <c r="AT25" i="20" a="1"/>
  <c r="AT25" i="20" s="1"/>
  <c r="Z25" i="20" a="1"/>
  <c r="Z25" i="20" s="1"/>
  <c r="N25" i="20" a="1"/>
  <c r="N25" i="20" s="1"/>
  <c r="EH25" i="20" a="1"/>
  <c r="EH25" i="20" s="1"/>
  <c r="DB25" i="20" a="1"/>
  <c r="DB25" i="20" s="1"/>
  <c r="BV25" i="20" a="1"/>
  <c r="BV25" i="20" s="1"/>
  <c r="AP25" i="20" a="1"/>
  <c r="AP25" i="20" s="1"/>
  <c r="Y25" i="20" a="1"/>
  <c r="Y25" i="20" s="1"/>
  <c r="M25" i="20" a="1"/>
  <c r="M25" i="20" s="1"/>
  <c r="D43" i="20"/>
  <c r="D26" i="20"/>
  <c r="FA26" i="20" a="1"/>
  <c r="FA26" i="20" s="1"/>
  <c r="ES26" i="20" a="1"/>
  <c r="ES26" i="20" s="1"/>
  <c r="EK26" i="20" a="1"/>
  <c r="EK26" i="20" s="1"/>
  <c r="EC26" i="20" a="1"/>
  <c r="EC26" i="20" s="1"/>
  <c r="DU26" i="20" a="1"/>
  <c r="DU26" i="20" s="1"/>
  <c r="DM26" i="20" a="1"/>
  <c r="DM26" i="20" s="1"/>
  <c r="DE26" i="20" a="1"/>
  <c r="DE26" i="20" s="1"/>
  <c r="CW26" i="20" a="1"/>
  <c r="CW26" i="20" s="1"/>
  <c r="CO26" i="20" a="1"/>
  <c r="CO26" i="20" s="1"/>
  <c r="CG26" i="20" a="1"/>
  <c r="CG26" i="20" s="1"/>
  <c r="BY26" i="20" a="1"/>
  <c r="BY26" i="20" s="1"/>
  <c r="BQ26" i="20" a="1"/>
  <c r="BQ26" i="20" s="1"/>
  <c r="BI26" i="20" a="1"/>
  <c r="BI26" i="20" s="1"/>
  <c r="BA26" i="20" a="1"/>
  <c r="BA26" i="20" s="1"/>
  <c r="AS26" i="20" a="1"/>
  <c r="AS26" i="20" s="1"/>
  <c r="AK26" i="20" a="1"/>
  <c r="AK26" i="20" s="1"/>
  <c r="AC26" i="20" a="1"/>
  <c r="AC26" i="20" s="1"/>
  <c r="U26" i="20" a="1"/>
  <c r="U26" i="20" s="1"/>
  <c r="M26" i="20" a="1"/>
  <c r="M26" i="20" s="1"/>
  <c r="E26" i="20" a="1"/>
  <c r="E26" i="20" s="1"/>
  <c r="EZ26" i="20" a="1"/>
  <c r="EZ26" i="20" s="1"/>
  <c r="ER26" i="20" a="1"/>
  <c r="ER26" i="20" s="1"/>
  <c r="EJ26" i="20" a="1"/>
  <c r="EJ26" i="20" s="1"/>
  <c r="EB26" i="20" a="1"/>
  <c r="EB26" i="20" s="1"/>
  <c r="DT26" i="20" a="1"/>
  <c r="DT26" i="20" s="1"/>
  <c r="DL26" i="20" a="1"/>
  <c r="DL26" i="20" s="1"/>
  <c r="DD26" i="20" a="1"/>
  <c r="DD26" i="20" s="1"/>
  <c r="CV26" i="20" a="1"/>
  <c r="CV26" i="20" s="1"/>
  <c r="CN26" i="20" a="1"/>
  <c r="CN26" i="20" s="1"/>
  <c r="CF26" i="20" a="1"/>
  <c r="CF26" i="20" s="1"/>
  <c r="BX26" i="20" a="1"/>
  <c r="BX26" i="20" s="1"/>
  <c r="BP26" i="20" a="1"/>
  <c r="BP26" i="20" s="1"/>
  <c r="BH26" i="20" a="1"/>
  <c r="BH26" i="20" s="1"/>
  <c r="AZ26" i="20" a="1"/>
  <c r="AZ26" i="20" s="1"/>
  <c r="AR26" i="20" a="1"/>
  <c r="AR26" i="20" s="1"/>
  <c r="AJ26" i="20" a="1"/>
  <c r="AJ26" i="20" s="1"/>
  <c r="AB26" i="20" a="1"/>
  <c r="AB26" i="20" s="1"/>
  <c r="T26" i="20" a="1"/>
  <c r="T26" i="20" s="1"/>
  <c r="L26" i="20" a="1"/>
  <c r="L26" i="20" s="1"/>
  <c r="EY26" i="20" a="1"/>
  <c r="EY26" i="20" s="1"/>
  <c r="EQ26" i="20" a="1"/>
  <c r="EQ26" i="20" s="1"/>
  <c r="EI26" i="20" a="1"/>
  <c r="EI26" i="20" s="1"/>
  <c r="EA26" i="20" a="1"/>
  <c r="EA26" i="20" s="1"/>
  <c r="DS26" i="20" a="1"/>
  <c r="DS26" i="20" s="1"/>
  <c r="DK26" i="20" a="1"/>
  <c r="DK26" i="20" s="1"/>
  <c r="DC26" i="20" a="1"/>
  <c r="DC26" i="20" s="1"/>
  <c r="CU26" i="20" a="1"/>
  <c r="CU26" i="20" s="1"/>
  <c r="CM26" i="20" a="1"/>
  <c r="CM26" i="20" s="1"/>
  <c r="CE26" i="20" a="1"/>
  <c r="CE26" i="20" s="1"/>
  <c r="BW26" i="20" a="1"/>
  <c r="BW26" i="20" s="1"/>
  <c r="BO26" i="20" a="1"/>
  <c r="BO26" i="20" s="1"/>
  <c r="BG26" i="20" a="1"/>
  <c r="BG26" i="20" s="1"/>
  <c r="AY26" i="20" a="1"/>
  <c r="AY26" i="20" s="1"/>
  <c r="AQ26" i="20" a="1"/>
  <c r="AQ26" i="20" s="1"/>
  <c r="AI26" i="20" a="1"/>
  <c r="AI26" i="20" s="1"/>
  <c r="AA26" i="20" a="1"/>
  <c r="AA26" i="20" s="1"/>
  <c r="S26" i="20" a="1"/>
  <c r="S26" i="20" s="1"/>
  <c r="K26" i="20" a="1"/>
  <c r="K26" i="20" s="1"/>
  <c r="EX26" i="20" a="1"/>
  <c r="EX26" i="20" s="1"/>
  <c r="EP26" i="20" a="1"/>
  <c r="EP26" i="20" s="1"/>
  <c r="EH26" i="20" a="1"/>
  <c r="EH26" i="20" s="1"/>
  <c r="DZ26" i="20" a="1"/>
  <c r="DZ26" i="20" s="1"/>
  <c r="DR26" i="20" a="1"/>
  <c r="DR26" i="20" s="1"/>
  <c r="DJ26" i="20" a="1"/>
  <c r="DJ26" i="20" s="1"/>
  <c r="DB26" i="20" a="1"/>
  <c r="DB26" i="20" s="1"/>
  <c r="CT26" i="20" a="1"/>
  <c r="CT26" i="20" s="1"/>
  <c r="CL26" i="20" a="1"/>
  <c r="CL26" i="20" s="1"/>
  <c r="CD26" i="20" a="1"/>
  <c r="CD26" i="20" s="1"/>
  <c r="BV26" i="20" a="1"/>
  <c r="BV26" i="20" s="1"/>
  <c r="BN26" i="20" a="1"/>
  <c r="BN26" i="20" s="1"/>
  <c r="BF26" i="20" a="1"/>
  <c r="BF26" i="20" s="1"/>
  <c r="AX26" i="20" a="1"/>
  <c r="AX26" i="20" s="1"/>
  <c r="AP26" i="20" a="1"/>
  <c r="AP26" i="20" s="1"/>
  <c r="EW26" i="20" a="1"/>
  <c r="EW26" i="20" s="1"/>
  <c r="EO26" i="20" a="1"/>
  <c r="EO26" i="20" s="1"/>
  <c r="EG26" i="20" a="1"/>
  <c r="EG26" i="20" s="1"/>
  <c r="DY26" i="20" a="1"/>
  <c r="DY26" i="20" s="1"/>
  <c r="DQ26" i="20" a="1"/>
  <c r="DQ26" i="20" s="1"/>
  <c r="DI26" i="20" a="1"/>
  <c r="DI26" i="20" s="1"/>
  <c r="DA26" i="20" a="1"/>
  <c r="DA26" i="20" s="1"/>
  <c r="CS26" i="20" a="1"/>
  <c r="CS26" i="20" s="1"/>
  <c r="CK26" i="20" a="1"/>
  <c r="CK26" i="20" s="1"/>
  <c r="CC26" i="20" a="1"/>
  <c r="CC26" i="20" s="1"/>
  <c r="BU26" i="20" a="1"/>
  <c r="BU26" i="20" s="1"/>
  <c r="BM26" i="20" a="1"/>
  <c r="BM26" i="20" s="1"/>
  <c r="BE26" i="20" a="1"/>
  <c r="BE26" i="20" s="1"/>
  <c r="AW26" i="20" a="1"/>
  <c r="AW26" i="20" s="1"/>
  <c r="AO26" i="20" a="1"/>
  <c r="AO26" i="20" s="1"/>
  <c r="AG26" i="20" a="1"/>
  <c r="AG26" i="20" s="1"/>
  <c r="Y26" i="20" a="1"/>
  <c r="Y26" i="20" s="1"/>
  <c r="Q26" i="20" a="1"/>
  <c r="Q26" i="20" s="1"/>
  <c r="I26" i="20" a="1"/>
  <c r="I26" i="20" s="1"/>
  <c r="FD26" i="20" a="1"/>
  <c r="FD26" i="20" s="1"/>
  <c r="EV26" i="20" a="1"/>
  <c r="EV26" i="20" s="1"/>
  <c r="EN26" i="20" a="1"/>
  <c r="EN26" i="20" s="1"/>
  <c r="EF26" i="20" a="1"/>
  <c r="EF26" i="20" s="1"/>
  <c r="DX26" i="20" a="1"/>
  <c r="DX26" i="20" s="1"/>
  <c r="DP26" i="20" a="1"/>
  <c r="DP26" i="20" s="1"/>
  <c r="DH26" i="20" a="1"/>
  <c r="DH26" i="20" s="1"/>
  <c r="CZ26" i="20" a="1"/>
  <c r="CZ26" i="20" s="1"/>
  <c r="CR26" i="20" a="1"/>
  <c r="CR26" i="20" s="1"/>
  <c r="CJ26" i="20" a="1"/>
  <c r="CJ26" i="20" s="1"/>
  <c r="CB26" i="20" a="1"/>
  <c r="CB26" i="20" s="1"/>
  <c r="BT26" i="20" a="1"/>
  <c r="BT26" i="20" s="1"/>
  <c r="BL26" i="20" a="1"/>
  <c r="BL26" i="20" s="1"/>
  <c r="BD26" i="20" a="1"/>
  <c r="BD26" i="20" s="1"/>
  <c r="AV26" i="20" a="1"/>
  <c r="AV26" i="20" s="1"/>
  <c r="AN26" i="20" a="1"/>
  <c r="AN26" i="20" s="1"/>
  <c r="AF26" i="20" a="1"/>
  <c r="AF26" i="20" s="1"/>
  <c r="X26" i="20" a="1"/>
  <c r="X26" i="20" s="1"/>
  <c r="P26" i="20" a="1"/>
  <c r="P26" i="20" s="1"/>
  <c r="H26" i="20" a="1"/>
  <c r="H26" i="20" s="1"/>
  <c r="FC26" i="20" a="1"/>
  <c r="FC26" i="20" s="1"/>
  <c r="EU26" i="20" a="1"/>
  <c r="EU26" i="20" s="1"/>
  <c r="EM26" i="20" a="1"/>
  <c r="EM26" i="20" s="1"/>
  <c r="EE26" i="20" a="1"/>
  <c r="EE26" i="20" s="1"/>
  <c r="DW26" i="20" a="1"/>
  <c r="DW26" i="20" s="1"/>
  <c r="DO26" i="20" a="1"/>
  <c r="DO26" i="20" s="1"/>
  <c r="DG26" i="20" a="1"/>
  <c r="DG26" i="20" s="1"/>
  <c r="CY26" i="20" a="1"/>
  <c r="CY26" i="20" s="1"/>
  <c r="CQ26" i="20" a="1"/>
  <c r="CQ26" i="20" s="1"/>
  <c r="CI26" i="20" a="1"/>
  <c r="CI26" i="20" s="1"/>
  <c r="CA26" i="20" a="1"/>
  <c r="CA26" i="20" s="1"/>
  <c r="BS26" i="20" a="1"/>
  <c r="BS26" i="20" s="1"/>
  <c r="BK26" i="20" a="1"/>
  <c r="BK26" i="20" s="1"/>
  <c r="BC26" i="20" a="1"/>
  <c r="BC26" i="20" s="1"/>
  <c r="AU26" i="20" a="1"/>
  <c r="AU26" i="20" s="1"/>
  <c r="AM26" i="20" a="1"/>
  <c r="AM26" i="20" s="1"/>
  <c r="AE26" i="20" a="1"/>
  <c r="AE26" i="20" s="1"/>
  <c r="W26" i="20" a="1"/>
  <c r="W26" i="20" s="1"/>
  <c r="O26" i="20" a="1"/>
  <c r="O26" i="20" s="1"/>
  <c r="G26" i="20" a="1"/>
  <c r="G26" i="20" s="1"/>
  <c r="DF26" i="20" a="1"/>
  <c r="DF26" i="20" s="1"/>
  <c r="AT26" i="20" a="1"/>
  <c r="AT26" i="20" s="1"/>
  <c r="J26" i="20" a="1"/>
  <c r="J26" i="20" s="1"/>
  <c r="CX26" i="20" a="1"/>
  <c r="CX26" i="20" s="1"/>
  <c r="AL26" i="20" a="1"/>
  <c r="AL26" i="20" s="1"/>
  <c r="F26" i="20" a="1"/>
  <c r="F26" i="20" s="1"/>
  <c r="FB26" i="20" a="1"/>
  <c r="FB26" i="20" s="1"/>
  <c r="CP26" i="20" a="1"/>
  <c r="CP26" i="20" s="1"/>
  <c r="AH26" i="20" a="1"/>
  <c r="AH26" i="20" s="1"/>
  <c r="ET26" i="20" a="1"/>
  <c r="ET26" i="20" s="1"/>
  <c r="CH26" i="20" a="1"/>
  <c r="CH26" i="20" s="1"/>
  <c r="AD26" i="20" a="1"/>
  <c r="AD26" i="20" s="1"/>
  <c r="EL26" i="20" a="1"/>
  <c r="EL26" i="20" s="1"/>
  <c r="BZ26" i="20" a="1"/>
  <c r="BZ26" i="20" s="1"/>
  <c r="Z26" i="20" a="1"/>
  <c r="Z26" i="20" s="1"/>
  <c r="ED26" i="20" a="1"/>
  <c r="ED26" i="20" s="1"/>
  <c r="BR26" i="20" a="1"/>
  <c r="BR26" i="20" s="1"/>
  <c r="V26" i="20" a="1"/>
  <c r="V26" i="20" s="1"/>
  <c r="DV26" i="20" a="1"/>
  <c r="DV26" i="20" s="1"/>
  <c r="BJ26" i="20" a="1"/>
  <c r="BJ26" i="20" s="1"/>
  <c r="R26" i="20" a="1"/>
  <c r="R26" i="20" s="1"/>
  <c r="DN26" i="20" a="1"/>
  <c r="DN26" i="20" s="1"/>
  <c r="BB26" i="20" a="1"/>
  <c r="BB26" i="20" s="1"/>
  <c r="N26" i="20" a="1"/>
  <c r="N26" i="20" s="1"/>
  <c r="D20" i="20"/>
  <c r="D29" i="20"/>
  <c r="D24" i="20"/>
  <c r="EY24" i="20" a="1"/>
  <c r="EY24" i="20" s="1"/>
  <c r="EQ24" i="20" a="1"/>
  <c r="EQ24" i="20" s="1"/>
  <c r="EI24" i="20" a="1"/>
  <c r="EI24" i="20" s="1"/>
  <c r="EA24" i="20" a="1"/>
  <c r="EA24" i="20" s="1"/>
  <c r="DS24" i="20" a="1"/>
  <c r="DS24" i="20" s="1"/>
  <c r="DK24" i="20" a="1"/>
  <c r="DK24" i="20" s="1"/>
  <c r="DC24" i="20" a="1"/>
  <c r="DC24" i="20" s="1"/>
  <c r="CQ24" i="20" a="1"/>
  <c r="CQ24" i="20" s="1"/>
  <c r="CA24" i="20" a="1"/>
  <c r="CA24" i="20" s="1"/>
  <c r="FD24" i="20" a="1"/>
  <c r="FD24" i="20" s="1"/>
  <c r="EV24" i="20" a="1"/>
  <c r="EV24" i="20" s="1"/>
  <c r="EN24" i="20" a="1"/>
  <c r="EN24" i="20" s="1"/>
  <c r="EF24" i="20" a="1"/>
  <c r="EF24" i="20" s="1"/>
  <c r="DX24" i="20" a="1"/>
  <c r="DX24" i="20" s="1"/>
  <c r="DP24" i="20" a="1"/>
  <c r="DP24" i="20" s="1"/>
  <c r="DH24" i="20" a="1"/>
  <c r="DH24" i="20" s="1"/>
  <c r="CZ24" i="20" a="1"/>
  <c r="CZ24" i="20" s="1"/>
  <c r="CT24" i="20" a="1"/>
  <c r="CT24" i="20" s="1"/>
  <c r="CO24" i="20" a="1"/>
  <c r="CO24" i="20" s="1"/>
  <c r="CJ24" i="20" a="1"/>
  <c r="CJ24" i="20" s="1"/>
  <c r="CD24" i="20" a="1"/>
  <c r="CD24" i="20" s="1"/>
  <c r="BY24" i="20" a="1"/>
  <c r="BY24" i="20" s="1"/>
  <c r="BT24" i="20" a="1"/>
  <c r="BT24" i="20" s="1"/>
  <c r="FC24" i="20" a="1"/>
  <c r="FC24" i="20" s="1"/>
  <c r="EU24" i="20" a="1"/>
  <c r="EU24" i="20" s="1"/>
  <c r="EM24" i="20" a="1"/>
  <c r="EM24" i="20" s="1"/>
  <c r="EE24" i="20" a="1"/>
  <c r="EE24" i="20" s="1"/>
  <c r="DW24" i="20" a="1"/>
  <c r="DW24" i="20" s="1"/>
  <c r="DO24" i="20" a="1"/>
  <c r="DO24" i="20" s="1"/>
  <c r="DG24" i="20" a="1"/>
  <c r="DG24" i="20" s="1"/>
  <c r="CY24" i="20" a="1"/>
  <c r="CY24" i="20" s="1"/>
  <c r="CI24" i="20" a="1"/>
  <c r="CI24" i="20" s="1"/>
  <c r="BS24" i="20" a="1"/>
  <c r="BS24" i="20" s="1"/>
  <c r="BC24" i="20" a="1"/>
  <c r="BC24" i="20" s="1"/>
  <c r="AM24" i="20" a="1"/>
  <c r="AM24" i="20" s="1"/>
  <c r="EX24" i="20" a="1"/>
  <c r="EX24" i="20" s="1"/>
  <c r="EK24" i="20" a="1"/>
  <c r="EK24" i="20" s="1"/>
  <c r="DY24" i="20" a="1"/>
  <c r="DY24" i="20" s="1"/>
  <c r="DL24" i="20" a="1"/>
  <c r="DL24" i="20" s="1"/>
  <c r="CX24" i="20" a="1"/>
  <c r="CX24" i="20" s="1"/>
  <c r="CP24" i="20" a="1"/>
  <c r="CP24" i="20" s="1"/>
  <c r="BL24" i="20" a="1"/>
  <c r="BL24" i="20" s="1"/>
  <c r="AZ24" i="20" a="1"/>
  <c r="AZ24" i="20" s="1"/>
  <c r="AN24" i="20" a="1"/>
  <c r="AN24" i="20" s="1"/>
  <c r="W24" i="20" a="1"/>
  <c r="W24" i="20" s="1"/>
  <c r="G24" i="20" a="1"/>
  <c r="G24" i="20" s="1"/>
  <c r="EW24" i="20" a="1"/>
  <c r="EW24" i="20" s="1"/>
  <c r="EJ24" i="20" a="1"/>
  <c r="EJ24" i="20" s="1"/>
  <c r="DV24" i="20" a="1"/>
  <c r="DV24" i="20" s="1"/>
  <c r="DJ24" i="20" a="1"/>
  <c r="DJ24" i="20" s="1"/>
  <c r="CG24" i="20" a="1"/>
  <c r="CG24" i="20" s="1"/>
  <c r="BX24" i="20" a="1"/>
  <c r="BX24" i="20" s="1"/>
  <c r="BQ24" i="20" a="1"/>
  <c r="BQ24" i="20" s="1"/>
  <c r="BK24" i="20" a="1"/>
  <c r="BK24" i="20" s="1"/>
  <c r="BE24" i="20" a="1"/>
  <c r="BE24" i="20" s="1"/>
  <c r="AY24" i="20" a="1"/>
  <c r="AY24" i="20" s="1"/>
  <c r="AS24" i="20" a="1"/>
  <c r="AS24" i="20" s="1"/>
  <c r="AL24" i="20" a="1"/>
  <c r="AL24" i="20" s="1"/>
  <c r="AG24" i="20" a="1"/>
  <c r="AG24" i="20" s="1"/>
  <c r="AB24" i="20" a="1"/>
  <c r="AB24" i="20" s="1"/>
  <c r="V24" i="20" a="1"/>
  <c r="V24" i="20" s="1"/>
  <c r="Q24" i="20" a="1"/>
  <c r="Q24" i="20" s="1"/>
  <c r="L24" i="20" a="1"/>
  <c r="L24" i="20" s="1"/>
  <c r="F24" i="20" a="1"/>
  <c r="F24" i="20" s="1"/>
  <c r="ET24" i="20" a="1"/>
  <c r="ET24" i="20" s="1"/>
  <c r="EH24" i="20" a="1"/>
  <c r="EH24" i="20" s="1"/>
  <c r="DU24" i="20" a="1"/>
  <c r="DU24" i="20" s="1"/>
  <c r="DI24" i="20" a="1"/>
  <c r="DI24" i="20" s="1"/>
  <c r="CW24" i="20" a="1"/>
  <c r="CW24" i="20" s="1"/>
  <c r="CN24" i="20" a="1"/>
  <c r="CN24" i="20" s="1"/>
  <c r="CF24" i="20" a="1"/>
  <c r="CF24" i="20" s="1"/>
  <c r="BW24" i="20" a="1"/>
  <c r="BW24" i="20" s="1"/>
  <c r="BJ24" i="20" a="1"/>
  <c r="BJ24" i="20" s="1"/>
  <c r="AX24" i="20" a="1"/>
  <c r="AX24" i="20" s="1"/>
  <c r="AR24" i="20" a="1"/>
  <c r="AR24" i="20" s="1"/>
  <c r="AA24" i="20" a="1"/>
  <c r="AA24" i="20" s="1"/>
  <c r="K24" i="20" a="1"/>
  <c r="K24" i="20" s="1"/>
  <c r="ES24" i="20" a="1"/>
  <c r="ES24" i="20" s="1"/>
  <c r="EG24" i="20" a="1"/>
  <c r="EG24" i="20" s="1"/>
  <c r="DT24" i="20" a="1"/>
  <c r="DT24" i="20" s="1"/>
  <c r="DF24" i="20" a="1"/>
  <c r="DF24" i="20" s="1"/>
  <c r="CV24" i="20" a="1"/>
  <c r="CV24" i="20" s="1"/>
  <c r="CM24" i="20" a="1"/>
  <c r="CM24" i="20" s="1"/>
  <c r="CE24" i="20" a="1"/>
  <c r="CE24" i="20" s="1"/>
  <c r="BV24" i="20" a="1"/>
  <c r="BV24" i="20" s="1"/>
  <c r="BP24" i="20" a="1"/>
  <c r="BP24" i="20" s="1"/>
  <c r="BD24" i="20" a="1"/>
  <c r="BD24" i="20" s="1"/>
  <c r="AW24" i="20" a="1"/>
  <c r="AW24" i="20" s="1"/>
  <c r="AQ24" i="20" a="1"/>
  <c r="AQ24" i="20" s="1"/>
  <c r="AK24" i="20" a="1"/>
  <c r="AK24" i="20" s="1"/>
  <c r="AF24" i="20" a="1"/>
  <c r="AF24" i="20" s="1"/>
  <c r="Z24" i="20" a="1"/>
  <c r="Z24" i="20" s="1"/>
  <c r="U24" i="20" a="1"/>
  <c r="U24" i="20" s="1"/>
  <c r="P24" i="20" a="1"/>
  <c r="P24" i="20" s="1"/>
  <c r="J24" i="20" a="1"/>
  <c r="J24" i="20" s="1"/>
  <c r="E24" i="20" a="1"/>
  <c r="E24" i="20" s="1"/>
  <c r="ER24" i="20" a="1"/>
  <c r="ER24" i="20" s="1"/>
  <c r="ED24" i="20" a="1"/>
  <c r="ED24" i="20" s="1"/>
  <c r="DR24" i="20" a="1"/>
  <c r="DR24" i="20" s="1"/>
  <c r="DE24" i="20" a="1"/>
  <c r="DE24" i="20" s="1"/>
  <c r="CU24" i="20" a="1"/>
  <c r="CU24" i="20" s="1"/>
  <c r="CL24" i="20" a="1"/>
  <c r="CL24" i="20" s="1"/>
  <c r="CC24" i="20" a="1"/>
  <c r="CC24" i="20" s="1"/>
  <c r="BO24" i="20" a="1"/>
  <c r="BO24" i="20" s="1"/>
  <c r="BI24" i="20" a="1"/>
  <c r="BI24" i="20" s="1"/>
  <c r="BB24" i="20" a="1"/>
  <c r="BB24" i="20" s="1"/>
  <c r="AP24" i="20" a="1"/>
  <c r="AP24" i="20" s="1"/>
  <c r="AE24" i="20" a="1"/>
  <c r="AE24" i="20" s="1"/>
  <c r="O24" i="20" a="1"/>
  <c r="O24" i="20" s="1"/>
  <c r="FB24" i="20" a="1"/>
  <c r="FB24" i="20" s="1"/>
  <c r="EP24" i="20" a="1"/>
  <c r="EP24" i="20" s="1"/>
  <c r="EC24" i="20" a="1"/>
  <c r="EC24" i="20" s="1"/>
  <c r="DQ24" i="20" a="1"/>
  <c r="DQ24" i="20" s="1"/>
  <c r="DD24" i="20" a="1"/>
  <c r="DD24" i="20" s="1"/>
  <c r="CS24" i="20" a="1"/>
  <c r="CS24" i="20" s="1"/>
  <c r="CK24" i="20" a="1"/>
  <c r="CK24" i="20" s="1"/>
  <c r="BU24" i="20" a="1"/>
  <c r="BU24" i="20" s="1"/>
  <c r="BN24" i="20" a="1"/>
  <c r="BN24" i="20" s="1"/>
  <c r="BH24" i="20" a="1"/>
  <c r="BH24" i="20" s="1"/>
  <c r="AV24" i="20" a="1"/>
  <c r="AV24" i="20" s="1"/>
  <c r="AJ24" i="20" a="1"/>
  <c r="AJ24" i="20" s="1"/>
  <c r="AD24" i="20" a="1"/>
  <c r="AD24" i="20" s="1"/>
  <c r="Y24" i="20" a="1"/>
  <c r="Y24" i="20" s="1"/>
  <c r="T24" i="20" a="1"/>
  <c r="T24" i="20" s="1"/>
  <c r="N24" i="20" a="1"/>
  <c r="N24" i="20" s="1"/>
  <c r="I24" i="20" a="1"/>
  <c r="I24" i="20" s="1"/>
  <c r="FA24" i="20" a="1"/>
  <c r="FA24" i="20" s="1"/>
  <c r="EO24" i="20" a="1"/>
  <c r="EO24" i="20" s="1"/>
  <c r="EB24" i="20" a="1"/>
  <c r="EB24" i="20" s="1"/>
  <c r="DN24" i="20" a="1"/>
  <c r="DN24" i="20" s="1"/>
  <c r="DB24" i="20" a="1"/>
  <c r="DB24" i="20" s="1"/>
  <c r="CB24" i="20" a="1"/>
  <c r="CB24" i="20" s="1"/>
  <c r="BM24" i="20" a="1"/>
  <c r="BM24" i="20" s="1"/>
  <c r="BG24" i="20" a="1"/>
  <c r="BG24" i="20" s="1"/>
  <c r="BA24" i="20" a="1"/>
  <c r="BA24" i="20" s="1"/>
  <c r="AU24" i="20" a="1"/>
  <c r="AU24" i="20" s="1"/>
  <c r="AO24" i="20" a="1"/>
  <c r="AO24" i="20" s="1"/>
  <c r="AI24" i="20" a="1"/>
  <c r="AI24" i="20" s="1"/>
  <c r="S24" i="20" a="1"/>
  <c r="S24" i="20" s="1"/>
  <c r="EZ24" i="20" a="1"/>
  <c r="EZ24" i="20" s="1"/>
  <c r="EL24" i="20" a="1"/>
  <c r="EL24" i="20" s="1"/>
  <c r="DZ24" i="20" a="1"/>
  <c r="DZ24" i="20" s="1"/>
  <c r="DM24" i="20" a="1"/>
  <c r="DM24" i="20" s="1"/>
  <c r="DA24" i="20" a="1"/>
  <c r="DA24" i="20" s="1"/>
  <c r="CR24" i="20" a="1"/>
  <c r="CR24" i="20" s="1"/>
  <c r="CH24" i="20" a="1"/>
  <c r="CH24" i="20" s="1"/>
  <c r="BZ24" i="20" a="1"/>
  <c r="BZ24" i="20" s="1"/>
  <c r="BR24" i="20" a="1"/>
  <c r="BR24" i="20" s="1"/>
  <c r="BF24" i="20" a="1"/>
  <c r="BF24" i="20" s="1"/>
  <c r="AT24" i="20" a="1"/>
  <c r="AT24" i="20" s="1"/>
  <c r="AH24" i="20" a="1"/>
  <c r="AH24" i="20" s="1"/>
  <c r="AC24" i="20" a="1"/>
  <c r="AC24" i="20" s="1"/>
  <c r="X24" i="20" a="1"/>
  <c r="X24" i="20" s="1"/>
  <c r="R24" i="20" a="1"/>
  <c r="R24" i="20" s="1"/>
  <c r="M24" i="20" a="1"/>
  <c r="M24" i="20" s="1"/>
  <c r="H24" i="20" a="1"/>
  <c r="H24" i="20" s="1"/>
  <c r="D33" i="20"/>
  <c r="D34" i="20"/>
  <c r="D28" i="20"/>
  <c r="D37" i="20"/>
  <c r="D32" i="20"/>
  <c r="EY32" i="20" a="1"/>
  <c r="EY32" i="20" s="1"/>
  <c r="EL32" i="20" a="1"/>
  <c r="EL32" i="20" s="1"/>
  <c r="EF32" i="20" a="1"/>
  <c r="EF32" i="20" s="1"/>
  <c r="DS32" i="20" a="1"/>
  <c r="DS32" i="20" s="1"/>
  <c r="DL32" i="20" a="1"/>
  <c r="DL32" i="20" s="1"/>
  <c r="DE32" i="20" a="1"/>
  <c r="DE32" i="20" s="1"/>
  <c r="CX32" i="20" a="1"/>
  <c r="CX32" i="20" s="1"/>
  <c r="CQ32" i="20" a="1"/>
  <c r="CQ32" i="20" s="1"/>
  <c r="CJ32" i="20" a="1"/>
  <c r="CJ32" i="20" s="1"/>
  <c r="CC32" i="20" a="1"/>
  <c r="CC32" i="20" s="1"/>
  <c r="BV32" i="20" a="1"/>
  <c r="BV32" i="20" s="1"/>
  <c r="BN32" i="20" a="1"/>
  <c r="BN32" i="20" s="1"/>
  <c r="BH32" i="20" a="1"/>
  <c r="BH32" i="20" s="1"/>
  <c r="AZ32" i="20" a="1"/>
  <c r="AZ32" i="20" s="1"/>
  <c r="AS32" i="20" a="1"/>
  <c r="AS32" i="20" s="1"/>
  <c r="AL32" i="20" a="1"/>
  <c r="AL32" i="20" s="1"/>
  <c r="AE32" i="20" a="1"/>
  <c r="AE32" i="20" s="1"/>
  <c r="X32" i="20" a="1"/>
  <c r="X32" i="20" s="1"/>
  <c r="Q32" i="20" a="1"/>
  <c r="Q32" i="20" s="1"/>
  <c r="J32" i="20" a="1"/>
  <c r="J32" i="20" s="1"/>
  <c r="EX32" i="20" a="1"/>
  <c r="EX32" i="20" s="1"/>
  <c r="ER32" i="20" a="1"/>
  <c r="ER32" i="20" s="1"/>
  <c r="EK32" i="20" a="1"/>
  <c r="EK32" i="20" s="1"/>
  <c r="EE32" i="20" a="1"/>
  <c r="EE32" i="20" s="1"/>
  <c r="DY32" i="20" a="1"/>
  <c r="DY32" i="20" s="1"/>
  <c r="DR32" i="20" a="1"/>
  <c r="DR32" i="20" s="1"/>
  <c r="DK32" i="20" a="1"/>
  <c r="DK32" i="20" s="1"/>
  <c r="CW32" i="20" a="1"/>
  <c r="CW32" i="20" s="1"/>
  <c r="CP32" i="20" a="1"/>
  <c r="CP32" i="20" s="1"/>
  <c r="CI32" i="20" a="1"/>
  <c r="CI32" i="20" s="1"/>
  <c r="CB32" i="20" a="1"/>
  <c r="CB32" i="20" s="1"/>
  <c r="BU32" i="20" a="1"/>
  <c r="BU32" i="20" s="1"/>
  <c r="BG32" i="20" a="1"/>
  <c r="BG32" i="20" s="1"/>
  <c r="AY32" i="20" a="1"/>
  <c r="AY32" i="20" s="1"/>
  <c r="AK32" i="20" a="1"/>
  <c r="AK32" i="20" s="1"/>
  <c r="AD32" i="20" a="1"/>
  <c r="AD32" i="20" s="1"/>
  <c r="W32" i="20" a="1"/>
  <c r="W32" i="20" s="1"/>
  <c r="P32" i="20" a="1"/>
  <c r="P32" i="20" s="1"/>
  <c r="I32" i="20" a="1"/>
  <c r="I32" i="20" s="1"/>
  <c r="FD32" i="20" a="1"/>
  <c r="FD32" i="20" s="1"/>
  <c r="EQ32" i="20" a="1"/>
  <c r="EQ32" i="20" s="1"/>
  <c r="ED32" i="20" a="1"/>
  <c r="ED32" i="20" s="1"/>
  <c r="DX32" i="20" a="1"/>
  <c r="DX32" i="20" s="1"/>
  <c r="DJ32" i="20" a="1"/>
  <c r="DJ32" i="20" s="1"/>
  <c r="DD32" i="20" a="1"/>
  <c r="DD32" i="20" s="1"/>
  <c r="CV32" i="20" a="1"/>
  <c r="CV32" i="20" s="1"/>
  <c r="CO32" i="20" a="1"/>
  <c r="CO32" i="20" s="1"/>
  <c r="CH32" i="20" a="1"/>
  <c r="CH32" i="20" s="1"/>
  <c r="CA32" i="20" a="1"/>
  <c r="CA32" i="20" s="1"/>
  <c r="BT32" i="20" a="1"/>
  <c r="BT32" i="20" s="1"/>
  <c r="BM32" i="20" a="1"/>
  <c r="BM32" i="20" s="1"/>
  <c r="BF32" i="20" a="1"/>
  <c r="BF32" i="20" s="1"/>
  <c r="AX32" i="20" a="1"/>
  <c r="AX32" i="20" s="1"/>
  <c r="AR32" i="20" a="1"/>
  <c r="AR32" i="20" s="1"/>
  <c r="AJ32" i="20" a="1"/>
  <c r="AJ32" i="20" s="1"/>
  <c r="AC32" i="20" a="1"/>
  <c r="AC32" i="20" s="1"/>
  <c r="V32" i="20" a="1"/>
  <c r="V32" i="20" s="1"/>
  <c r="O32" i="20" a="1"/>
  <c r="O32" i="20" s="1"/>
  <c r="H32" i="20" a="1"/>
  <c r="H32" i="20" s="1"/>
  <c r="FC32" i="20" a="1"/>
  <c r="FC32" i="20" s="1"/>
  <c r="EW32" i="20" a="1"/>
  <c r="EW32" i="20" s="1"/>
  <c r="EP32" i="20" a="1"/>
  <c r="EP32" i="20" s="1"/>
  <c r="EJ32" i="20" a="1"/>
  <c r="EJ32" i="20" s="1"/>
  <c r="EC32" i="20" a="1"/>
  <c r="EC32" i="20" s="1"/>
  <c r="DW32" i="20" a="1"/>
  <c r="DW32" i="20" s="1"/>
  <c r="DQ32" i="20" a="1"/>
  <c r="DQ32" i="20" s="1"/>
  <c r="DC32" i="20" a="1"/>
  <c r="DC32" i="20" s="1"/>
  <c r="CU32" i="20" a="1"/>
  <c r="CU32" i="20" s="1"/>
  <c r="CG32" i="20" a="1"/>
  <c r="CG32" i="20" s="1"/>
  <c r="BZ32" i="20" a="1"/>
  <c r="BZ32" i="20" s="1"/>
  <c r="BS32" i="20" a="1"/>
  <c r="BS32" i="20" s="1"/>
  <c r="BL32" i="20" a="1"/>
  <c r="BL32" i="20" s="1"/>
  <c r="BE32" i="20" a="1"/>
  <c r="BE32" i="20" s="1"/>
  <c r="AQ32" i="20" a="1"/>
  <c r="AQ32" i="20" s="1"/>
  <c r="AI32" i="20" a="1"/>
  <c r="AI32" i="20" s="1"/>
  <c r="U32" i="20" a="1"/>
  <c r="U32" i="20" s="1"/>
  <c r="N32" i="20" a="1"/>
  <c r="N32" i="20" s="1"/>
  <c r="G32" i="20" a="1"/>
  <c r="G32" i="20" s="1"/>
  <c r="FB32" i="20" a="1"/>
  <c r="FB32" i="20" s="1"/>
  <c r="EV32" i="20" a="1"/>
  <c r="EV32" i="20" s="1"/>
  <c r="EI32" i="20" a="1"/>
  <c r="EI32" i="20" s="1"/>
  <c r="DV32" i="20" a="1"/>
  <c r="DV32" i="20" s="1"/>
  <c r="DP32" i="20" a="1"/>
  <c r="DP32" i="20" s="1"/>
  <c r="DI32" i="20" a="1"/>
  <c r="DI32" i="20" s="1"/>
  <c r="DB32" i="20" a="1"/>
  <c r="DB32" i="20" s="1"/>
  <c r="CT32" i="20" a="1"/>
  <c r="CT32" i="20" s="1"/>
  <c r="CN32" i="20" a="1"/>
  <c r="CN32" i="20" s="1"/>
  <c r="CF32" i="20" a="1"/>
  <c r="CF32" i="20" s="1"/>
  <c r="BY32" i="20" a="1"/>
  <c r="BY32" i="20" s="1"/>
  <c r="BR32" i="20" a="1"/>
  <c r="BR32" i="20" s="1"/>
  <c r="BK32" i="20" a="1"/>
  <c r="BK32" i="20" s="1"/>
  <c r="BD32" i="20" a="1"/>
  <c r="BD32" i="20" s="1"/>
  <c r="AW32" i="20" a="1"/>
  <c r="AW32" i="20" s="1"/>
  <c r="AP32" i="20" a="1"/>
  <c r="AP32" i="20" s="1"/>
  <c r="AH32" i="20" a="1"/>
  <c r="AH32" i="20" s="1"/>
  <c r="AB32" i="20" a="1"/>
  <c r="AB32" i="20" s="1"/>
  <c r="T32" i="20" a="1"/>
  <c r="T32" i="20" s="1"/>
  <c r="M32" i="20" a="1"/>
  <c r="M32" i="20" s="1"/>
  <c r="F32" i="20" a="1"/>
  <c r="F32" i="20" s="1"/>
  <c r="FA32" i="20" a="1"/>
  <c r="FA32" i="20" s="1"/>
  <c r="EU32" i="20" a="1"/>
  <c r="EU32" i="20" s="1"/>
  <c r="EO32" i="20" a="1"/>
  <c r="EO32" i="20" s="1"/>
  <c r="EH32" i="20" a="1"/>
  <c r="EH32" i="20" s="1"/>
  <c r="EB32" i="20" a="1"/>
  <c r="EB32" i="20" s="1"/>
  <c r="DU32" i="20" a="1"/>
  <c r="DU32" i="20" s="1"/>
  <c r="DO32" i="20" a="1"/>
  <c r="DO32" i="20" s="1"/>
  <c r="DH32" i="20" a="1"/>
  <c r="DH32" i="20" s="1"/>
  <c r="DA32" i="20" a="1"/>
  <c r="DA32" i="20" s="1"/>
  <c r="CM32" i="20" a="1"/>
  <c r="CM32" i="20" s="1"/>
  <c r="CE32" i="20" a="1"/>
  <c r="CE32" i="20" s="1"/>
  <c r="BQ32" i="20" a="1"/>
  <c r="BQ32" i="20" s="1"/>
  <c r="BJ32" i="20" a="1"/>
  <c r="BJ32" i="20" s="1"/>
  <c r="BC32" i="20" a="1"/>
  <c r="BC32" i="20" s="1"/>
  <c r="AV32" i="20" a="1"/>
  <c r="AV32" i="20" s="1"/>
  <c r="AO32" i="20" a="1"/>
  <c r="AO32" i="20" s="1"/>
  <c r="AA32" i="20" a="1"/>
  <c r="AA32" i="20" s="1"/>
  <c r="S32" i="20" a="1"/>
  <c r="S32" i="20" s="1"/>
  <c r="E32" i="20" a="1"/>
  <c r="E32" i="20" s="1"/>
  <c r="ET32" i="20" a="1"/>
  <c r="ET32" i="20" s="1"/>
  <c r="EN32" i="20" a="1"/>
  <c r="EN32" i="20" s="1"/>
  <c r="EA32" i="20" a="1"/>
  <c r="EA32" i="20" s="1"/>
  <c r="DN32" i="20" a="1"/>
  <c r="DN32" i="20" s="1"/>
  <c r="DG32" i="20" a="1"/>
  <c r="DG32" i="20" s="1"/>
  <c r="CZ32" i="20" a="1"/>
  <c r="CZ32" i="20" s="1"/>
  <c r="CS32" i="20" a="1"/>
  <c r="CS32" i="20" s="1"/>
  <c r="CL32" i="20" a="1"/>
  <c r="CL32" i="20" s="1"/>
  <c r="CD32" i="20" a="1"/>
  <c r="CD32" i="20" s="1"/>
  <c r="BX32" i="20" a="1"/>
  <c r="BX32" i="20" s="1"/>
  <c r="BP32" i="20" a="1"/>
  <c r="BP32" i="20" s="1"/>
  <c r="BI32" i="20" a="1"/>
  <c r="BI32" i="20" s="1"/>
  <c r="BB32" i="20" a="1"/>
  <c r="BB32" i="20" s="1"/>
  <c r="AU32" i="20" a="1"/>
  <c r="AU32" i="20" s="1"/>
  <c r="AN32" i="20" a="1"/>
  <c r="AN32" i="20" s="1"/>
  <c r="AG32" i="20" a="1"/>
  <c r="AG32" i="20" s="1"/>
  <c r="Z32" i="20" a="1"/>
  <c r="Z32" i="20" s="1"/>
  <c r="R32" i="20" a="1"/>
  <c r="R32" i="20" s="1"/>
  <c r="L32" i="20" a="1"/>
  <c r="L32" i="20" s="1"/>
  <c r="EZ32" i="20" a="1"/>
  <c r="EZ32" i="20" s="1"/>
  <c r="CY32" i="20" a="1"/>
  <c r="CY32" i="20" s="1"/>
  <c r="AT32" i="20" a="1"/>
  <c r="AT32" i="20" s="1"/>
  <c r="ES32" i="20" a="1"/>
  <c r="ES32" i="20" s="1"/>
  <c r="CR32" i="20" a="1"/>
  <c r="CR32" i="20" s="1"/>
  <c r="AM32" i="20" a="1"/>
  <c r="AM32" i="20" s="1"/>
  <c r="EM32" i="20" a="1"/>
  <c r="EM32" i="20" s="1"/>
  <c r="CK32" i="20" a="1"/>
  <c r="CK32" i="20" s="1"/>
  <c r="AF32" i="20" a="1"/>
  <c r="AF32" i="20" s="1"/>
  <c r="EG32" i="20" a="1"/>
  <c r="EG32" i="20" s="1"/>
  <c r="Y32" i="20" a="1"/>
  <c r="Y32" i="20" s="1"/>
  <c r="DZ32" i="20" a="1"/>
  <c r="DZ32" i="20" s="1"/>
  <c r="BW32" i="20" a="1"/>
  <c r="BW32" i="20" s="1"/>
  <c r="DT32" i="20" a="1"/>
  <c r="DT32" i="20" s="1"/>
  <c r="BO32" i="20" a="1"/>
  <c r="BO32" i="20" s="1"/>
  <c r="K32" i="20" a="1"/>
  <c r="K32" i="20" s="1"/>
  <c r="DM32" i="20" a="1"/>
  <c r="DM32" i="20" s="1"/>
  <c r="DF32" i="20" a="1"/>
  <c r="DF32" i="20" s="1"/>
  <c r="BA32" i="20" a="1"/>
  <c r="BA32" i="20" s="1"/>
  <c r="D42" i="20"/>
  <c r="D36" i="20"/>
  <c r="D40" i="20"/>
  <c r="B3" i="23"/>
  <c r="D27" i="20"/>
  <c r="EW27" i="20" a="1"/>
  <c r="EW27" i="20" s="1"/>
  <c r="EO27" i="20" a="1"/>
  <c r="EO27" i="20" s="1"/>
  <c r="EG27" i="20" a="1"/>
  <c r="EG27" i="20" s="1"/>
  <c r="DY27" i="20" a="1"/>
  <c r="DY27" i="20" s="1"/>
  <c r="DQ27" i="20" a="1"/>
  <c r="DQ27" i="20" s="1"/>
  <c r="DI27" i="20" a="1"/>
  <c r="DI27" i="20" s="1"/>
  <c r="DA27" i="20" a="1"/>
  <c r="DA27" i="20" s="1"/>
  <c r="CS27" i="20" a="1"/>
  <c r="CS27" i="20" s="1"/>
  <c r="CK27" i="20" a="1"/>
  <c r="CK27" i="20" s="1"/>
  <c r="CC27" i="20" a="1"/>
  <c r="CC27" i="20" s="1"/>
  <c r="BU27" i="20" a="1"/>
  <c r="BU27" i="20" s="1"/>
  <c r="BM27" i="20" a="1"/>
  <c r="BM27" i="20" s="1"/>
  <c r="BE27" i="20" a="1"/>
  <c r="BE27" i="20" s="1"/>
  <c r="AW27" i="20" a="1"/>
  <c r="AW27" i="20" s="1"/>
  <c r="AO27" i="20" a="1"/>
  <c r="AO27" i="20" s="1"/>
  <c r="AG27" i="20" a="1"/>
  <c r="AG27" i="20" s="1"/>
  <c r="Y27" i="20" a="1"/>
  <c r="Y27" i="20" s="1"/>
  <c r="Q27" i="20" a="1"/>
  <c r="Q27" i="20" s="1"/>
  <c r="I27" i="20" a="1"/>
  <c r="I27" i="20" s="1"/>
  <c r="FD27" i="20" a="1"/>
  <c r="FD27" i="20" s="1"/>
  <c r="EV27" i="20" a="1"/>
  <c r="EV27" i="20" s="1"/>
  <c r="EN27" i="20" a="1"/>
  <c r="EN27" i="20" s="1"/>
  <c r="EF27" i="20" a="1"/>
  <c r="EF27" i="20" s="1"/>
  <c r="DX27" i="20" a="1"/>
  <c r="DX27" i="20" s="1"/>
  <c r="DP27" i="20" a="1"/>
  <c r="DP27" i="20" s="1"/>
  <c r="DH27" i="20" a="1"/>
  <c r="DH27" i="20" s="1"/>
  <c r="CZ27" i="20" a="1"/>
  <c r="CZ27" i="20" s="1"/>
  <c r="CR27" i="20" a="1"/>
  <c r="CR27" i="20" s="1"/>
  <c r="CJ27" i="20" a="1"/>
  <c r="CJ27" i="20" s="1"/>
  <c r="CB27" i="20" a="1"/>
  <c r="CB27" i="20" s="1"/>
  <c r="BT27" i="20" a="1"/>
  <c r="BT27" i="20" s="1"/>
  <c r="BL27" i="20" a="1"/>
  <c r="BL27" i="20" s="1"/>
  <c r="BD27" i="20" a="1"/>
  <c r="BD27" i="20" s="1"/>
  <c r="AV27" i="20" a="1"/>
  <c r="AV27" i="20" s="1"/>
  <c r="AN27" i="20" a="1"/>
  <c r="AN27" i="20" s="1"/>
  <c r="AF27" i="20" a="1"/>
  <c r="AF27" i="20" s="1"/>
  <c r="X27" i="20" a="1"/>
  <c r="X27" i="20" s="1"/>
  <c r="P27" i="20" a="1"/>
  <c r="P27" i="20" s="1"/>
  <c r="H27" i="20" a="1"/>
  <c r="H27" i="20" s="1"/>
  <c r="FC27" i="20" a="1"/>
  <c r="FC27" i="20" s="1"/>
  <c r="EU27" i="20" a="1"/>
  <c r="EU27" i="20" s="1"/>
  <c r="EM27" i="20" a="1"/>
  <c r="EM27" i="20" s="1"/>
  <c r="EE27" i="20" a="1"/>
  <c r="EE27" i="20" s="1"/>
  <c r="DW27" i="20" a="1"/>
  <c r="DW27" i="20" s="1"/>
  <c r="DO27" i="20" a="1"/>
  <c r="DO27" i="20" s="1"/>
  <c r="DG27" i="20" a="1"/>
  <c r="DG27" i="20" s="1"/>
  <c r="CY27" i="20" a="1"/>
  <c r="CY27" i="20" s="1"/>
  <c r="CQ27" i="20" a="1"/>
  <c r="CQ27" i="20" s="1"/>
  <c r="CI27" i="20" a="1"/>
  <c r="CI27" i="20" s="1"/>
  <c r="CA27" i="20" a="1"/>
  <c r="CA27" i="20" s="1"/>
  <c r="BS27" i="20" a="1"/>
  <c r="BS27" i="20" s="1"/>
  <c r="BK27" i="20" a="1"/>
  <c r="BK27" i="20" s="1"/>
  <c r="BC27" i="20" a="1"/>
  <c r="BC27" i="20" s="1"/>
  <c r="AU27" i="20" a="1"/>
  <c r="AU27" i="20" s="1"/>
  <c r="AM27" i="20" a="1"/>
  <c r="AM27" i="20" s="1"/>
  <c r="AE27" i="20" a="1"/>
  <c r="AE27" i="20" s="1"/>
  <c r="W27" i="20" a="1"/>
  <c r="W27" i="20" s="1"/>
  <c r="O27" i="20" a="1"/>
  <c r="O27" i="20" s="1"/>
  <c r="G27" i="20" a="1"/>
  <c r="G27" i="20" s="1"/>
  <c r="FB27" i="20" a="1"/>
  <c r="FB27" i="20" s="1"/>
  <c r="ET27" i="20" a="1"/>
  <c r="ET27" i="20" s="1"/>
  <c r="EL27" i="20" a="1"/>
  <c r="EL27" i="20" s="1"/>
  <c r="ED27" i="20" a="1"/>
  <c r="ED27" i="20" s="1"/>
  <c r="DV27" i="20" a="1"/>
  <c r="DV27" i="20" s="1"/>
  <c r="DN27" i="20" a="1"/>
  <c r="DN27" i="20" s="1"/>
  <c r="DF27" i="20" a="1"/>
  <c r="DF27" i="20" s="1"/>
  <c r="CX27" i="20" a="1"/>
  <c r="CX27" i="20" s="1"/>
  <c r="CP27" i="20" a="1"/>
  <c r="CP27" i="20" s="1"/>
  <c r="CH27" i="20" a="1"/>
  <c r="CH27" i="20" s="1"/>
  <c r="BZ27" i="20" a="1"/>
  <c r="BZ27" i="20" s="1"/>
  <c r="BR27" i="20" a="1"/>
  <c r="BR27" i="20" s="1"/>
  <c r="BJ27" i="20" a="1"/>
  <c r="BJ27" i="20" s="1"/>
  <c r="BB27" i="20" a="1"/>
  <c r="BB27" i="20" s="1"/>
  <c r="AT27" i="20" a="1"/>
  <c r="AT27" i="20" s="1"/>
  <c r="AL27" i="20" a="1"/>
  <c r="AL27" i="20" s="1"/>
  <c r="AD27" i="20" a="1"/>
  <c r="AD27" i="20" s="1"/>
  <c r="V27" i="20" a="1"/>
  <c r="V27" i="20" s="1"/>
  <c r="N27" i="20" a="1"/>
  <c r="N27" i="20" s="1"/>
  <c r="F27" i="20" a="1"/>
  <c r="F27" i="20" s="1"/>
  <c r="FA27" i="20" a="1"/>
  <c r="FA27" i="20" s="1"/>
  <c r="ES27" i="20" a="1"/>
  <c r="ES27" i="20" s="1"/>
  <c r="EK27" i="20" a="1"/>
  <c r="EK27" i="20" s="1"/>
  <c r="EC27" i="20" a="1"/>
  <c r="EC27" i="20" s="1"/>
  <c r="DU27" i="20" a="1"/>
  <c r="DU27" i="20" s="1"/>
  <c r="DM27" i="20" a="1"/>
  <c r="DM27" i="20" s="1"/>
  <c r="DE27" i="20" a="1"/>
  <c r="DE27" i="20" s="1"/>
  <c r="CW27" i="20" a="1"/>
  <c r="CW27" i="20" s="1"/>
  <c r="CO27" i="20" a="1"/>
  <c r="CO27" i="20" s="1"/>
  <c r="CG27" i="20" a="1"/>
  <c r="CG27" i="20" s="1"/>
  <c r="BY27" i="20" a="1"/>
  <c r="BY27" i="20" s="1"/>
  <c r="BQ27" i="20" a="1"/>
  <c r="BQ27" i="20" s="1"/>
  <c r="BI27" i="20" a="1"/>
  <c r="BI27" i="20" s="1"/>
  <c r="BA27" i="20" a="1"/>
  <c r="BA27" i="20" s="1"/>
  <c r="AS27" i="20" a="1"/>
  <c r="AS27" i="20" s="1"/>
  <c r="AK27" i="20" a="1"/>
  <c r="AK27" i="20" s="1"/>
  <c r="AC27" i="20" a="1"/>
  <c r="AC27" i="20" s="1"/>
  <c r="U27" i="20" a="1"/>
  <c r="U27" i="20" s="1"/>
  <c r="M27" i="20" a="1"/>
  <c r="M27" i="20" s="1"/>
  <c r="E27" i="20" a="1"/>
  <c r="E27" i="20" s="1"/>
  <c r="EZ27" i="20" a="1"/>
  <c r="EZ27" i="20" s="1"/>
  <c r="ER27" i="20" a="1"/>
  <c r="ER27" i="20" s="1"/>
  <c r="EJ27" i="20" a="1"/>
  <c r="EJ27" i="20" s="1"/>
  <c r="EB27" i="20" a="1"/>
  <c r="EB27" i="20" s="1"/>
  <c r="DT27" i="20" a="1"/>
  <c r="DT27" i="20" s="1"/>
  <c r="DL27" i="20" a="1"/>
  <c r="DL27" i="20" s="1"/>
  <c r="DD27" i="20" a="1"/>
  <c r="DD27" i="20" s="1"/>
  <c r="CV27" i="20" a="1"/>
  <c r="CV27" i="20" s="1"/>
  <c r="CN27" i="20" a="1"/>
  <c r="CN27" i="20" s="1"/>
  <c r="CF27" i="20" a="1"/>
  <c r="CF27" i="20" s="1"/>
  <c r="BX27" i="20" a="1"/>
  <c r="BX27" i="20" s="1"/>
  <c r="BP27" i="20" a="1"/>
  <c r="BP27" i="20" s="1"/>
  <c r="BH27" i="20" a="1"/>
  <c r="BH27" i="20" s="1"/>
  <c r="AZ27" i="20" a="1"/>
  <c r="AZ27" i="20" s="1"/>
  <c r="AR27" i="20" a="1"/>
  <c r="AR27" i="20" s="1"/>
  <c r="AJ27" i="20" a="1"/>
  <c r="AJ27" i="20" s="1"/>
  <c r="AB27" i="20" a="1"/>
  <c r="AB27" i="20" s="1"/>
  <c r="T27" i="20" a="1"/>
  <c r="T27" i="20" s="1"/>
  <c r="L27" i="20" a="1"/>
  <c r="L27" i="20" s="1"/>
  <c r="EY27" i="20" a="1"/>
  <c r="EY27" i="20" s="1"/>
  <c r="EQ27" i="20" a="1"/>
  <c r="EQ27" i="20" s="1"/>
  <c r="EI27" i="20" a="1"/>
  <c r="EI27" i="20" s="1"/>
  <c r="EA27" i="20" a="1"/>
  <c r="EA27" i="20" s="1"/>
  <c r="DS27" i="20" a="1"/>
  <c r="DS27" i="20" s="1"/>
  <c r="DK27" i="20" a="1"/>
  <c r="DK27" i="20" s="1"/>
  <c r="DC27" i="20" a="1"/>
  <c r="DC27" i="20" s="1"/>
  <c r="CU27" i="20" a="1"/>
  <c r="CU27" i="20" s="1"/>
  <c r="CM27" i="20" a="1"/>
  <c r="CM27" i="20" s="1"/>
  <c r="CE27" i="20" a="1"/>
  <c r="CE27" i="20" s="1"/>
  <c r="BW27" i="20" a="1"/>
  <c r="BW27" i="20" s="1"/>
  <c r="BO27" i="20" a="1"/>
  <c r="BO27" i="20" s="1"/>
  <c r="BG27" i="20" a="1"/>
  <c r="BG27" i="20" s="1"/>
  <c r="AY27" i="20" a="1"/>
  <c r="AY27" i="20" s="1"/>
  <c r="AQ27" i="20" a="1"/>
  <c r="AQ27" i="20" s="1"/>
  <c r="AI27" i="20" a="1"/>
  <c r="AI27" i="20" s="1"/>
  <c r="AA27" i="20" a="1"/>
  <c r="AA27" i="20" s="1"/>
  <c r="S27" i="20" a="1"/>
  <c r="S27" i="20" s="1"/>
  <c r="K27" i="20" a="1"/>
  <c r="K27" i="20" s="1"/>
  <c r="EP27" i="20" a="1"/>
  <c r="EP27" i="20" s="1"/>
  <c r="CD27" i="20" a="1"/>
  <c r="CD27" i="20" s="1"/>
  <c r="R27" i="20" a="1"/>
  <c r="R27" i="20" s="1"/>
  <c r="EH27" i="20" a="1"/>
  <c r="EH27" i="20" s="1"/>
  <c r="BV27" i="20" a="1"/>
  <c r="BV27" i="20" s="1"/>
  <c r="J27" i="20" a="1"/>
  <c r="J27" i="20" s="1"/>
  <c r="DZ27" i="20" a="1"/>
  <c r="DZ27" i="20" s="1"/>
  <c r="BN27" i="20" a="1"/>
  <c r="BN27" i="20" s="1"/>
  <c r="DR27" i="20" a="1"/>
  <c r="DR27" i="20" s="1"/>
  <c r="BF27" i="20" a="1"/>
  <c r="BF27" i="20" s="1"/>
  <c r="DJ27" i="20" a="1"/>
  <c r="DJ27" i="20" s="1"/>
  <c r="AX27" i="20" a="1"/>
  <c r="AX27" i="20" s="1"/>
  <c r="DB27" i="20" a="1"/>
  <c r="DB27" i="20" s="1"/>
  <c r="AP27" i="20" a="1"/>
  <c r="AP27" i="20" s="1"/>
  <c r="CT27" i="20" a="1"/>
  <c r="CT27" i="20" s="1"/>
  <c r="AH27" i="20" a="1"/>
  <c r="AH27" i="20" s="1"/>
  <c r="EX27" i="20" a="1"/>
  <c r="EX27" i="20" s="1"/>
  <c r="CL27" i="20" a="1"/>
  <c r="CL27" i="20" s="1"/>
  <c r="Z27" i="20" a="1"/>
  <c r="Z27" i="20" s="1"/>
  <c r="D22" i="20"/>
  <c r="A9" i="23"/>
  <c r="AM85" i="20" s="1" a="1"/>
  <c r="AM85" i="20" s="1"/>
  <c r="C15" i="20"/>
  <c r="V55" i="7"/>
  <c r="V54" i="7"/>
  <c r="U53" i="7"/>
  <c r="T53" i="7"/>
  <c r="T52" i="7"/>
  <c r="V52" i="7" s="1"/>
  <c r="V51" i="7"/>
  <c r="V50" i="7"/>
  <c r="U49" i="7"/>
  <c r="T49" i="7"/>
  <c r="V48" i="7"/>
  <c r="V47" i="7"/>
  <c r="V46" i="7"/>
  <c r="V45" i="7"/>
  <c r="V43" i="7"/>
  <c r="V44" i="7"/>
  <c r="V42" i="7"/>
  <c r="V41" i="7"/>
  <c r="V40" i="7"/>
  <c r="V39" i="7"/>
  <c r="V38" i="7"/>
  <c r="V37" i="7"/>
  <c r="V36" i="7"/>
  <c r="V35" i="7"/>
  <c r="V33" i="7"/>
  <c r="V34" i="7"/>
  <c r="V32" i="7"/>
  <c r="V31" i="7"/>
  <c r="V30" i="7"/>
  <c r="V29" i="7"/>
  <c r="V24" i="7"/>
  <c r="V23" i="7"/>
  <c r="V22" i="7"/>
  <c r="V21" i="7"/>
  <c r="U27" i="7"/>
  <c r="T27" i="7"/>
  <c r="V25" i="7"/>
  <c r="V20" i="7"/>
  <c r="V19" i="7"/>
  <c r="V16" i="7"/>
  <c r="V18" i="7"/>
  <c r="V17" i="7"/>
  <c r="V15" i="7"/>
  <c r="S15" i="7"/>
  <c r="Y22" i="20" l="1" a="1"/>
  <c r="Y22" i="20" s="1"/>
  <c r="BE22" i="20" a="1"/>
  <c r="BE22" i="20" s="1"/>
  <c r="EH22" i="20" a="1"/>
  <c r="EH22" i="20" s="1"/>
  <c r="EP22" i="20" a="1"/>
  <c r="EP22" i="20" s="1"/>
  <c r="G22" i="20" a="1"/>
  <c r="G22" i="20" s="1"/>
  <c r="CF16" i="20" a="1"/>
  <c r="CF16" i="20" s="1"/>
  <c r="Y16" i="20" a="1"/>
  <c r="Y16" i="20" s="1"/>
  <c r="DL22" i="20" a="1"/>
  <c r="DL22" i="20" s="1"/>
  <c r="DO16" i="20" a="1"/>
  <c r="DO16" i="20" s="1"/>
  <c r="J22" i="20" a="1"/>
  <c r="J22" i="20" s="1"/>
  <c r="BJ22" i="20" a="1"/>
  <c r="BJ22" i="20" s="1"/>
  <c r="BU22" i="20" a="1"/>
  <c r="BU22" i="20" s="1"/>
  <c r="M22" i="20" a="1"/>
  <c r="M22" i="20" s="1"/>
  <c r="DF16" i="20" a="1"/>
  <c r="DF16" i="20" s="1"/>
  <c r="R22" i="20" a="1"/>
  <c r="R22" i="20" s="1"/>
  <c r="EL22" i="20" a="1"/>
  <c r="EL22" i="20" s="1"/>
  <c r="DR16" i="20" a="1"/>
  <c r="DR16" i="20" s="1"/>
  <c r="EQ22" i="20" a="1"/>
  <c r="EQ22" i="20" s="1"/>
  <c r="G16" i="20" a="1"/>
  <c r="G16" i="20" s="1"/>
  <c r="CS22" i="20" a="1"/>
  <c r="CS22" i="20" s="1"/>
  <c r="AP22" i="20" a="1"/>
  <c r="AP22" i="20" s="1"/>
  <c r="CY22" i="20" a="1"/>
  <c r="CY22" i="20" s="1"/>
  <c r="BC22" i="20" a="1"/>
  <c r="BC22" i="20" s="1"/>
  <c r="AC22" i="20" a="1"/>
  <c r="AC22" i="20" s="1"/>
  <c r="ET22" i="20" a="1"/>
  <c r="ET22" i="20" s="1"/>
  <c r="BF16" i="20" a="1"/>
  <c r="BF16" i="20" s="1"/>
  <c r="CW16" i="20" a="1"/>
  <c r="CW16" i="20" s="1"/>
  <c r="AO16" i="20" a="1"/>
  <c r="AO16" i="20" s="1"/>
  <c r="DA22" i="20" a="1"/>
  <c r="DA22" i="20" s="1"/>
  <c r="AX22" i="20" a="1"/>
  <c r="AX22" i="20" s="1"/>
  <c r="AQ22" i="20" a="1"/>
  <c r="AQ22" i="20" s="1"/>
  <c r="L22" i="20" a="1"/>
  <c r="L22" i="20" s="1"/>
  <c r="BQ22" i="20" a="1"/>
  <c r="BQ22" i="20" s="1"/>
  <c r="EE22" i="20" a="1"/>
  <c r="EE22" i="20" s="1"/>
  <c r="AK16" i="20" a="1"/>
  <c r="AK16" i="20" s="1"/>
  <c r="Q22" i="20" a="1"/>
  <c r="Q22" i="20" s="1"/>
  <c r="DI22" i="20" a="1"/>
  <c r="DI22" i="20" s="1"/>
  <c r="BF22" i="20" a="1"/>
  <c r="BF22" i="20" s="1"/>
  <c r="BG22" i="20" a="1"/>
  <c r="BG22" i="20" s="1"/>
  <c r="T22" i="20" a="1"/>
  <c r="T22" i="20" s="1"/>
  <c r="BY22" i="20" a="1"/>
  <c r="BY22" i="20" s="1"/>
  <c r="EM22" i="20" a="1"/>
  <c r="EM22" i="20" s="1"/>
  <c r="EG22" i="20" a="1"/>
  <c r="EG22" i="20" s="1"/>
  <c r="BN22" i="20" a="1"/>
  <c r="BN22" i="20" s="1"/>
  <c r="BW22" i="20" a="1"/>
  <c r="BW22" i="20" s="1"/>
  <c r="BX22" i="20" a="1"/>
  <c r="BX22" i="20" s="1"/>
  <c r="ES22" i="20" a="1"/>
  <c r="ES22" i="20" s="1"/>
  <c r="AG22" i="20" a="1"/>
  <c r="AG22" i="20" s="1"/>
  <c r="EO22" i="20" a="1"/>
  <c r="EO22" i="20" s="1"/>
  <c r="DR22" i="20" a="1"/>
  <c r="DR22" i="20" s="1"/>
  <c r="CM22" i="20" a="1"/>
  <c r="CM22" i="20" s="1"/>
  <c r="CF22" i="20" a="1"/>
  <c r="CF22" i="20" s="1"/>
  <c r="FA22" i="20" a="1"/>
  <c r="FA22" i="20" s="1"/>
  <c r="AM16" i="20" a="1"/>
  <c r="AM16" i="20" s="1"/>
  <c r="AN16" i="20" a="1"/>
  <c r="AN16" i="20" s="1"/>
  <c r="AI16" i="20" a="1"/>
  <c r="AI16" i="20" s="1"/>
  <c r="AO22" i="20" a="1"/>
  <c r="AO22" i="20" s="1"/>
  <c r="EW22" i="20" a="1"/>
  <c r="EW22" i="20" s="1"/>
  <c r="DZ22" i="20" a="1"/>
  <c r="DZ22" i="20" s="1"/>
  <c r="CU22" i="20" a="1"/>
  <c r="CU22" i="20" s="1"/>
  <c r="CV22" i="20" a="1"/>
  <c r="CV22" i="20" s="1"/>
  <c r="BB22" i="20" a="1"/>
  <c r="BB22" i="20" s="1"/>
  <c r="CC22" i="20" a="1"/>
  <c r="CC22" i="20" s="1"/>
  <c r="BV22" i="20" a="1"/>
  <c r="BV22" i="20" s="1"/>
  <c r="DC22" i="20" a="1"/>
  <c r="DC22" i="20" s="1"/>
  <c r="O22" i="20" a="1"/>
  <c r="O22" i="20" s="1"/>
  <c r="AM22" i="20" a="1"/>
  <c r="AM22" i="20" s="1"/>
  <c r="S22" i="20" a="1"/>
  <c r="S22" i="20" s="1"/>
  <c r="AB22" i="20" a="1"/>
  <c r="AB22" i="20" s="1"/>
  <c r="EJ22" i="20" a="1"/>
  <c r="EJ22" i="20" s="1"/>
  <c r="CG22" i="20" a="1"/>
  <c r="CG22" i="20" s="1"/>
  <c r="BZ22" i="20" a="1"/>
  <c r="BZ22" i="20" s="1"/>
  <c r="EU22" i="20" a="1"/>
  <c r="EU22" i="20" s="1"/>
  <c r="CZ16" i="20" a="1"/>
  <c r="CZ16" i="20" s="1"/>
  <c r="T16" i="20" a="1"/>
  <c r="T16" i="20" s="1"/>
  <c r="I22" i="20" a="1"/>
  <c r="I22" i="20" s="1"/>
  <c r="CK22" i="20" a="1"/>
  <c r="CK22" i="20" s="1"/>
  <c r="BS22" i="20" a="1"/>
  <c r="BS22" i="20" s="1"/>
  <c r="CT22" i="20" a="1"/>
  <c r="CT22" i="20" s="1"/>
  <c r="AA22" i="20" a="1"/>
  <c r="AA22" i="20" s="1"/>
  <c r="DS22" i="20" a="1"/>
  <c r="DS22" i="20" s="1"/>
  <c r="AR22" i="20" a="1"/>
  <c r="AR22" i="20" s="1"/>
  <c r="EZ22" i="20" a="1"/>
  <c r="EZ22" i="20" s="1"/>
  <c r="DU22" i="20" a="1"/>
  <c r="DU22" i="20" s="1"/>
  <c r="DF22" i="20" a="1"/>
  <c r="DF22" i="20" s="1"/>
  <c r="AV22" i="20" a="1"/>
  <c r="AV22" i="20" s="1"/>
  <c r="DJ22" i="20" a="1"/>
  <c r="DJ22" i="20" s="1"/>
  <c r="AI22" i="20" a="1"/>
  <c r="AI22" i="20" s="1"/>
  <c r="EA22" i="20" a="1"/>
  <c r="EA22" i="20" s="1"/>
  <c r="BH22" i="20" a="1"/>
  <c r="BH22" i="20" s="1"/>
  <c r="E22" i="20" a="1"/>
  <c r="E22" i="20" s="1"/>
  <c r="EK22" i="20" a="1"/>
  <c r="EK22" i="20" s="1"/>
  <c r="DV22" i="20" a="1"/>
  <c r="DV22" i="20" s="1"/>
  <c r="DP22" i="20" a="1"/>
  <c r="DP22" i="20" s="1"/>
  <c r="CN22" i="20" a="1"/>
  <c r="CN22" i="20" s="1"/>
  <c r="BA22" i="20" a="1"/>
  <c r="BA22" i="20" s="1"/>
  <c r="AL22" i="20" a="1"/>
  <c r="AL22" i="20" s="1"/>
  <c r="CQ22" i="20" a="1"/>
  <c r="CQ22" i="20" s="1"/>
  <c r="CD22" i="20" a="1"/>
  <c r="CD22" i="20" s="1"/>
  <c r="W22" i="20" a="1"/>
  <c r="W22" i="20" s="1"/>
  <c r="BO22" i="20" a="1"/>
  <c r="BO22" i="20" s="1"/>
  <c r="EI22" i="20" a="1"/>
  <c r="EI22" i="20" s="1"/>
  <c r="AJ22" i="20" a="1"/>
  <c r="AJ22" i="20" s="1"/>
  <c r="DD22" i="20" a="1"/>
  <c r="DD22" i="20" s="1"/>
  <c r="U22" i="20" a="1"/>
  <c r="U22" i="20" s="1"/>
  <c r="CO22" i="20" a="1"/>
  <c r="CO22" i="20" s="1"/>
  <c r="N22" i="20" a="1"/>
  <c r="N22" i="20" s="1"/>
  <c r="CH22" i="20" a="1"/>
  <c r="CH22" i="20" s="1"/>
  <c r="FB22" i="20" a="1"/>
  <c r="FB22" i="20" s="1"/>
  <c r="FC22" i="20" a="1"/>
  <c r="FC22" i="20" s="1"/>
  <c r="BD22" i="20" a="1"/>
  <c r="BD22" i="20" s="1"/>
  <c r="DX22" i="20" a="1"/>
  <c r="DX22" i="20" s="1"/>
  <c r="Y48" i="20" a="1"/>
  <c r="Y48" i="20" s="1"/>
  <c r="P50" i="20" a="1"/>
  <c r="P50" i="20" s="1"/>
  <c r="FB46" i="20" a="1"/>
  <c r="FB46" i="20" s="1"/>
  <c r="AB56" i="20" a="1"/>
  <c r="AB56" i="20" s="1"/>
  <c r="EH46" i="20" a="1"/>
  <c r="EH46" i="20" s="1"/>
  <c r="BT53" i="20" a="1"/>
  <c r="BT53" i="20" s="1"/>
  <c r="EI46" i="20" a="1"/>
  <c r="EI46" i="20" s="1"/>
  <c r="EB53" i="20" a="1"/>
  <c r="EB53" i="20" s="1"/>
  <c r="ED46" i="20" a="1"/>
  <c r="ED46" i="20" s="1"/>
  <c r="CS55" i="20" a="1"/>
  <c r="CS55" i="20" s="1"/>
  <c r="E47" i="20" a="1"/>
  <c r="E47" i="20" s="1"/>
  <c r="AX55" i="20" a="1"/>
  <c r="AX55" i="20" s="1"/>
  <c r="DK46" i="20" a="1"/>
  <c r="DK46" i="20" s="1"/>
  <c r="EQ52" i="20" a="1"/>
  <c r="EQ52" i="20" s="1"/>
  <c r="CP46" i="20" a="1"/>
  <c r="CP46" i="20" s="1"/>
  <c r="DB53" i="20" a="1"/>
  <c r="DB53" i="20" s="1"/>
  <c r="EC51" i="20" a="1"/>
  <c r="EC51" i="20" s="1"/>
  <c r="CZ55" i="20" a="1"/>
  <c r="CZ55" i="20" s="1"/>
  <c r="AI50" i="20" a="1"/>
  <c r="AI50" i="20" s="1"/>
  <c r="EK53" i="20" a="1"/>
  <c r="EK53" i="20" s="1"/>
  <c r="CS59" i="20" a="1"/>
  <c r="CS59" i="20" s="1"/>
  <c r="ET52" i="20" a="1"/>
  <c r="ET52" i="20" s="1"/>
  <c r="DJ56" i="20" a="1"/>
  <c r="DJ56" i="20" s="1"/>
  <c r="G54" i="20" a="1"/>
  <c r="G54" i="20" s="1"/>
  <c r="CJ51" i="20" a="1"/>
  <c r="CJ51" i="20" s="1"/>
  <c r="CD55" i="20" a="1"/>
  <c r="CD55" i="20" s="1"/>
  <c r="BK59" i="20" a="1"/>
  <c r="BK59" i="20" s="1"/>
  <c r="U60" i="20" a="1"/>
  <c r="U60" i="20" s="1"/>
  <c r="Y65" i="20" a="1"/>
  <c r="Y65" i="20" s="1"/>
  <c r="W66" i="20" a="1"/>
  <c r="W66" i="20" s="1"/>
  <c r="M82" i="20" a="1"/>
  <c r="M82" i="20" s="1"/>
  <c r="DE22" i="20" a="1"/>
  <c r="DE22" i="20" s="1"/>
  <c r="V22" i="20" a="1"/>
  <c r="V22" i="20" s="1"/>
  <c r="CP22" i="20" a="1"/>
  <c r="CP22" i="20" s="1"/>
  <c r="AU22" i="20" a="1"/>
  <c r="AU22" i="20" s="1"/>
  <c r="AE22" i="20" a="1"/>
  <c r="AE22" i="20" s="1"/>
  <c r="BL22" i="20" a="1"/>
  <c r="BL22" i="20" s="1"/>
  <c r="EF22" i="20" a="1"/>
  <c r="EF22" i="20" s="1"/>
  <c r="EB44" i="20" a="1"/>
  <c r="EB44" i="20" s="1"/>
  <c r="AZ44" i="20" a="1"/>
  <c r="AZ44" i="20" s="1"/>
  <c r="BJ47" i="20" a="1"/>
  <c r="BJ47" i="20" s="1"/>
  <c r="AD44" i="20" a="1"/>
  <c r="AD44" i="20" s="1"/>
  <c r="AT47" i="20" a="1"/>
  <c r="AT47" i="20" s="1"/>
  <c r="DD57" i="20" a="1"/>
  <c r="DD57" i="20" s="1"/>
  <c r="AD47" i="20" a="1"/>
  <c r="AD47" i="20" s="1"/>
  <c r="CS56" i="20" a="1"/>
  <c r="CS56" i="20" s="1"/>
  <c r="BP47" i="20" a="1"/>
  <c r="BP47" i="20" s="1"/>
  <c r="N44" i="20" a="1"/>
  <c r="N44" i="20" s="1"/>
  <c r="BL47" i="20" a="1"/>
  <c r="BL47" i="20" s="1"/>
  <c r="U44" i="20" a="1"/>
  <c r="U44" i="20" s="1"/>
  <c r="AA47" i="20" a="1"/>
  <c r="AA47" i="20" s="1"/>
  <c r="DF55" i="20" a="1"/>
  <c r="DF55" i="20" s="1"/>
  <c r="FA46" i="20" a="1"/>
  <c r="FA46" i="20" s="1"/>
  <c r="AJ57" i="20" a="1"/>
  <c r="AJ57" i="20" s="1"/>
  <c r="BH52" i="20" a="1"/>
  <c r="BH52" i="20" s="1"/>
  <c r="AC56" i="20" a="1"/>
  <c r="AC56" i="20" s="1"/>
  <c r="DB50" i="20" a="1"/>
  <c r="DB50" i="20" s="1"/>
  <c r="BG54" i="20" a="1"/>
  <c r="BG54" i="20" s="1"/>
  <c r="AO63" i="20" a="1"/>
  <c r="AO63" i="20" s="1"/>
  <c r="BW53" i="20" a="1"/>
  <c r="BW53" i="20" s="1"/>
  <c r="CN57" i="20" a="1"/>
  <c r="CN57" i="20" s="1"/>
  <c r="DD54" i="20" a="1"/>
  <c r="DD54" i="20" s="1"/>
  <c r="CF52" i="20" a="1"/>
  <c r="CF52" i="20" s="1"/>
  <c r="BV57" i="20" a="1"/>
  <c r="BV57" i="20" s="1"/>
  <c r="EF62" i="20" a="1"/>
  <c r="EF62" i="20" s="1"/>
  <c r="AE57" i="20" a="1"/>
  <c r="AE57" i="20" s="1"/>
  <c r="CG68" i="20" a="1"/>
  <c r="CG68" i="20" s="1"/>
  <c r="BC68" i="20" a="1"/>
  <c r="BC68" i="20" s="1"/>
  <c r="BD88" i="20" a="1"/>
  <c r="BD88" i="20" s="1"/>
  <c r="ER16" i="20" a="1"/>
  <c r="ER16" i="20" s="1"/>
  <c r="CS16" i="20" a="1"/>
  <c r="CS16" i="20" s="1"/>
  <c r="AW22" i="20" a="1"/>
  <c r="AW22" i="20" s="1"/>
  <c r="DQ22" i="20" a="1"/>
  <c r="DQ22" i="20" s="1"/>
  <c r="AH22" i="20" a="1"/>
  <c r="AH22" i="20" s="1"/>
  <c r="DB22" i="20" a="1"/>
  <c r="DB22" i="20" s="1"/>
  <c r="K22" i="20" a="1"/>
  <c r="K22" i="20" s="1"/>
  <c r="CE22" i="20" a="1"/>
  <c r="CE22" i="20" s="1"/>
  <c r="EY22" i="20" a="1"/>
  <c r="EY22" i="20" s="1"/>
  <c r="AZ22" i="20" a="1"/>
  <c r="AZ22" i="20" s="1"/>
  <c r="DT22" i="20" a="1"/>
  <c r="DT22" i="20" s="1"/>
  <c r="AS22" i="20" a="1"/>
  <c r="AS22" i="20" s="1"/>
  <c r="DM22" i="20" a="1"/>
  <c r="DM22" i="20" s="1"/>
  <c r="AD22" i="20" a="1"/>
  <c r="AD22" i="20" s="1"/>
  <c r="CX22" i="20" a="1"/>
  <c r="CX22" i="20" s="1"/>
  <c r="BK22" i="20" a="1"/>
  <c r="BK22" i="20" s="1"/>
  <c r="CI22" i="20" a="1"/>
  <c r="CI22" i="20" s="1"/>
  <c r="BT22" i="20" a="1"/>
  <c r="BT22" i="20" s="1"/>
  <c r="EV22" i="20" a="1"/>
  <c r="EV22" i="20" s="1"/>
  <c r="CX48" i="20" a="1"/>
  <c r="CX48" i="20" s="1"/>
  <c r="AP51" i="20" a="1"/>
  <c r="AP51" i="20" s="1"/>
  <c r="DL44" i="20" a="1"/>
  <c r="DL44" i="20" s="1"/>
  <c r="EF47" i="20" a="1"/>
  <c r="EF47" i="20" s="1"/>
  <c r="CD44" i="20" a="1"/>
  <c r="CD44" i="20" s="1"/>
  <c r="CW47" i="20" a="1"/>
  <c r="CW47" i="20" s="1"/>
  <c r="AV44" i="20" a="1"/>
  <c r="AV44" i="20" s="1"/>
  <c r="CX47" i="20" a="1"/>
  <c r="CX47" i="20" s="1"/>
  <c r="BN44" i="20" a="1"/>
  <c r="BN44" i="20" s="1"/>
  <c r="EB47" i="20" a="1"/>
  <c r="EB47" i="20" s="1"/>
  <c r="BZ44" i="20" a="1"/>
  <c r="BZ44" i="20" s="1"/>
  <c r="DR47" i="20" a="1"/>
  <c r="DR47" i="20" s="1"/>
  <c r="BV44" i="20" a="1"/>
  <c r="BV44" i="20" s="1"/>
  <c r="CI47" i="20" a="1"/>
  <c r="CI47" i="20" s="1"/>
  <c r="P44" i="20" a="1"/>
  <c r="P44" i="20" s="1"/>
  <c r="BS47" i="20" a="1"/>
  <c r="BS47" i="20" s="1"/>
  <c r="FD48" i="20" a="1"/>
  <c r="FD48" i="20" s="1"/>
  <c r="EK52" i="20" a="1"/>
  <c r="EK52" i="20" s="1"/>
  <c r="DH56" i="20" a="1"/>
  <c r="DH56" i="20" s="1"/>
  <c r="AD51" i="20" a="1"/>
  <c r="AD51" i="20" s="1"/>
  <c r="EJ54" i="20" a="1"/>
  <c r="EJ54" i="20" s="1"/>
  <c r="X50" i="20" a="1"/>
  <c r="X50" i="20" s="1"/>
  <c r="EE53" i="20" a="1"/>
  <c r="EE53" i="20" s="1"/>
  <c r="X61" i="20" a="1"/>
  <c r="X61" i="20" s="1"/>
  <c r="BO55" i="20" a="1"/>
  <c r="BO55" i="20" s="1"/>
  <c r="ET53" i="20" a="1"/>
  <c r="ET53" i="20" s="1"/>
  <c r="EE50" i="20" a="1"/>
  <c r="EE50" i="20" s="1"/>
  <c r="CV59" i="20" a="1"/>
  <c r="CV59" i="20" s="1"/>
  <c r="AD61" i="20" a="1"/>
  <c r="AD61" i="20" s="1"/>
  <c r="EF65" i="20" a="1"/>
  <c r="EF65" i="20" s="1"/>
  <c r="FD71" i="20" a="1"/>
  <c r="FD71" i="20" s="1"/>
  <c r="H22" i="20" a="1"/>
  <c r="H22" i="20" s="1"/>
  <c r="CJ22" i="20" a="1"/>
  <c r="CJ22" i="20" s="1"/>
  <c r="FD22" i="20" a="1"/>
  <c r="FD22" i="20" s="1"/>
  <c r="BP44" i="20" a="1"/>
  <c r="BP44" i="20" s="1"/>
  <c r="DV46" i="20" a="1"/>
  <c r="DV46" i="20" s="1"/>
  <c r="AD45" i="20" a="1"/>
  <c r="AD45" i="20" s="1"/>
  <c r="AR48" i="20" a="1"/>
  <c r="AR48" i="20" s="1"/>
  <c r="ED44" i="20" a="1"/>
  <c r="ED44" i="20" s="1"/>
  <c r="I48" i="20" a="1"/>
  <c r="I48" i="20" s="1"/>
  <c r="DH44" i="20" a="1"/>
  <c r="DH44" i="20" s="1"/>
  <c r="J48" i="20" a="1"/>
  <c r="J48" i="20" s="1"/>
  <c r="H45" i="20" a="1"/>
  <c r="H45" i="20" s="1"/>
  <c r="AN48" i="20" a="1"/>
  <c r="AN48" i="20" s="1"/>
  <c r="EL44" i="20" a="1"/>
  <c r="EL44" i="20" s="1"/>
  <c r="AD48" i="20" a="1"/>
  <c r="AD48" i="20" s="1"/>
  <c r="DV44" i="20" a="1"/>
  <c r="DV44" i="20" s="1"/>
  <c r="EU47" i="20" a="1"/>
  <c r="EU47" i="20" s="1"/>
  <c r="CB44" i="20" a="1"/>
  <c r="CB44" i="20" s="1"/>
  <c r="ED47" i="20" a="1"/>
  <c r="ED47" i="20" s="1"/>
  <c r="CB49" i="20" a="1"/>
  <c r="CB49" i="20" s="1"/>
  <c r="AT53" i="20" a="1"/>
  <c r="AT53" i="20" s="1"/>
  <c r="CF57" i="20" a="1"/>
  <c r="CF57" i="20" s="1"/>
  <c r="DI51" i="20" a="1"/>
  <c r="DI51" i="20" s="1"/>
  <c r="AR55" i="20" a="1"/>
  <c r="AR55" i="20" s="1"/>
  <c r="CU50" i="20" a="1"/>
  <c r="CU50" i="20" s="1"/>
  <c r="BH54" i="20" a="1"/>
  <c r="BH54" i="20" s="1"/>
  <c r="P51" i="20" a="1"/>
  <c r="P51" i="20" s="1"/>
  <c r="AM56" i="20" a="1"/>
  <c r="AM56" i="20" s="1"/>
  <c r="CP55" i="20" a="1"/>
  <c r="CP55" i="20" s="1"/>
  <c r="CA52" i="20" a="1"/>
  <c r="CA52" i="20" s="1"/>
  <c r="EZ64" i="20" a="1"/>
  <c r="EZ64" i="20" s="1"/>
  <c r="EL62" i="20" a="1"/>
  <c r="EL62" i="20" s="1"/>
  <c r="CG70" i="20" a="1"/>
  <c r="CG70" i="20" s="1"/>
  <c r="DZ68" i="20" a="1"/>
  <c r="DZ68" i="20" s="1"/>
  <c r="ER22" i="20" a="1"/>
  <c r="ER22" i="20" s="1"/>
  <c r="BI22" i="20" a="1"/>
  <c r="BI22" i="20" s="1"/>
  <c r="EC22" i="20" a="1"/>
  <c r="EC22" i="20" s="1"/>
  <c r="AT22" i="20" a="1"/>
  <c r="AT22" i="20" s="1"/>
  <c r="DN22" i="20" a="1"/>
  <c r="DN22" i="20" s="1"/>
  <c r="DO22" i="20" a="1"/>
  <c r="DO22" i="20" s="1"/>
  <c r="X22" i="20" a="1"/>
  <c r="X22" i="20" s="1"/>
  <c r="CR22" i="20" a="1"/>
  <c r="CR22" i="20" s="1"/>
  <c r="DC48" i="20" a="1"/>
  <c r="DC48" i="20" s="1"/>
  <c r="CT51" i="20" a="1"/>
  <c r="CT51" i="20" s="1"/>
  <c r="CL45" i="20" a="1"/>
  <c r="CL45" i="20" s="1"/>
  <c r="DD48" i="20" a="1"/>
  <c r="DD48" i="20" s="1"/>
  <c r="X45" i="20" a="1"/>
  <c r="X45" i="20" s="1"/>
  <c r="BU48" i="20" a="1"/>
  <c r="BU48" i="20" s="1"/>
  <c r="T45" i="20" a="1"/>
  <c r="T45" i="20" s="1"/>
  <c r="BV48" i="20" a="1"/>
  <c r="BV48" i="20" s="1"/>
  <c r="BJ45" i="20" a="1"/>
  <c r="BJ45" i="20" s="1"/>
  <c r="CZ48" i="20" a="1"/>
  <c r="CZ48" i="20" s="1"/>
  <c r="BD45" i="20" a="1"/>
  <c r="BD45" i="20" s="1"/>
  <c r="CP48" i="20" a="1"/>
  <c r="CP48" i="20" s="1"/>
  <c r="V45" i="20" a="1"/>
  <c r="V45" i="20" s="1"/>
  <c r="BG48" i="20" a="1"/>
  <c r="BG48" i="20" s="1"/>
  <c r="EN44" i="20" a="1"/>
  <c r="EN44" i="20" s="1"/>
  <c r="AP48" i="20" a="1"/>
  <c r="AP48" i="20" s="1"/>
  <c r="ES49" i="20" a="1"/>
  <c r="ES49" i="20" s="1"/>
  <c r="EC53" i="20" a="1"/>
  <c r="EC53" i="20" s="1"/>
  <c r="AB60" i="20" a="1"/>
  <c r="AB60" i="20" s="1"/>
  <c r="S52" i="20" a="1"/>
  <c r="S52" i="20" s="1"/>
  <c r="DU55" i="20" a="1"/>
  <c r="DU55" i="20" s="1"/>
  <c r="O51" i="20" a="1"/>
  <c r="O51" i="20" s="1"/>
  <c r="DP54" i="20" a="1"/>
  <c r="DP54" i="20" s="1"/>
  <c r="CW51" i="20" a="1"/>
  <c r="CW51" i="20" s="1"/>
  <c r="I57" i="20" a="1"/>
  <c r="I57" i="20" s="1"/>
  <c r="AT57" i="20" a="1"/>
  <c r="AT57" i="20" s="1"/>
  <c r="CL54" i="20" a="1"/>
  <c r="CL54" i="20" s="1"/>
  <c r="O61" i="20" a="1"/>
  <c r="O61" i="20" s="1"/>
  <c r="AD66" i="20" a="1"/>
  <c r="AD66" i="20" s="1"/>
  <c r="CX65" i="20" a="1"/>
  <c r="CX65" i="20" s="1"/>
  <c r="E73" i="20" a="1"/>
  <c r="E73" i="20" s="1"/>
  <c r="AF22" i="20" a="1"/>
  <c r="AF22" i="20" s="1"/>
  <c r="CZ22" i="20" a="1"/>
  <c r="CZ22" i="20" s="1"/>
  <c r="BF45" i="20" a="1"/>
  <c r="BF45" i="20" s="1"/>
  <c r="CL46" i="20" a="1"/>
  <c r="CL46" i="20" s="1"/>
  <c r="EV45" i="20" a="1"/>
  <c r="EV45" i="20" s="1"/>
  <c r="BC49" i="20" a="1"/>
  <c r="BC49" i="20" s="1"/>
  <c r="CC45" i="20" a="1"/>
  <c r="CC45" i="20" s="1"/>
  <c r="EH48" i="20" a="1"/>
  <c r="EH48" i="20" s="1"/>
  <c r="CS45" i="20" a="1"/>
  <c r="CS45" i="20" s="1"/>
  <c r="EI48" i="20" a="1"/>
  <c r="EI48" i="20" s="1"/>
  <c r="DN45" i="20" a="1"/>
  <c r="DN45" i="20" s="1"/>
  <c r="AO49" i="20" a="1"/>
  <c r="AO49" i="20" s="1"/>
  <c r="DT45" i="20" a="1"/>
  <c r="DT45" i="20" s="1"/>
  <c r="AF49" i="20" a="1"/>
  <c r="AF49" i="20" s="1"/>
  <c r="BU45" i="20" a="1"/>
  <c r="BU45" i="20" s="1"/>
  <c r="DO48" i="20" a="1"/>
  <c r="DO48" i="20" s="1"/>
  <c r="BL45" i="20" a="1"/>
  <c r="BL45" i="20" s="1"/>
  <c r="DB48" i="20" a="1"/>
  <c r="DB48" i="20" s="1"/>
  <c r="BU50" i="20" a="1"/>
  <c r="BU50" i="20" s="1"/>
  <c r="AS54" i="20" a="1"/>
  <c r="AS54" i="20" s="1"/>
  <c r="AX67" i="20" a="1"/>
  <c r="AX67" i="20" s="1"/>
  <c r="CC52" i="20" a="1"/>
  <c r="CC52" i="20" s="1"/>
  <c r="AK56" i="20" a="1"/>
  <c r="AK56" i="20" s="1"/>
  <c r="CA51" i="20" a="1"/>
  <c r="CA51" i="20" s="1"/>
  <c r="AS55" i="20" a="1"/>
  <c r="AS55" i="20" s="1"/>
  <c r="AI52" i="20" a="1"/>
  <c r="AI52" i="20" s="1"/>
  <c r="EI60" i="20" a="1"/>
  <c r="EI60" i="20" s="1"/>
  <c r="BZ50" i="20" a="1"/>
  <c r="BZ50" i="20" s="1"/>
  <c r="EZ60" i="20" a="1"/>
  <c r="EZ60" i="20" s="1"/>
  <c r="BS57" i="20" a="1"/>
  <c r="BS57" i="20" s="1"/>
  <c r="DD73" i="20" a="1"/>
  <c r="DD73" i="20" s="1"/>
  <c r="CO69" i="20" a="1"/>
  <c r="CO69" i="20" s="1"/>
  <c r="BC71" i="20" a="1"/>
  <c r="BC71" i="20" s="1"/>
  <c r="AN22" i="20" a="1"/>
  <c r="AN22" i="20" s="1"/>
  <c r="DH22" i="20" a="1"/>
  <c r="DH22" i="20" s="1"/>
  <c r="DZ47" i="20" a="1"/>
  <c r="DZ47" i="20" s="1"/>
  <c r="DN54" i="20" a="1"/>
  <c r="DN54" i="20" s="1"/>
  <c r="BA46" i="20" a="1"/>
  <c r="BA46" i="20" s="1"/>
  <c r="AP50" i="20" a="1"/>
  <c r="AP50" i="20" s="1"/>
  <c r="EM45" i="20" a="1"/>
  <c r="EM45" i="20" s="1"/>
  <c r="CO49" i="20" a="1"/>
  <c r="CO49" i="20" s="1"/>
  <c r="FC45" i="20" a="1"/>
  <c r="FC45" i="20" s="1"/>
  <c r="CQ49" i="20" a="1"/>
  <c r="CQ49" i="20" s="1"/>
  <c r="AH46" i="20" a="1"/>
  <c r="AH46" i="20" s="1"/>
  <c r="EJ49" i="20" a="1"/>
  <c r="EJ49" i="20" s="1"/>
  <c r="AC46" i="20" a="1"/>
  <c r="AC46" i="20" s="1"/>
  <c r="DL49" i="20" a="1"/>
  <c r="DL49" i="20" s="1"/>
  <c r="EJ45" i="20" a="1"/>
  <c r="EJ45" i="20" s="1"/>
  <c r="AZ49" i="20" a="1"/>
  <c r="AZ49" i="20" s="1"/>
  <c r="DU45" i="20" a="1"/>
  <c r="DU45" i="20" s="1"/>
  <c r="BI49" i="20" a="1"/>
  <c r="BI49" i="20" s="1"/>
  <c r="EO50" i="20" a="1"/>
  <c r="EO50" i="20" s="1"/>
  <c r="DO54" i="20" a="1"/>
  <c r="DO54" i="20" s="1"/>
  <c r="AS49" i="20" a="1"/>
  <c r="AS49" i="20" s="1"/>
  <c r="ES52" i="20" a="1"/>
  <c r="ES52" i="20" s="1"/>
  <c r="CU56" i="20" a="1"/>
  <c r="CU56" i="20" s="1"/>
  <c r="EK51" i="20" a="1"/>
  <c r="EK51" i="20" s="1"/>
  <c r="DV55" i="20" a="1"/>
  <c r="DV55" i="20" s="1"/>
  <c r="DZ52" i="20" a="1"/>
  <c r="DZ52" i="20" s="1"/>
  <c r="BA49" i="20" a="1"/>
  <c r="BA49" i="20" s="1"/>
  <c r="AD52" i="20" a="1"/>
  <c r="AD52" i="20" s="1"/>
  <c r="DV59" i="20" a="1"/>
  <c r="DV59" i="20" s="1"/>
  <c r="Z60" i="20" a="1"/>
  <c r="Z60" i="20" s="1"/>
  <c r="BG65" i="20" a="1"/>
  <c r="BG65" i="20" s="1"/>
  <c r="DP65" i="20" a="1"/>
  <c r="DP65" i="20" s="1"/>
  <c r="AF77" i="20" a="1"/>
  <c r="AF77" i="20" s="1"/>
  <c r="CC44" i="20" a="1"/>
  <c r="CC44" i="20" s="1"/>
  <c r="AZ46" i="20" a="1"/>
  <c r="AZ46" i="20" s="1"/>
  <c r="CW46" i="20" a="1"/>
  <c r="CW46" i="20" s="1"/>
  <c r="BM53" i="20" a="1"/>
  <c r="BM53" i="20" s="1"/>
  <c r="BG46" i="20" a="1"/>
  <c r="BG46" i="20" s="1"/>
  <c r="CZ50" i="20" a="1"/>
  <c r="CZ50" i="20" s="1"/>
  <c r="BR46" i="20" a="1"/>
  <c r="BR46" i="20" s="1"/>
  <c r="FD50" i="20" a="1"/>
  <c r="FD50" i="20" s="1"/>
  <c r="CD46" i="20" a="1"/>
  <c r="CD46" i="20" s="1"/>
  <c r="DU51" i="20" a="1"/>
  <c r="DU51" i="20" s="1"/>
  <c r="CU46" i="20" a="1"/>
  <c r="CU46" i="20" s="1"/>
  <c r="EB51" i="20" a="1"/>
  <c r="EB51" i="20" s="1"/>
  <c r="AS46" i="20" a="1"/>
  <c r="AS46" i="20" s="1"/>
  <c r="AG50" i="20" a="1"/>
  <c r="AG50" i="20" s="1"/>
  <c r="AJ46" i="20" a="1"/>
  <c r="AJ46" i="20" s="1"/>
  <c r="BH50" i="20" a="1"/>
  <c r="BH50" i="20" s="1"/>
  <c r="BE51" i="20" a="1"/>
  <c r="BE51" i="20" s="1"/>
  <c r="AK55" i="20" a="1"/>
  <c r="AK55" i="20" s="1"/>
  <c r="DR49" i="20" a="1"/>
  <c r="DR49" i="20" s="1"/>
  <c r="BO53" i="20" a="1"/>
  <c r="BO53" i="20" s="1"/>
  <c r="P57" i="20" a="1"/>
  <c r="P57" i="20" s="1"/>
  <c r="CD52" i="20" a="1"/>
  <c r="CD52" i="20" s="1"/>
  <c r="AL56" i="20" a="1"/>
  <c r="AL56" i="20" s="1"/>
  <c r="BC53" i="20" a="1"/>
  <c r="BC53" i="20" s="1"/>
  <c r="BI50" i="20" a="1"/>
  <c r="BI50" i="20" s="1"/>
  <c r="EH53" i="20" a="1"/>
  <c r="EH53" i="20" s="1"/>
  <c r="AR63" i="20" a="1"/>
  <c r="AR63" i="20" s="1"/>
  <c r="K65" i="20" a="1"/>
  <c r="K65" i="20" s="1"/>
  <c r="CW68" i="20" a="1"/>
  <c r="CW68" i="20" s="1"/>
  <c r="CU70" i="20" a="1"/>
  <c r="CU70" i="20" s="1"/>
  <c r="ER82" i="20" a="1"/>
  <c r="ER82" i="20" s="1"/>
  <c r="D15" i="20"/>
  <c r="EZ15" i="20" a="1"/>
  <c r="EZ15" i="20" s="1"/>
  <c r="ER15" i="20" a="1"/>
  <c r="ER15" i="20" s="1"/>
  <c r="DL15" i="20" a="1"/>
  <c r="DL15" i="20" s="1"/>
  <c r="BX15" i="20" a="1"/>
  <c r="BX15" i="20" s="1"/>
  <c r="AB15" i="20" a="1"/>
  <c r="AB15" i="20" s="1"/>
  <c r="DK15" i="20" a="1"/>
  <c r="DK15" i="20" s="1"/>
  <c r="AY15" i="20" a="1"/>
  <c r="AY15" i="20" s="1"/>
  <c r="EA15" i="20" a="1"/>
  <c r="EA15" i="20" s="1"/>
  <c r="BG15" i="20" a="1"/>
  <c r="BG15" i="20" s="1"/>
  <c r="EX15" i="20" a="1"/>
  <c r="EX15" i="20" s="1"/>
  <c r="EP15" i="20" a="1"/>
  <c r="EP15" i="20" s="1"/>
  <c r="EH15" i="20" a="1"/>
  <c r="EH15" i="20" s="1"/>
  <c r="DZ15" i="20" a="1"/>
  <c r="DZ15" i="20" s="1"/>
  <c r="DR15" i="20" a="1"/>
  <c r="DR15" i="20" s="1"/>
  <c r="DJ15" i="20" a="1"/>
  <c r="DJ15" i="20" s="1"/>
  <c r="DB15" i="20" a="1"/>
  <c r="DB15" i="20" s="1"/>
  <c r="CT15" i="20" a="1"/>
  <c r="CT15" i="20" s="1"/>
  <c r="CL15" i="20" a="1"/>
  <c r="CL15" i="20" s="1"/>
  <c r="CD15" i="20" a="1"/>
  <c r="CD15" i="20" s="1"/>
  <c r="BV15" i="20" a="1"/>
  <c r="BV15" i="20" s="1"/>
  <c r="BN15" i="20" a="1"/>
  <c r="BN15" i="20" s="1"/>
  <c r="BF15" i="20" a="1"/>
  <c r="BF15" i="20" s="1"/>
  <c r="AX15" i="20" a="1"/>
  <c r="AX15" i="20" s="1"/>
  <c r="AP15" i="20" a="1"/>
  <c r="AP15" i="20" s="1"/>
  <c r="AH15" i="20" a="1"/>
  <c r="AH15" i="20" s="1"/>
  <c r="Z15" i="20" a="1"/>
  <c r="Z15" i="20" s="1"/>
  <c r="R15" i="20" a="1"/>
  <c r="R15" i="20" s="1"/>
  <c r="J15" i="20" a="1"/>
  <c r="J15" i="20" s="1"/>
  <c r="Y15" i="20" a="1"/>
  <c r="Y15" i="20" s="1"/>
  <c r="Q15" i="20" a="1"/>
  <c r="Q15" i="20" s="1"/>
  <c r="CU15" i="20" a="1"/>
  <c r="CU15" i="20" s="1"/>
  <c r="AI15" i="20" a="1"/>
  <c r="AI15" i="20" s="1"/>
  <c r="EW15" i="20" a="1"/>
  <c r="EW15" i="20" s="1"/>
  <c r="EO15" i="20" a="1"/>
  <c r="EO15" i="20" s="1"/>
  <c r="EG15" i="20" a="1"/>
  <c r="EG15" i="20" s="1"/>
  <c r="DY15" i="20" a="1"/>
  <c r="DY15" i="20" s="1"/>
  <c r="DQ15" i="20" a="1"/>
  <c r="DQ15" i="20" s="1"/>
  <c r="DI15" i="20" a="1"/>
  <c r="DI15" i="20" s="1"/>
  <c r="DA15" i="20" a="1"/>
  <c r="DA15" i="20" s="1"/>
  <c r="CS15" i="20" a="1"/>
  <c r="CS15" i="20" s="1"/>
  <c r="CK15" i="20" a="1"/>
  <c r="CK15" i="20" s="1"/>
  <c r="CC15" i="20" a="1"/>
  <c r="CC15" i="20" s="1"/>
  <c r="BU15" i="20" a="1"/>
  <c r="BU15" i="20" s="1"/>
  <c r="BM15" i="20" a="1"/>
  <c r="BM15" i="20" s="1"/>
  <c r="BE15" i="20" a="1"/>
  <c r="BE15" i="20" s="1"/>
  <c r="AW15" i="20" a="1"/>
  <c r="AW15" i="20" s="1"/>
  <c r="AO15" i="20" a="1"/>
  <c r="AO15" i="20" s="1"/>
  <c r="AG15" i="20" a="1"/>
  <c r="AG15" i="20" s="1"/>
  <c r="I15" i="20" a="1"/>
  <c r="I15" i="20" s="1"/>
  <c r="EY15" i="20" a="1"/>
  <c r="EY15" i="20" s="1"/>
  <c r="CM15" i="20" a="1"/>
  <c r="CM15" i="20" s="1"/>
  <c r="AA15" i="20" a="1"/>
  <c r="AA15" i="20" s="1"/>
  <c r="FD15" i="20" a="1"/>
  <c r="FD15" i="20" s="1"/>
  <c r="EV15" i="20" a="1"/>
  <c r="EV15" i="20" s="1"/>
  <c r="EN15" i="20" a="1"/>
  <c r="EN15" i="20" s="1"/>
  <c r="EF15" i="20" a="1"/>
  <c r="EF15" i="20" s="1"/>
  <c r="DX15" i="20" a="1"/>
  <c r="DX15" i="20" s="1"/>
  <c r="DP15" i="20" a="1"/>
  <c r="DP15" i="20" s="1"/>
  <c r="DH15" i="20" a="1"/>
  <c r="DH15" i="20" s="1"/>
  <c r="CZ15" i="20" a="1"/>
  <c r="CZ15" i="20" s="1"/>
  <c r="CR15" i="20" a="1"/>
  <c r="CR15" i="20" s="1"/>
  <c r="CJ15" i="20" a="1"/>
  <c r="CJ15" i="20" s="1"/>
  <c r="CB15" i="20" a="1"/>
  <c r="CB15" i="20" s="1"/>
  <c r="BT15" i="20" a="1"/>
  <c r="BT15" i="20" s="1"/>
  <c r="BL15" i="20" a="1"/>
  <c r="BL15" i="20" s="1"/>
  <c r="BD15" i="20" a="1"/>
  <c r="BD15" i="20" s="1"/>
  <c r="AV15" i="20" a="1"/>
  <c r="AV15" i="20" s="1"/>
  <c r="AN15" i="20" a="1"/>
  <c r="AN15" i="20" s="1"/>
  <c r="AF15" i="20" a="1"/>
  <c r="AF15" i="20" s="1"/>
  <c r="X15" i="20" a="1"/>
  <c r="X15" i="20" s="1"/>
  <c r="P15" i="20" a="1"/>
  <c r="P15" i="20" s="1"/>
  <c r="H15" i="20" a="1"/>
  <c r="H15" i="20" s="1"/>
  <c r="EK15" i="20" a="1"/>
  <c r="EK15" i="20" s="1"/>
  <c r="DE15" i="20" a="1"/>
  <c r="DE15" i="20" s="1"/>
  <c r="BY15" i="20" a="1"/>
  <c r="BY15" i="20" s="1"/>
  <c r="AS15" i="20" a="1"/>
  <c r="AS15" i="20" s="1"/>
  <c r="M15" i="20" a="1"/>
  <c r="M15" i="20" s="1"/>
  <c r="DT15" i="20" a="1"/>
  <c r="DT15" i="20" s="1"/>
  <c r="CF15" i="20" a="1"/>
  <c r="CF15" i="20" s="1"/>
  <c r="AR15" i="20" a="1"/>
  <c r="AR15" i="20" s="1"/>
  <c r="EQ15" i="20" a="1"/>
  <c r="EQ15" i="20" s="1"/>
  <c r="CE15" i="20" a="1"/>
  <c r="CE15" i="20" s="1"/>
  <c r="S15" i="20" a="1"/>
  <c r="S15" i="20" s="1"/>
  <c r="FC15" i="20" a="1"/>
  <c r="FC15" i="20" s="1"/>
  <c r="EU15" i="20" a="1"/>
  <c r="EU15" i="20" s="1"/>
  <c r="EM15" i="20" a="1"/>
  <c r="EM15" i="20" s="1"/>
  <c r="EE15" i="20" a="1"/>
  <c r="EE15" i="20" s="1"/>
  <c r="DW15" i="20" a="1"/>
  <c r="DW15" i="20" s="1"/>
  <c r="DO15" i="20" a="1"/>
  <c r="DO15" i="20" s="1"/>
  <c r="DG15" i="20" a="1"/>
  <c r="DG15" i="20" s="1"/>
  <c r="CY15" i="20" a="1"/>
  <c r="CY15" i="20" s="1"/>
  <c r="CQ15" i="20" a="1"/>
  <c r="CQ15" i="20" s="1"/>
  <c r="CI15" i="20" a="1"/>
  <c r="CI15" i="20" s="1"/>
  <c r="CA15" i="20" a="1"/>
  <c r="CA15" i="20" s="1"/>
  <c r="BS15" i="20" a="1"/>
  <c r="BS15" i="20" s="1"/>
  <c r="BK15" i="20" a="1"/>
  <c r="BK15" i="20" s="1"/>
  <c r="BC15" i="20" a="1"/>
  <c r="BC15" i="20" s="1"/>
  <c r="AU15" i="20" a="1"/>
  <c r="AU15" i="20" s="1"/>
  <c r="AM15" i="20" a="1"/>
  <c r="AM15" i="20" s="1"/>
  <c r="AE15" i="20" a="1"/>
  <c r="AE15" i="20" s="1"/>
  <c r="W15" i="20" a="1"/>
  <c r="W15" i="20" s="1"/>
  <c r="O15" i="20" a="1"/>
  <c r="O15" i="20" s="1"/>
  <c r="G15" i="20" a="1"/>
  <c r="G15" i="20" s="1"/>
  <c r="ES15" i="20" a="1"/>
  <c r="ES15" i="20" s="1"/>
  <c r="DM15" i="20" a="1"/>
  <c r="DM15" i="20" s="1"/>
  <c r="CG15" i="20" a="1"/>
  <c r="CG15" i="20" s="1"/>
  <c r="BA15" i="20" a="1"/>
  <c r="BA15" i="20" s="1"/>
  <c r="U15" i="20" a="1"/>
  <c r="U15" i="20" s="1"/>
  <c r="EJ15" i="20" a="1"/>
  <c r="EJ15" i="20" s="1"/>
  <c r="CN15" i="20" a="1"/>
  <c r="CN15" i="20" s="1"/>
  <c r="BH15" i="20" a="1"/>
  <c r="BH15" i="20" s="1"/>
  <c r="AJ15" i="20" a="1"/>
  <c r="AJ15" i="20" s="1"/>
  <c r="DC15" i="20" a="1"/>
  <c r="DC15" i="20" s="1"/>
  <c r="AQ15" i="20" a="1"/>
  <c r="AQ15" i="20" s="1"/>
  <c r="FB15" i="20" a="1"/>
  <c r="FB15" i="20" s="1"/>
  <c r="ET15" i="20" a="1"/>
  <c r="ET15" i="20" s="1"/>
  <c r="EL15" i="20" a="1"/>
  <c r="EL15" i="20" s="1"/>
  <c r="ED15" i="20" a="1"/>
  <c r="ED15" i="20" s="1"/>
  <c r="DV15" i="20" a="1"/>
  <c r="DV15" i="20" s="1"/>
  <c r="DN15" i="20" a="1"/>
  <c r="DN15" i="20" s="1"/>
  <c r="DF15" i="20" a="1"/>
  <c r="DF15" i="20" s="1"/>
  <c r="CX15" i="20" a="1"/>
  <c r="CX15" i="20" s="1"/>
  <c r="CP15" i="20" a="1"/>
  <c r="CP15" i="20" s="1"/>
  <c r="CH15" i="20" a="1"/>
  <c r="CH15" i="20" s="1"/>
  <c r="BZ15" i="20" a="1"/>
  <c r="BZ15" i="20" s="1"/>
  <c r="BR15" i="20" a="1"/>
  <c r="BR15" i="20" s="1"/>
  <c r="BJ15" i="20" a="1"/>
  <c r="BJ15" i="20" s="1"/>
  <c r="BB15" i="20" a="1"/>
  <c r="BB15" i="20" s="1"/>
  <c r="AT15" i="20" a="1"/>
  <c r="AT15" i="20" s="1"/>
  <c r="AL15" i="20" a="1"/>
  <c r="AL15" i="20" s="1"/>
  <c r="AD15" i="20" a="1"/>
  <c r="AD15" i="20" s="1"/>
  <c r="V15" i="20" a="1"/>
  <c r="V15" i="20" s="1"/>
  <c r="N15" i="20" a="1"/>
  <c r="N15" i="20" s="1"/>
  <c r="F15" i="20" a="1"/>
  <c r="F15" i="20" s="1"/>
  <c r="FA15" i="20" a="1"/>
  <c r="FA15" i="20" s="1"/>
  <c r="DU15" i="20" a="1"/>
  <c r="DU15" i="20" s="1"/>
  <c r="CW15" i="20" a="1"/>
  <c r="CW15" i="20" s="1"/>
  <c r="BQ15" i="20" a="1"/>
  <c r="BQ15" i="20" s="1"/>
  <c r="AK15" i="20" a="1"/>
  <c r="AK15" i="20" s="1"/>
  <c r="EB15" i="20" a="1"/>
  <c r="EB15" i="20" s="1"/>
  <c r="CV15" i="20" a="1"/>
  <c r="CV15" i="20" s="1"/>
  <c r="AZ15" i="20" a="1"/>
  <c r="AZ15" i="20" s="1"/>
  <c r="T15" i="20" a="1"/>
  <c r="T15" i="20" s="1"/>
  <c r="EI15" i="20" a="1"/>
  <c r="EI15" i="20" s="1"/>
  <c r="BW15" i="20" a="1"/>
  <c r="BW15" i="20" s="1"/>
  <c r="K15" i="20" a="1"/>
  <c r="K15" i="20" s="1"/>
  <c r="EC15" i="20" a="1"/>
  <c r="EC15" i="20" s="1"/>
  <c r="CO15" i="20" a="1"/>
  <c r="CO15" i="20" s="1"/>
  <c r="BI15" i="20" a="1"/>
  <c r="BI15" i="20" s="1"/>
  <c r="AC15" i="20" a="1"/>
  <c r="AC15" i="20" s="1"/>
  <c r="E15" i="20" a="1"/>
  <c r="E15" i="20" s="1"/>
  <c r="DD15" i="20" a="1"/>
  <c r="DD15" i="20" s="1"/>
  <c r="BP15" i="20" a="1"/>
  <c r="BP15" i="20" s="1"/>
  <c r="L15" i="20" a="1"/>
  <c r="L15" i="20" s="1"/>
  <c r="DS15" i="20" a="1"/>
  <c r="DS15" i="20" s="1"/>
  <c r="BO15" i="20" a="1"/>
  <c r="BO15" i="20" s="1"/>
  <c r="H49" i="20" a="1"/>
  <c r="H49" i="20" s="1"/>
  <c r="F45" i="20" a="1"/>
  <c r="F45" i="20" s="1"/>
  <c r="R49" i="20" a="1"/>
  <c r="R49" i="20" s="1"/>
  <c r="CV45" i="20" a="1"/>
  <c r="CV45" i="20" s="1"/>
  <c r="T48" i="20" a="1"/>
  <c r="T48" i="20" s="1"/>
  <c r="DA45" i="20" a="1"/>
  <c r="DA45" i="20" s="1"/>
  <c r="BT48" i="20" a="1"/>
  <c r="BT48" i="20" s="1"/>
  <c r="W45" i="20" a="1"/>
  <c r="W45" i="20" s="1"/>
  <c r="J54" i="20" a="1"/>
  <c r="J54" i="20" s="1"/>
  <c r="L47" i="20" a="1"/>
  <c r="L47" i="20" s="1"/>
  <c r="BL54" i="20" a="1"/>
  <c r="BL54" i="20" s="1"/>
  <c r="EB46" i="20" a="1"/>
  <c r="EB46" i="20" s="1"/>
  <c r="ER58" i="20" a="1"/>
  <c r="ER58" i="20" s="1"/>
  <c r="CQ46" i="20" a="1"/>
  <c r="CQ46" i="20" s="1"/>
  <c r="AZ52" i="20" a="1"/>
  <c r="AZ52" i="20" s="1"/>
  <c r="BF44" i="20" a="1"/>
  <c r="BF44" i="20" s="1"/>
  <c r="DR44" i="20" a="1"/>
  <c r="DR44" i="20" s="1"/>
  <c r="AJ45" i="20" a="1"/>
  <c r="AJ45" i="20" s="1"/>
  <c r="CR45" i="20" a="1"/>
  <c r="CR45" i="20" s="1"/>
  <c r="FA45" i="20" a="1"/>
  <c r="FA45" i="20" s="1"/>
  <c r="BF46" i="20" a="1"/>
  <c r="BF46" i="20" s="1"/>
  <c r="DB46" i="20" a="1"/>
  <c r="DB46" i="20" s="1"/>
  <c r="H47" i="20" a="1"/>
  <c r="H47" i="20" s="1"/>
  <c r="BY47" i="20" a="1"/>
  <c r="BY47" i="20" s="1"/>
  <c r="EK47" i="20" a="1"/>
  <c r="EK47" i="20" s="1"/>
  <c r="AW48" i="20" a="1"/>
  <c r="AW48" i="20" s="1"/>
  <c r="DJ48" i="20" a="1"/>
  <c r="DJ48" i="20" s="1"/>
  <c r="BM49" i="20" a="1"/>
  <c r="BM49" i="20" s="1"/>
  <c r="BP50" i="20" a="1"/>
  <c r="BP50" i="20" s="1"/>
  <c r="DO53" i="20" a="1"/>
  <c r="DO53" i="20" s="1"/>
  <c r="CF56" i="20" a="1"/>
  <c r="CF56" i="20" s="1"/>
  <c r="AI44" i="20" a="1"/>
  <c r="AI44" i="20" s="1"/>
  <c r="CJ44" i="20" a="1"/>
  <c r="CJ44" i="20" s="1"/>
  <c r="EJ44" i="20" a="1"/>
  <c r="EJ44" i="20" s="1"/>
  <c r="AK45" i="20" a="1"/>
  <c r="AK45" i="20" s="1"/>
  <c r="CH45" i="20" a="1"/>
  <c r="CH45" i="20" s="1"/>
  <c r="FB45" i="20" a="1"/>
  <c r="FB45" i="20" s="1"/>
  <c r="BW46" i="20" a="1"/>
  <c r="BW46" i="20" s="1"/>
  <c r="EM46" i="20" a="1"/>
  <c r="EM46" i="20" s="1"/>
  <c r="AY47" i="20" a="1"/>
  <c r="AY47" i="20" s="1"/>
  <c r="DJ47" i="20" a="1"/>
  <c r="DJ47" i="20" s="1"/>
  <c r="V48" i="20" a="1"/>
  <c r="V48" i="20" s="1"/>
  <c r="CH48" i="20" a="1"/>
  <c r="CH48" i="20" s="1"/>
  <c r="EQ48" i="20" a="1"/>
  <c r="EQ48" i="20" s="1"/>
  <c r="CX49" i="20" a="1"/>
  <c r="CX49" i="20" s="1"/>
  <c r="EV50" i="20" a="1"/>
  <c r="EV50" i="20" s="1"/>
  <c r="DV53" i="20" a="1"/>
  <c r="DV53" i="20" s="1"/>
  <c r="CG59" i="20" a="1"/>
  <c r="CG59" i="20" s="1"/>
  <c r="BB44" i="20" a="1"/>
  <c r="BB44" i="20" s="1"/>
  <c r="DN44" i="20" a="1"/>
  <c r="DN44" i="20" s="1"/>
  <c r="Y45" i="20" a="1"/>
  <c r="Y45" i="20" s="1"/>
  <c r="CX45" i="20" a="1"/>
  <c r="CX45" i="20" s="1"/>
  <c r="R46" i="20" a="1"/>
  <c r="R46" i="20" s="1"/>
  <c r="BX46" i="20" a="1"/>
  <c r="BX46" i="20" s="1"/>
  <c r="EN46" i="20" a="1"/>
  <c r="EN46" i="20" s="1"/>
  <c r="AI47" i="20" a="1"/>
  <c r="AI47" i="20" s="1"/>
  <c r="DD47" i="20" a="1"/>
  <c r="DD47" i="20" s="1"/>
  <c r="P48" i="20" a="1"/>
  <c r="P48" i="20" s="1"/>
  <c r="CB48" i="20" a="1"/>
  <c r="CB48" i="20" s="1"/>
  <c r="ER48" i="20" a="1"/>
  <c r="ER48" i="20" s="1"/>
  <c r="DA49" i="20" a="1"/>
  <c r="DA49" i="20" s="1"/>
  <c r="BK51" i="20" a="1"/>
  <c r="BK51" i="20" s="1"/>
  <c r="AE54" i="20" a="1"/>
  <c r="AE54" i="20" s="1"/>
  <c r="EX56" i="20" a="1"/>
  <c r="EX56" i="20" s="1"/>
  <c r="BT44" i="20" a="1"/>
  <c r="BT44" i="20" s="1"/>
  <c r="O45" i="20" a="1"/>
  <c r="O45" i="20" s="1"/>
  <c r="BO45" i="20" a="1"/>
  <c r="BO45" i="20" s="1"/>
  <c r="DS45" i="20" a="1"/>
  <c r="DS45" i="20" s="1"/>
  <c r="AM46" i="20" a="1"/>
  <c r="AM46" i="20" s="1"/>
  <c r="CT46" i="20" a="1"/>
  <c r="CT46" i="20" s="1"/>
  <c r="ET46" i="20" a="1"/>
  <c r="ET46" i="20" s="1"/>
  <c r="CB47" i="20" a="1"/>
  <c r="CB47" i="20" s="1"/>
  <c r="EN47" i="20" a="1"/>
  <c r="EN47" i="20" s="1"/>
  <c r="AZ48" i="20" a="1"/>
  <c r="AZ48" i="20" s="1"/>
  <c r="DN48" i="20" a="1"/>
  <c r="DN48" i="20" s="1"/>
  <c r="AX49" i="20" a="1"/>
  <c r="AX49" i="20" s="1"/>
  <c r="E50" i="20" a="1"/>
  <c r="E50" i="20" s="1"/>
  <c r="Y52" i="20" a="1"/>
  <c r="Y52" i="20" s="1"/>
  <c r="EU55" i="20" a="1"/>
  <c r="EU55" i="20" s="1"/>
  <c r="T44" i="20" a="1"/>
  <c r="T44" i="20" s="1"/>
  <c r="CF44" i="20" a="1"/>
  <c r="CF44" i="20" s="1"/>
  <c r="ER44" i="20" a="1"/>
  <c r="ER44" i="20" s="1"/>
  <c r="BK45" i="20" a="1"/>
  <c r="BK45" i="20" s="1"/>
  <c r="DY45" i="20" a="1"/>
  <c r="DY45" i="20" s="1"/>
  <c r="AI46" i="20" a="1"/>
  <c r="AI46" i="20" s="1"/>
  <c r="DJ46" i="20" a="1"/>
  <c r="DJ46" i="20" s="1"/>
  <c r="J47" i="20" a="1"/>
  <c r="J47" i="20" s="1"/>
  <c r="BQ47" i="20" a="1"/>
  <c r="BQ47" i="20" s="1"/>
  <c r="DW47" i="20" a="1"/>
  <c r="DW47" i="20" s="1"/>
  <c r="AI48" i="20" a="1"/>
  <c r="AI48" i="20" s="1"/>
  <c r="CU48" i="20" a="1"/>
  <c r="CU48" i="20" s="1"/>
  <c r="AP49" i="20" a="1"/>
  <c r="AP49" i="20" s="1"/>
  <c r="DX49" i="20" a="1"/>
  <c r="DX49" i="20" s="1"/>
  <c r="CI52" i="20" a="1"/>
  <c r="CI52" i="20" s="1"/>
  <c r="FA55" i="20" a="1"/>
  <c r="FA55" i="20" s="1"/>
  <c r="AG44" i="20" a="1"/>
  <c r="AG44" i="20" s="1"/>
  <c r="CA44" i="20" a="1"/>
  <c r="CA44" i="20" s="1"/>
  <c r="EA44" i="20" a="1"/>
  <c r="EA44" i="20" s="1"/>
  <c r="AA45" i="20" a="1"/>
  <c r="AA45" i="20" s="1"/>
  <c r="CA45" i="20" a="1"/>
  <c r="CA45" i="20" s="1"/>
  <c r="EO45" i="20" a="1"/>
  <c r="EO45" i="20" s="1"/>
  <c r="AY46" i="20" a="1"/>
  <c r="AY46" i="20" s="1"/>
  <c r="DP46" i="20" a="1"/>
  <c r="DP46" i="20" s="1"/>
  <c r="AF47" i="20" a="1"/>
  <c r="AF47" i="20" s="1"/>
  <c r="CU47" i="20" a="1"/>
  <c r="CU47" i="20" s="1"/>
  <c r="G48" i="20" a="1"/>
  <c r="G48" i="20" s="1"/>
  <c r="BS48" i="20" a="1"/>
  <c r="BS48" i="20" s="1"/>
  <c r="ED48" i="20" a="1"/>
  <c r="ED48" i="20" s="1"/>
  <c r="BR49" i="20" a="1"/>
  <c r="BR49" i="20" s="1"/>
  <c r="CJ50" i="20" a="1"/>
  <c r="CJ50" i="20" s="1"/>
  <c r="AS53" i="20" a="1"/>
  <c r="AS53" i="20" s="1"/>
  <c r="H56" i="20" a="1"/>
  <c r="H56" i="20" s="1"/>
  <c r="V44" i="20" a="1"/>
  <c r="V44" i="20" s="1"/>
  <c r="CH44" i="20" a="1"/>
  <c r="CH44" i="20" s="1"/>
  <c r="ET44" i="20" a="1"/>
  <c r="ET44" i="20" s="1"/>
  <c r="BQ45" i="20" a="1"/>
  <c r="BQ45" i="20" s="1"/>
  <c r="DZ45" i="20" a="1"/>
  <c r="DZ45" i="20" s="1"/>
  <c r="AO46" i="20" a="1"/>
  <c r="AO46" i="20" s="1"/>
  <c r="CV46" i="20" a="1"/>
  <c r="CV46" i="20" s="1"/>
  <c r="G47" i="20" a="1"/>
  <c r="G47" i="20" s="1"/>
  <c r="BX47" i="20" a="1"/>
  <c r="BX47" i="20" s="1"/>
  <c r="EJ47" i="20" a="1"/>
  <c r="EJ47" i="20" s="1"/>
  <c r="AV48" i="20" a="1"/>
  <c r="AV48" i="20" s="1"/>
  <c r="DW48" i="20" a="1"/>
  <c r="DW48" i="20" s="1"/>
  <c r="BT49" i="20" a="1"/>
  <c r="BT49" i="20" s="1"/>
  <c r="CN50" i="20" a="1"/>
  <c r="CN50" i="20" s="1"/>
  <c r="BE54" i="20" a="1"/>
  <c r="BE54" i="20" s="1"/>
  <c r="CW58" i="20" a="1"/>
  <c r="CW58" i="20" s="1"/>
  <c r="P49" i="20" a="1"/>
  <c r="P49" i="20" s="1"/>
  <c r="CG49" i="20" a="1"/>
  <c r="CG49" i="20" s="1"/>
  <c r="K50" i="20" a="1"/>
  <c r="K50" i="20" s="1"/>
  <c r="CC50" i="20" a="1"/>
  <c r="CC50" i="20" s="1"/>
  <c r="EW50" i="20" a="1"/>
  <c r="EW50" i="20" s="1"/>
  <c r="BL51" i="20" a="1"/>
  <c r="BL51" i="20" s="1"/>
  <c r="EQ51" i="20" a="1"/>
  <c r="EQ51" i="20" s="1"/>
  <c r="BO52" i="20" a="1"/>
  <c r="BO52" i="20" s="1"/>
  <c r="ER52" i="20" a="1"/>
  <c r="ER52" i="20" s="1"/>
  <c r="BN53" i="20" a="1"/>
  <c r="BN53" i="20" s="1"/>
  <c r="EJ53" i="20" a="1"/>
  <c r="EJ53" i="20" s="1"/>
  <c r="BF54" i="20" a="1"/>
  <c r="BF54" i="20" s="1"/>
  <c r="DV54" i="20" a="1"/>
  <c r="DV54" i="20" s="1"/>
  <c r="AY55" i="20" a="1"/>
  <c r="AY55" i="20" s="1"/>
  <c r="DG55" i="20" a="1"/>
  <c r="DG55" i="20" s="1"/>
  <c r="AJ56" i="20" a="1"/>
  <c r="AJ56" i="20" s="1"/>
  <c r="EC56" i="20" a="1"/>
  <c r="EC56" i="20" s="1"/>
  <c r="EG57" i="20" a="1"/>
  <c r="EG57" i="20" s="1"/>
  <c r="DQ60" i="20" a="1"/>
  <c r="DQ60" i="20" s="1"/>
  <c r="EG48" i="20" a="1"/>
  <c r="EG48" i="20" s="1"/>
  <c r="BF49" i="20" a="1"/>
  <c r="BF49" i="20" s="1"/>
  <c r="DW49" i="20" a="1"/>
  <c r="DW49" i="20" s="1"/>
  <c r="AU50" i="20" a="1"/>
  <c r="AU50" i="20" s="1"/>
  <c r="DR50" i="20" a="1"/>
  <c r="DR50" i="20" s="1"/>
  <c r="AK51" i="20" a="1"/>
  <c r="AK51" i="20" s="1"/>
  <c r="DP51" i="20" a="1"/>
  <c r="DP51" i="20" s="1"/>
  <c r="AA52" i="20" a="1"/>
  <c r="AA52" i="20" s="1"/>
  <c r="CJ52" i="20" a="1"/>
  <c r="CJ52" i="20" s="1"/>
  <c r="F53" i="20" a="1"/>
  <c r="F53" i="20" s="1"/>
  <c r="BV53" i="20" a="1"/>
  <c r="BV53" i="20" s="1"/>
  <c r="E54" i="20" a="1"/>
  <c r="E54" i="20" s="1"/>
  <c r="BN54" i="20" a="1"/>
  <c r="BN54" i="20" s="1"/>
  <c r="EQ54" i="20" a="1"/>
  <c r="EQ54" i="20" s="1"/>
  <c r="BF55" i="20" a="1"/>
  <c r="BF55" i="20" s="1"/>
  <c r="EB55" i="20" a="1"/>
  <c r="EB55" i="20" s="1"/>
  <c r="AR56" i="20" a="1"/>
  <c r="AR56" i="20" s="1"/>
  <c r="DC56" i="20" a="1"/>
  <c r="DC56" i="20" s="1"/>
  <c r="AM57" i="20" a="1"/>
  <c r="AM57" i="20" s="1"/>
  <c r="EM59" i="20" a="1"/>
  <c r="EM59" i="20" s="1"/>
  <c r="AC65" i="20" a="1"/>
  <c r="AC65" i="20" s="1"/>
  <c r="AJ50" i="20" a="1"/>
  <c r="AJ50" i="20" s="1"/>
  <c r="DC50" i="20" a="1"/>
  <c r="DC50" i="20" s="1"/>
  <c r="W51" i="20" a="1"/>
  <c r="W51" i="20" s="1"/>
  <c r="CI51" i="20" a="1"/>
  <c r="CI51" i="20" s="1"/>
  <c r="G52" i="20" a="1"/>
  <c r="G52" i="20" s="1"/>
  <c r="CK52" i="20" a="1"/>
  <c r="CK52" i="20" s="1"/>
  <c r="EZ52" i="20" a="1"/>
  <c r="EZ52" i="20" s="1"/>
  <c r="CC53" i="20" a="1"/>
  <c r="CC53" i="20" s="1"/>
  <c r="EL53" i="20" a="1"/>
  <c r="EL53" i="20" s="1"/>
  <c r="BO54" i="20" a="1"/>
  <c r="BO54" i="20" s="1"/>
  <c r="ED54" i="20" a="1"/>
  <c r="ED54" i="20" s="1"/>
  <c r="BG55" i="20" a="1"/>
  <c r="BG55" i="20" s="1"/>
  <c r="EC55" i="20" a="1"/>
  <c r="EC55" i="20" s="1"/>
  <c r="AS56" i="20" a="1"/>
  <c r="AS56" i="20" s="1"/>
  <c r="DQ56" i="20" a="1"/>
  <c r="DQ56" i="20" s="1"/>
  <c r="DN57" i="20" a="1"/>
  <c r="DN57" i="20" s="1"/>
  <c r="BE62" i="20" a="1"/>
  <c r="BE62" i="20" s="1"/>
  <c r="X51" i="20" a="1"/>
  <c r="X51" i="20" s="1"/>
  <c r="DK51" i="20" a="1"/>
  <c r="DK51" i="20" s="1"/>
  <c r="BD52" i="20" a="1"/>
  <c r="BD52" i="20" s="1"/>
  <c r="EG52" i="20" a="1"/>
  <c r="EG52" i="20" s="1"/>
  <c r="BJ53" i="20" a="1"/>
  <c r="BJ53" i="20" s="1"/>
  <c r="T54" i="20" a="1"/>
  <c r="T54" i="20" s="1"/>
  <c r="DX54" i="20" a="1"/>
  <c r="DX54" i="20" s="1"/>
  <c r="BU55" i="20" a="1"/>
  <c r="BU55" i="20" s="1"/>
  <c r="AT56" i="20" a="1"/>
  <c r="AT56" i="20" s="1"/>
  <c r="R57" i="20" a="1"/>
  <c r="R57" i="20" s="1"/>
  <c r="AE61" i="20" a="1"/>
  <c r="AE61" i="20" s="1"/>
  <c r="CE49" i="20" a="1"/>
  <c r="CE49" i="20" s="1"/>
  <c r="CO50" i="20" a="1"/>
  <c r="CO50" i="20" s="1"/>
  <c r="CQ51" i="20" a="1"/>
  <c r="CQ51" i="20" s="1"/>
  <c r="CZ52" i="20" a="1"/>
  <c r="CZ52" i="20" s="1"/>
  <c r="AV54" i="20" a="1"/>
  <c r="AV54" i="20" s="1"/>
  <c r="ER55" i="20" a="1"/>
  <c r="ER55" i="20" s="1"/>
  <c r="CF58" i="20" a="1"/>
  <c r="CF58" i="20" s="1"/>
  <c r="ED50" i="20" a="1"/>
  <c r="ED50" i="20" s="1"/>
  <c r="CT52" i="20" a="1"/>
  <c r="CT52" i="20" s="1"/>
  <c r="AP54" i="20" a="1"/>
  <c r="AP54" i="20" s="1"/>
  <c r="EL55" i="20" a="1"/>
  <c r="EL55" i="20" s="1"/>
  <c r="BU59" i="20" a="1"/>
  <c r="BU59" i="20" s="1"/>
  <c r="AI51" i="20" a="1"/>
  <c r="AI51" i="20" s="1"/>
  <c r="EC52" i="20" a="1"/>
  <c r="EC52" i="20" s="1"/>
  <c r="EU54" i="20" a="1"/>
  <c r="EU54" i="20" s="1"/>
  <c r="BA57" i="20" a="1"/>
  <c r="BA57" i="20" s="1"/>
  <c r="W60" i="20" a="1"/>
  <c r="W60" i="20" s="1"/>
  <c r="BM66" i="20" a="1"/>
  <c r="BM66" i="20" s="1"/>
  <c r="DW59" i="20" a="1"/>
  <c r="DW59" i="20" s="1"/>
  <c r="J64" i="20" a="1"/>
  <c r="J64" i="20" s="1"/>
  <c r="AP60" i="20" a="1"/>
  <c r="AP60" i="20" s="1"/>
  <c r="CB68" i="20" a="1"/>
  <c r="CB68" i="20" s="1"/>
  <c r="BQ61" i="20" a="1"/>
  <c r="BQ61" i="20" s="1"/>
  <c r="EH57" i="20" a="1"/>
  <c r="EH57" i="20" s="1"/>
  <c r="BZ60" i="20" a="1"/>
  <c r="BZ60" i="20" s="1"/>
  <c r="CU68" i="20" a="1"/>
  <c r="CU68" i="20" s="1"/>
  <c r="CG60" i="20" a="1"/>
  <c r="CG60" i="20" s="1"/>
  <c r="CQ57" i="20" a="1"/>
  <c r="CQ57" i="20" s="1"/>
  <c r="CK61" i="20" a="1"/>
  <c r="CK61" i="20" s="1"/>
  <c r="AX63" i="20" a="1"/>
  <c r="AX63" i="20" s="1"/>
  <c r="CQ66" i="20" a="1"/>
  <c r="CQ66" i="20" s="1"/>
  <c r="CA62" i="20" a="1"/>
  <c r="CA62" i="20" s="1"/>
  <c r="DS65" i="20" a="1"/>
  <c r="DS65" i="20" s="1"/>
  <c r="DC69" i="20" a="1"/>
  <c r="DC69" i="20" s="1"/>
  <c r="CK65" i="20" a="1"/>
  <c r="CK65" i="20" s="1"/>
  <c r="CH69" i="20" a="1"/>
  <c r="CH69" i="20" s="1"/>
  <c r="AR66" i="20" a="1"/>
  <c r="AR66" i="20" s="1"/>
  <c r="DU73" i="20" a="1"/>
  <c r="DU73" i="20" s="1"/>
  <c r="J66" i="20" a="1"/>
  <c r="J66" i="20" s="1"/>
  <c r="CU72" i="20" a="1"/>
  <c r="CU72" i="20" s="1"/>
  <c r="AB66" i="20" a="1"/>
  <c r="AB66" i="20" s="1"/>
  <c r="CM73" i="20" a="1"/>
  <c r="CM73" i="20" s="1"/>
  <c r="CV66" i="20" a="1"/>
  <c r="CV66" i="20" s="1"/>
  <c r="DL68" i="20" a="1"/>
  <c r="DL68" i="20" s="1"/>
  <c r="CW72" i="20" a="1"/>
  <c r="CW72" i="20" s="1"/>
  <c r="BC69" i="20" a="1"/>
  <c r="BC69" i="20" s="1"/>
  <c r="DA73" i="20" a="1"/>
  <c r="DA73" i="20" s="1"/>
  <c r="DO74" i="20" a="1"/>
  <c r="DO74" i="20" s="1"/>
  <c r="CD80" i="20" a="1"/>
  <c r="CD80" i="20" s="1"/>
  <c r="EV78" i="20" a="1"/>
  <c r="EV78" i="20" s="1"/>
  <c r="L85" i="20" a="1"/>
  <c r="L85" i="20" s="1"/>
  <c r="FD16" i="20" a="1"/>
  <c r="FD16" i="20" s="1"/>
  <c r="DD17" i="20" a="1"/>
  <c r="DD17" i="20" s="1"/>
  <c r="AR17" i="20" a="1"/>
  <c r="AR17" i="20" s="1"/>
  <c r="CM17" i="20" a="1"/>
  <c r="CM17" i="20" s="1"/>
  <c r="DB17" i="20" a="1"/>
  <c r="DB17" i="20" s="1"/>
  <c r="AP17" i="20" a="1"/>
  <c r="AP17" i="20" s="1"/>
  <c r="EO17" i="20" a="1"/>
  <c r="EO17" i="20" s="1"/>
  <c r="CC17" i="20" a="1"/>
  <c r="CC17" i="20" s="1"/>
  <c r="Q17" i="20" a="1"/>
  <c r="Q17" i="20" s="1"/>
  <c r="DX17" i="20" a="1"/>
  <c r="DX17" i="20" s="1"/>
  <c r="BL17" i="20" a="1"/>
  <c r="BL17" i="20" s="1"/>
  <c r="ES17" i="20" a="1"/>
  <c r="ES17" i="20" s="1"/>
  <c r="FC17" i="20" a="1"/>
  <c r="FC17" i="20" s="1"/>
  <c r="CQ17" i="20" a="1"/>
  <c r="CQ17" i="20" s="1"/>
  <c r="AE17" i="20" a="1"/>
  <c r="AE17" i="20" s="1"/>
  <c r="U17" i="20" a="1"/>
  <c r="U17" i="20" s="1"/>
  <c r="DN17" i="20" a="1"/>
  <c r="DN17" i="20" s="1"/>
  <c r="BB17" i="20" a="1"/>
  <c r="BB17" i="20" s="1"/>
  <c r="CW17" i="20" a="1"/>
  <c r="CW17" i="20" s="1"/>
  <c r="DE17" i="20" a="1"/>
  <c r="DE17" i="20" s="1"/>
  <c r="ET35" i="20" a="1"/>
  <c r="ET35" i="20" s="1"/>
  <c r="CF35" i="20" a="1"/>
  <c r="CF35" i="20" s="1"/>
  <c r="R35" i="20" a="1"/>
  <c r="R35" i="20" s="1"/>
  <c r="DA35" i="20" a="1"/>
  <c r="DA35" i="20" s="1"/>
  <c r="AU35" i="20" a="1"/>
  <c r="AU35" i="20" s="1"/>
  <c r="ED35" i="20" a="1"/>
  <c r="ED35" i="20" s="1"/>
  <c r="BP35" i="20" a="1"/>
  <c r="BP35" i="20" s="1"/>
  <c r="EX35" i="20" a="1"/>
  <c r="EX35" i="20" s="1"/>
  <c r="CR35" i="20" a="1"/>
  <c r="CR35" i="20" s="1"/>
  <c r="AD35" i="20" a="1"/>
  <c r="AD35" i="20" s="1"/>
  <c r="DM35" i="20" a="1"/>
  <c r="DM35" i="20" s="1"/>
  <c r="AY35" i="20" a="1"/>
  <c r="AY35" i="20" s="1"/>
  <c r="EO35" i="20" a="1"/>
  <c r="EO35" i="20" s="1"/>
  <c r="CI35" i="20" a="1"/>
  <c r="CI35" i="20" s="1"/>
  <c r="U35" i="20" a="1"/>
  <c r="U35" i="20" s="1"/>
  <c r="DK35" i="20" a="1"/>
  <c r="DK35" i="20" s="1"/>
  <c r="AW35" i="20" a="1"/>
  <c r="AW35" i="20" s="1"/>
  <c r="CN35" i="20" a="1"/>
  <c r="CN35" i="20" s="1"/>
  <c r="BS35" i="20" a="1"/>
  <c r="BS35" i="20" s="1"/>
  <c r="FB35" i="20" a="1"/>
  <c r="FB35" i="20" s="1"/>
  <c r="DX18" i="20" a="1"/>
  <c r="DX18" i="20" s="1"/>
  <c r="BL18" i="20" a="1"/>
  <c r="BL18" i="20" s="1"/>
  <c r="EM18" i="20" a="1"/>
  <c r="EM18" i="20" s="1"/>
  <c r="ED18" i="20" a="1"/>
  <c r="ED18" i="20" s="1"/>
  <c r="BR18" i="20" a="1"/>
  <c r="BR18" i="20" s="1"/>
  <c r="F18" i="20" a="1"/>
  <c r="F18" i="20" s="1"/>
  <c r="DU18" i="20" a="1"/>
  <c r="DU18" i="20" s="1"/>
  <c r="BI18" i="20" a="1"/>
  <c r="BI18" i="20" s="1"/>
  <c r="CY18" i="20" a="1"/>
  <c r="CY18" i="20" s="1"/>
  <c r="DD18" i="20" a="1"/>
  <c r="DD18" i="20" s="1"/>
  <c r="AR18" i="20" a="1"/>
  <c r="AR18" i="20" s="1"/>
  <c r="BC18" i="20" a="1"/>
  <c r="BC18" i="20" s="1"/>
  <c r="CU18" i="20" a="1"/>
  <c r="CU18" i="20" s="1"/>
  <c r="AI18" i="20" a="1"/>
  <c r="AI18" i="20" s="1"/>
  <c r="AG18" i="20" a="1"/>
  <c r="AG18" i="20" s="1"/>
  <c r="DR18" i="20" a="1"/>
  <c r="DR18" i="20" s="1"/>
  <c r="BF18" i="20" a="1"/>
  <c r="BF18" i="20" s="1"/>
  <c r="DI18" i="20" a="1"/>
  <c r="DI18" i="20" s="1"/>
  <c r="DY18" i="20" a="1"/>
  <c r="DY18" i="20" s="1"/>
  <c r="CV19" i="20" a="1"/>
  <c r="CV19" i="20" s="1"/>
  <c r="AJ19" i="20" a="1"/>
  <c r="AJ19" i="20" s="1"/>
  <c r="AI19" i="20" a="1"/>
  <c r="AI19" i="20" s="1"/>
  <c r="CT19" i="20" a="1"/>
  <c r="CT19" i="20" s="1"/>
  <c r="AH19" i="20" a="1"/>
  <c r="AH19" i="20" s="1"/>
  <c r="DY19" i="20" a="1"/>
  <c r="DY19" i="20" s="1"/>
  <c r="BM19" i="20" a="1"/>
  <c r="BM19" i="20" s="1"/>
  <c r="DC19" i="20" a="1"/>
  <c r="DC19" i="20" s="1"/>
  <c r="DH19" i="20" a="1"/>
  <c r="DH19" i="20" s="1"/>
  <c r="AV19" i="20" a="1"/>
  <c r="AV19" i="20" s="1"/>
  <c r="AA19" i="20" a="1"/>
  <c r="AA19" i="20" s="1"/>
  <c r="CY19" i="20" a="1"/>
  <c r="CY19" i="20" s="1"/>
  <c r="AM19" i="20" a="1"/>
  <c r="AM19" i="20" s="1"/>
  <c r="CM19" i="20" a="1"/>
  <c r="CM19" i="20" s="1"/>
  <c r="DF19" i="20" a="1"/>
  <c r="DF19" i="20" s="1"/>
  <c r="AT19" i="20" a="1"/>
  <c r="AT19" i="20" s="1"/>
  <c r="CG19" i="20" a="1"/>
  <c r="CG19" i="20" s="1"/>
  <c r="FA19" i="20" a="1"/>
  <c r="FA19" i="20" s="1"/>
  <c r="BI19" i="20" a="1"/>
  <c r="BI19" i="20" s="1"/>
  <c r="EJ21" i="20" a="1"/>
  <c r="EJ21" i="20" s="1"/>
  <c r="BX21" i="20" a="1"/>
  <c r="BX21" i="20" s="1"/>
  <c r="L21" i="20" a="1"/>
  <c r="L21" i="20" s="1"/>
  <c r="EP21" i="20" a="1"/>
  <c r="EP21" i="20" s="1"/>
  <c r="CD21" i="20" a="1"/>
  <c r="CD21" i="20" s="1"/>
  <c r="R21" i="20" a="1"/>
  <c r="R21" i="20" s="1"/>
  <c r="DA21" i="20" a="1"/>
  <c r="DA21" i="20" s="1"/>
  <c r="AO21" i="20" a="1"/>
  <c r="AO21" i="20" s="1"/>
  <c r="EF21" i="20" a="1"/>
  <c r="EF21" i="20" s="1"/>
  <c r="BT21" i="20" a="1"/>
  <c r="BT21" i="20" s="1"/>
  <c r="H21" i="20" a="1"/>
  <c r="H21" i="20" s="1"/>
  <c r="DW21" i="20" a="1"/>
  <c r="DW21" i="20" s="1"/>
  <c r="BK21" i="20" a="1"/>
  <c r="BK21" i="20" s="1"/>
  <c r="EA21" i="20" a="1"/>
  <c r="EA21" i="20" s="1"/>
  <c r="DN21" i="20" a="1"/>
  <c r="DN21" i="20" s="1"/>
  <c r="BB21" i="20" a="1"/>
  <c r="BB21" i="20" s="1"/>
  <c r="CU21" i="20" a="1"/>
  <c r="CU21" i="20" s="1"/>
  <c r="DM21" i="20" a="1"/>
  <c r="DM21" i="20" s="1"/>
  <c r="BA21" i="20" a="1"/>
  <c r="BA21" i="20" s="1"/>
  <c r="BW21" i="20" a="1"/>
  <c r="BW21" i="20" s="1"/>
  <c r="DL38" i="20" a="1"/>
  <c r="DL38" i="20" s="1"/>
  <c r="EH38" i="20" a="1"/>
  <c r="EH38" i="20" s="1"/>
  <c r="BV38" i="20" a="1"/>
  <c r="BV38" i="20" s="1"/>
  <c r="ER38" i="20" a="1"/>
  <c r="ER38" i="20" s="1"/>
  <c r="CF38" i="20" a="1"/>
  <c r="CF38" i="20" s="1"/>
  <c r="DH38" i="20" a="1"/>
  <c r="DH38" i="20" s="1"/>
  <c r="AU38" i="20" a="1"/>
  <c r="AU38" i="20" s="1"/>
  <c r="EQ38" i="20" a="1"/>
  <c r="EQ38" i="20" s="1"/>
  <c r="CE38" i="20" a="1"/>
  <c r="CE38" i="20" s="1"/>
  <c r="I38" i="20" a="1"/>
  <c r="I38" i="20" s="1"/>
  <c r="K38" i="20" a="1"/>
  <c r="K38" i="20" s="1"/>
  <c r="AN38" i="20" a="1"/>
  <c r="AN38" i="20" s="1"/>
  <c r="AM38" i="20" a="1"/>
  <c r="AM38" i="20" s="1"/>
  <c r="BO38" i="20" a="1"/>
  <c r="BO38" i="20" s="1"/>
  <c r="BW38" i="20" a="1"/>
  <c r="BW38" i="20" s="1"/>
  <c r="EC38" i="20" a="1"/>
  <c r="EC38" i="20" s="1"/>
  <c r="N38" i="20" a="1"/>
  <c r="N38" i="20" s="1"/>
  <c r="BC38" i="20" a="1"/>
  <c r="BC38" i="20" s="1"/>
  <c r="W38" i="20" a="1"/>
  <c r="W38" i="20" s="1"/>
  <c r="DY16" i="20" a="1"/>
  <c r="DY16" i="20" s="1"/>
  <c r="CN16" i="20" a="1"/>
  <c r="CN16" i="20" s="1"/>
  <c r="AV16" i="20" a="1"/>
  <c r="AV16" i="20" s="1"/>
  <c r="DK16" i="20" a="1"/>
  <c r="DK16" i="20" s="1"/>
  <c r="BJ16" i="20" a="1"/>
  <c r="BJ16" i="20" s="1"/>
  <c r="DK23" i="20" a="1"/>
  <c r="DK23" i="20" s="1"/>
  <c r="S23" i="20" a="1"/>
  <c r="S23" i="20" s="1"/>
  <c r="DU23" i="20" a="1"/>
  <c r="DU23" i="20" s="1"/>
  <c r="CD23" i="20" a="1"/>
  <c r="CD23" i="20" s="1"/>
  <c r="AE23" i="20" a="1"/>
  <c r="AE23" i="20" s="1"/>
  <c r="CI23" i="20" a="1"/>
  <c r="CI23" i="20" s="1"/>
  <c r="EZ23" i="20" a="1"/>
  <c r="EZ23" i="20" s="1"/>
  <c r="DI23" i="20" a="1"/>
  <c r="DI23" i="20" s="1"/>
  <c r="BR23" i="20" a="1"/>
  <c r="BR23" i="20" s="1"/>
  <c r="I23" i="20" a="1"/>
  <c r="I23" i="20" s="1"/>
  <c r="BA23" i="20" a="1"/>
  <c r="BA23" i="20" s="1"/>
  <c r="ES23" i="20" a="1"/>
  <c r="ES23" i="20" s="1"/>
  <c r="DB23" i="20" a="1"/>
  <c r="DB23" i="20" s="1"/>
  <c r="BL23" i="20" a="1"/>
  <c r="BL23" i="20" s="1"/>
  <c r="G23" i="20" a="1"/>
  <c r="G23" i="20" s="1"/>
  <c r="AZ23" i="20" a="1"/>
  <c r="AZ23" i="20" s="1"/>
  <c r="ER23" i="20" a="1"/>
  <c r="ER23" i="20" s="1"/>
  <c r="DA23" i="20" a="1"/>
  <c r="DA23" i="20" s="1"/>
  <c r="BJ23" i="20" a="1"/>
  <c r="BJ23" i="20" s="1"/>
  <c r="M23" i="20" a="1"/>
  <c r="M23" i="20" s="1"/>
  <c r="DO41" i="20" a="1"/>
  <c r="DO41" i="20" s="1"/>
  <c r="BE41" i="20" a="1"/>
  <c r="BE41" i="20" s="1"/>
  <c r="EU41" i="20" a="1"/>
  <c r="EU41" i="20" s="1"/>
  <c r="BP41" i="20" a="1"/>
  <c r="BP41" i="20" s="1"/>
  <c r="M41" i="20" a="1"/>
  <c r="M41" i="20" s="1"/>
  <c r="DH41" i="20" a="1"/>
  <c r="DH41" i="20" s="1"/>
  <c r="AJ41" i="20" a="1"/>
  <c r="AJ41" i="20" s="1"/>
  <c r="EM41" i="20" a="1"/>
  <c r="EM41" i="20" s="1"/>
  <c r="CH41" i="20" a="1"/>
  <c r="CH41" i="20" s="1"/>
  <c r="K41" i="20" a="1"/>
  <c r="K41" i="20" s="1"/>
  <c r="CZ41" i="20" a="1"/>
  <c r="CZ41" i="20" s="1"/>
  <c r="AV41" i="20" a="1"/>
  <c r="AV41" i="20" s="1"/>
  <c r="DX41" i="20" a="1"/>
  <c r="DX41" i="20" s="1"/>
  <c r="BA41" i="20" a="1"/>
  <c r="BA41" i="20" s="1"/>
  <c r="EX41" i="20" a="1"/>
  <c r="EX41" i="20" s="1"/>
  <c r="CL41" i="20" a="1"/>
  <c r="CL41" i="20" s="1"/>
  <c r="O41" i="20" a="1"/>
  <c r="O41" i="20" s="1"/>
  <c r="BR41" i="20" a="1"/>
  <c r="BR41" i="20" s="1"/>
  <c r="H41" i="20" a="1"/>
  <c r="H41" i="20" s="1"/>
  <c r="FB31" i="20" a="1"/>
  <c r="FB31" i="20" s="1"/>
  <c r="CX31" i="20" a="1"/>
  <c r="CX31" i="20" s="1"/>
  <c r="AS31" i="20" a="1"/>
  <c r="AS31" i="20" s="1"/>
  <c r="DY31" i="20" a="1"/>
  <c r="DY31" i="20" s="1"/>
  <c r="BF31" i="20" a="1"/>
  <c r="BF31" i="20" s="1"/>
  <c r="ET31" i="20" a="1"/>
  <c r="ET31" i="20" s="1"/>
  <c r="CO31" i="20" a="1"/>
  <c r="CO31" i="20" s="1"/>
  <c r="AJ31" i="20" a="1"/>
  <c r="AJ31" i="20" s="1"/>
  <c r="DW31" i="20" a="1"/>
  <c r="DW31" i="20" s="1"/>
  <c r="AW31" i="20" a="1"/>
  <c r="AW31" i="20" s="1"/>
  <c r="ER31" i="20" a="1"/>
  <c r="ER31" i="20" s="1"/>
  <c r="CM31" i="20" a="1"/>
  <c r="CM31" i="20" s="1"/>
  <c r="AH31" i="20" a="1"/>
  <c r="AH31" i="20" s="1"/>
  <c r="DO31" i="20" a="1"/>
  <c r="DO31" i="20" s="1"/>
  <c r="AU31" i="20" a="1"/>
  <c r="AU31" i="20" s="1"/>
  <c r="EI31" i="20" a="1"/>
  <c r="EI31" i="20" s="1"/>
  <c r="CD31" i="20" a="1"/>
  <c r="CD31" i="20" s="1"/>
  <c r="Y31" i="20" a="1"/>
  <c r="Y31" i="20" s="1"/>
  <c r="BV31" i="20" a="1"/>
  <c r="BV31" i="20" s="1"/>
  <c r="FC31" i="20" a="1"/>
  <c r="FC31" i="20" s="1"/>
  <c r="DD30" i="20" a="1"/>
  <c r="DD30" i="20" s="1"/>
  <c r="AR30" i="20" a="1"/>
  <c r="AR30" i="20" s="1"/>
  <c r="EA30" i="20" a="1"/>
  <c r="EA30" i="20" s="1"/>
  <c r="BO30" i="20" a="1"/>
  <c r="BO30" i="20" s="1"/>
  <c r="EX30" i="20" a="1"/>
  <c r="EX30" i="20" s="1"/>
  <c r="CL30" i="20" a="1"/>
  <c r="CL30" i="20" s="1"/>
  <c r="Z30" i="20" a="1"/>
  <c r="Z30" i="20" s="1"/>
  <c r="DI30" i="20" a="1"/>
  <c r="DI30" i="20" s="1"/>
  <c r="AW30" i="20" a="1"/>
  <c r="AW30" i="20" s="1"/>
  <c r="EN30" i="20" a="1"/>
  <c r="EN30" i="20" s="1"/>
  <c r="CB30" i="20" a="1"/>
  <c r="CB30" i="20" s="1"/>
  <c r="P30" i="20" a="1"/>
  <c r="P30" i="20" s="1"/>
  <c r="DG30" i="20" a="1"/>
  <c r="DG30" i="20" s="1"/>
  <c r="AU30" i="20" a="1"/>
  <c r="AU30" i="20" s="1"/>
  <c r="EL30" i="20" a="1"/>
  <c r="EL30" i="20" s="1"/>
  <c r="BZ30" i="20" a="1"/>
  <c r="BZ30" i="20" s="1"/>
  <c r="N30" i="20" a="1"/>
  <c r="N30" i="20" s="1"/>
  <c r="CW30" i="20" a="1"/>
  <c r="CW30" i="20" s="1"/>
  <c r="EK30" i="20" a="1"/>
  <c r="EK30" i="20" s="1"/>
  <c r="DM43" i="20" a="1"/>
  <c r="DM43" i="20" s="1"/>
  <c r="BE43" i="20" a="1"/>
  <c r="BE43" i="20" s="1"/>
  <c r="EQ43" i="20" a="1"/>
  <c r="EQ43" i="20" s="1"/>
  <c r="BO43" i="20" a="1"/>
  <c r="BO43" i="20" s="1"/>
  <c r="N43" i="20" a="1"/>
  <c r="N43" i="20" s="1"/>
  <c r="DE43" i="20" a="1"/>
  <c r="DE43" i="20" s="1"/>
  <c r="AX43" i="20" a="1"/>
  <c r="AX43" i="20" s="1"/>
  <c r="EC43" i="20" a="1"/>
  <c r="EC43" i="20" s="1"/>
  <c r="BH43" i="20" a="1"/>
  <c r="BH43" i="20" s="1"/>
  <c r="G43" i="20" a="1"/>
  <c r="G43" i="20" s="1"/>
  <c r="DC43" i="20" a="1"/>
  <c r="DC43" i="20" s="1"/>
  <c r="AP43" i="20" a="1"/>
  <c r="AP43" i="20" s="1"/>
  <c r="EA43" i="20" a="1"/>
  <c r="EA43" i="20" s="1"/>
  <c r="BS43" i="20" a="1"/>
  <c r="BS43" i="20" s="1"/>
  <c r="K43" i="20" a="1"/>
  <c r="K43" i="20" s="1"/>
  <c r="CU43" i="20" a="1"/>
  <c r="CU43" i="20" s="1"/>
  <c r="AO43" i="20" a="1"/>
  <c r="AO43" i="20" s="1"/>
  <c r="BK43" i="20" a="1"/>
  <c r="BK43" i="20" s="1"/>
  <c r="CN43" i="20" a="1"/>
  <c r="CN43" i="20" s="1"/>
  <c r="EN20" i="20" a="1"/>
  <c r="EN20" i="20" s="1"/>
  <c r="CB20" i="20" a="1"/>
  <c r="CB20" i="20" s="1"/>
  <c r="P20" i="20" a="1"/>
  <c r="P20" i="20" s="1"/>
  <c r="AU20" i="20" a="1"/>
  <c r="AU20" i="20" s="1"/>
  <c r="CX20" i="20" a="1"/>
  <c r="CX20" i="20" s="1"/>
  <c r="AL20" i="20" a="1"/>
  <c r="AL20" i="20" s="1"/>
  <c r="EC20" i="20" a="1"/>
  <c r="EC20" i="20" s="1"/>
  <c r="BQ20" i="20" a="1"/>
  <c r="BQ20" i="20" s="1"/>
  <c r="E20" i="20" a="1"/>
  <c r="E20" i="20" s="1"/>
  <c r="CV20" i="20" a="1"/>
  <c r="CV20" i="20" s="1"/>
  <c r="AJ20" i="20" a="1"/>
  <c r="AJ20" i="20" s="1"/>
  <c r="EQ20" i="20" a="1"/>
  <c r="EQ20" i="20" s="1"/>
  <c r="CE20" i="20" a="1"/>
  <c r="CE20" i="20" s="1"/>
  <c r="S20" i="20" a="1"/>
  <c r="S20" i="20" s="1"/>
  <c r="DZ20" i="20" a="1"/>
  <c r="DZ20" i="20" s="1"/>
  <c r="BN20" i="20" a="1"/>
  <c r="BN20" i="20" s="1"/>
  <c r="DO20" i="20" a="1"/>
  <c r="DO20" i="20" s="1"/>
  <c r="DI20" i="20" a="1"/>
  <c r="DI20" i="20" s="1"/>
  <c r="AW20" i="20" a="1"/>
  <c r="AW20" i="20" s="1"/>
  <c r="BC20" i="20" a="1"/>
  <c r="BC20" i="20" s="1"/>
  <c r="DP29" i="20" a="1"/>
  <c r="DP29" i="20" s="1"/>
  <c r="BD29" i="20" a="1"/>
  <c r="BD29" i="20" s="1"/>
  <c r="EU29" i="20" a="1"/>
  <c r="EU29" i="20" s="1"/>
  <c r="CI29" i="20" a="1"/>
  <c r="CI29" i="20" s="1"/>
  <c r="W29" i="20" a="1"/>
  <c r="W29" i="20" s="1"/>
  <c r="DN29" i="20" a="1"/>
  <c r="DN29" i="20" s="1"/>
  <c r="BB29" i="20" a="1"/>
  <c r="BB29" i="20" s="1"/>
  <c r="ES29" i="20" a="1"/>
  <c r="ES29" i="20" s="1"/>
  <c r="CG29" i="20" a="1"/>
  <c r="CG29" i="20" s="1"/>
  <c r="U29" i="20" a="1"/>
  <c r="U29" i="20" s="1"/>
  <c r="DL29" i="20" a="1"/>
  <c r="DL29" i="20" s="1"/>
  <c r="AZ29" i="20" a="1"/>
  <c r="AZ29" i="20" s="1"/>
  <c r="EI29" i="20" a="1"/>
  <c r="EI29" i="20" s="1"/>
  <c r="BW29" i="20" a="1"/>
  <c r="BW29" i="20" s="1"/>
  <c r="K29" i="20" a="1"/>
  <c r="K29" i="20" s="1"/>
  <c r="CT29" i="20" a="1"/>
  <c r="CT29" i="20" s="1"/>
  <c r="AH29" i="20" a="1"/>
  <c r="AH29" i="20" s="1"/>
  <c r="CC29" i="20" a="1"/>
  <c r="CC29" i="20" s="1"/>
  <c r="BE29" i="20" a="1"/>
  <c r="BE29" i="20" s="1"/>
  <c r="EB33" i="20" a="1"/>
  <c r="EB33" i="20" s="1"/>
  <c r="BM33" i="20" a="1"/>
  <c r="BM33" i="20" s="1"/>
  <c r="EO33" i="20" a="1"/>
  <c r="EO33" i="20" s="1"/>
  <c r="CI33" i="20" a="1"/>
  <c r="CI33" i="20" s="1"/>
  <c r="X33" i="20" a="1"/>
  <c r="X33" i="20" s="1"/>
  <c r="DS33" i="20" a="1"/>
  <c r="DS33" i="20" s="1"/>
  <c r="BL33" i="20" a="1"/>
  <c r="BL33" i="20" s="1"/>
  <c r="EN33" i="20" a="1"/>
  <c r="EN33" i="20" s="1"/>
  <c r="BZ33" i="20" a="1"/>
  <c r="BZ33" i="20" s="1"/>
  <c r="V33" i="20" a="1"/>
  <c r="V33" i="20" s="1"/>
  <c r="DI33" i="20" a="1"/>
  <c r="DI33" i="20" s="1"/>
  <c r="BB33" i="20" a="1"/>
  <c r="BB33" i="20" s="1"/>
  <c r="EE33" i="20" a="1"/>
  <c r="EE33" i="20" s="1"/>
  <c r="BP33" i="20" a="1"/>
  <c r="BP33" i="20" s="1"/>
  <c r="N33" i="20" a="1"/>
  <c r="N33" i="20" s="1"/>
  <c r="DH33" i="20" a="1"/>
  <c r="DH33" i="20" s="1"/>
  <c r="AM33" i="20" a="1"/>
  <c r="AM33" i="20" s="1"/>
  <c r="EY33" i="20" a="1"/>
  <c r="EY33" i="20" s="1"/>
  <c r="EC33" i="20" a="1"/>
  <c r="EC33" i="20" s="1"/>
  <c r="F33" i="20" a="1"/>
  <c r="F33" i="20" s="1"/>
  <c r="DL34" i="20" a="1"/>
  <c r="DL34" i="20" s="1"/>
  <c r="AX34" i="20" a="1"/>
  <c r="AX34" i="20" s="1"/>
  <c r="EN34" i="20" a="1"/>
  <c r="EN34" i="20" s="1"/>
  <c r="BZ34" i="20" a="1"/>
  <c r="BZ34" i="20" s="1"/>
  <c r="T34" i="20" a="1"/>
  <c r="T34" i="20" s="1"/>
  <c r="DJ34" i="20" a="1"/>
  <c r="DJ34" i="20" s="1"/>
  <c r="AV34" i="20" a="1"/>
  <c r="AV34" i="20" s="1"/>
  <c r="EL34" i="20" a="1"/>
  <c r="EL34" i="20" s="1"/>
  <c r="CF34" i="20" a="1"/>
  <c r="CF34" i="20" s="1"/>
  <c r="R34" i="20" a="1"/>
  <c r="R34" i="20" s="1"/>
  <c r="DA34" i="20" a="1"/>
  <c r="DA34" i="20" s="1"/>
  <c r="AM34" i="20" a="1"/>
  <c r="AM34" i="20" s="1"/>
  <c r="DV34" i="20" a="1"/>
  <c r="DV34" i="20" s="1"/>
  <c r="BP34" i="20" a="1"/>
  <c r="BP34" i="20" s="1"/>
  <c r="EX34" i="20" a="1"/>
  <c r="EX34" i="20" s="1"/>
  <c r="CJ34" i="20" a="1"/>
  <c r="CJ34" i="20" s="1"/>
  <c r="V34" i="20" a="1"/>
  <c r="V34" i="20" s="1"/>
  <c r="F34" i="20" a="1"/>
  <c r="F34" i="20" s="1"/>
  <c r="EP34" i="20" a="1"/>
  <c r="EP34" i="20" s="1"/>
  <c r="ER28" i="20" a="1"/>
  <c r="ER28" i="20" s="1"/>
  <c r="CG28" i="20" a="1"/>
  <c r="CG28" i="20" s="1"/>
  <c r="U28" i="20" a="1"/>
  <c r="U28" i="20" s="1"/>
  <c r="DK28" i="20" a="1"/>
  <c r="DK28" i="20" s="1"/>
  <c r="AZ28" i="20" a="1"/>
  <c r="AZ28" i="20" s="1"/>
  <c r="EH28" i="20" a="1"/>
  <c r="EH28" i="20" s="1"/>
  <c r="BW28" i="20" a="1"/>
  <c r="BW28" i="20" s="1"/>
  <c r="K28" i="20" a="1"/>
  <c r="K28" i="20" s="1"/>
  <c r="CL28" i="20" a="1"/>
  <c r="CL28" i="20" s="1"/>
  <c r="Z28" i="20" a="1"/>
  <c r="Z28" i="20" s="1"/>
  <c r="DP28" i="20" a="1"/>
  <c r="DP28" i="20" s="1"/>
  <c r="BE28" i="20" a="1"/>
  <c r="BE28" i="20" s="1"/>
  <c r="EU28" i="20" a="1"/>
  <c r="EU28" i="20" s="1"/>
  <c r="CV17" i="20" a="1"/>
  <c r="CV17" i="20" s="1"/>
  <c r="AJ17" i="20" a="1"/>
  <c r="AJ17" i="20" s="1"/>
  <c r="AA17" i="20" a="1"/>
  <c r="AA17" i="20" s="1"/>
  <c r="CT17" i="20" a="1"/>
  <c r="CT17" i="20" s="1"/>
  <c r="AH17" i="20" a="1"/>
  <c r="AH17" i="20" s="1"/>
  <c r="EG17" i="20" a="1"/>
  <c r="EG17" i="20" s="1"/>
  <c r="BU17" i="20" a="1"/>
  <c r="BU17" i="20" s="1"/>
  <c r="I17" i="20" a="1"/>
  <c r="I17" i="20" s="1"/>
  <c r="DP17" i="20" a="1"/>
  <c r="DP17" i="20" s="1"/>
  <c r="BD17" i="20" a="1"/>
  <c r="BD17" i="20" s="1"/>
  <c r="DM17" i="20" a="1"/>
  <c r="DM17" i="20" s="1"/>
  <c r="EU17" i="20" a="1"/>
  <c r="EU17" i="20" s="1"/>
  <c r="CI17" i="20" a="1"/>
  <c r="CI17" i="20" s="1"/>
  <c r="W17" i="20" a="1"/>
  <c r="W17" i="20" s="1"/>
  <c r="DK17" i="20" a="1"/>
  <c r="DK17" i="20" s="1"/>
  <c r="DF17" i="20" a="1"/>
  <c r="DF17" i="20" s="1"/>
  <c r="AT17" i="20" a="1"/>
  <c r="AT17" i="20" s="1"/>
  <c r="BQ17" i="20" a="1"/>
  <c r="BQ17" i="20" s="1"/>
  <c r="BY17" i="20" a="1"/>
  <c r="BY17" i="20" s="1"/>
  <c r="EM35" i="20" a="1"/>
  <c r="EM35" i="20" s="1"/>
  <c r="BY35" i="20" a="1"/>
  <c r="BY35" i="20" s="1"/>
  <c r="K35" i="20" a="1"/>
  <c r="K35" i="20" s="1"/>
  <c r="CT35" i="20" a="1"/>
  <c r="CT35" i="20" s="1"/>
  <c r="AN35" i="20" a="1"/>
  <c r="AN35" i="20" s="1"/>
  <c r="DV35" i="20" a="1"/>
  <c r="DV35" i="20" s="1"/>
  <c r="BH35" i="20" a="1"/>
  <c r="BH35" i="20" s="1"/>
  <c r="EQ35" i="20" a="1"/>
  <c r="EQ35" i="20" s="1"/>
  <c r="CC35" i="20" a="1"/>
  <c r="CC35" i="20" s="1"/>
  <c r="W35" i="20" a="1"/>
  <c r="W35" i="20" s="1"/>
  <c r="DF35" i="20" a="1"/>
  <c r="DF35" i="20" s="1"/>
  <c r="AR35" i="20" a="1"/>
  <c r="AR35" i="20" s="1"/>
  <c r="EH35" i="20" a="1"/>
  <c r="EH35" i="20" s="1"/>
  <c r="CB35" i="20" a="1"/>
  <c r="CB35" i="20" s="1"/>
  <c r="N35" i="20" a="1"/>
  <c r="N35" i="20" s="1"/>
  <c r="DD35" i="20" a="1"/>
  <c r="DD35" i="20" s="1"/>
  <c r="AP35" i="20" a="1"/>
  <c r="AP35" i="20" s="1"/>
  <c r="AH35" i="20" a="1"/>
  <c r="AH35" i="20" s="1"/>
  <c r="L35" i="20" a="1"/>
  <c r="L35" i="20" s="1"/>
  <c r="CV35" i="20" a="1"/>
  <c r="CV35" i="20" s="1"/>
  <c r="DP18" i="20" a="1"/>
  <c r="DP18" i="20" s="1"/>
  <c r="BD18" i="20" a="1"/>
  <c r="BD18" i="20" s="1"/>
  <c r="CA18" i="20" a="1"/>
  <c r="CA18" i="20" s="1"/>
  <c r="DV18" i="20" a="1"/>
  <c r="DV18" i="20" s="1"/>
  <c r="BJ18" i="20" a="1"/>
  <c r="BJ18" i="20" s="1"/>
  <c r="EU18" i="20" a="1"/>
  <c r="EU18" i="20" s="1"/>
  <c r="DM18" i="20" a="1"/>
  <c r="DM18" i="20" s="1"/>
  <c r="BA18" i="20" a="1"/>
  <c r="BA18" i="20" s="1"/>
  <c r="AE18" i="20" a="1"/>
  <c r="AE18" i="20" s="1"/>
  <c r="CV18" i="20" a="1"/>
  <c r="CV18" i="20" s="1"/>
  <c r="AJ18" i="20" a="1"/>
  <c r="AJ18" i="20" s="1"/>
  <c r="EY18" i="20" a="1"/>
  <c r="EY18" i="20" s="1"/>
  <c r="CM18" i="20" a="1"/>
  <c r="CM18" i="20" s="1"/>
  <c r="AA18" i="20" a="1"/>
  <c r="AA18" i="20" s="1"/>
  <c r="EE18" i="20" a="1"/>
  <c r="EE18" i="20" s="1"/>
  <c r="DJ18" i="20" a="1"/>
  <c r="DJ18" i="20" s="1"/>
  <c r="AX18" i="20" a="1"/>
  <c r="AX18" i="20" s="1"/>
  <c r="CK18" i="20" a="1"/>
  <c r="CK18" i="20" s="1"/>
  <c r="DA18" i="20" a="1"/>
  <c r="DA18" i="20" s="1"/>
  <c r="EZ19" i="20" a="1"/>
  <c r="EZ19" i="20" s="1"/>
  <c r="CN19" i="20" a="1"/>
  <c r="CN19" i="20" s="1"/>
  <c r="AB19" i="20" a="1"/>
  <c r="AB19" i="20" s="1"/>
  <c r="EX19" i="20" a="1"/>
  <c r="EX19" i="20" s="1"/>
  <c r="CL19" i="20" a="1"/>
  <c r="CL19" i="20" s="1"/>
  <c r="Z19" i="20" a="1"/>
  <c r="Z19" i="20" s="1"/>
  <c r="DQ19" i="20" a="1"/>
  <c r="DQ19" i="20" s="1"/>
  <c r="BE19" i="20" a="1"/>
  <c r="BE19" i="20" s="1"/>
  <c r="K19" i="20" a="1"/>
  <c r="K19" i="20" s="1"/>
  <c r="CZ19" i="20" a="1"/>
  <c r="CZ19" i="20" s="1"/>
  <c r="AN19" i="20" a="1"/>
  <c r="AN19" i="20" s="1"/>
  <c r="FC19" i="20" a="1"/>
  <c r="FC19" i="20" s="1"/>
  <c r="CQ19" i="20" a="1"/>
  <c r="CQ19" i="20" s="1"/>
  <c r="AE19" i="20" a="1"/>
  <c r="AE19" i="20" s="1"/>
  <c r="AQ19" i="20" a="1"/>
  <c r="AQ19" i="20" s="1"/>
  <c r="CX19" i="20" a="1"/>
  <c r="CX19" i="20" s="1"/>
  <c r="AL19" i="20" a="1"/>
  <c r="AL19" i="20" s="1"/>
  <c r="BQ19" i="20" a="1"/>
  <c r="BQ19" i="20" s="1"/>
  <c r="ES19" i="20" a="1"/>
  <c r="ES19" i="20" s="1"/>
  <c r="AK19" i="20" a="1"/>
  <c r="AK19" i="20" s="1"/>
  <c r="EB21" i="20" a="1"/>
  <c r="EB21" i="20" s="1"/>
  <c r="BP21" i="20" a="1"/>
  <c r="BP21" i="20" s="1"/>
  <c r="EI21" i="20" a="1"/>
  <c r="EI21" i="20" s="1"/>
  <c r="EH21" i="20" a="1"/>
  <c r="EH21" i="20" s="1"/>
  <c r="BV21" i="20" a="1"/>
  <c r="BV21" i="20" s="1"/>
  <c r="J21" i="20" a="1"/>
  <c r="J21" i="20" s="1"/>
  <c r="CS21" i="20" a="1"/>
  <c r="CS21" i="20" s="1"/>
  <c r="AG21" i="20" a="1"/>
  <c r="AG21" i="20" s="1"/>
  <c r="DX21" i="20" a="1"/>
  <c r="DX21" i="20" s="1"/>
  <c r="BL21" i="20" a="1"/>
  <c r="BL21" i="20" s="1"/>
  <c r="DK21" i="20" a="1"/>
  <c r="DK21" i="20" s="1"/>
  <c r="DO21" i="20" a="1"/>
  <c r="DO21" i="20" s="1"/>
  <c r="BC21" i="20" a="1"/>
  <c r="BC21" i="20" s="1"/>
  <c r="CE21" i="20" a="1"/>
  <c r="CE21" i="20" s="1"/>
  <c r="DF21" i="20" a="1"/>
  <c r="DF21" i="20" s="1"/>
  <c r="AT21" i="20" a="1"/>
  <c r="AT21" i="20" s="1"/>
  <c r="BG21" i="20" a="1"/>
  <c r="BG21" i="20" s="1"/>
  <c r="DE21" i="20" a="1"/>
  <c r="DE21" i="20" s="1"/>
  <c r="AS21" i="20" a="1"/>
  <c r="AS21" i="20" s="1"/>
  <c r="AA21" i="20" a="1"/>
  <c r="AA21" i="20" s="1"/>
  <c r="DF38" i="20" a="1"/>
  <c r="DF38" i="20" s="1"/>
  <c r="EB38" i="20" a="1"/>
  <c r="EB38" i="20" s="1"/>
  <c r="BP38" i="20" a="1"/>
  <c r="BP38" i="20" s="1"/>
  <c r="EL38" i="20" a="1"/>
  <c r="EL38" i="20" s="1"/>
  <c r="BZ38" i="20" a="1"/>
  <c r="BZ38" i="20" s="1"/>
  <c r="CW38" i="20" a="1"/>
  <c r="CW38" i="20" s="1"/>
  <c r="AP38" i="20" a="1"/>
  <c r="AP38" i="20" s="1"/>
  <c r="EJ38" i="20" a="1"/>
  <c r="EJ38" i="20" s="1"/>
  <c r="BX38" i="20" a="1"/>
  <c r="BX38" i="20" s="1"/>
  <c r="DW38" i="20" a="1"/>
  <c r="DW38" i="20" s="1"/>
  <c r="FB38" i="20" a="1"/>
  <c r="FB38" i="20" s="1"/>
  <c r="AE38" i="20" a="1"/>
  <c r="AE38" i="20" s="1"/>
  <c r="AD38" i="20" a="1"/>
  <c r="AD38" i="20" s="1"/>
  <c r="AV38" i="20" a="1"/>
  <c r="AV38" i="20" s="1"/>
  <c r="BE38" i="20" a="1"/>
  <c r="BE38" i="20" s="1"/>
  <c r="DM38" i="20" a="1"/>
  <c r="DM38" i="20" s="1"/>
  <c r="E38" i="20" a="1"/>
  <c r="E38" i="20" s="1"/>
  <c r="AR38" i="20" a="1"/>
  <c r="AR38" i="20" s="1"/>
  <c r="CT38" i="20" a="1"/>
  <c r="CT38" i="20" s="1"/>
  <c r="BN16" i="20" a="1"/>
  <c r="BN16" i="20" s="1"/>
  <c r="EZ16" i="20" a="1"/>
  <c r="EZ16" i="20" s="1"/>
  <c r="DH16" i="20" a="1"/>
  <c r="DH16" i="20" s="1"/>
  <c r="Q16" i="20" a="1"/>
  <c r="Q16" i="20" s="1"/>
  <c r="DV16" i="20" a="1"/>
  <c r="DV16" i="20" s="1"/>
  <c r="CU23" i="20" a="1"/>
  <c r="CU23" i="20" s="1"/>
  <c r="L23" i="20" a="1"/>
  <c r="L23" i="20" s="1"/>
  <c r="DP23" i="20" a="1"/>
  <c r="DP23" i="20" s="1"/>
  <c r="BY23" i="20" a="1"/>
  <c r="BY23" i="20" s="1"/>
  <c r="Y23" i="20" a="1"/>
  <c r="Y23" i="20" s="1"/>
  <c r="BS23" i="20" a="1"/>
  <c r="BS23" i="20" s="1"/>
  <c r="ET23" i="20" a="1"/>
  <c r="ET23" i="20" s="1"/>
  <c r="DD23" i="20" a="1"/>
  <c r="DD23" i="20" s="1"/>
  <c r="BM23" i="20" a="1"/>
  <c r="BM23" i="20" s="1"/>
  <c r="EY23" i="20" a="1"/>
  <c r="EY23" i="20" s="1"/>
  <c r="AV23" i="20" a="1"/>
  <c r="AV23" i="20" s="1"/>
  <c r="EN23" i="20" a="1"/>
  <c r="EN23" i="20" s="1"/>
  <c r="CW23" i="20" a="1"/>
  <c r="CW23" i="20" s="1"/>
  <c r="BF23" i="20" a="1"/>
  <c r="BF23" i="20" s="1"/>
  <c r="FC23" i="20" a="1"/>
  <c r="FC23" i="20" s="1"/>
  <c r="AT23" i="20" a="1"/>
  <c r="AT23" i="20" s="1"/>
  <c r="EL23" i="20" a="1"/>
  <c r="EL23" i="20" s="1"/>
  <c r="CV23" i="20" a="1"/>
  <c r="CV23" i="20" s="1"/>
  <c r="BE23" i="20" a="1"/>
  <c r="BE23" i="20" s="1"/>
  <c r="E23" i="20" a="1"/>
  <c r="E23" i="20" s="1"/>
  <c r="DC41" i="20" a="1"/>
  <c r="DC41" i="20" s="1"/>
  <c r="AY41" i="20" a="1"/>
  <c r="AY41" i="20" s="1"/>
  <c r="EO41" i="20" a="1"/>
  <c r="EO41" i="20" s="1"/>
  <c r="BK41" i="20" a="1"/>
  <c r="BK41" i="20" s="1"/>
  <c r="F41" i="20" a="1"/>
  <c r="F41" i="20" s="1"/>
  <c r="DB41" i="20" a="1"/>
  <c r="DB41" i="20" s="1"/>
  <c r="AE41" i="20" a="1"/>
  <c r="AE41" i="20" s="1"/>
  <c r="EG41" i="20" a="1"/>
  <c r="EG41" i="20" s="1"/>
  <c r="CB41" i="20" a="1"/>
  <c r="CB41" i="20" s="1"/>
  <c r="EZ41" i="20" a="1"/>
  <c r="EZ41" i="20" s="1"/>
  <c r="CM41" i="20" a="1"/>
  <c r="CM41" i="20" s="1"/>
  <c r="AP41" i="20" a="1"/>
  <c r="AP41" i="20" s="1"/>
  <c r="DR41" i="20" a="1"/>
  <c r="DR41" i="20" s="1"/>
  <c r="AU41" i="20" a="1"/>
  <c r="AU41" i="20" s="1"/>
  <c r="EK41" i="20" a="1"/>
  <c r="EK41" i="20" s="1"/>
  <c r="BS41" i="20" a="1"/>
  <c r="BS41" i="20" s="1"/>
  <c r="I41" i="20" a="1"/>
  <c r="I41" i="20" s="1"/>
  <c r="T41" i="20" a="1"/>
  <c r="T41" i="20" s="1"/>
  <c r="EW41" i="20" a="1"/>
  <c r="EW41" i="20" s="1"/>
  <c r="EV31" i="20" a="1"/>
  <c r="EV31" i="20" s="1"/>
  <c r="CP31" i="20" a="1"/>
  <c r="CP31" i="20" s="1"/>
  <c r="AL31" i="20" a="1"/>
  <c r="AL31" i="20" s="1"/>
  <c r="DR31" i="20" a="1"/>
  <c r="DR31" i="20" s="1"/>
  <c r="AY31" i="20" a="1"/>
  <c r="AY31" i="20" s="1"/>
  <c r="EL31" i="20" a="1"/>
  <c r="EL31" i="20" s="1"/>
  <c r="CH31" i="20" a="1"/>
  <c r="CH31" i="20" s="1"/>
  <c r="AC31" i="20" a="1"/>
  <c r="AC31" i="20" s="1"/>
  <c r="DI31" i="20" a="1"/>
  <c r="DI31" i="20" s="1"/>
  <c r="AP31" i="20" a="1"/>
  <c r="AP31" i="20" s="1"/>
  <c r="EK31" i="20" a="1"/>
  <c r="EK31" i="20" s="1"/>
  <c r="CF31" i="20" a="1"/>
  <c r="CF31" i="20" s="1"/>
  <c r="AA31" i="20" a="1"/>
  <c r="AA31" i="20" s="1"/>
  <c r="DG31" i="20" a="1"/>
  <c r="DG31" i="20" s="1"/>
  <c r="AG31" i="20" a="1"/>
  <c r="AG31" i="20" s="1"/>
  <c r="EB31" i="20" a="1"/>
  <c r="EB31" i="20" s="1"/>
  <c r="BW31" i="20" a="1"/>
  <c r="BW31" i="20" s="1"/>
  <c r="R31" i="20" a="1"/>
  <c r="R31" i="20" s="1"/>
  <c r="Q31" i="20" a="1"/>
  <c r="Q31" i="20" s="1"/>
  <c r="CY31" i="20" a="1"/>
  <c r="CY31" i="20" s="1"/>
  <c r="CV30" i="20" a="1"/>
  <c r="CV30" i="20" s="1"/>
  <c r="AJ30" i="20" a="1"/>
  <c r="AJ30" i="20" s="1"/>
  <c r="DS30" i="20" a="1"/>
  <c r="DS30" i="20" s="1"/>
  <c r="BG30" i="20" a="1"/>
  <c r="BG30" i="20" s="1"/>
  <c r="EP30" i="20" a="1"/>
  <c r="EP30" i="20" s="1"/>
  <c r="CD30" i="20" a="1"/>
  <c r="CD30" i="20" s="1"/>
  <c r="R30" i="20" a="1"/>
  <c r="R30" i="20" s="1"/>
  <c r="DA30" i="20" a="1"/>
  <c r="DA30" i="20" s="1"/>
  <c r="AO30" i="20" a="1"/>
  <c r="AO30" i="20" s="1"/>
  <c r="EF30" i="20" a="1"/>
  <c r="EF30" i="20" s="1"/>
  <c r="BT30" i="20" a="1"/>
  <c r="BT30" i="20" s="1"/>
  <c r="H30" i="20" a="1"/>
  <c r="H30" i="20" s="1"/>
  <c r="CY30" i="20" a="1"/>
  <c r="CY30" i="20" s="1"/>
  <c r="AM30" i="20" a="1"/>
  <c r="AM30" i="20" s="1"/>
  <c r="ED30" i="20" a="1"/>
  <c r="ED30" i="20" s="1"/>
  <c r="BR30" i="20" a="1"/>
  <c r="BR30" i="20" s="1"/>
  <c r="F30" i="20" a="1"/>
  <c r="F30" i="20" s="1"/>
  <c r="AK30" i="20" a="1"/>
  <c r="AK30" i="20" s="1"/>
  <c r="BY30" i="20" a="1"/>
  <c r="BY30" i="20" s="1"/>
  <c r="DF43" i="20" a="1"/>
  <c r="DF43" i="20" s="1"/>
  <c r="AY43" i="20" a="1"/>
  <c r="AY43" i="20" s="1"/>
  <c r="EK43" i="20" a="1"/>
  <c r="EK43" i="20" s="1"/>
  <c r="BJ43" i="20" a="1"/>
  <c r="BJ43" i="20" s="1"/>
  <c r="H43" i="20" a="1"/>
  <c r="H43" i="20" s="1"/>
  <c r="CY43" i="20" a="1"/>
  <c r="CY43" i="20" s="1"/>
  <c r="AL43" i="20" a="1"/>
  <c r="AL43" i="20" s="1"/>
  <c r="DP43" i="20" a="1"/>
  <c r="DP43" i="20" s="1"/>
  <c r="AW43" i="20" a="1"/>
  <c r="AW43" i="20" s="1"/>
  <c r="FA43" i="20" a="1"/>
  <c r="FA43" i="20" s="1"/>
  <c r="CW43" i="20" a="1"/>
  <c r="CW43" i="20" s="1"/>
  <c r="AJ43" i="20" a="1"/>
  <c r="AJ43" i="20" s="1"/>
  <c r="DU43" i="20" a="1"/>
  <c r="DU43" i="20" s="1"/>
  <c r="BL43" i="20" a="1"/>
  <c r="BL43" i="20" s="1"/>
  <c r="E43" i="20" a="1"/>
  <c r="E43" i="20" s="1"/>
  <c r="CO43" i="20" a="1"/>
  <c r="CO43" i="20" s="1"/>
  <c r="AC43" i="20" a="1"/>
  <c r="AC43" i="20" s="1"/>
  <c r="P43" i="20" a="1"/>
  <c r="P43" i="20" s="1"/>
  <c r="EF43" i="20" a="1"/>
  <c r="EF43" i="20" s="1"/>
  <c r="EF20" i="20" a="1"/>
  <c r="EF20" i="20" s="1"/>
  <c r="BT20" i="20" a="1"/>
  <c r="BT20" i="20" s="1"/>
  <c r="H20" i="20" a="1"/>
  <c r="H20" i="20" s="1"/>
  <c r="FB20" i="20" a="1"/>
  <c r="FB20" i="20" s="1"/>
  <c r="CP20" i="20" a="1"/>
  <c r="CP20" i="20" s="1"/>
  <c r="AD20" i="20" a="1"/>
  <c r="AD20" i="20" s="1"/>
  <c r="DU20" i="20" a="1"/>
  <c r="DU20" i="20" s="1"/>
  <c r="BI20" i="20" a="1"/>
  <c r="BI20" i="20" s="1"/>
  <c r="EZ20" i="20" a="1"/>
  <c r="EZ20" i="20" s="1"/>
  <c r="CN20" i="20" a="1"/>
  <c r="CN20" i="20" s="1"/>
  <c r="AB20" i="20" a="1"/>
  <c r="AB20" i="20" s="1"/>
  <c r="EI20" i="20" a="1"/>
  <c r="EI20" i="20" s="1"/>
  <c r="BW20" i="20" a="1"/>
  <c r="BW20" i="20" s="1"/>
  <c r="K20" i="20" a="1"/>
  <c r="K20" i="20" s="1"/>
  <c r="DR20" i="20" a="1"/>
  <c r="DR20" i="20" s="1"/>
  <c r="BF20" i="20" a="1"/>
  <c r="BF20" i="20" s="1"/>
  <c r="BS20" i="20" a="1"/>
  <c r="BS20" i="20" s="1"/>
  <c r="DA20" i="20" a="1"/>
  <c r="DA20" i="20" s="1"/>
  <c r="AO20" i="20" a="1"/>
  <c r="AO20" i="20" s="1"/>
  <c r="O20" i="20" a="1"/>
  <c r="O20" i="20" s="1"/>
  <c r="DH29" i="20" a="1"/>
  <c r="DH29" i="20" s="1"/>
  <c r="AV29" i="20" a="1"/>
  <c r="AV29" i="20" s="1"/>
  <c r="EM29" i="20" a="1"/>
  <c r="EM29" i="20" s="1"/>
  <c r="CA29" i="20" a="1"/>
  <c r="CA29" i="20" s="1"/>
  <c r="O29" i="20" a="1"/>
  <c r="O29" i="20" s="1"/>
  <c r="DF29" i="20" a="1"/>
  <c r="DF29" i="20" s="1"/>
  <c r="AT29" i="20" a="1"/>
  <c r="AT29" i="20" s="1"/>
  <c r="EK29" i="20" a="1"/>
  <c r="EK29" i="20" s="1"/>
  <c r="BY29" i="20" a="1"/>
  <c r="BY29" i="20" s="1"/>
  <c r="M29" i="20" a="1"/>
  <c r="M29" i="20" s="1"/>
  <c r="DD29" i="20" a="1"/>
  <c r="DD29" i="20" s="1"/>
  <c r="AR29" i="20" a="1"/>
  <c r="AR29" i="20" s="1"/>
  <c r="EA29" i="20" a="1"/>
  <c r="EA29" i="20" s="1"/>
  <c r="BO29" i="20" a="1"/>
  <c r="BO29" i="20" s="1"/>
  <c r="EX29" i="20" a="1"/>
  <c r="EX29" i="20" s="1"/>
  <c r="CL29" i="20" a="1"/>
  <c r="CL29" i="20" s="1"/>
  <c r="Z29" i="20" a="1"/>
  <c r="Z29" i="20" s="1"/>
  <c r="Q29" i="20" a="1"/>
  <c r="Q29" i="20" s="1"/>
  <c r="DI29" i="20" a="1"/>
  <c r="DI29" i="20" s="1"/>
  <c r="DU33" i="20" a="1"/>
  <c r="DU33" i="20" s="1"/>
  <c r="BF33" i="20" a="1"/>
  <c r="BF33" i="20" s="1"/>
  <c r="EH33" i="20" a="1"/>
  <c r="EH33" i="20" s="1"/>
  <c r="CB33" i="20" a="1"/>
  <c r="CB33" i="20" s="1"/>
  <c r="Q33" i="20" a="1"/>
  <c r="Q33" i="20" s="1"/>
  <c r="DK33" i="20" a="1"/>
  <c r="DK33" i="20" s="1"/>
  <c r="BD33" i="20" a="1"/>
  <c r="BD33" i="20" s="1"/>
  <c r="DY33" i="20" a="1"/>
  <c r="DY33" i="20" s="1"/>
  <c r="BR33" i="20" a="1"/>
  <c r="BR33" i="20" s="1"/>
  <c r="P33" i="20" a="1"/>
  <c r="P33" i="20" s="1"/>
  <c r="DB33" i="20" a="1"/>
  <c r="DB33" i="20" s="1"/>
  <c r="AU33" i="20" a="1"/>
  <c r="AU33" i="20" s="1"/>
  <c r="DX33" i="20" a="1"/>
  <c r="DX33" i="20" s="1"/>
  <c r="BI33" i="20" a="1"/>
  <c r="BI33" i="20" s="1"/>
  <c r="H33" i="20" a="1"/>
  <c r="H33" i="20" s="1"/>
  <c r="CS33" i="20" a="1"/>
  <c r="CS33" i="20" s="1"/>
  <c r="Z33" i="20" a="1"/>
  <c r="Z33" i="20" s="1"/>
  <c r="AL33" i="20" a="1"/>
  <c r="AL33" i="20" s="1"/>
  <c r="BV33" i="20" a="1"/>
  <c r="BV33" i="20" s="1"/>
  <c r="CW34" i="20" a="1"/>
  <c r="CW34" i="20" s="1"/>
  <c r="AQ34" i="20" a="1"/>
  <c r="AQ34" i="20" s="1"/>
  <c r="EG34" i="20" a="1"/>
  <c r="EG34" i="20" s="1"/>
  <c r="BS34" i="20" a="1"/>
  <c r="BS34" i="20" s="1"/>
  <c r="L34" i="20" a="1"/>
  <c r="L34" i="20" s="1"/>
  <c r="DC34" i="20" a="1"/>
  <c r="DC34" i="20" s="1"/>
  <c r="AO34" i="20" a="1"/>
  <c r="AO34" i="20" s="1"/>
  <c r="EE34" i="20" a="1"/>
  <c r="EE34" i="20" s="1"/>
  <c r="BQ34" i="20" a="1"/>
  <c r="BQ34" i="20" s="1"/>
  <c r="J34" i="20" a="1"/>
  <c r="J34" i="20" s="1"/>
  <c r="CT34" i="20" a="1"/>
  <c r="CT34" i="20" s="1"/>
  <c r="AF34" i="20" a="1"/>
  <c r="AF34" i="20" s="1"/>
  <c r="DN34" i="20" a="1"/>
  <c r="DN34" i="20" s="1"/>
  <c r="BH34" i="20" a="1"/>
  <c r="BH34" i="20" s="1"/>
  <c r="EQ34" i="20" a="1"/>
  <c r="EQ34" i="20" s="1"/>
  <c r="CC34" i="20" a="1"/>
  <c r="CC34" i="20" s="1"/>
  <c r="O34" i="20" a="1"/>
  <c r="O34" i="20" s="1"/>
  <c r="BF34" i="20" a="1"/>
  <c r="BF34" i="20" s="1"/>
  <c r="CI34" i="20" a="1"/>
  <c r="CI34" i="20" s="1"/>
  <c r="EJ28" i="20" a="1"/>
  <c r="EJ28" i="20" s="1"/>
  <c r="BY28" i="20" a="1"/>
  <c r="BY28" i="20" s="1"/>
  <c r="M28" i="20" a="1"/>
  <c r="M28" i="20" s="1"/>
  <c r="DD28" i="20" a="1"/>
  <c r="DD28" i="20" s="1"/>
  <c r="AR28" i="20" a="1"/>
  <c r="AR28" i="20" s="1"/>
  <c r="DZ28" i="20" a="1"/>
  <c r="DZ28" i="20" s="1"/>
  <c r="BO28" i="20" a="1"/>
  <c r="BO28" i="20" s="1"/>
  <c r="EW28" i="20" a="1"/>
  <c r="EW28" i="20" s="1"/>
  <c r="CD28" i="20" a="1"/>
  <c r="CD28" i="20" s="1"/>
  <c r="R28" i="20" a="1"/>
  <c r="R28" i="20" s="1"/>
  <c r="DI28" i="20" a="1"/>
  <c r="DI28" i="20" s="1"/>
  <c r="AW28" i="20" a="1"/>
  <c r="AW28" i="20" s="1"/>
  <c r="EM28" i="20" a="1"/>
  <c r="EM28" i="20" s="1"/>
  <c r="CB28" i="20" a="1"/>
  <c r="CB28" i="20" s="1"/>
  <c r="EZ17" i="20" a="1"/>
  <c r="EZ17" i="20" s="1"/>
  <c r="CN17" i="20" a="1"/>
  <c r="CN17" i="20" s="1"/>
  <c r="AB17" i="20" a="1"/>
  <c r="AB17" i="20" s="1"/>
  <c r="EX17" i="20" a="1"/>
  <c r="EX17" i="20" s="1"/>
  <c r="CL17" i="20" a="1"/>
  <c r="CL17" i="20" s="1"/>
  <c r="Z17" i="20" a="1"/>
  <c r="Z17" i="20" s="1"/>
  <c r="DY17" i="20" a="1"/>
  <c r="DY17" i="20" s="1"/>
  <c r="BM17" i="20" a="1"/>
  <c r="BM17" i="20" s="1"/>
  <c r="DS17" i="20" a="1"/>
  <c r="DS17" i="20" s="1"/>
  <c r="DH17" i="20" a="1"/>
  <c r="DH17" i="20" s="1"/>
  <c r="AV17" i="20" a="1"/>
  <c r="AV17" i="20" s="1"/>
  <c r="CG17" i="20" a="1"/>
  <c r="CG17" i="20" s="1"/>
  <c r="EM17" i="20" a="1"/>
  <c r="EM17" i="20" s="1"/>
  <c r="CA17" i="20" a="1"/>
  <c r="CA17" i="20" s="1"/>
  <c r="O17" i="20" a="1"/>
  <c r="O17" i="20" s="1"/>
  <c r="BG17" i="20" a="1"/>
  <c r="BG17" i="20" s="1"/>
  <c r="CX17" i="20" a="1"/>
  <c r="CX17" i="20" s="1"/>
  <c r="AL17" i="20" a="1"/>
  <c r="AL17" i="20" s="1"/>
  <c r="AK17" i="20" a="1"/>
  <c r="AK17" i="20" s="1"/>
  <c r="AS17" i="20" a="1"/>
  <c r="AS17" i="20" s="1"/>
  <c r="EF35" i="20" a="1"/>
  <c r="EF35" i="20" s="1"/>
  <c r="BR35" i="20" a="1"/>
  <c r="BR35" i="20" s="1"/>
  <c r="EZ35" i="20" a="1"/>
  <c r="EZ35" i="20" s="1"/>
  <c r="CL35" i="20" a="1"/>
  <c r="CL35" i="20" s="1"/>
  <c r="AF35" i="20" a="1"/>
  <c r="AF35" i="20" s="1"/>
  <c r="DO35" i="20" a="1"/>
  <c r="DO35" i="20" s="1"/>
  <c r="BA35" i="20" a="1"/>
  <c r="BA35" i="20" s="1"/>
  <c r="EJ35" i="20" a="1"/>
  <c r="EJ35" i="20" s="1"/>
  <c r="BV35" i="20" a="1"/>
  <c r="BV35" i="20" s="1"/>
  <c r="P35" i="20" a="1"/>
  <c r="P35" i="20" s="1"/>
  <c r="CY35" i="20" a="1"/>
  <c r="CY35" i="20" s="1"/>
  <c r="AK35" i="20" a="1"/>
  <c r="AK35" i="20" s="1"/>
  <c r="EA35" i="20" a="1"/>
  <c r="EA35" i="20" s="1"/>
  <c r="BM35" i="20" a="1"/>
  <c r="BM35" i="20" s="1"/>
  <c r="G35" i="20" a="1"/>
  <c r="G35" i="20" s="1"/>
  <c r="CW35" i="20" a="1"/>
  <c r="CW35" i="20" s="1"/>
  <c r="AI35" i="20" a="1"/>
  <c r="AI35" i="20" s="1"/>
  <c r="EN35" i="20" a="1"/>
  <c r="EN35" i="20" s="1"/>
  <c r="DQ35" i="20" a="1"/>
  <c r="DQ35" i="20" s="1"/>
  <c r="AO35" i="20" a="1"/>
  <c r="AO35" i="20" s="1"/>
  <c r="DH18" i="20" a="1"/>
  <c r="DH18" i="20" s="1"/>
  <c r="AV18" i="20" a="1"/>
  <c r="AV18" i="20" s="1"/>
  <c r="G18" i="20" a="1"/>
  <c r="G18" i="20" s="1"/>
  <c r="DN18" i="20" a="1"/>
  <c r="DN18" i="20" s="1"/>
  <c r="BB18" i="20" a="1"/>
  <c r="BB18" i="20" s="1"/>
  <c r="CI18" i="20" a="1"/>
  <c r="CI18" i="20" s="1"/>
  <c r="DE18" i="20" a="1"/>
  <c r="DE18" i="20" s="1"/>
  <c r="AS18" i="20" a="1"/>
  <c r="AS18" i="20" s="1"/>
  <c r="EZ18" i="20" a="1"/>
  <c r="EZ18" i="20" s="1"/>
  <c r="CN18" i="20" a="1"/>
  <c r="CN18" i="20" s="1"/>
  <c r="AB18" i="20" a="1"/>
  <c r="AB18" i="20" s="1"/>
  <c r="EQ18" i="20" a="1"/>
  <c r="EQ18" i="20" s="1"/>
  <c r="CE18" i="20" a="1"/>
  <c r="CE18" i="20" s="1"/>
  <c r="S18" i="20" a="1"/>
  <c r="S18" i="20" s="1"/>
  <c r="BS18" i="20" a="1"/>
  <c r="BS18" i="20" s="1"/>
  <c r="DB18" i="20" a="1"/>
  <c r="DB18" i="20" s="1"/>
  <c r="AP18" i="20" a="1"/>
  <c r="AP18" i="20" s="1"/>
  <c r="BE18" i="20" a="1"/>
  <c r="BE18" i="20" s="1"/>
  <c r="BU18" i="20" a="1"/>
  <c r="BU18" i="20" s="1"/>
  <c r="ER19" i="20" a="1"/>
  <c r="ER19" i="20" s="1"/>
  <c r="CF19" i="20" a="1"/>
  <c r="CF19" i="20" s="1"/>
  <c r="T19" i="20" a="1"/>
  <c r="T19" i="20" s="1"/>
  <c r="EP19" i="20" a="1"/>
  <c r="EP19" i="20" s="1"/>
  <c r="CD19" i="20" a="1"/>
  <c r="CD19" i="20" s="1"/>
  <c r="R19" i="20" a="1"/>
  <c r="R19" i="20" s="1"/>
  <c r="DI19" i="20" a="1"/>
  <c r="DI19" i="20" s="1"/>
  <c r="AW19" i="20" a="1"/>
  <c r="AW19" i="20" s="1"/>
  <c r="FD19" i="20" a="1"/>
  <c r="FD19" i="20" s="1"/>
  <c r="CR19" i="20" a="1"/>
  <c r="CR19" i="20" s="1"/>
  <c r="AF19" i="20" a="1"/>
  <c r="AF19" i="20" s="1"/>
  <c r="EU19" i="20" a="1"/>
  <c r="EU19" i="20" s="1"/>
  <c r="CI19" i="20" a="1"/>
  <c r="CI19" i="20" s="1"/>
  <c r="W19" i="20" a="1"/>
  <c r="W19" i="20" s="1"/>
  <c r="FB19" i="20" a="1"/>
  <c r="FB19" i="20" s="1"/>
  <c r="CP19" i="20" a="1"/>
  <c r="CP19" i="20" s="1"/>
  <c r="AD19" i="20" a="1"/>
  <c r="AD19" i="20" s="1"/>
  <c r="BA19" i="20" a="1"/>
  <c r="BA19" i="20" s="1"/>
  <c r="EK19" i="20" a="1"/>
  <c r="EK19" i="20" s="1"/>
  <c r="U19" i="20" a="1"/>
  <c r="U19" i="20" s="1"/>
  <c r="DT21" i="20" a="1"/>
  <c r="DT21" i="20" s="1"/>
  <c r="BH21" i="20" a="1"/>
  <c r="BH21" i="20" s="1"/>
  <c r="CM21" i="20" a="1"/>
  <c r="CM21" i="20" s="1"/>
  <c r="DZ21" i="20" a="1"/>
  <c r="DZ21" i="20" s="1"/>
  <c r="BN21" i="20" a="1"/>
  <c r="BN21" i="20" s="1"/>
  <c r="EW21" i="20" a="1"/>
  <c r="EW21" i="20" s="1"/>
  <c r="CK21" i="20" a="1"/>
  <c r="CK21" i="20" s="1"/>
  <c r="Y21" i="20" a="1"/>
  <c r="Y21" i="20" s="1"/>
  <c r="DP21" i="20" a="1"/>
  <c r="DP21" i="20" s="1"/>
  <c r="BD21" i="20" a="1"/>
  <c r="BD21" i="20" s="1"/>
  <c r="BO21" i="20" a="1"/>
  <c r="BO21" i="20" s="1"/>
  <c r="DG21" i="20" a="1"/>
  <c r="DG21" i="20" s="1"/>
  <c r="AU21" i="20" a="1"/>
  <c r="AU21" i="20" s="1"/>
  <c r="AI21" i="20" a="1"/>
  <c r="AI21" i="20" s="1"/>
  <c r="CX21" i="20" a="1"/>
  <c r="CX21" i="20" s="1"/>
  <c r="AL21" i="20" a="1"/>
  <c r="AL21" i="20" s="1"/>
  <c r="K21" i="20" a="1"/>
  <c r="K21" i="20" s="1"/>
  <c r="CW21" i="20" a="1"/>
  <c r="CW21" i="20" s="1"/>
  <c r="AK21" i="20" a="1"/>
  <c r="AK21" i="20" s="1"/>
  <c r="CZ38" i="20" a="1"/>
  <c r="CZ38" i="20" s="1"/>
  <c r="DP38" i="20" a="1"/>
  <c r="DP38" i="20" s="1"/>
  <c r="BD38" i="20" a="1"/>
  <c r="BD38" i="20" s="1"/>
  <c r="EF38" i="20" a="1"/>
  <c r="EF38" i="20" s="1"/>
  <c r="FC38" i="20" a="1"/>
  <c r="FC38" i="20" s="1"/>
  <c r="CQ38" i="20" a="1"/>
  <c r="CQ38" i="20" s="1"/>
  <c r="AI38" i="20" a="1"/>
  <c r="AI38" i="20" s="1"/>
  <c r="EE38" i="20" a="1"/>
  <c r="EE38" i="20" s="1"/>
  <c r="BS38" i="20" a="1"/>
  <c r="BS38" i="20" s="1"/>
  <c r="CS38" i="20" a="1"/>
  <c r="CS38" i="20" s="1"/>
  <c r="DV38" i="20" a="1"/>
  <c r="DV38" i="20" s="1"/>
  <c r="EX38" i="20" a="1"/>
  <c r="EX38" i="20" s="1"/>
  <c r="S38" i="20" a="1"/>
  <c r="S38" i="20" s="1"/>
  <c r="AL38" i="20" a="1"/>
  <c r="AL38" i="20" s="1"/>
  <c r="AT38" i="20" a="1"/>
  <c r="AT38" i="20" s="1"/>
  <c r="CX38" i="20" a="1"/>
  <c r="CX38" i="20" s="1"/>
  <c r="EP38" i="20" a="1"/>
  <c r="EP38" i="20" s="1"/>
  <c r="AH38" i="20" a="1"/>
  <c r="AH38" i="20" s="1"/>
  <c r="L38" i="20" a="1"/>
  <c r="L38" i="20" s="1"/>
  <c r="DZ16" i="20" a="1"/>
  <c r="DZ16" i="20" s="1"/>
  <c r="AS16" i="20" a="1"/>
  <c r="AS16" i="20" s="1"/>
  <c r="DA16" i="20" a="1"/>
  <c r="DA16" i="20" s="1"/>
  <c r="AJ16" i="20" a="1"/>
  <c r="AJ16" i="20" s="1"/>
  <c r="CI16" i="20" a="1"/>
  <c r="CI16" i="20" s="1"/>
  <c r="CE23" i="20" a="1"/>
  <c r="CE23" i="20" s="1"/>
  <c r="FA23" i="20" a="1"/>
  <c r="FA23" i="20" s="1"/>
  <c r="DJ23" i="20" a="1"/>
  <c r="DJ23" i="20" s="1"/>
  <c r="BT23" i="20" a="1"/>
  <c r="BT23" i="20" s="1"/>
  <c r="R23" i="20" a="1"/>
  <c r="R23" i="20" s="1"/>
  <c r="BB23" i="20" a="1"/>
  <c r="BB23" i="20" s="1"/>
  <c r="EO23" i="20" a="1"/>
  <c r="EO23" i="20" s="1"/>
  <c r="CX23" i="20" a="1"/>
  <c r="CX23" i="20" s="1"/>
  <c r="BH23" i="20" a="1"/>
  <c r="BH23" i="20" s="1"/>
  <c r="EI23" i="20" a="1"/>
  <c r="EI23" i="20" s="1"/>
  <c r="AI23" i="20" a="1"/>
  <c r="AI23" i="20" s="1"/>
  <c r="EH23" i="20" a="1"/>
  <c r="EH23" i="20" s="1"/>
  <c r="CR23" i="20" a="1"/>
  <c r="CR23" i="20" s="1"/>
  <c r="AU23" i="20" a="1"/>
  <c r="AU23" i="20" s="1"/>
  <c r="EM23" i="20" a="1"/>
  <c r="EM23" i="20" s="1"/>
  <c r="AN23" i="20" a="1"/>
  <c r="AN23" i="20" s="1"/>
  <c r="EG23" i="20" a="1"/>
  <c r="EG23" i="20" s="1"/>
  <c r="CP23" i="20" a="1"/>
  <c r="CP23" i="20" s="1"/>
  <c r="AY23" i="20" a="1"/>
  <c r="AY23" i="20" s="1"/>
  <c r="CV41" i="20" a="1"/>
  <c r="CV41" i="20" s="1"/>
  <c r="AS41" i="20" a="1"/>
  <c r="AS41" i="20" s="1"/>
  <c r="EA41" i="20" a="1"/>
  <c r="EA41" i="20" s="1"/>
  <c r="BD41" i="20" a="1"/>
  <c r="BD41" i="20" s="1"/>
  <c r="FB41" i="20" a="1"/>
  <c r="FB41" i="20" s="1"/>
  <c r="CU41" i="20" a="1"/>
  <c r="CU41" i="20" s="1"/>
  <c r="X41" i="20" a="1"/>
  <c r="X41" i="20" s="1"/>
  <c r="DS41" i="20" a="1"/>
  <c r="DS41" i="20" s="1"/>
  <c r="BV41" i="20" a="1"/>
  <c r="BV41" i="20" s="1"/>
  <c r="ES41" i="20" a="1"/>
  <c r="ES41" i="20" s="1"/>
  <c r="CG41" i="20" a="1"/>
  <c r="CG41" i="20" s="1"/>
  <c r="AI41" i="20" a="1"/>
  <c r="AI41" i="20" s="1"/>
  <c r="CY41" i="20" a="1"/>
  <c r="CY41" i="20" s="1"/>
  <c r="AO41" i="20" a="1"/>
  <c r="AO41" i="20" s="1"/>
  <c r="ED41" i="20" a="1"/>
  <c r="ED41" i="20" s="1"/>
  <c r="BM41" i="20" a="1"/>
  <c r="BM41" i="20" s="1"/>
  <c r="EC41" i="20" a="1"/>
  <c r="EC41" i="20" s="1"/>
  <c r="DJ41" i="20" a="1"/>
  <c r="DJ41" i="20" s="1"/>
  <c r="CW41" i="20" a="1"/>
  <c r="CW41" i="20" s="1"/>
  <c r="EN31" i="20" a="1"/>
  <c r="EN31" i="20" s="1"/>
  <c r="CJ31" i="20" a="1"/>
  <c r="CJ31" i="20" s="1"/>
  <c r="AD31" i="20" a="1"/>
  <c r="AD31" i="20" s="1"/>
  <c r="DK31" i="20" a="1"/>
  <c r="DK31" i="20" s="1"/>
  <c r="AR31" i="20" a="1"/>
  <c r="AR31" i="20" s="1"/>
  <c r="EF31" i="20" a="1"/>
  <c r="EF31" i="20" s="1"/>
  <c r="BZ31" i="20" a="1"/>
  <c r="BZ31" i="20" s="1"/>
  <c r="V31" i="20" a="1"/>
  <c r="V31" i="20" s="1"/>
  <c r="DB31" i="20" a="1"/>
  <c r="DB31" i="20" s="1"/>
  <c r="AI31" i="20" a="1"/>
  <c r="AI31" i="20" s="1"/>
  <c r="ED31" i="20" a="1"/>
  <c r="ED31" i="20" s="1"/>
  <c r="BY31" i="20" a="1"/>
  <c r="BY31" i="20" s="1"/>
  <c r="T31" i="20" a="1"/>
  <c r="T31" i="20" s="1"/>
  <c r="CS31" i="20" a="1"/>
  <c r="CS31" i="20" s="1"/>
  <c r="Z31" i="20" a="1"/>
  <c r="Z31" i="20" s="1"/>
  <c r="DU31" i="20" a="1"/>
  <c r="DU31" i="20" s="1"/>
  <c r="BP31" i="20" a="1"/>
  <c r="BP31" i="20" s="1"/>
  <c r="J31" i="20" a="1"/>
  <c r="J31" i="20" s="1"/>
  <c r="DT31" i="20" a="1"/>
  <c r="DT31" i="20" s="1"/>
  <c r="CQ31" i="20" a="1"/>
  <c r="CQ31" i="20" s="1"/>
  <c r="EZ30" i="20" a="1"/>
  <c r="EZ30" i="20" s="1"/>
  <c r="CN30" i="20" a="1"/>
  <c r="CN30" i="20" s="1"/>
  <c r="AB30" i="20" a="1"/>
  <c r="AB30" i="20" s="1"/>
  <c r="DK30" i="20" a="1"/>
  <c r="DK30" i="20" s="1"/>
  <c r="AY30" i="20" a="1"/>
  <c r="AY30" i="20" s="1"/>
  <c r="EH30" i="20" a="1"/>
  <c r="EH30" i="20" s="1"/>
  <c r="BV30" i="20" a="1"/>
  <c r="BV30" i="20" s="1"/>
  <c r="J30" i="20" a="1"/>
  <c r="J30" i="20" s="1"/>
  <c r="CS30" i="20" a="1"/>
  <c r="CS30" i="20" s="1"/>
  <c r="AG30" i="20" a="1"/>
  <c r="AG30" i="20" s="1"/>
  <c r="DX30" i="20" a="1"/>
  <c r="DX30" i="20" s="1"/>
  <c r="BL30" i="20" a="1"/>
  <c r="BL30" i="20" s="1"/>
  <c r="FC30" i="20" a="1"/>
  <c r="FC30" i="20" s="1"/>
  <c r="CQ30" i="20" a="1"/>
  <c r="CQ30" i="20" s="1"/>
  <c r="AE30" i="20" a="1"/>
  <c r="AE30" i="20" s="1"/>
  <c r="DV30" i="20" a="1"/>
  <c r="DV30" i="20" s="1"/>
  <c r="BJ30" i="20" a="1"/>
  <c r="BJ30" i="20" s="1"/>
  <c r="DU30" i="20" a="1"/>
  <c r="DU30" i="20" s="1"/>
  <c r="FA30" i="20" a="1"/>
  <c r="FA30" i="20" s="1"/>
  <c r="M30" i="20" a="1"/>
  <c r="M30" i="20" s="1"/>
  <c r="CZ43" i="20" a="1"/>
  <c r="CZ43" i="20" s="1"/>
  <c r="AS43" i="20" a="1"/>
  <c r="AS43" i="20" s="1"/>
  <c r="EE43" i="20" a="1"/>
  <c r="EE43" i="20" s="1"/>
  <c r="BD43" i="20" a="1"/>
  <c r="BD43" i="20" s="1"/>
  <c r="EV43" i="20" a="1"/>
  <c r="EV43" i="20" s="1"/>
  <c r="CL43" i="20" a="1"/>
  <c r="CL43" i="20" s="1"/>
  <c r="Z43" i="20" a="1"/>
  <c r="Z43" i="20" s="1"/>
  <c r="DD43" i="20" a="1"/>
  <c r="DD43" i="20" s="1"/>
  <c r="AQ43" i="20" a="1"/>
  <c r="AQ43" i="20" s="1"/>
  <c r="EO43" i="20" a="1"/>
  <c r="EO43" i="20" s="1"/>
  <c r="CK43" i="20" a="1"/>
  <c r="CK43" i="20" s="1"/>
  <c r="X43" i="20" a="1"/>
  <c r="X43" i="20" s="1"/>
  <c r="DI43" i="20" a="1"/>
  <c r="DI43" i="20" s="1"/>
  <c r="BG43" i="20" a="1"/>
  <c r="BG43" i="20" s="1"/>
  <c r="EM43" i="20" a="1"/>
  <c r="EM43" i="20" s="1"/>
  <c r="CI43" i="20" a="1"/>
  <c r="CI43" i="20" s="1"/>
  <c r="Q43" i="20" a="1"/>
  <c r="Q43" i="20" s="1"/>
  <c r="EY43" i="20" a="1"/>
  <c r="EY43" i="20" s="1"/>
  <c r="AN43" i="20" a="1"/>
  <c r="AN43" i="20" s="1"/>
  <c r="DX20" i="20" a="1"/>
  <c r="DX20" i="20" s="1"/>
  <c r="BL20" i="20" a="1"/>
  <c r="BL20" i="20" s="1"/>
  <c r="FC20" i="20" a="1"/>
  <c r="FC20" i="20" s="1"/>
  <c r="ET20" i="20" a="1"/>
  <c r="ET20" i="20" s="1"/>
  <c r="CH20" i="20" a="1"/>
  <c r="CH20" i="20" s="1"/>
  <c r="V20" i="20" a="1"/>
  <c r="V20" i="20" s="1"/>
  <c r="DM20" i="20" a="1"/>
  <c r="DM20" i="20" s="1"/>
  <c r="BA20" i="20" a="1"/>
  <c r="BA20" i="20" s="1"/>
  <c r="ER20" i="20" a="1"/>
  <c r="ER20" i="20" s="1"/>
  <c r="CF20" i="20" a="1"/>
  <c r="CF20" i="20" s="1"/>
  <c r="T20" i="20" a="1"/>
  <c r="T20" i="20" s="1"/>
  <c r="EA20" i="20" a="1"/>
  <c r="EA20" i="20" s="1"/>
  <c r="BO20" i="20" a="1"/>
  <c r="BO20" i="20" s="1"/>
  <c r="EE20" i="20" a="1"/>
  <c r="EE20" i="20" s="1"/>
  <c r="DJ20" i="20" a="1"/>
  <c r="DJ20" i="20" s="1"/>
  <c r="AX20" i="20" a="1"/>
  <c r="AX20" i="20" s="1"/>
  <c r="W20" i="20" a="1"/>
  <c r="W20" i="20" s="1"/>
  <c r="CS20" i="20" a="1"/>
  <c r="CS20" i="20" s="1"/>
  <c r="AG20" i="20" a="1"/>
  <c r="AG20" i="20" s="1"/>
  <c r="CZ29" i="20" a="1"/>
  <c r="CZ29" i="20" s="1"/>
  <c r="AN29" i="20" a="1"/>
  <c r="AN29" i="20" s="1"/>
  <c r="EE29" i="20" a="1"/>
  <c r="EE29" i="20" s="1"/>
  <c r="BS29" i="20" a="1"/>
  <c r="BS29" i="20" s="1"/>
  <c r="G29" i="20" a="1"/>
  <c r="G29" i="20" s="1"/>
  <c r="CX29" i="20" a="1"/>
  <c r="CX29" i="20" s="1"/>
  <c r="AL29" i="20" a="1"/>
  <c r="AL29" i="20" s="1"/>
  <c r="EC29" i="20" a="1"/>
  <c r="EC29" i="20" s="1"/>
  <c r="BQ29" i="20" a="1"/>
  <c r="BQ29" i="20" s="1"/>
  <c r="E29" i="20" a="1"/>
  <c r="E29" i="20" s="1"/>
  <c r="CV29" i="20" a="1"/>
  <c r="CV29" i="20" s="1"/>
  <c r="AJ29" i="20" a="1"/>
  <c r="AJ29" i="20" s="1"/>
  <c r="DS29" i="20" a="1"/>
  <c r="DS29" i="20" s="1"/>
  <c r="BG29" i="20" a="1"/>
  <c r="BG29" i="20" s="1"/>
  <c r="EP29" i="20" a="1"/>
  <c r="EP29" i="20" s="1"/>
  <c r="CD29" i="20" a="1"/>
  <c r="CD29" i="20" s="1"/>
  <c r="R29" i="20" a="1"/>
  <c r="R29" i="20" s="1"/>
  <c r="EG29" i="20" a="1"/>
  <c r="EG29" i="20" s="1"/>
  <c r="AW29" i="20" a="1"/>
  <c r="AW29" i="20" s="1"/>
  <c r="DM33" i="20" a="1"/>
  <c r="DM33" i="20" s="1"/>
  <c r="AX33" i="20" a="1"/>
  <c r="AX33" i="20" s="1"/>
  <c r="EA33" i="20" a="1"/>
  <c r="EA33" i="20" s="1"/>
  <c r="BT33" i="20" a="1"/>
  <c r="BT33" i="20" s="1"/>
  <c r="K33" i="20" a="1"/>
  <c r="K33" i="20" s="1"/>
  <c r="DD33" i="20" a="1"/>
  <c r="DD33" i="20" s="1"/>
  <c r="AP33" i="20" a="1"/>
  <c r="AP33" i="20" s="1"/>
  <c r="DR33" i="20" a="1"/>
  <c r="DR33" i="20" s="1"/>
  <c r="BK33" i="20" a="1"/>
  <c r="BK33" i="20" s="1"/>
  <c r="I33" i="20" a="1"/>
  <c r="I33" i="20" s="1"/>
  <c r="CU33" i="20" a="1"/>
  <c r="CU33" i="20" s="1"/>
  <c r="AH33" i="20" a="1"/>
  <c r="AH33" i="20" s="1"/>
  <c r="DP33" i="20" a="1"/>
  <c r="DP33" i="20" s="1"/>
  <c r="BA33" i="20" a="1"/>
  <c r="BA33" i="20" s="1"/>
  <c r="EZ33" i="20" a="1"/>
  <c r="EZ33" i="20" s="1"/>
  <c r="CL33" i="20" a="1"/>
  <c r="CL33" i="20" s="1"/>
  <c r="T33" i="20" a="1"/>
  <c r="T33" i="20" s="1"/>
  <c r="EQ33" i="20" a="1"/>
  <c r="EQ33" i="20" s="1"/>
  <c r="S33" i="20" a="1"/>
  <c r="S33" i="20" s="1"/>
  <c r="FD34" i="20" a="1"/>
  <c r="FD34" i="20" s="1"/>
  <c r="CP34" i="20" a="1"/>
  <c r="CP34" i="20" s="1"/>
  <c r="AJ34" i="20" a="1"/>
  <c r="AJ34" i="20" s="1"/>
  <c r="DZ34" i="20" a="1"/>
  <c r="DZ34" i="20" s="1"/>
  <c r="BL34" i="20" a="1"/>
  <c r="BL34" i="20" s="1"/>
  <c r="FB34" i="20" a="1"/>
  <c r="FB34" i="20" s="1"/>
  <c r="CV34" i="20" a="1"/>
  <c r="CV34" i="20" s="1"/>
  <c r="AH34" i="20" a="1"/>
  <c r="AH34" i="20" s="1"/>
  <c r="DX34" i="20" a="1"/>
  <c r="DX34" i="20" s="1"/>
  <c r="BJ34" i="20" a="1"/>
  <c r="BJ34" i="20" s="1"/>
  <c r="EZ34" i="20" a="1"/>
  <c r="EZ34" i="20" s="1"/>
  <c r="CL34" i="20" a="1"/>
  <c r="CL34" i="20" s="1"/>
  <c r="X34" i="20" a="1"/>
  <c r="X34" i="20" s="1"/>
  <c r="DG34" i="20" a="1"/>
  <c r="DG34" i="20" s="1"/>
  <c r="AS34" i="20" a="1"/>
  <c r="AS34" i="20" s="1"/>
  <c r="EJ34" i="20" a="1"/>
  <c r="EJ34" i="20" s="1"/>
  <c r="BV34" i="20" a="1"/>
  <c r="BV34" i="20" s="1"/>
  <c r="G34" i="20" a="1"/>
  <c r="G34" i="20" s="1"/>
  <c r="DE34" i="20" a="1"/>
  <c r="DE34" i="20" s="1"/>
  <c r="AC34" i="20" a="1"/>
  <c r="AC34" i="20" s="1"/>
  <c r="EB28" i="20" a="1"/>
  <c r="EB28" i="20" s="1"/>
  <c r="BQ28" i="20" a="1"/>
  <c r="BQ28" i="20" s="1"/>
  <c r="E28" i="20" a="1"/>
  <c r="E28" i="20" s="1"/>
  <c r="CV28" i="20" a="1"/>
  <c r="CV28" i="20" s="1"/>
  <c r="AJ28" i="20" a="1"/>
  <c r="AJ28" i="20" s="1"/>
  <c r="DR28" i="20" a="1"/>
  <c r="DR28" i="20" s="1"/>
  <c r="BG28" i="20" a="1"/>
  <c r="BG28" i="20" s="1"/>
  <c r="EO28" i="20" a="1"/>
  <c r="EO28" i="20" s="1"/>
  <c r="BV28" i="20" a="1"/>
  <c r="BV28" i="20" s="1"/>
  <c r="J28" i="20" a="1"/>
  <c r="J28" i="20" s="1"/>
  <c r="DA28" i="20" a="1"/>
  <c r="DA28" i="20" s="1"/>
  <c r="AO28" i="20" a="1"/>
  <c r="AO28" i="20" s="1"/>
  <c r="EE28" i="20" a="1"/>
  <c r="EE28" i="20" s="1"/>
  <c r="BT28" i="20" a="1"/>
  <c r="BT28" i="20" s="1"/>
  <c r="ER17" i="20" a="1"/>
  <c r="ER17" i="20" s="1"/>
  <c r="CF17" i="20" a="1"/>
  <c r="CF17" i="20" s="1"/>
  <c r="T17" i="20" a="1"/>
  <c r="T17" i="20" s="1"/>
  <c r="EP17" i="20" a="1"/>
  <c r="EP17" i="20" s="1"/>
  <c r="CD17" i="20" a="1"/>
  <c r="CD17" i="20" s="1"/>
  <c r="R17" i="20" a="1"/>
  <c r="R17" i="20" s="1"/>
  <c r="DQ17" i="20" a="1"/>
  <c r="DQ17" i="20" s="1"/>
  <c r="BE17" i="20" a="1"/>
  <c r="BE17" i="20" s="1"/>
  <c r="AQ17" i="20" a="1"/>
  <c r="AQ17" i="20" s="1"/>
  <c r="CZ17" i="20" a="1"/>
  <c r="CZ17" i="20" s="1"/>
  <c r="AN17" i="20" a="1"/>
  <c r="AN17" i="20" s="1"/>
  <c r="BA17" i="20" a="1"/>
  <c r="BA17" i="20" s="1"/>
  <c r="EE17" i="20" a="1"/>
  <c r="EE17" i="20" s="1"/>
  <c r="BS17" i="20" a="1"/>
  <c r="BS17" i="20" s="1"/>
  <c r="G17" i="20" a="1"/>
  <c r="G17" i="20" s="1"/>
  <c r="FB17" i="20" a="1"/>
  <c r="FB17" i="20" s="1"/>
  <c r="CP17" i="20" a="1"/>
  <c r="CP17" i="20" s="1"/>
  <c r="AD17" i="20" a="1"/>
  <c r="AD17" i="20" s="1"/>
  <c r="E17" i="20" a="1"/>
  <c r="E17" i="20" s="1"/>
  <c r="M17" i="20" a="1"/>
  <c r="M17" i="20" s="1"/>
  <c r="DX35" i="20" a="1"/>
  <c r="DX35" i="20" s="1"/>
  <c r="BJ35" i="20" a="1"/>
  <c r="BJ35" i="20" s="1"/>
  <c r="ES35" i="20" a="1"/>
  <c r="ES35" i="20" s="1"/>
  <c r="CE35" i="20" a="1"/>
  <c r="CE35" i="20" s="1"/>
  <c r="Q35" i="20" a="1"/>
  <c r="Q35" i="20" s="1"/>
  <c r="DH35" i="20" a="1"/>
  <c r="DH35" i="20" s="1"/>
  <c r="AT35" i="20" a="1"/>
  <c r="AT35" i="20" s="1"/>
  <c r="EC35" i="20" a="1"/>
  <c r="EC35" i="20" s="1"/>
  <c r="BO35" i="20" a="1"/>
  <c r="BO35" i="20" s="1"/>
  <c r="EW35" i="20" a="1"/>
  <c r="EW35" i="20" s="1"/>
  <c r="CQ35" i="20" a="1"/>
  <c r="CQ35" i="20" s="1"/>
  <c r="AC35" i="20" a="1"/>
  <c r="AC35" i="20" s="1"/>
  <c r="DS35" i="20" a="1"/>
  <c r="DS35" i="20" s="1"/>
  <c r="BE35" i="20" a="1"/>
  <c r="BE35" i="20" s="1"/>
  <c r="FC35" i="20" a="1"/>
  <c r="FC35" i="20" s="1"/>
  <c r="CO35" i="20" a="1"/>
  <c r="CO35" i="20" s="1"/>
  <c r="AA35" i="20" a="1"/>
  <c r="AA35" i="20" s="1"/>
  <c r="CG35" i="20" a="1"/>
  <c r="CG35" i="20" s="1"/>
  <c r="BK35" i="20" a="1"/>
  <c r="BK35" i="20" s="1"/>
  <c r="CZ18" i="20" a="1"/>
  <c r="CZ18" i="20" s="1"/>
  <c r="AN18" i="20" a="1"/>
  <c r="AN18" i="20" s="1"/>
  <c r="DW18" i="20" a="1"/>
  <c r="DW18" i="20" s="1"/>
  <c r="DF18" i="20" a="1"/>
  <c r="DF18" i="20" s="1"/>
  <c r="AT18" i="20" a="1"/>
  <c r="AT18" i="20" s="1"/>
  <c r="W18" i="20" a="1"/>
  <c r="W18" i="20" s="1"/>
  <c r="CW18" i="20" a="1"/>
  <c r="CW18" i="20" s="1"/>
  <c r="AK18" i="20" a="1"/>
  <c r="AK18" i="20" s="1"/>
  <c r="ER18" i="20" a="1"/>
  <c r="ER18" i="20" s="1"/>
  <c r="CF18" i="20" a="1"/>
  <c r="CF18" i="20" s="1"/>
  <c r="T18" i="20" a="1"/>
  <c r="T18" i="20" s="1"/>
  <c r="EI18" i="20" a="1"/>
  <c r="EI18" i="20" s="1"/>
  <c r="BW18" i="20" a="1"/>
  <c r="BW18" i="20" s="1"/>
  <c r="K18" i="20" a="1"/>
  <c r="K18" i="20" s="1"/>
  <c r="O18" i="20" a="1"/>
  <c r="O18" i="20" s="1"/>
  <c r="CT18" i="20" a="1"/>
  <c r="CT18" i="20" s="1"/>
  <c r="AH18" i="20" a="1"/>
  <c r="AH18" i="20" s="1"/>
  <c r="AO18" i="20" a="1"/>
  <c r="AO18" i="20" s="1"/>
  <c r="AW18" i="20" a="1"/>
  <c r="AW18" i="20" s="1"/>
  <c r="EJ19" i="20" a="1"/>
  <c r="EJ19" i="20" s="1"/>
  <c r="BX19" i="20" a="1"/>
  <c r="BX19" i="20" s="1"/>
  <c r="L19" i="20" a="1"/>
  <c r="L19" i="20" s="1"/>
  <c r="EH19" i="20" a="1"/>
  <c r="EH19" i="20" s="1"/>
  <c r="BV19" i="20" a="1"/>
  <c r="BV19" i="20" s="1"/>
  <c r="J19" i="20" a="1"/>
  <c r="J19" i="20" s="1"/>
  <c r="DA19" i="20" a="1"/>
  <c r="DA19" i="20" s="1"/>
  <c r="AO19" i="20" a="1"/>
  <c r="AO19" i="20" s="1"/>
  <c r="EV19" i="20" a="1"/>
  <c r="EV19" i="20" s="1"/>
  <c r="CJ19" i="20" a="1"/>
  <c r="CJ19" i="20" s="1"/>
  <c r="X19" i="20" a="1"/>
  <c r="X19" i="20" s="1"/>
  <c r="EM19" i="20" a="1"/>
  <c r="EM19" i="20" s="1"/>
  <c r="CA19" i="20" a="1"/>
  <c r="CA19" i="20" s="1"/>
  <c r="O19" i="20" a="1"/>
  <c r="O19" i="20" s="1"/>
  <c r="ET19" i="20" a="1"/>
  <c r="ET19" i="20" s="1"/>
  <c r="CH19" i="20" a="1"/>
  <c r="CH19" i="20" s="1"/>
  <c r="V19" i="20" a="1"/>
  <c r="V19" i="20" s="1"/>
  <c r="AC19" i="20" a="1"/>
  <c r="AC19" i="20" s="1"/>
  <c r="DU19" i="20" a="1"/>
  <c r="DU19" i="20" s="1"/>
  <c r="DK19" i="20" a="1"/>
  <c r="DK19" i="20" s="1"/>
  <c r="DL21" i="20" a="1"/>
  <c r="DL21" i="20" s="1"/>
  <c r="AZ21" i="20" a="1"/>
  <c r="AZ21" i="20" s="1"/>
  <c r="AQ21" i="20" a="1"/>
  <c r="AQ21" i="20" s="1"/>
  <c r="DR21" i="20" a="1"/>
  <c r="DR21" i="20" s="1"/>
  <c r="BF21" i="20" a="1"/>
  <c r="BF21" i="20" s="1"/>
  <c r="EO21" i="20" a="1"/>
  <c r="EO21" i="20" s="1"/>
  <c r="CC21" i="20" a="1"/>
  <c r="CC21" i="20" s="1"/>
  <c r="Q21" i="20" a="1"/>
  <c r="Q21" i="20" s="1"/>
  <c r="DH21" i="20" a="1"/>
  <c r="DH21" i="20" s="1"/>
  <c r="AV21" i="20" a="1"/>
  <c r="AV21" i="20" s="1"/>
  <c r="S21" i="20" a="1"/>
  <c r="S21" i="20" s="1"/>
  <c r="CY21" i="20" a="1"/>
  <c r="CY21" i="20" s="1"/>
  <c r="AM21" i="20" a="1"/>
  <c r="AM21" i="20" s="1"/>
  <c r="FB21" i="20" a="1"/>
  <c r="FB21" i="20" s="1"/>
  <c r="CP21" i="20" a="1"/>
  <c r="CP21" i="20" s="1"/>
  <c r="AD21" i="20" a="1"/>
  <c r="AD21" i="20" s="1"/>
  <c r="FA21" i="20" a="1"/>
  <c r="FA21" i="20" s="1"/>
  <c r="CO21" i="20" a="1"/>
  <c r="CO21" i="20" s="1"/>
  <c r="AC21" i="20" a="1"/>
  <c r="AC21" i="20" s="1"/>
  <c r="FA38" i="20" a="1"/>
  <c r="FA38" i="20" s="1"/>
  <c r="CO38" i="20" a="1"/>
  <c r="CO38" i="20" s="1"/>
  <c r="DK38" i="20" a="1"/>
  <c r="DK38" i="20" s="1"/>
  <c r="AX38" i="20" a="1"/>
  <c r="AX38" i="20" s="1"/>
  <c r="DU38" i="20" a="1"/>
  <c r="DU38" i="20" s="1"/>
  <c r="EW38" i="20" a="1"/>
  <c r="EW38" i="20" s="1"/>
  <c r="CK38" i="20" a="1"/>
  <c r="CK38" i="20" s="1"/>
  <c r="AC38" i="20" a="1"/>
  <c r="AC38" i="20" s="1"/>
  <c r="DS38" i="20" a="1"/>
  <c r="DS38" i="20" s="1"/>
  <c r="BG38" i="20" a="1"/>
  <c r="BG38" i="20" s="1"/>
  <c r="CC38" i="20" a="1"/>
  <c r="CC38" i="20" s="1"/>
  <c r="DE38" i="20" a="1"/>
  <c r="DE38" i="20" s="1"/>
  <c r="DR38" i="20" a="1"/>
  <c r="DR38" i="20" s="1"/>
  <c r="H38" i="20" a="1"/>
  <c r="H38" i="20" s="1"/>
  <c r="AA38" i="20" a="1"/>
  <c r="AA38" i="20" s="1"/>
  <c r="AK38" i="20" a="1"/>
  <c r="AK38" i="20" s="1"/>
  <c r="CH38" i="20" a="1"/>
  <c r="CH38" i="20" s="1"/>
  <c r="EA38" i="20" a="1"/>
  <c r="EA38" i="20" s="1"/>
  <c r="M38" i="20" a="1"/>
  <c r="M38" i="20" s="1"/>
  <c r="CD38" i="20" a="1"/>
  <c r="CD38" i="20" s="1"/>
  <c r="AW16" i="20" a="1"/>
  <c r="AW16" i="20" s="1"/>
  <c r="DE16" i="20" a="1"/>
  <c r="DE16" i="20" s="1"/>
  <c r="J16" i="20" a="1"/>
  <c r="J16" i="20" s="1"/>
  <c r="CV16" i="20" a="1"/>
  <c r="CV16" i="20" s="1"/>
  <c r="BD16" i="20" a="1"/>
  <c r="BD16" i="20" s="1"/>
  <c r="BO23" i="20" a="1"/>
  <c r="BO23" i="20" s="1"/>
  <c r="EV23" i="20" a="1"/>
  <c r="EV23" i="20" s="1"/>
  <c r="DE23" i="20" a="1"/>
  <c r="DE23" i="20" s="1"/>
  <c r="BN23" i="20" a="1"/>
  <c r="BN23" i="20" s="1"/>
  <c r="K23" i="20" a="1"/>
  <c r="K23" i="20" s="1"/>
  <c r="AW23" i="20" a="1"/>
  <c r="AW23" i="20" s="1"/>
  <c r="EJ23" i="20" a="1"/>
  <c r="EJ23" i="20" s="1"/>
  <c r="CS23" i="20" a="1"/>
  <c r="CS23" i="20" s="1"/>
  <c r="AP23" i="20" a="1"/>
  <c r="AP23" i="20" s="1"/>
  <c r="DS23" i="20" a="1"/>
  <c r="DS23" i="20" s="1"/>
  <c r="V23" i="20" a="1"/>
  <c r="V23" i="20" s="1"/>
  <c r="EC23" i="20" a="1"/>
  <c r="EC23" i="20" s="1"/>
  <c r="CL23" i="20" a="1"/>
  <c r="CL23" i="20" s="1"/>
  <c r="AO23" i="20" a="1"/>
  <c r="AO23" i="20" s="1"/>
  <c r="DW23" i="20" a="1"/>
  <c r="DW23" i="20" s="1"/>
  <c r="AA23" i="20" a="1"/>
  <c r="AA23" i="20" s="1"/>
  <c r="EB23" i="20" a="1"/>
  <c r="EB23" i="20" s="1"/>
  <c r="CK23" i="20" a="1"/>
  <c r="CK23" i="20" s="1"/>
  <c r="AS23" i="20" a="1"/>
  <c r="AS23" i="20" s="1"/>
  <c r="EV41" i="20" a="1"/>
  <c r="EV41" i="20" s="1"/>
  <c r="CQ41" i="20" a="1"/>
  <c r="CQ41" i="20" s="1"/>
  <c r="AL41" i="20" a="1"/>
  <c r="AL41" i="20" s="1"/>
  <c r="DU41" i="20" a="1"/>
  <c r="DU41" i="20" s="1"/>
  <c r="AX41" i="20" a="1"/>
  <c r="AX41" i="20" s="1"/>
  <c r="EN41" i="20" a="1"/>
  <c r="EN41" i="20" s="1"/>
  <c r="CO41" i="20" a="1"/>
  <c r="CO41" i="20" s="1"/>
  <c r="R41" i="20" a="1"/>
  <c r="R41" i="20" s="1"/>
  <c r="DM41" i="20" a="1"/>
  <c r="DM41" i="20" s="1"/>
  <c r="BO41" i="20" a="1"/>
  <c r="BO41" i="20" s="1"/>
  <c r="EL41" i="20" a="1"/>
  <c r="EL41" i="20" s="1"/>
  <c r="CA41" i="20" a="1"/>
  <c r="CA41" i="20" s="1"/>
  <c r="AC41" i="20" a="1"/>
  <c r="AC41" i="20" s="1"/>
  <c r="CS41" i="20" a="1"/>
  <c r="CS41" i="20" s="1"/>
  <c r="AH41" i="20" a="1"/>
  <c r="AH41" i="20" s="1"/>
  <c r="DQ41" i="20" a="1"/>
  <c r="DQ41" i="20" s="1"/>
  <c r="AZ41" i="20" a="1"/>
  <c r="AZ41" i="20" s="1"/>
  <c r="CE41" i="20" a="1"/>
  <c r="CE41" i="20" s="1"/>
  <c r="BL41" i="20" a="1"/>
  <c r="BL41" i="20" s="1"/>
  <c r="EQ41" i="20" a="1"/>
  <c r="EQ41" i="20" s="1"/>
  <c r="EG31" i="20" a="1"/>
  <c r="EG31" i="20" s="1"/>
  <c r="CB31" i="20" a="1"/>
  <c r="CB31" i="20" s="1"/>
  <c r="X31" i="20" a="1"/>
  <c r="X31" i="20" s="1"/>
  <c r="DD31" i="20" a="1"/>
  <c r="DD31" i="20" s="1"/>
  <c r="AK31" i="20" a="1"/>
  <c r="AK31" i="20" s="1"/>
  <c r="DX31" i="20" a="1"/>
  <c r="DX31" i="20" s="1"/>
  <c r="BT31" i="20" a="1"/>
  <c r="BT31" i="20" s="1"/>
  <c r="N31" i="20" a="1"/>
  <c r="N31" i="20" s="1"/>
  <c r="CU31" i="20" a="1"/>
  <c r="CU31" i="20" s="1"/>
  <c r="AB31" i="20" a="1"/>
  <c r="AB31" i="20" s="1"/>
  <c r="DV31" i="20" a="1"/>
  <c r="DV31" i="20" s="1"/>
  <c r="BR31" i="20" a="1"/>
  <c r="BR31" i="20" s="1"/>
  <c r="L31" i="20" a="1"/>
  <c r="L31" i="20" s="1"/>
  <c r="CL31" i="20" a="1"/>
  <c r="CL31" i="20" s="1"/>
  <c r="S31" i="20" a="1"/>
  <c r="S31" i="20" s="1"/>
  <c r="DN31" i="20" a="1"/>
  <c r="DN31" i="20" s="1"/>
  <c r="BI31" i="20" a="1"/>
  <c r="BI31" i="20" s="1"/>
  <c r="EO31" i="20" a="1"/>
  <c r="EO31" i="20" s="1"/>
  <c r="BO31" i="20" a="1"/>
  <c r="BO31" i="20" s="1"/>
  <c r="AM31" i="20" a="1"/>
  <c r="AM31" i="20" s="1"/>
  <c r="ER30" i="20" a="1"/>
  <c r="ER30" i="20" s="1"/>
  <c r="CF30" i="20" a="1"/>
  <c r="CF30" i="20" s="1"/>
  <c r="T30" i="20" a="1"/>
  <c r="T30" i="20" s="1"/>
  <c r="DC30" i="20" a="1"/>
  <c r="DC30" i="20" s="1"/>
  <c r="AQ30" i="20" a="1"/>
  <c r="AQ30" i="20" s="1"/>
  <c r="DZ30" i="20" a="1"/>
  <c r="DZ30" i="20" s="1"/>
  <c r="BN30" i="20" a="1"/>
  <c r="BN30" i="20" s="1"/>
  <c r="EW30" i="20" a="1"/>
  <c r="EW30" i="20" s="1"/>
  <c r="CK30" i="20" a="1"/>
  <c r="CK30" i="20" s="1"/>
  <c r="Y30" i="20" a="1"/>
  <c r="Y30" i="20" s="1"/>
  <c r="DP30" i="20" a="1"/>
  <c r="DP30" i="20" s="1"/>
  <c r="BD30" i="20" a="1"/>
  <c r="BD30" i="20" s="1"/>
  <c r="EU30" i="20" a="1"/>
  <c r="EU30" i="20" s="1"/>
  <c r="CI30" i="20" a="1"/>
  <c r="CI30" i="20" s="1"/>
  <c r="W30" i="20" a="1"/>
  <c r="W30" i="20" s="1"/>
  <c r="DN30" i="20" a="1"/>
  <c r="DN30" i="20" s="1"/>
  <c r="BB30" i="20" a="1"/>
  <c r="BB30" i="20" s="1"/>
  <c r="BI30" i="20" a="1"/>
  <c r="BI30" i="20" s="1"/>
  <c r="CO30" i="20" a="1"/>
  <c r="CO30" i="20" s="1"/>
  <c r="EC30" i="20" a="1"/>
  <c r="EC30" i="20" s="1"/>
  <c r="CS43" i="20" a="1"/>
  <c r="CS43" i="20" s="1"/>
  <c r="AG43" i="20" a="1"/>
  <c r="AG43" i="20" s="1"/>
  <c r="DR43" i="20" a="1"/>
  <c r="DR43" i="20" s="1"/>
  <c r="AR43" i="20" a="1"/>
  <c r="AR43" i="20" s="1"/>
  <c r="EJ43" i="20" a="1"/>
  <c r="EJ43" i="20" s="1"/>
  <c r="CG43" i="20" a="1"/>
  <c r="CG43" i="20" s="1"/>
  <c r="T43" i="20" a="1"/>
  <c r="T43" i="20" s="1"/>
  <c r="CX43" i="20" a="1"/>
  <c r="CX43" i="20" s="1"/>
  <c r="AK43" i="20" a="1"/>
  <c r="AK43" i="20" s="1"/>
  <c r="EH43" i="20" a="1"/>
  <c r="EH43" i="20" s="1"/>
  <c r="CE43" i="20" a="1"/>
  <c r="CE43" i="20" s="1"/>
  <c r="L43" i="20" a="1"/>
  <c r="L43" i="20" s="1"/>
  <c r="DB43" i="20" a="1"/>
  <c r="DB43" i="20" s="1"/>
  <c r="AU43" i="20" a="1"/>
  <c r="AU43" i="20" s="1"/>
  <c r="EG43" i="20" a="1"/>
  <c r="EG43" i="20" s="1"/>
  <c r="CD43" i="20" a="1"/>
  <c r="CD43" i="20" s="1"/>
  <c r="J43" i="20" a="1"/>
  <c r="J43" i="20" s="1"/>
  <c r="DA43" i="20" a="1"/>
  <c r="DA43" i="20" s="1"/>
  <c r="DY43" i="20" a="1"/>
  <c r="DY43" i="20" s="1"/>
  <c r="DP20" i="20" a="1"/>
  <c r="DP20" i="20" s="1"/>
  <c r="BD20" i="20" a="1"/>
  <c r="BD20" i="20" s="1"/>
  <c r="DG20" i="20" a="1"/>
  <c r="DG20" i="20" s="1"/>
  <c r="EL20" i="20" a="1"/>
  <c r="EL20" i="20" s="1"/>
  <c r="BZ20" i="20" a="1"/>
  <c r="BZ20" i="20" s="1"/>
  <c r="N20" i="20" a="1"/>
  <c r="N20" i="20" s="1"/>
  <c r="DE20" i="20" a="1"/>
  <c r="DE20" i="20" s="1"/>
  <c r="AS20" i="20" a="1"/>
  <c r="AS20" i="20" s="1"/>
  <c r="EJ20" i="20" a="1"/>
  <c r="EJ20" i="20" s="1"/>
  <c r="BX20" i="20" a="1"/>
  <c r="BX20" i="20" s="1"/>
  <c r="L20" i="20" a="1"/>
  <c r="L20" i="20" s="1"/>
  <c r="DS20" i="20" a="1"/>
  <c r="DS20" i="20" s="1"/>
  <c r="BG20" i="20" a="1"/>
  <c r="BG20" i="20" s="1"/>
  <c r="CI20" i="20" a="1"/>
  <c r="CI20" i="20" s="1"/>
  <c r="DB20" i="20" a="1"/>
  <c r="DB20" i="20" s="1"/>
  <c r="AP20" i="20" a="1"/>
  <c r="AP20" i="20" s="1"/>
  <c r="EW20" i="20" a="1"/>
  <c r="EW20" i="20" s="1"/>
  <c r="CK20" i="20" a="1"/>
  <c r="CK20" i="20" s="1"/>
  <c r="Y20" i="20" a="1"/>
  <c r="Y20" i="20" s="1"/>
  <c r="FD29" i="20" a="1"/>
  <c r="FD29" i="20" s="1"/>
  <c r="CR29" i="20" a="1"/>
  <c r="CR29" i="20" s="1"/>
  <c r="AF29" i="20" a="1"/>
  <c r="AF29" i="20" s="1"/>
  <c r="DW29" i="20" a="1"/>
  <c r="DW29" i="20" s="1"/>
  <c r="BK29" i="20" a="1"/>
  <c r="BK29" i="20" s="1"/>
  <c r="FB29" i="20" a="1"/>
  <c r="FB29" i="20" s="1"/>
  <c r="CP29" i="20" a="1"/>
  <c r="CP29" i="20" s="1"/>
  <c r="AD29" i="20" a="1"/>
  <c r="AD29" i="20" s="1"/>
  <c r="DU29" i="20" a="1"/>
  <c r="DU29" i="20" s="1"/>
  <c r="BI29" i="20" a="1"/>
  <c r="BI29" i="20" s="1"/>
  <c r="EZ29" i="20" a="1"/>
  <c r="EZ29" i="20" s="1"/>
  <c r="CN29" i="20" a="1"/>
  <c r="CN29" i="20" s="1"/>
  <c r="AB29" i="20" a="1"/>
  <c r="AB29" i="20" s="1"/>
  <c r="DK29" i="20" a="1"/>
  <c r="DK29" i="20" s="1"/>
  <c r="AY29" i="20" a="1"/>
  <c r="AY29" i="20" s="1"/>
  <c r="EH29" i="20" a="1"/>
  <c r="EH29" i="20" s="1"/>
  <c r="BV29" i="20" a="1"/>
  <c r="BV29" i="20" s="1"/>
  <c r="J29" i="20" a="1"/>
  <c r="J29" i="20" s="1"/>
  <c r="BU29" i="20" a="1"/>
  <c r="BU29" i="20" s="1"/>
  <c r="DA29" i="20" a="1"/>
  <c r="DA29" i="20" s="1"/>
  <c r="DF33" i="20" a="1"/>
  <c r="DF33" i="20" s="1"/>
  <c r="AR33" i="20" a="1"/>
  <c r="AR33" i="20" s="1"/>
  <c r="DT33" i="20" a="1"/>
  <c r="DT33" i="20" s="1"/>
  <c r="BE33" i="20" a="1"/>
  <c r="BE33" i="20" s="1"/>
  <c r="E33" i="20" a="1"/>
  <c r="E33" i="20" s="1"/>
  <c r="CW33" i="20" a="1"/>
  <c r="CW33" i="20" s="1"/>
  <c r="AJ33" i="20" a="1"/>
  <c r="AJ33" i="20" s="1"/>
  <c r="DJ33" i="20" a="1"/>
  <c r="DJ33" i="20" s="1"/>
  <c r="BC33" i="20" a="1"/>
  <c r="BC33" i="20" s="1"/>
  <c r="FB33" i="20" a="1"/>
  <c r="FB33" i="20" s="1"/>
  <c r="CN33" i="20" a="1"/>
  <c r="CN33" i="20" s="1"/>
  <c r="AB33" i="20" a="1"/>
  <c r="AB33" i="20" s="1"/>
  <c r="DA33" i="20" a="1"/>
  <c r="DA33" i="20" s="1"/>
  <c r="AT33" i="20" a="1"/>
  <c r="AT33" i="20" s="1"/>
  <c r="ER33" i="20" a="1"/>
  <c r="ER33" i="20" s="1"/>
  <c r="CD33" i="20" a="1"/>
  <c r="CD33" i="20" s="1"/>
  <c r="G33" i="20" a="1"/>
  <c r="G33" i="20" s="1"/>
  <c r="CK33" i="20" a="1"/>
  <c r="CK33" i="20" s="1"/>
  <c r="DV33" i="20" a="1"/>
  <c r="DV33" i="20" s="1"/>
  <c r="EV34" i="20" a="1"/>
  <c r="EV34" i="20" s="1"/>
  <c r="CH34" i="20" a="1"/>
  <c r="CH34" i="20" s="1"/>
  <c r="AB34" i="20" a="1"/>
  <c r="AB34" i="20" s="1"/>
  <c r="DR34" i="20" a="1"/>
  <c r="DR34" i="20" s="1"/>
  <c r="BD34" i="20" a="1"/>
  <c r="BD34" i="20" s="1"/>
  <c r="ET34" i="20" a="1"/>
  <c r="ET34" i="20" s="1"/>
  <c r="CN34" i="20" a="1"/>
  <c r="CN34" i="20" s="1"/>
  <c r="Z34" i="20" a="1"/>
  <c r="Z34" i="20" s="1"/>
  <c r="DP34" i="20" a="1"/>
  <c r="DP34" i="20" s="1"/>
  <c r="BB34" i="20" a="1"/>
  <c r="BB34" i="20" s="1"/>
  <c r="EK34" i="20" a="1"/>
  <c r="EK34" i="20" s="1"/>
  <c r="CE34" i="20" a="1"/>
  <c r="CE34" i="20" s="1"/>
  <c r="Q34" i="20" a="1"/>
  <c r="Q34" i="20" s="1"/>
  <c r="CZ34" i="20" a="1"/>
  <c r="CZ34" i="20" s="1"/>
  <c r="AL34" i="20" a="1"/>
  <c r="AL34" i="20" s="1"/>
  <c r="DU34" i="20" a="1"/>
  <c r="DU34" i="20" s="1"/>
  <c r="BO34" i="20" a="1"/>
  <c r="BO34" i="20" s="1"/>
  <c r="EB34" i="20" a="1"/>
  <c r="EB34" i="20" s="1"/>
  <c r="AY34" i="20" a="1"/>
  <c r="AY34" i="20" s="1"/>
  <c r="EI34" i="20" a="1"/>
  <c r="EI34" i="20" s="1"/>
  <c r="DT28" i="20" a="1"/>
  <c r="DT28" i="20" s="1"/>
  <c r="BI28" i="20" a="1"/>
  <c r="BI28" i="20" s="1"/>
  <c r="EY28" i="20" a="1"/>
  <c r="EY28" i="20" s="1"/>
  <c r="CN28" i="20" a="1"/>
  <c r="CN28" i="20" s="1"/>
  <c r="AB28" i="20" a="1"/>
  <c r="AB28" i="20" s="1"/>
  <c r="DJ28" i="20" a="1"/>
  <c r="DJ28" i="20" s="1"/>
  <c r="AY28" i="20" a="1"/>
  <c r="AY28" i="20" s="1"/>
  <c r="EG28" i="20" a="1"/>
  <c r="EG28" i="20" s="1"/>
  <c r="BN28" i="20" a="1"/>
  <c r="BN28" i="20" s="1"/>
  <c r="FD28" i="20" a="1"/>
  <c r="FD28" i="20" s="1"/>
  <c r="CS28" i="20" a="1"/>
  <c r="CS28" i="20" s="1"/>
  <c r="AG28" i="20" a="1"/>
  <c r="AG28" i="20" s="1"/>
  <c r="DW28" i="20" a="1"/>
  <c r="DW28" i="20" s="1"/>
  <c r="BL28" i="20" a="1"/>
  <c r="BL28" i="20" s="1"/>
  <c r="EJ17" i="20" a="1"/>
  <c r="EJ17" i="20" s="1"/>
  <c r="BX17" i="20" a="1"/>
  <c r="BX17" i="20" s="1"/>
  <c r="L17" i="20" a="1"/>
  <c r="L17" i="20" s="1"/>
  <c r="EH17" i="20" a="1"/>
  <c r="EH17" i="20" s="1"/>
  <c r="BV17" i="20" a="1"/>
  <c r="BV17" i="20" s="1"/>
  <c r="J17" i="20" a="1"/>
  <c r="J17" i="20" s="1"/>
  <c r="DI17" i="20" a="1"/>
  <c r="DI17" i="20" s="1"/>
  <c r="AW17" i="20" a="1"/>
  <c r="AW17" i="20" s="1"/>
  <c r="FD17" i="20" a="1"/>
  <c r="FD17" i="20" s="1"/>
  <c r="CR17" i="20" a="1"/>
  <c r="CR17" i="20" s="1"/>
  <c r="AF17" i="20" a="1"/>
  <c r="AF17" i="20" s="1"/>
  <c r="AC17" i="20" a="1"/>
  <c r="AC17" i="20" s="1"/>
  <c r="DW17" i="20" a="1"/>
  <c r="DW17" i="20" s="1"/>
  <c r="BK17" i="20" a="1"/>
  <c r="BK17" i="20" s="1"/>
  <c r="FA17" i="20" a="1"/>
  <c r="FA17" i="20" s="1"/>
  <c r="ET17" i="20" a="1"/>
  <c r="ET17" i="20" s="1"/>
  <c r="CH17" i="20" a="1"/>
  <c r="CH17" i="20" s="1"/>
  <c r="V17" i="20" a="1"/>
  <c r="V17" i="20" s="1"/>
  <c r="EI17" i="20" a="1"/>
  <c r="EI17" i="20" s="1"/>
  <c r="EA17" i="20" a="1"/>
  <c r="EA17" i="20" s="1"/>
  <c r="DI35" i="20" a="1"/>
  <c r="DI35" i="20" s="1"/>
  <c r="BC35" i="20" a="1"/>
  <c r="BC35" i="20" s="1"/>
  <c r="EL35" i="20" a="1"/>
  <c r="EL35" i="20" s="1"/>
  <c r="BX35" i="20" a="1"/>
  <c r="BX35" i="20" s="1"/>
  <c r="J35" i="20" a="1"/>
  <c r="J35" i="20" s="1"/>
  <c r="CS35" i="20" a="1"/>
  <c r="CS35" i="20" s="1"/>
  <c r="AM35" i="20" a="1"/>
  <c r="AM35" i="20" s="1"/>
  <c r="DU35" i="20" a="1"/>
  <c r="DU35" i="20" s="1"/>
  <c r="BG35" i="20" a="1"/>
  <c r="BG35" i="20" s="1"/>
  <c r="EP35" i="20" a="1"/>
  <c r="EP35" i="20" s="1"/>
  <c r="CJ35" i="20" a="1"/>
  <c r="CJ35" i="20" s="1"/>
  <c r="V35" i="20" a="1"/>
  <c r="V35" i="20" s="1"/>
  <c r="DL35" i="20" a="1"/>
  <c r="DL35" i="20" s="1"/>
  <c r="AX35" i="20" a="1"/>
  <c r="AX35" i="20" s="1"/>
  <c r="EV35" i="20" a="1"/>
  <c r="EV35" i="20" s="1"/>
  <c r="CH35" i="20" a="1"/>
  <c r="CH35" i="20" s="1"/>
  <c r="T35" i="20" a="1"/>
  <c r="T35" i="20" s="1"/>
  <c r="Z35" i="20" a="1"/>
  <c r="Z35" i="20" s="1"/>
  <c r="E35" i="20" a="1"/>
  <c r="E35" i="20" s="1"/>
  <c r="FD18" i="20" a="1"/>
  <c r="FD18" i="20" s="1"/>
  <c r="CR18" i="20" a="1"/>
  <c r="CR18" i="20" s="1"/>
  <c r="AF18" i="20" a="1"/>
  <c r="AF18" i="20" s="1"/>
  <c r="BK18" i="20" a="1"/>
  <c r="BK18" i="20" s="1"/>
  <c r="CX18" i="20" a="1"/>
  <c r="CX18" i="20" s="1"/>
  <c r="AL18" i="20" a="1"/>
  <c r="AL18" i="20" s="1"/>
  <c r="FA18" i="20" a="1"/>
  <c r="FA18" i="20" s="1"/>
  <c r="CO18" i="20" a="1"/>
  <c r="CO18" i="20" s="1"/>
  <c r="AC18" i="20" a="1"/>
  <c r="AC18" i="20" s="1"/>
  <c r="EJ18" i="20" a="1"/>
  <c r="EJ18" i="20" s="1"/>
  <c r="BX18" i="20" a="1"/>
  <c r="BX18" i="20" s="1"/>
  <c r="L18" i="20" a="1"/>
  <c r="L18" i="20" s="1"/>
  <c r="EA18" i="20" a="1"/>
  <c r="EA18" i="20" s="1"/>
  <c r="BO18" i="20" a="1"/>
  <c r="BO18" i="20" s="1"/>
  <c r="EO18" i="20" a="1"/>
  <c r="EO18" i="20" s="1"/>
  <c r="EX18" i="20" a="1"/>
  <c r="EX18" i="20" s="1"/>
  <c r="CL18" i="20" a="1"/>
  <c r="CL18" i="20" s="1"/>
  <c r="Z18" i="20" a="1"/>
  <c r="Z18" i="20" s="1"/>
  <c r="I18" i="20" a="1"/>
  <c r="I18" i="20" s="1"/>
  <c r="Q18" i="20" a="1"/>
  <c r="Q18" i="20" s="1"/>
  <c r="EB19" i="20" a="1"/>
  <c r="EB19" i="20" s="1"/>
  <c r="BP19" i="20" a="1"/>
  <c r="BP19" i="20" s="1"/>
  <c r="CU19" i="20" a="1"/>
  <c r="CU19" i="20" s="1"/>
  <c r="DZ19" i="20" a="1"/>
  <c r="DZ19" i="20" s="1"/>
  <c r="BN19" i="20" a="1"/>
  <c r="BN19" i="20" s="1"/>
  <c r="DS19" i="20" a="1"/>
  <c r="DS19" i="20" s="1"/>
  <c r="CS19" i="20" a="1"/>
  <c r="CS19" i="20" s="1"/>
  <c r="AG19" i="20" a="1"/>
  <c r="AG19" i="20" s="1"/>
  <c r="EN19" i="20" a="1"/>
  <c r="EN19" i="20" s="1"/>
  <c r="CB19" i="20" a="1"/>
  <c r="CB19" i="20" s="1"/>
  <c r="P19" i="20" a="1"/>
  <c r="P19" i="20" s="1"/>
  <c r="EE19" i="20" a="1"/>
  <c r="EE19" i="20" s="1"/>
  <c r="BS19" i="20" a="1"/>
  <c r="BS19" i="20" s="1"/>
  <c r="G19" i="20" a="1"/>
  <c r="G19" i="20" s="1"/>
  <c r="EL19" i="20" a="1"/>
  <c r="EL19" i="20" s="1"/>
  <c r="BZ19" i="20" a="1"/>
  <c r="BZ19" i="20" s="1"/>
  <c r="N19" i="20" a="1"/>
  <c r="N19" i="20" s="1"/>
  <c r="E19" i="20" a="1"/>
  <c r="E19" i="20" s="1"/>
  <c r="DM19" i="20" a="1"/>
  <c r="DM19" i="20" s="1"/>
  <c r="BG19" i="20" a="1"/>
  <c r="BG19" i="20" s="1"/>
  <c r="DD21" i="20" a="1"/>
  <c r="DD21" i="20" s="1"/>
  <c r="AR21" i="20" a="1"/>
  <c r="AR21" i="20" s="1"/>
  <c r="EY21" i="20" a="1"/>
  <c r="EY21" i="20" s="1"/>
  <c r="DJ21" i="20" a="1"/>
  <c r="DJ21" i="20" s="1"/>
  <c r="AX21" i="20" a="1"/>
  <c r="AX21" i="20" s="1"/>
  <c r="EG21" i="20" a="1"/>
  <c r="EG21" i="20" s="1"/>
  <c r="BU21" i="20" a="1"/>
  <c r="BU21" i="20" s="1"/>
  <c r="I21" i="20" a="1"/>
  <c r="I21" i="20" s="1"/>
  <c r="CZ21" i="20" a="1"/>
  <c r="CZ21" i="20" s="1"/>
  <c r="AN21" i="20" a="1"/>
  <c r="AN21" i="20" s="1"/>
  <c r="FC21" i="20" a="1"/>
  <c r="FC21" i="20" s="1"/>
  <c r="CQ21" i="20" a="1"/>
  <c r="CQ21" i="20" s="1"/>
  <c r="AE21" i="20" a="1"/>
  <c r="AE21" i="20" s="1"/>
  <c r="ET21" i="20" a="1"/>
  <c r="ET21" i="20" s="1"/>
  <c r="CH21" i="20" a="1"/>
  <c r="CH21" i="20" s="1"/>
  <c r="V21" i="20" a="1"/>
  <c r="V21" i="20" s="1"/>
  <c r="ES21" i="20" a="1"/>
  <c r="ES21" i="20" s="1"/>
  <c r="CG21" i="20" a="1"/>
  <c r="CG21" i="20" s="1"/>
  <c r="U21" i="20" a="1"/>
  <c r="U21" i="20" s="1"/>
  <c r="EU38" i="20" a="1"/>
  <c r="EU38" i="20" s="1"/>
  <c r="CI38" i="20" a="1"/>
  <c r="CI38" i="20" s="1"/>
  <c r="DD38" i="20" a="1"/>
  <c r="DD38" i="20" s="1"/>
  <c r="AF38" i="20" a="1"/>
  <c r="AF38" i="20" s="1"/>
  <c r="DO38" i="20" a="1"/>
  <c r="DO38" i="20" s="1"/>
  <c r="EK38" i="20" a="1"/>
  <c r="EK38" i="20" s="1"/>
  <c r="BY38" i="20" a="1"/>
  <c r="BY38" i="20" s="1"/>
  <c r="V38" i="20" a="1"/>
  <c r="V38" i="20" s="1"/>
  <c r="DG38" i="20" a="1"/>
  <c r="DG38" i="20" s="1"/>
  <c r="BA38" i="20" a="1"/>
  <c r="BA38" i="20" s="1"/>
  <c r="BR38" i="20" a="1"/>
  <c r="BR38" i="20" s="1"/>
  <c r="CP38" i="20" a="1"/>
  <c r="CP38" i="20" s="1"/>
  <c r="CN38" i="20" a="1"/>
  <c r="CN38" i="20" s="1"/>
  <c r="EG38" i="20" a="1"/>
  <c r="EG38" i="20" s="1"/>
  <c r="Q38" i="20" a="1"/>
  <c r="Q38" i="20" s="1"/>
  <c r="Z38" i="20" a="1"/>
  <c r="Z38" i="20" s="1"/>
  <c r="BM38" i="20" a="1"/>
  <c r="BM38" i="20" s="1"/>
  <c r="CU38" i="20" a="1"/>
  <c r="CU38" i="20" s="1"/>
  <c r="EN38" i="20" a="1"/>
  <c r="EN38" i="20" s="1"/>
  <c r="BT38" i="20" a="1"/>
  <c r="BT38" i="20" s="1"/>
  <c r="AQ16" i="20" a="1"/>
  <c r="AQ16" i="20" s="1"/>
  <c r="BK16" i="20" a="1"/>
  <c r="BK16" i="20" s="1"/>
  <c r="BV16" i="20" a="1"/>
  <c r="BV16" i="20" s="1"/>
  <c r="BS16" i="20" a="1"/>
  <c r="BS16" i="20" s="1"/>
  <c r="DP16" i="20" a="1"/>
  <c r="DP16" i="20" s="1"/>
  <c r="BD23" i="20" a="1"/>
  <c r="BD23" i="20" s="1"/>
  <c r="EP23" i="20" a="1"/>
  <c r="EP23" i="20" s="1"/>
  <c r="CZ23" i="20" a="1"/>
  <c r="CZ23" i="20" s="1"/>
  <c r="BI23" i="20" a="1"/>
  <c r="BI23" i="20" s="1"/>
  <c r="EU23" i="20" a="1"/>
  <c r="EU23" i="20" s="1"/>
  <c r="AQ23" i="20" a="1"/>
  <c r="AQ23" i="20" s="1"/>
  <c r="ED23" i="20" a="1"/>
  <c r="ED23" i="20" s="1"/>
  <c r="CN23" i="20" a="1"/>
  <c r="CN23" i="20" s="1"/>
  <c r="AJ23" i="20" a="1"/>
  <c r="AJ23" i="20" s="1"/>
  <c r="DC23" i="20" a="1"/>
  <c r="DC23" i="20" s="1"/>
  <c r="P23" i="20" a="1"/>
  <c r="P23" i="20" s="1"/>
  <c r="DX23" i="20" a="1"/>
  <c r="DX23" i="20" s="1"/>
  <c r="CG23" i="20" a="1"/>
  <c r="CG23" i="20" s="1"/>
  <c r="AH23" i="20" a="1"/>
  <c r="AH23" i="20" s="1"/>
  <c r="DG23" i="20" a="1"/>
  <c r="DG23" i="20" s="1"/>
  <c r="N23" i="20" a="1"/>
  <c r="N23" i="20" s="1"/>
  <c r="DV23" i="20" a="1"/>
  <c r="DV23" i="20" s="1"/>
  <c r="CF23" i="20" a="1"/>
  <c r="CF23" i="20" s="1"/>
  <c r="AM23" i="20" a="1"/>
  <c r="AM23" i="20" s="1"/>
  <c r="EP41" i="20" a="1"/>
  <c r="EP41" i="20" s="1"/>
  <c r="CJ41" i="20" a="1"/>
  <c r="CJ41" i="20" s="1"/>
  <c r="AF41" i="20" a="1"/>
  <c r="AF41" i="20" s="1"/>
  <c r="DI41" i="20" a="1"/>
  <c r="DI41" i="20" s="1"/>
  <c r="AR41" i="20" a="1"/>
  <c r="AR41" i="20" s="1"/>
  <c r="EH41" i="20" a="1"/>
  <c r="EH41" i="20" s="1"/>
  <c r="CC41" i="20" a="1"/>
  <c r="CC41" i="20" s="1"/>
  <c r="L41" i="20" a="1"/>
  <c r="L41" i="20" s="1"/>
  <c r="DG41" i="20" a="1"/>
  <c r="DG41" i="20" s="1"/>
  <c r="BI41" i="20" a="1"/>
  <c r="BI41" i="20" s="1"/>
  <c r="EF41" i="20" a="1"/>
  <c r="EF41" i="20" s="1"/>
  <c r="BU41" i="20" a="1"/>
  <c r="BU41" i="20" s="1"/>
  <c r="Q41" i="20" a="1"/>
  <c r="Q41" i="20" s="1"/>
  <c r="CF41" i="20" a="1"/>
  <c r="CF41" i="20" s="1"/>
  <c r="AB41" i="20" a="1"/>
  <c r="AB41" i="20" s="1"/>
  <c r="DK41" i="20" a="1"/>
  <c r="DK41" i="20" s="1"/>
  <c r="AT41" i="20" a="1"/>
  <c r="AT41" i="20" s="1"/>
  <c r="AG41" i="20" a="1"/>
  <c r="AG41" i="20" s="1"/>
  <c r="N41" i="20" a="1"/>
  <c r="N41" i="20" s="1"/>
  <c r="EJ41" i="20" a="1"/>
  <c r="EJ41" i="20" s="1"/>
  <c r="DZ31" i="20" a="1"/>
  <c r="DZ31" i="20" s="1"/>
  <c r="BU31" i="20" a="1"/>
  <c r="BU31" i="20" s="1"/>
  <c r="P31" i="20" a="1"/>
  <c r="P31" i="20" s="1"/>
  <c r="CW31" i="20" a="1"/>
  <c r="CW31" i="20" s="1"/>
  <c r="W31" i="20" a="1"/>
  <c r="W31" i="20" s="1"/>
  <c r="DQ31" i="20" a="1"/>
  <c r="DQ31" i="20" s="1"/>
  <c r="BL31" i="20" a="1"/>
  <c r="BL31" i="20" s="1"/>
  <c r="F31" i="20" a="1"/>
  <c r="F31" i="20" s="1"/>
  <c r="CN31" i="20" a="1"/>
  <c r="CN31" i="20" s="1"/>
  <c r="U31" i="20" a="1"/>
  <c r="U31" i="20" s="1"/>
  <c r="DP31" i="20" a="1"/>
  <c r="DP31" i="20" s="1"/>
  <c r="BJ31" i="20" a="1"/>
  <c r="BJ31" i="20" s="1"/>
  <c r="EX31" i="20" a="1"/>
  <c r="EX31" i="20" s="1"/>
  <c r="CE31" i="20" a="1"/>
  <c r="CE31" i="20" s="1"/>
  <c r="K31" i="20" a="1"/>
  <c r="K31" i="20" s="1"/>
  <c r="DF31" i="20" a="1"/>
  <c r="DF31" i="20" s="1"/>
  <c r="BB31" i="20" a="1"/>
  <c r="BB31" i="20" s="1"/>
  <c r="AE31" i="20" a="1"/>
  <c r="AE31" i="20" s="1"/>
  <c r="I31" i="20" a="1"/>
  <c r="I31" i="20" s="1"/>
  <c r="EJ30" i="20" a="1"/>
  <c r="EJ30" i="20" s="1"/>
  <c r="BX30" i="20" a="1"/>
  <c r="BX30" i="20" s="1"/>
  <c r="L30" i="20" a="1"/>
  <c r="L30" i="20" s="1"/>
  <c r="CU30" i="20" a="1"/>
  <c r="CU30" i="20" s="1"/>
  <c r="AI30" i="20" a="1"/>
  <c r="AI30" i="20" s="1"/>
  <c r="DR30" i="20" a="1"/>
  <c r="DR30" i="20" s="1"/>
  <c r="BF30" i="20" a="1"/>
  <c r="BF30" i="20" s="1"/>
  <c r="EO30" i="20" a="1"/>
  <c r="EO30" i="20" s="1"/>
  <c r="CC30" i="20" a="1"/>
  <c r="CC30" i="20" s="1"/>
  <c r="Q30" i="20" a="1"/>
  <c r="Q30" i="20" s="1"/>
  <c r="DH30" i="20" a="1"/>
  <c r="DH30" i="20" s="1"/>
  <c r="AV30" i="20" a="1"/>
  <c r="AV30" i="20" s="1"/>
  <c r="EM30" i="20" a="1"/>
  <c r="EM30" i="20" s="1"/>
  <c r="CA30" i="20" a="1"/>
  <c r="CA30" i="20" s="1"/>
  <c r="O30" i="20" a="1"/>
  <c r="O30" i="20" s="1"/>
  <c r="DF30" i="20" a="1"/>
  <c r="DF30" i="20" s="1"/>
  <c r="AT30" i="20" a="1"/>
  <c r="AT30" i="20" s="1"/>
  <c r="DM30" i="20" a="1"/>
  <c r="DM30" i="20" s="1"/>
  <c r="AC30" i="20" a="1"/>
  <c r="AC30" i="20" s="1"/>
  <c r="BQ30" i="20" a="1"/>
  <c r="BQ30" i="20" s="1"/>
  <c r="EX43" i="20" a="1"/>
  <c r="EX43" i="20" s="1"/>
  <c r="CH43" i="20" a="1"/>
  <c r="CH43" i="20" s="1"/>
  <c r="O43" i="20" a="1"/>
  <c r="O43" i="20" s="1"/>
  <c r="DL43" i="20" a="1"/>
  <c r="DL43" i="20" s="1"/>
  <c r="AM43" i="20" a="1"/>
  <c r="AM43" i="20" s="1"/>
  <c r="ED43" i="20" a="1"/>
  <c r="ED43" i="20" s="1"/>
  <c r="BZ43" i="20" a="1"/>
  <c r="BZ43" i="20" s="1"/>
  <c r="FB43" i="20" a="1"/>
  <c r="FB43" i="20" s="1"/>
  <c r="CQ43" i="20" a="1"/>
  <c r="CQ43" i="20" s="1"/>
  <c r="AE43" i="20" a="1"/>
  <c r="AE43" i="20" s="1"/>
  <c r="EB43" i="20" a="1"/>
  <c r="EB43" i="20" s="1"/>
  <c r="BY43" i="20" a="1"/>
  <c r="BY43" i="20" s="1"/>
  <c r="F43" i="20" a="1"/>
  <c r="F43" i="20" s="1"/>
  <c r="CV43" i="20" a="1"/>
  <c r="CV43" i="20" s="1"/>
  <c r="AI43" i="20" a="1"/>
  <c r="AI43" i="20" s="1"/>
  <c r="DZ43" i="20" a="1"/>
  <c r="DZ43" i="20" s="1"/>
  <c r="BR43" i="20" a="1"/>
  <c r="BR43" i="20" s="1"/>
  <c r="BQ43" i="20" a="1"/>
  <c r="BQ43" i="20" s="1"/>
  <c r="ES43" i="20" a="1"/>
  <c r="ES43" i="20" s="1"/>
  <c r="CC43" i="20" a="1"/>
  <c r="CC43" i="20" s="1"/>
  <c r="DH20" i="20" a="1"/>
  <c r="DH20" i="20" s="1"/>
  <c r="AV20" i="20" a="1"/>
  <c r="AV20" i="20" s="1"/>
  <c r="BK20" i="20" a="1"/>
  <c r="BK20" i="20" s="1"/>
  <c r="ED20" i="20" a="1"/>
  <c r="ED20" i="20" s="1"/>
  <c r="BR20" i="20" a="1"/>
  <c r="BR20" i="20" s="1"/>
  <c r="F20" i="20" a="1"/>
  <c r="F20" i="20" s="1"/>
  <c r="CW20" i="20" a="1"/>
  <c r="CW20" i="20" s="1"/>
  <c r="AK20" i="20" a="1"/>
  <c r="AK20" i="20" s="1"/>
  <c r="EB20" i="20" a="1"/>
  <c r="EB20" i="20" s="1"/>
  <c r="BP20" i="20" a="1"/>
  <c r="BP20" i="20" s="1"/>
  <c r="DW20" i="20" a="1"/>
  <c r="DW20" i="20" s="1"/>
  <c r="DK20" i="20" a="1"/>
  <c r="DK20" i="20" s="1"/>
  <c r="AY20" i="20" a="1"/>
  <c r="AY20" i="20" s="1"/>
  <c r="AM20" i="20" a="1"/>
  <c r="AM20" i="20" s="1"/>
  <c r="CT20" i="20" a="1"/>
  <c r="CT20" i="20" s="1"/>
  <c r="AH20" i="20" a="1"/>
  <c r="AH20" i="20" s="1"/>
  <c r="EO20" i="20" a="1"/>
  <c r="EO20" i="20" s="1"/>
  <c r="CC20" i="20" a="1"/>
  <c r="CC20" i="20" s="1"/>
  <c r="Q20" i="20" a="1"/>
  <c r="Q20" i="20" s="1"/>
  <c r="EV29" i="20" a="1"/>
  <c r="EV29" i="20" s="1"/>
  <c r="CJ29" i="20" a="1"/>
  <c r="CJ29" i="20" s="1"/>
  <c r="X29" i="20" a="1"/>
  <c r="X29" i="20" s="1"/>
  <c r="DO29" i="20" a="1"/>
  <c r="DO29" i="20" s="1"/>
  <c r="BC29" i="20" a="1"/>
  <c r="BC29" i="20" s="1"/>
  <c r="ET29" i="20" a="1"/>
  <c r="ET29" i="20" s="1"/>
  <c r="CH29" i="20" a="1"/>
  <c r="CH29" i="20" s="1"/>
  <c r="V29" i="20" a="1"/>
  <c r="V29" i="20" s="1"/>
  <c r="DM29" i="20" a="1"/>
  <c r="DM29" i="20" s="1"/>
  <c r="BA29" i="20" a="1"/>
  <c r="BA29" i="20" s="1"/>
  <c r="ER29" i="20" a="1"/>
  <c r="ER29" i="20" s="1"/>
  <c r="CF29" i="20" a="1"/>
  <c r="CF29" i="20" s="1"/>
  <c r="T29" i="20" a="1"/>
  <c r="T29" i="20" s="1"/>
  <c r="DC29" i="20" a="1"/>
  <c r="DC29" i="20" s="1"/>
  <c r="AQ29" i="20" a="1"/>
  <c r="AQ29" i="20" s="1"/>
  <c r="DZ29" i="20" a="1"/>
  <c r="DZ29" i="20" s="1"/>
  <c r="BN29" i="20" a="1"/>
  <c r="BN29" i="20" s="1"/>
  <c r="EW29" i="20" a="1"/>
  <c r="EW29" i="20" s="1"/>
  <c r="I29" i="20" a="1"/>
  <c r="I29" i="20" s="1"/>
  <c r="AO29" i="20" a="1"/>
  <c r="AO29" i="20" s="1"/>
  <c r="CY33" i="20" a="1"/>
  <c r="CY33" i="20" s="1"/>
  <c r="AE33" i="20" a="1"/>
  <c r="AE33" i="20" s="1"/>
  <c r="DL33" i="20" a="1"/>
  <c r="DL33" i="20" s="1"/>
  <c r="AW33" i="20" a="1"/>
  <c r="AW33" i="20" s="1"/>
  <c r="FD33" i="20" a="1"/>
  <c r="FD33" i="20" s="1"/>
  <c r="CP33" i="20" a="1"/>
  <c r="CP33" i="20" s="1"/>
  <c r="W33" i="20" a="1"/>
  <c r="W33" i="20" s="1"/>
  <c r="DC33" i="20" a="1"/>
  <c r="DC33" i="20" s="1"/>
  <c r="AV33" i="20" a="1"/>
  <c r="AV33" i="20" s="1"/>
  <c r="ET33" i="20" a="1"/>
  <c r="ET33" i="20" s="1"/>
  <c r="CF33" i="20" a="1"/>
  <c r="CF33" i="20" s="1"/>
  <c r="O33" i="20" a="1"/>
  <c r="O33" i="20" s="1"/>
  <c r="CT33" i="20" a="1"/>
  <c r="CT33" i="20" s="1"/>
  <c r="AN33" i="20" a="1"/>
  <c r="AN33" i="20" s="1"/>
  <c r="EK33" i="20" a="1"/>
  <c r="EK33" i="20" s="1"/>
  <c r="BW33" i="20" a="1"/>
  <c r="BW33" i="20" s="1"/>
  <c r="DG33" i="20" a="1"/>
  <c r="DG33" i="20" s="1"/>
  <c r="AF33" i="20" a="1"/>
  <c r="AF33" i="20" s="1"/>
  <c r="BN33" i="20" a="1"/>
  <c r="BN33" i="20" s="1"/>
  <c r="EO34" i="20" a="1"/>
  <c r="EO34" i="20" s="1"/>
  <c r="CA34" i="20" a="1"/>
  <c r="CA34" i="20" s="1"/>
  <c r="M34" i="20" a="1"/>
  <c r="M34" i="20" s="1"/>
  <c r="DK34" i="20" a="1"/>
  <c r="DK34" i="20" s="1"/>
  <c r="AW34" i="20" a="1"/>
  <c r="AW34" i="20" s="1"/>
  <c r="EM34" i="20" a="1"/>
  <c r="EM34" i="20" s="1"/>
  <c r="BY34" i="20" a="1"/>
  <c r="BY34" i="20" s="1"/>
  <c r="S34" i="20" a="1"/>
  <c r="S34" i="20" s="1"/>
  <c r="DI34" i="20" a="1"/>
  <c r="DI34" i="20" s="1"/>
  <c r="AU34" i="20" a="1"/>
  <c r="AU34" i="20" s="1"/>
  <c r="ED34" i="20" a="1"/>
  <c r="ED34" i="20" s="1"/>
  <c r="BX34" i="20" a="1"/>
  <c r="BX34" i="20" s="1"/>
  <c r="I34" i="20" a="1"/>
  <c r="I34" i="20" s="1"/>
  <c r="CS34" i="20" a="1"/>
  <c r="CS34" i="20" s="1"/>
  <c r="AE34" i="20" a="1"/>
  <c r="AE34" i="20" s="1"/>
  <c r="DM34" i="20" a="1"/>
  <c r="DM34" i="20" s="1"/>
  <c r="BG34" i="20" a="1"/>
  <c r="BG34" i="20" s="1"/>
  <c r="BU34" i="20" a="1"/>
  <c r="BU34" i="20" s="1"/>
  <c r="CX34" i="20" a="1"/>
  <c r="CX34" i="20" s="1"/>
  <c r="CB34" i="20" a="1"/>
  <c r="CB34" i="20" s="1"/>
  <c r="DL28" i="20" a="1"/>
  <c r="DL28" i="20" s="1"/>
  <c r="BA28" i="20" a="1"/>
  <c r="BA28" i="20" s="1"/>
  <c r="EQ28" i="20" a="1"/>
  <c r="EQ28" i="20" s="1"/>
  <c r="CF28" i="20" a="1"/>
  <c r="CF28" i="20" s="1"/>
  <c r="T28" i="20" a="1"/>
  <c r="T28" i="20" s="1"/>
  <c r="DC28" i="20" a="1"/>
  <c r="DC28" i="20" s="1"/>
  <c r="AQ28" i="20" a="1"/>
  <c r="AQ28" i="20" s="1"/>
  <c r="DY28" i="20" a="1"/>
  <c r="DY28" i="20" s="1"/>
  <c r="BF28" i="20" a="1"/>
  <c r="BF28" i="20" s="1"/>
  <c r="EV28" i="20" a="1"/>
  <c r="EV28" i="20" s="1"/>
  <c r="CK28" i="20" a="1"/>
  <c r="CK28" i="20" s="1"/>
  <c r="Y28" i="20" a="1"/>
  <c r="Y28" i="20" s="1"/>
  <c r="DO28" i="20" a="1"/>
  <c r="DO28" i="20" s="1"/>
  <c r="BD28" i="20" a="1"/>
  <c r="BD28" i="20" s="1"/>
  <c r="ET28" i="20" a="1"/>
  <c r="ET28" i="20" s="1"/>
  <c r="CI28" i="20" a="1"/>
  <c r="CI28" i="20" s="1"/>
  <c r="W28" i="20" a="1"/>
  <c r="W28" i="20" s="1"/>
  <c r="AL28" i="20" a="1"/>
  <c r="AL28" i="20" s="1"/>
  <c r="BZ28" i="20" a="1"/>
  <c r="BZ28" i="20" s="1"/>
  <c r="EB17" i="20" a="1"/>
  <c r="EB17" i="20" s="1"/>
  <c r="BP17" i="20" a="1"/>
  <c r="BP17" i="20" s="1"/>
  <c r="DC17" i="20" a="1"/>
  <c r="DC17" i="20" s="1"/>
  <c r="DZ17" i="20" a="1"/>
  <c r="DZ17" i="20" s="1"/>
  <c r="BN17" i="20" a="1"/>
  <c r="BN17" i="20" s="1"/>
  <c r="CU17" i="20" a="1"/>
  <c r="CU17" i="20" s="1"/>
  <c r="DA17" i="20" a="1"/>
  <c r="DA17" i="20" s="1"/>
  <c r="AO17" i="20" a="1"/>
  <c r="AO17" i="20" s="1"/>
  <c r="EV17" i="20" a="1"/>
  <c r="EV17" i="20" s="1"/>
  <c r="CJ17" i="20" a="1"/>
  <c r="CJ17" i="20" s="1"/>
  <c r="X17" i="20" a="1"/>
  <c r="X17" i="20" s="1"/>
  <c r="EQ17" i="20" a="1"/>
  <c r="EQ17" i="20" s="1"/>
  <c r="DO17" i="20" a="1"/>
  <c r="DO17" i="20" s="1"/>
  <c r="BC17" i="20" a="1"/>
  <c r="BC17" i="20" s="1"/>
  <c r="DU17" i="20" a="1"/>
  <c r="DU17" i="20" s="1"/>
  <c r="EL17" i="20" a="1"/>
  <c r="EL17" i="20" s="1"/>
  <c r="BZ17" i="20" a="1"/>
  <c r="BZ17" i="20" s="1"/>
  <c r="N17" i="20" a="1"/>
  <c r="N17" i="20" s="1"/>
  <c r="BW17" i="20" a="1"/>
  <c r="BW17" i="20" s="1"/>
  <c r="BO17" i="20" a="1"/>
  <c r="BO17" i="20" s="1"/>
  <c r="DB35" i="20" a="1"/>
  <c r="DB35" i="20" s="1"/>
  <c r="AV35" i="20" a="1"/>
  <c r="AV35" i="20" s="1"/>
  <c r="EE35" i="20" a="1"/>
  <c r="EE35" i="20" s="1"/>
  <c r="BQ35" i="20" a="1"/>
  <c r="BQ35" i="20" s="1"/>
  <c r="EY35" i="20" a="1"/>
  <c r="EY35" i="20" s="1"/>
  <c r="CK35" i="20" a="1"/>
  <c r="CK35" i="20" s="1"/>
  <c r="AE35" i="20" a="1"/>
  <c r="AE35" i="20" s="1"/>
  <c r="DN35" i="20" a="1"/>
  <c r="DN35" i="20" s="1"/>
  <c r="AZ35" i="20" a="1"/>
  <c r="AZ35" i="20" s="1"/>
  <c r="EI35" i="20" a="1"/>
  <c r="EI35" i="20" s="1"/>
  <c r="BU35" i="20" a="1"/>
  <c r="BU35" i="20" s="1"/>
  <c r="O35" i="20" a="1"/>
  <c r="O35" i="20" s="1"/>
  <c r="DE35" i="20" a="1"/>
  <c r="DE35" i="20" s="1"/>
  <c r="AQ35" i="20" a="1"/>
  <c r="AQ35" i="20" s="1"/>
  <c r="EG35" i="20" a="1"/>
  <c r="EG35" i="20" s="1"/>
  <c r="CA35" i="20" a="1"/>
  <c r="CA35" i="20" s="1"/>
  <c r="M35" i="20" a="1"/>
  <c r="M35" i="20" s="1"/>
  <c r="BZ35" i="20" a="1"/>
  <c r="BZ35" i="20" s="1"/>
  <c r="DJ35" i="20" a="1"/>
  <c r="DJ35" i="20" s="1"/>
  <c r="EV18" i="20" a="1"/>
  <c r="EV18" i="20" s="1"/>
  <c r="CJ18" i="20" a="1"/>
  <c r="CJ18" i="20" s="1"/>
  <c r="X18" i="20" a="1"/>
  <c r="X18" i="20" s="1"/>
  <c r="FB18" i="20" a="1"/>
  <c r="FB18" i="20" s="1"/>
  <c r="CP18" i="20" a="1"/>
  <c r="CP18" i="20" s="1"/>
  <c r="AD18" i="20" a="1"/>
  <c r="AD18" i="20" s="1"/>
  <c r="ES18" i="20" a="1"/>
  <c r="ES18" i="20" s="1"/>
  <c r="CG18" i="20" a="1"/>
  <c r="CG18" i="20" s="1"/>
  <c r="U18" i="20" a="1"/>
  <c r="U18" i="20" s="1"/>
  <c r="EB18" i="20" a="1"/>
  <c r="EB18" i="20" s="1"/>
  <c r="BP18" i="20" a="1"/>
  <c r="BP18" i="20" s="1"/>
  <c r="CC18" i="20" a="1"/>
  <c r="CC18" i="20" s="1"/>
  <c r="DS18" i="20" a="1"/>
  <c r="DS18" i="20" s="1"/>
  <c r="BG18" i="20" a="1"/>
  <c r="BG18" i="20" s="1"/>
  <c r="DQ18" i="20" a="1"/>
  <c r="DQ18" i="20" s="1"/>
  <c r="EP18" i="20" a="1"/>
  <c r="EP18" i="20" s="1"/>
  <c r="CD18" i="20" a="1"/>
  <c r="CD18" i="20" s="1"/>
  <c r="R18" i="20" a="1"/>
  <c r="R18" i="20" s="1"/>
  <c r="DG18" i="20" a="1"/>
  <c r="DG18" i="20" s="1"/>
  <c r="FC18" i="20" a="1"/>
  <c r="FC18" i="20" s="1"/>
  <c r="DT19" i="20" a="1"/>
  <c r="DT19" i="20" s="1"/>
  <c r="BH19" i="20" a="1"/>
  <c r="BH19" i="20" s="1"/>
  <c r="AY19" i="20" a="1"/>
  <c r="AY19" i="20" s="1"/>
  <c r="DR19" i="20" a="1"/>
  <c r="DR19" i="20" s="1"/>
  <c r="BF19" i="20" a="1"/>
  <c r="BF19" i="20" s="1"/>
  <c r="EW19" i="20" a="1"/>
  <c r="EW19" i="20" s="1"/>
  <c r="CK19" i="20" a="1"/>
  <c r="CK19" i="20" s="1"/>
  <c r="Y19" i="20" a="1"/>
  <c r="Y19" i="20" s="1"/>
  <c r="EF19" i="20" a="1"/>
  <c r="EF19" i="20" s="1"/>
  <c r="BT19" i="20" a="1"/>
  <c r="BT19" i="20" s="1"/>
  <c r="H19" i="20" a="1"/>
  <c r="H19" i="20" s="1"/>
  <c r="DW19" i="20" a="1"/>
  <c r="DW19" i="20" s="1"/>
  <c r="BK19" i="20" a="1"/>
  <c r="BK19" i="20" s="1"/>
  <c r="AS19" i="20" a="1"/>
  <c r="AS19" i="20" s="1"/>
  <c r="ED19" i="20" a="1"/>
  <c r="ED19" i="20" s="1"/>
  <c r="BR19" i="20" a="1"/>
  <c r="BR19" i="20" s="1"/>
  <c r="F19" i="20" a="1"/>
  <c r="F19" i="20" s="1"/>
  <c r="EA19" i="20" a="1"/>
  <c r="EA19" i="20" s="1"/>
  <c r="DE19" i="20" a="1"/>
  <c r="DE19" i="20" s="1"/>
  <c r="CV21" i="20" a="1"/>
  <c r="CV21" i="20" s="1"/>
  <c r="AJ21" i="20" a="1"/>
  <c r="AJ21" i="20" s="1"/>
  <c r="DC21" i="20" a="1"/>
  <c r="DC21" i="20" s="1"/>
  <c r="DB21" i="20" a="1"/>
  <c r="DB21" i="20" s="1"/>
  <c r="AP21" i="20" a="1"/>
  <c r="AP21" i="20" s="1"/>
  <c r="DY21" i="20" a="1"/>
  <c r="DY21" i="20" s="1"/>
  <c r="BM21" i="20" a="1"/>
  <c r="BM21" i="20" s="1"/>
  <c r="FD21" i="20" a="1"/>
  <c r="FD21" i="20" s="1"/>
  <c r="CR21" i="20" a="1"/>
  <c r="CR21" i="20" s="1"/>
  <c r="AF21" i="20" a="1"/>
  <c r="AF21" i="20" s="1"/>
  <c r="EU21" i="20" a="1"/>
  <c r="EU21" i="20" s="1"/>
  <c r="CI21" i="20" a="1"/>
  <c r="CI21" i="20" s="1"/>
  <c r="W21" i="20" a="1"/>
  <c r="W21" i="20" s="1"/>
  <c r="EL21" i="20" a="1"/>
  <c r="EL21" i="20" s="1"/>
  <c r="BZ21" i="20" a="1"/>
  <c r="BZ21" i="20" s="1"/>
  <c r="N21" i="20" a="1"/>
  <c r="N21" i="20" s="1"/>
  <c r="EK21" i="20" a="1"/>
  <c r="EK21" i="20" s="1"/>
  <c r="BY21" i="20" a="1"/>
  <c r="BY21" i="20" s="1"/>
  <c r="M21" i="20" a="1"/>
  <c r="M21" i="20" s="1"/>
  <c r="EO38" i="20" a="1"/>
  <c r="EO38" i="20" s="1"/>
  <c r="EZ38" i="20" a="1"/>
  <c r="EZ38" i="20" s="1"/>
  <c r="CY38" i="20" a="1"/>
  <c r="CY38" i="20" s="1"/>
  <c r="X38" i="20" a="1"/>
  <c r="X38" i="20" s="1"/>
  <c r="DI38" i="20" a="1"/>
  <c r="DI38" i="20" s="1"/>
  <c r="DZ38" i="20" a="1"/>
  <c r="DZ38" i="20" s="1"/>
  <c r="BN38" i="20" a="1"/>
  <c r="BN38" i="20" s="1"/>
  <c r="O38" i="20" a="1"/>
  <c r="O38" i="20" s="1"/>
  <c r="DB38" i="20" a="1"/>
  <c r="DB38" i="20" s="1"/>
  <c r="AO38" i="20" a="1"/>
  <c r="AO38" i="20" s="1"/>
  <c r="BJ38" i="20" a="1"/>
  <c r="BJ38" i="20" s="1"/>
  <c r="CB38" i="20" a="1"/>
  <c r="CB38" i="20" s="1"/>
  <c r="BQ38" i="20" a="1"/>
  <c r="BQ38" i="20" s="1"/>
  <c r="DQ38" i="20" a="1"/>
  <c r="DQ38" i="20" s="1"/>
  <c r="G38" i="20" a="1"/>
  <c r="G38" i="20" s="1"/>
  <c r="P38" i="20" a="1"/>
  <c r="P38" i="20" s="1"/>
  <c r="AS38" i="20" a="1"/>
  <c r="AS38" i="20" s="1"/>
  <c r="CG38" i="20" a="1"/>
  <c r="CG38" i="20" s="1"/>
  <c r="AQ38" i="20" a="1"/>
  <c r="AQ38" i="20" s="1"/>
  <c r="BK38" i="20" a="1"/>
  <c r="BK38" i="20" s="1"/>
  <c r="DC16" i="20" a="1"/>
  <c r="DC16" i="20" s="1"/>
  <c r="BB16" i="20" a="1"/>
  <c r="BB16" i="20" s="1"/>
  <c r="EH16" i="20" a="1"/>
  <c r="EH16" i="20" s="1"/>
  <c r="BA16" i="20" a="1"/>
  <c r="BA16" i="20" s="1"/>
  <c r="AX23" i="20" a="1"/>
  <c r="AX23" i="20" s="1"/>
  <c r="EK23" i="20" a="1"/>
  <c r="EK23" i="20" s="1"/>
  <c r="CT23" i="20" a="1"/>
  <c r="CT23" i="20" s="1"/>
  <c r="BC23" i="20" a="1"/>
  <c r="BC23" i="20" s="1"/>
  <c r="EE23" i="20" a="1"/>
  <c r="EE23" i="20" s="1"/>
  <c r="AD23" i="20" a="1"/>
  <c r="AD23" i="20" s="1"/>
  <c r="DY23" i="20" a="1"/>
  <c r="DY23" i="20" s="1"/>
  <c r="CH23" i="20" a="1"/>
  <c r="CH23" i="20" s="1"/>
  <c r="AC23" i="20" a="1"/>
  <c r="AC23" i="20" s="1"/>
  <c r="CM23" i="20" a="1"/>
  <c r="CM23" i="20" s="1"/>
  <c r="H23" i="20" a="1"/>
  <c r="H23" i="20" s="1"/>
  <c r="DR23" i="20" a="1"/>
  <c r="DR23" i="20" s="1"/>
  <c r="CB23" i="20" a="1"/>
  <c r="CB23" i="20" s="1"/>
  <c r="AB23" i="20" a="1"/>
  <c r="AB23" i="20" s="1"/>
  <c r="CQ23" i="20" a="1"/>
  <c r="CQ23" i="20" s="1"/>
  <c r="F23" i="20" a="1"/>
  <c r="F23" i="20" s="1"/>
  <c r="DQ23" i="20" a="1"/>
  <c r="DQ23" i="20" s="1"/>
  <c r="BZ23" i="20" a="1"/>
  <c r="BZ23" i="20" s="1"/>
  <c r="AG23" i="20" a="1"/>
  <c r="AG23" i="20" s="1"/>
  <c r="EI41" i="20" a="1"/>
  <c r="EI41" i="20" s="1"/>
  <c r="CD41" i="20" a="1"/>
  <c r="CD41" i="20" s="1"/>
  <c r="Z41" i="20" a="1"/>
  <c r="Z41" i="20" s="1"/>
  <c r="CP41" i="20" a="1"/>
  <c r="CP41" i="20" s="1"/>
  <c r="AK41" i="20" a="1"/>
  <c r="AK41" i="20" s="1"/>
  <c r="DZ41" i="20" a="1"/>
  <c r="DZ41" i="20" s="1"/>
  <c r="BJ41" i="20" a="1"/>
  <c r="BJ41" i="20" s="1"/>
  <c r="E41" i="20" a="1"/>
  <c r="E41" i="20" s="1"/>
  <c r="DA41" i="20" a="1"/>
  <c r="DA41" i="20" s="1"/>
  <c r="AW41" i="20" a="1"/>
  <c r="AW41" i="20" s="1"/>
  <c r="DY41" i="20" a="1"/>
  <c r="DY41" i="20" s="1"/>
  <c r="BN41" i="20" a="1"/>
  <c r="BN41" i="20" s="1"/>
  <c r="EY41" i="20" a="1"/>
  <c r="EY41" i="20" s="1"/>
  <c r="BZ41" i="20" a="1"/>
  <c r="BZ41" i="20" s="1"/>
  <c r="V41" i="20" a="1"/>
  <c r="V41" i="20" s="1"/>
  <c r="DE41" i="20" a="1"/>
  <c r="DE41" i="20" s="1"/>
  <c r="AN41" i="20" a="1"/>
  <c r="AN41" i="20" s="1"/>
  <c r="DW41" i="20" a="1"/>
  <c r="DW41" i="20" s="1"/>
  <c r="FD41" i="20" a="1"/>
  <c r="FD41" i="20" s="1"/>
  <c r="CK41" i="20" a="1"/>
  <c r="CK41" i="20" s="1"/>
  <c r="DS31" i="20" a="1"/>
  <c r="DS31" i="20" s="1"/>
  <c r="BN31" i="20" a="1"/>
  <c r="BN31" i="20" s="1"/>
  <c r="H31" i="20" a="1"/>
  <c r="H31" i="20" s="1"/>
  <c r="CI31" i="20" a="1"/>
  <c r="CI31" i="20" s="1"/>
  <c r="O31" i="20" a="1"/>
  <c r="O31" i="20" s="1"/>
  <c r="DJ31" i="20" a="1"/>
  <c r="DJ31" i="20" s="1"/>
  <c r="BE31" i="20" a="1"/>
  <c r="BE31" i="20" s="1"/>
  <c r="EZ31" i="20" a="1"/>
  <c r="EZ31" i="20" s="1"/>
  <c r="CG31" i="20" a="1"/>
  <c r="CG31" i="20" s="1"/>
  <c r="M31" i="20" a="1"/>
  <c r="M31" i="20" s="1"/>
  <c r="DH31" i="20" a="1"/>
  <c r="DH31" i="20" s="1"/>
  <c r="BD31" i="20" a="1"/>
  <c r="BD31" i="20" s="1"/>
  <c r="EQ31" i="20" a="1"/>
  <c r="EQ31" i="20" s="1"/>
  <c r="BX31" i="20" a="1"/>
  <c r="BX31" i="20" s="1"/>
  <c r="FD31" i="20" a="1"/>
  <c r="FD31" i="20" s="1"/>
  <c r="CZ31" i="20" a="1"/>
  <c r="CZ31" i="20" s="1"/>
  <c r="AT31" i="20" a="1"/>
  <c r="AT31" i="20" s="1"/>
  <c r="EH31" i="20" a="1"/>
  <c r="EH31" i="20" s="1"/>
  <c r="DM31" i="20" a="1"/>
  <c r="DM31" i="20" s="1"/>
  <c r="EB30" i="20" a="1"/>
  <c r="EB30" i="20" s="1"/>
  <c r="BP30" i="20" a="1"/>
  <c r="BP30" i="20" s="1"/>
  <c r="EY30" i="20" a="1"/>
  <c r="EY30" i="20" s="1"/>
  <c r="CM30" i="20" a="1"/>
  <c r="CM30" i="20" s="1"/>
  <c r="AA30" i="20" a="1"/>
  <c r="AA30" i="20" s="1"/>
  <c r="DJ30" i="20" a="1"/>
  <c r="DJ30" i="20" s="1"/>
  <c r="AX30" i="20" a="1"/>
  <c r="AX30" i="20" s="1"/>
  <c r="EG30" i="20" a="1"/>
  <c r="EG30" i="20" s="1"/>
  <c r="BU30" i="20" a="1"/>
  <c r="BU30" i="20" s="1"/>
  <c r="I30" i="20" a="1"/>
  <c r="I30" i="20" s="1"/>
  <c r="CZ30" i="20" a="1"/>
  <c r="CZ30" i="20" s="1"/>
  <c r="AN30" i="20" a="1"/>
  <c r="AN30" i="20" s="1"/>
  <c r="EE30" i="20" a="1"/>
  <c r="EE30" i="20" s="1"/>
  <c r="BS30" i="20" a="1"/>
  <c r="BS30" i="20" s="1"/>
  <c r="G30" i="20" a="1"/>
  <c r="G30" i="20" s="1"/>
  <c r="CX30" i="20" a="1"/>
  <c r="CX30" i="20" s="1"/>
  <c r="AL30" i="20" a="1"/>
  <c r="AL30" i="20" s="1"/>
  <c r="BA30" i="20" a="1"/>
  <c r="BA30" i="20" s="1"/>
  <c r="ES30" i="20" a="1"/>
  <c r="ES30" i="20" s="1"/>
  <c r="E30" i="20" a="1"/>
  <c r="E30" i="20" s="1"/>
  <c r="ER43" i="20" a="1"/>
  <c r="ER43" i="20" s="1"/>
  <c r="CB43" i="20" a="1"/>
  <c r="CB43" i="20" s="1"/>
  <c r="I43" i="20" a="1"/>
  <c r="I43" i="20" s="1"/>
  <c r="CR43" i="20" a="1"/>
  <c r="CR43" i="20" s="1"/>
  <c r="AF43" i="20" a="1"/>
  <c r="AF43" i="20" s="1"/>
  <c r="DW43" i="20" a="1"/>
  <c r="DW43" i="20" s="1"/>
  <c r="BU43" i="20" a="1"/>
  <c r="BU43" i="20" s="1"/>
  <c r="EU43" i="20" a="1"/>
  <c r="EU43" i="20" s="1"/>
  <c r="CF43" i="20" a="1"/>
  <c r="CF43" i="20" s="1"/>
  <c r="Y43" i="20" a="1"/>
  <c r="Y43" i="20" s="1"/>
  <c r="DV43" i="20" a="1"/>
  <c r="DV43" i="20" s="1"/>
  <c r="BM43" i="20" a="1"/>
  <c r="BM43" i="20" s="1"/>
  <c r="EZ43" i="20" a="1"/>
  <c r="EZ43" i="20" s="1"/>
  <c r="CP43" i="20" a="1"/>
  <c r="CP43" i="20" s="1"/>
  <c r="AD43" i="20" a="1"/>
  <c r="AD43" i="20" s="1"/>
  <c r="DT43" i="20" a="1"/>
  <c r="DT43" i="20" s="1"/>
  <c r="BF43" i="20" a="1"/>
  <c r="BF43" i="20" s="1"/>
  <c r="V43" i="20" a="1"/>
  <c r="V43" i="20" s="1"/>
  <c r="CT43" i="20" a="1"/>
  <c r="CT43" i="20" s="1"/>
  <c r="AH43" i="20" a="1"/>
  <c r="AH43" i="20" s="1"/>
  <c r="CZ20" i="20" a="1"/>
  <c r="CZ20" i="20" s="1"/>
  <c r="AN20" i="20" a="1"/>
  <c r="AN20" i="20" s="1"/>
  <c r="G20" i="20" a="1"/>
  <c r="G20" i="20" s="1"/>
  <c r="DV20" i="20" a="1"/>
  <c r="DV20" i="20" s="1"/>
  <c r="BJ20" i="20" a="1"/>
  <c r="BJ20" i="20" s="1"/>
  <c r="FA20" i="20" a="1"/>
  <c r="FA20" i="20" s="1"/>
  <c r="CO20" i="20" a="1"/>
  <c r="CO20" i="20" s="1"/>
  <c r="AC20" i="20" a="1"/>
  <c r="AC20" i="20" s="1"/>
  <c r="DT20" i="20" a="1"/>
  <c r="DT20" i="20" s="1"/>
  <c r="BH20" i="20" a="1"/>
  <c r="BH20" i="20" s="1"/>
  <c r="CA20" i="20" a="1"/>
  <c r="CA20" i="20" s="1"/>
  <c r="DC20" i="20" a="1"/>
  <c r="DC20" i="20" s="1"/>
  <c r="AQ20" i="20" a="1"/>
  <c r="AQ20" i="20" s="1"/>
  <c r="EX20" i="20" a="1"/>
  <c r="EX20" i="20" s="1"/>
  <c r="CL20" i="20" a="1"/>
  <c r="CL20" i="20" s="1"/>
  <c r="Z20" i="20" a="1"/>
  <c r="Z20" i="20" s="1"/>
  <c r="EG20" i="20" a="1"/>
  <c r="EG20" i="20" s="1"/>
  <c r="BU20" i="20" a="1"/>
  <c r="BU20" i="20" s="1"/>
  <c r="I20" i="20" a="1"/>
  <c r="I20" i="20" s="1"/>
  <c r="EN29" i="20" a="1"/>
  <c r="EN29" i="20" s="1"/>
  <c r="CB29" i="20" a="1"/>
  <c r="CB29" i="20" s="1"/>
  <c r="P29" i="20" a="1"/>
  <c r="P29" i="20" s="1"/>
  <c r="DG29" i="20" a="1"/>
  <c r="DG29" i="20" s="1"/>
  <c r="AU29" i="20" a="1"/>
  <c r="AU29" i="20" s="1"/>
  <c r="EL29" i="20" a="1"/>
  <c r="EL29" i="20" s="1"/>
  <c r="BZ29" i="20" a="1"/>
  <c r="BZ29" i="20" s="1"/>
  <c r="N29" i="20" a="1"/>
  <c r="N29" i="20" s="1"/>
  <c r="DE29" i="20" a="1"/>
  <c r="DE29" i="20" s="1"/>
  <c r="AS29" i="20" a="1"/>
  <c r="AS29" i="20" s="1"/>
  <c r="EJ29" i="20" a="1"/>
  <c r="EJ29" i="20" s="1"/>
  <c r="BX29" i="20" a="1"/>
  <c r="BX29" i="20" s="1"/>
  <c r="L29" i="20" a="1"/>
  <c r="L29" i="20" s="1"/>
  <c r="CU29" i="20" a="1"/>
  <c r="CU29" i="20" s="1"/>
  <c r="AI29" i="20" a="1"/>
  <c r="AI29" i="20" s="1"/>
  <c r="DR29" i="20" a="1"/>
  <c r="DR29" i="20" s="1"/>
  <c r="BF29" i="20" a="1"/>
  <c r="BF29" i="20" s="1"/>
  <c r="CK29" i="20" a="1"/>
  <c r="CK29" i="20" s="1"/>
  <c r="DY29" i="20" a="1"/>
  <c r="DY29" i="20" s="1"/>
  <c r="CS29" i="20" a="1"/>
  <c r="CS29" i="20" s="1"/>
  <c r="EX33" i="20" a="1"/>
  <c r="EX33" i="20" s="1"/>
  <c r="CR33" i="20" a="1"/>
  <c r="CR33" i="20" s="1"/>
  <c r="R33" i="20" a="1"/>
  <c r="R33" i="20" s="1"/>
  <c r="DE33" i="20" a="1"/>
  <c r="DE33" i="20" s="1"/>
  <c r="AQ33" i="20" a="1"/>
  <c r="AQ33" i="20" s="1"/>
  <c r="EV33" i="20" a="1"/>
  <c r="EV33" i="20" s="1"/>
  <c r="CH33" i="20" a="1"/>
  <c r="CH33" i="20" s="1"/>
  <c r="J33" i="20" a="1"/>
  <c r="J33" i="20" s="1"/>
  <c r="CV33" i="20" a="1"/>
  <c r="CV33" i="20" s="1"/>
  <c r="AO33" i="20" a="1"/>
  <c r="AO33" i="20" s="1"/>
  <c r="EM33" i="20" a="1"/>
  <c r="EM33" i="20" s="1"/>
  <c r="BY33" i="20" a="1"/>
  <c r="BY33" i="20" s="1"/>
  <c r="FA33" i="20" a="1"/>
  <c r="FA33" i="20" s="1"/>
  <c r="CM33" i="20" a="1"/>
  <c r="CM33" i="20" s="1"/>
  <c r="AG33" i="20" a="1"/>
  <c r="AG33" i="20" s="1"/>
  <c r="ED33" i="20" a="1"/>
  <c r="ED33" i="20" s="1"/>
  <c r="BO33" i="20" a="1"/>
  <c r="BO33" i="20" s="1"/>
  <c r="AY33" i="20" a="1"/>
  <c r="AY33" i="20" s="1"/>
  <c r="EJ33" i="20" a="1"/>
  <c r="EJ33" i="20" s="1"/>
  <c r="M33" i="20" a="1"/>
  <c r="M33" i="20" s="1"/>
  <c r="EH34" i="20" a="1"/>
  <c r="EH34" i="20" s="1"/>
  <c r="BT34" i="20" a="1"/>
  <c r="BT34" i="20" s="1"/>
  <c r="E34" i="20" a="1"/>
  <c r="E34" i="20" s="1"/>
  <c r="DD34" i="20" a="1"/>
  <c r="DD34" i="20" s="1"/>
  <c r="AP34" i="20" a="1"/>
  <c r="AP34" i="20" s="1"/>
  <c r="EF34" i="20" a="1"/>
  <c r="EF34" i="20" s="1"/>
  <c r="BR34" i="20" a="1"/>
  <c r="BR34" i="20" s="1"/>
  <c r="K34" i="20" a="1"/>
  <c r="K34" i="20" s="1"/>
  <c r="DB34" i="20" a="1"/>
  <c r="DB34" i="20" s="1"/>
  <c r="AN34" i="20" a="1"/>
  <c r="AN34" i="20" s="1"/>
  <c r="DW34" i="20" a="1"/>
  <c r="DW34" i="20" s="1"/>
  <c r="BI34" i="20" a="1"/>
  <c r="BI34" i="20" s="1"/>
  <c r="EY34" i="20" a="1"/>
  <c r="EY34" i="20" s="1"/>
  <c r="CK34" i="20" a="1"/>
  <c r="CK34" i="20" s="1"/>
  <c r="W34" i="20" a="1"/>
  <c r="W34" i="20" s="1"/>
  <c r="DF34" i="20" a="1"/>
  <c r="DF34" i="20" s="1"/>
  <c r="AZ34" i="20" a="1"/>
  <c r="AZ34" i="20" s="1"/>
  <c r="N34" i="20" a="1"/>
  <c r="N34" i="20" s="1"/>
  <c r="AR34" i="20" a="1"/>
  <c r="AR34" i="20" s="1"/>
  <c r="U34" i="20" a="1"/>
  <c r="U34" i="20" s="1"/>
  <c r="DE28" i="20" a="1"/>
  <c r="DE28" i="20" s="1"/>
  <c r="AS28" i="20" a="1"/>
  <c r="AS28" i="20" s="1"/>
  <c r="EI28" i="20" a="1"/>
  <c r="EI28" i="20" s="1"/>
  <c r="BX28" i="20" a="1"/>
  <c r="BX28" i="20" s="1"/>
  <c r="L28" i="20" a="1"/>
  <c r="L28" i="20" s="1"/>
  <c r="CU28" i="20" a="1"/>
  <c r="CU28" i="20" s="1"/>
  <c r="AI28" i="20" a="1"/>
  <c r="AI28" i="20" s="1"/>
  <c r="DQ28" i="20" a="1"/>
  <c r="DQ28" i="20" s="1"/>
  <c r="AX28" i="20" a="1"/>
  <c r="AX28" i="20" s="1"/>
  <c r="EN28" i="20" a="1"/>
  <c r="EN28" i="20" s="1"/>
  <c r="CC28" i="20" a="1"/>
  <c r="CC28" i="20" s="1"/>
  <c r="Q28" i="20" a="1"/>
  <c r="Q28" i="20" s="1"/>
  <c r="DH28" i="20" a="1"/>
  <c r="DH28" i="20" s="1"/>
  <c r="AV28" i="20" a="1"/>
  <c r="AV28" i="20" s="1"/>
  <c r="EL28" i="20" a="1"/>
  <c r="EL28" i="20" s="1"/>
  <c r="CA28" i="20" a="1"/>
  <c r="CA28" i="20" s="1"/>
  <c r="O28" i="20" a="1"/>
  <c r="O28" i="20" s="1"/>
  <c r="FA28" i="20" a="1"/>
  <c r="FA28" i="20" s="1"/>
  <c r="N28" i="20" a="1"/>
  <c r="N28" i="20" s="1"/>
  <c r="EK37" i="20" a="1"/>
  <c r="EK37" i="20" s="1"/>
  <c r="EB37" i="20" a="1"/>
  <c r="EB37" i="20" s="1"/>
  <c r="EP37" i="20" a="1"/>
  <c r="EP37" i="20" s="1"/>
  <c r="BQ37" i="20" a="1"/>
  <c r="BQ37" i="20" s="1"/>
  <c r="O37" i="20" a="1"/>
  <c r="O37" i="20" s="1"/>
  <c r="CQ37" i="20" a="1"/>
  <c r="CQ37" i="20" s="1"/>
  <c r="T37" i="20" a="1"/>
  <c r="T37" i="20" s="1"/>
  <c r="CW37" i="20" a="1"/>
  <c r="CW37" i="20" s="1"/>
  <c r="AU37" i="20" a="1"/>
  <c r="AU37" i="20" s="1"/>
  <c r="DJ37" i="20" a="1"/>
  <c r="DJ37" i="20" s="1"/>
  <c r="AM37" i="20" a="1"/>
  <c r="AM37" i="20" s="1"/>
  <c r="DP37" i="20" a="1"/>
  <c r="DP37" i="20" s="1"/>
  <c r="BG37" i="20" a="1"/>
  <c r="BG37" i="20" s="1"/>
  <c r="EI37" i="20" a="1"/>
  <c r="EI37" i="20" s="1"/>
  <c r="BZ37" i="20" a="1"/>
  <c r="BZ37" i="20" s="1"/>
  <c r="X37" i="20" a="1"/>
  <c r="X37" i="20" s="1"/>
  <c r="CM37" i="20" a="1"/>
  <c r="CM37" i="20" s="1"/>
  <c r="W37" i="20" a="1"/>
  <c r="W37" i="20" s="1"/>
  <c r="AW37" i="20" a="1"/>
  <c r="AW37" i="20" s="1"/>
  <c r="V37" i="20" a="1"/>
  <c r="V37" i="20" s="1"/>
  <c r="BG16" i="20" a="1"/>
  <c r="BG16" i="20" s="1"/>
  <c r="F16" i="20" a="1"/>
  <c r="F16" i="20" s="1"/>
  <c r="Z16" i="20" a="1"/>
  <c r="Z16" i="20" s="1"/>
  <c r="DT17" i="20" a="1"/>
  <c r="DT17" i="20" s="1"/>
  <c r="BH17" i="20" a="1"/>
  <c r="BH17" i="20" s="1"/>
  <c r="AY17" i="20" a="1"/>
  <c r="AY17" i="20" s="1"/>
  <c r="DR17" i="20" a="1"/>
  <c r="DR17" i="20" s="1"/>
  <c r="BF17" i="20" a="1"/>
  <c r="BF17" i="20" s="1"/>
  <c r="AI17" i="20" a="1"/>
  <c r="AI17" i="20" s="1"/>
  <c r="CS17" i="20" a="1"/>
  <c r="CS17" i="20" s="1"/>
  <c r="AG17" i="20" a="1"/>
  <c r="AG17" i="20" s="1"/>
  <c r="EN17" i="20" a="1"/>
  <c r="EN17" i="20" s="1"/>
  <c r="CB17" i="20" a="1"/>
  <c r="CB17" i="20" s="1"/>
  <c r="P17" i="20" a="1"/>
  <c r="P17" i="20" s="1"/>
  <c r="CE17" i="20" a="1"/>
  <c r="CE17" i="20" s="1"/>
  <c r="DG17" i="20" a="1"/>
  <c r="DG17" i="20" s="1"/>
  <c r="AU17" i="20" a="1"/>
  <c r="AU17" i="20" s="1"/>
  <c r="CO17" i="20" a="1"/>
  <c r="CO17" i="20" s="1"/>
  <c r="ED17" i="20" a="1"/>
  <c r="ED17" i="20" s="1"/>
  <c r="BR17" i="20" a="1"/>
  <c r="BR17" i="20" s="1"/>
  <c r="F17" i="20" a="1"/>
  <c r="F17" i="20" s="1"/>
  <c r="K17" i="20" a="1"/>
  <c r="K17" i="20" s="1"/>
  <c r="CU35" i="20" a="1"/>
  <c r="CU35" i="20" s="1"/>
  <c r="AG35" i="20" a="1"/>
  <c r="AG35" i="20" s="1"/>
  <c r="DW35" i="20" a="1"/>
  <c r="DW35" i="20" s="1"/>
  <c r="BI35" i="20" a="1"/>
  <c r="BI35" i="20" s="1"/>
  <c r="ER35" i="20" a="1"/>
  <c r="ER35" i="20" s="1"/>
  <c r="CD35" i="20" a="1"/>
  <c r="CD35" i="20" s="1"/>
  <c r="X35" i="20" a="1"/>
  <c r="X35" i="20" s="1"/>
  <c r="DG35" i="20" a="1"/>
  <c r="DG35" i="20" s="1"/>
  <c r="AS35" i="20" a="1"/>
  <c r="AS35" i="20" s="1"/>
  <c r="EB35" i="20" a="1"/>
  <c r="EB35" i="20" s="1"/>
  <c r="BN35" i="20" a="1"/>
  <c r="BN35" i="20" s="1"/>
  <c r="H35" i="20" a="1"/>
  <c r="H35" i="20" s="1"/>
  <c r="CX35" i="20" a="1"/>
  <c r="CX35" i="20" s="1"/>
  <c r="AJ35" i="20" a="1"/>
  <c r="AJ35" i="20" s="1"/>
  <c r="DZ35" i="20" a="1"/>
  <c r="DZ35" i="20" s="1"/>
  <c r="BT35" i="20" a="1"/>
  <c r="BT35" i="20" s="1"/>
  <c r="F35" i="20" a="1"/>
  <c r="F35" i="20" s="1"/>
  <c r="S35" i="20" a="1"/>
  <c r="S35" i="20" s="1"/>
  <c r="BD35" i="20" a="1"/>
  <c r="BD35" i="20" s="1"/>
  <c r="EN18" i="20" a="1"/>
  <c r="EN18" i="20" s="1"/>
  <c r="CB18" i="20" a="1"/>
  <c r="CB18" i="20" s="1"/>
  <c r="P18" i="20" a="1"/>
  <c r="P18" i="20" s="1"/>
  <c r="ET18" i="20" a="1"/>
  <c r="ET18" i="20" s="1"/>
  <c r="CH18" i="20" a="1"/>
  <c r="CH18" i="20" s="1"/>
  <c r="V18" i="20" a="1"/>
  <c r="V18" i="20" s="1"/>
  <c r="EK18" i="20" a="1"/>
  <c r="EK18" i="20" s="1"/>
  <c r="BY18" i="20" a="1"/>
  <c r="BY18" i="20" s="1"/>
  <c r="M18" i="20" a="1"/>
  <c r="M18" i="20" s="1"/>
  <c r="DT18" i="20" a="1"/>
  <c r="DT18" i="20" s="1"/>
  <c r="BH18" i="20" a="1"/>
  <c r="BH18" i="20" s="1"/>
  <c r="Y18" i="20" a="1"/>
  <c r="Y18" i="20" s="1"/>
  <c r="DK18" i="20" a="1"/>
  <c r="DK18" i="20" s="1"/>
  <c r="AY18" i="20" a="1"/>
  <c r="AY18" i="20" s="1"/>
  <c r="CS18" i="20" a="1"/>
  <c r="CS18" i="20" s="1"/>
  <c r="EH18" i="20" a="1"/>
  <c r="EH18" i="20" s="1"/>
  <c r="BV18" i="20" a="1"/>
  <c r="BV18" i="20" s="1"/>
  <c r="J18" i="20" a="1"/>
  <c r="J18" i="20" s="1"/>
  <c r="AU18" i="20" a="1"/>
  <c r="AU18" i="20" s="1"/>
  <c r="CQ18" i="20" a="1"/>
  <c r="CQ18" i="20" s="1"/>
  <c r="DL19" i="20" a="1"/>
  <c r="DL19" i="20" s="1"/>
  <c r="AZ19" i="20" a="1"/>
  <c r="AZ19" i="20" s="1"/>
  <c r="EY19" i="20" a="1"/>
  <c r="EY19" i="20" s="1"/>
  <c r="DJ19" i="20" a="1"/>
  <c r="DJ19" i="20" s="1"/>
  <c r="AX19" i="20" a="1"/>
  <c r="AX19" i="20" s="1"/>
  <c r="EO19" i="20" a="1"/>
  <c r="EO19" i="20" s="1"/>
  <c r="CC19" i="20" a="1"/>
  <c r="CC19" i="20" s="1"/>
  <c r="Q19" i="20" a="1"/>
  <c r="Q19" i="20" s="1"/>
  <c r="DX19" i="20" a="1"/>
  <c r="DX19" i="20" s="1"/>
  <c r="BL19" i="20" a="1"/>
  <c r="BL19" i="20" s="1"/>
  <c r="EI19" i="20" a="1"/>
  <c r="EI19" i="20" s="1"/>
  <c r="DO19" i="20" a="1"/>
  <c r="DO19" i="20" s="1"/>
  <c r="BC19" i="20" a="1"/>
  <c r="BC19" i="20" s="1"/>
  <c r="M19" i="20" a="1"/>
  <c r="M19" i="20" s="1"/>
  <c r="DV19" i="20" a="1"/>
  <c r="DV19" i="20" s="1"/>
  <c r="BJ19" i="20" a="1"/>
  <c r="BJ19" i="20" s="1"/>
  <c r="EC19" i="20" a="1"/>
  <c r="EC19" i="20" s="1"/>
  <c r="BO19" i="20" a="1"/>
  <c r="BO19" i="20" s="1"/>
  <c r="CO19" i="20" a="1"/>
  <c r="CO19" i="20" s="1"/>
  <c r="EZ21" i="20" a="1"/>
  <c r="EZ21" i="20" s="1"/>
  <c r="CN21" i="20" a="1"/>
  <c r="CN21" i="20" s="1"/>
  <c r="AB21" i="20" a="1"/>
  <c r="AB21" i="20" s="1"/>
  <c r="AY21" i="20" a="1"/>
  <c r="AY21" i="20" s="1"/>
  <c r="CT21" i="20" a="1"/>
  <c r="CT21" i="20" s="1"/>
  <c r="AH21" i="20" a="1"/>
  <c r="AH21" i="20" s="1"/>
  <c r="DQ21" i="20" a="1"/>
  <c r="DQ21" i="20" s="1"/>
  <c r="BE21" i="20" a="1"/>
  <c r="BE21" i="20" s="1"/>
  <c r="EV21" i="20" a="1"/>
  <c r="EV21" i="20" s="1"/>
  <c r="CJ21" i="20" a="1"/>
  <c r="CJ21" i="20" s="1"/>
  <c r="X21" i="20" a="1"/>
  <c r="X21" i="20" s="1"/>
  <c r="EM21" i="20" a="1"/>
  <c r="EM21" i="20" s="1"/>
  <c r="CA21" i="20" a="1"/>
  <c r="CA21" i="20" s="1"/>
  <c r="O21" i="20" a="1"/>
  <c r="O21" i="20" s="1"/>
  <c r="ED21" i="20" a="1"/>
  <c r="ED21" i="20" s="1"/>
  <c r="BR21" i="20" a="1"/>
  <c r="BR21" i="20" s="1"/>
  <c r="F21" i="20" a="1"/>
  <c r="F21" i="20" s="1"/>
  <c r="EC21" i="20" a="1"/>
  <c r="EC21" i="20" s="1"/>
  <c r="BQ21" i="20" a="1"/>
  <c r="BQ21" i="20" s="1"/>
  <c r="E21" i="20" a="1"/>
  <c r="E21" i="20" s="1"/>
  <c r="EI38" i="20" a="1"/>
  <c r="EI38" i="20" s="1"/>
  <c r="EY38" i="20" a="1"/>
  <c r="EY38" i="20" s="1"/>
  <c r="CM38" i="20" a="1"/>
  <c r="CM38" i="20" s="1"/>
  <c r="R38" i="20" a="1"/>
  <c r="R38" i="20" s="1"/>
  <c r="DC38" i="20" a="1"/>
  <c r="DC38" i="20" s="1"/>
  <c r="DT38" i="20" a="1"/>
  <c r="DT38" i="20" s="1"/>
  <c r="BH38" i="20" a="1"/>
  <c r="BH38" i="20" s="1"/>
  <c r="J38" i="20" a="1"/>
  <c r="J38" i="20" s="1"/>
  <c r="CV38" i="20" a="1"/>
  <c r="CV38" i="20" s="1"/>
  <c r="AB38" i="20" a="1"/>
  <c r="AB38" i="20" s="1"/>
  <c r="AG38" i="20" a="1"/>
  <c r="AG38" i="20" s="1"/>
  <c r="BI38" i="20" a="1"/>
  <c r="BI38" i="20" s="1"/>
  <c r="BF38" i="20" a="1"/>
  <c r="BF38" i="20" s="1"/>
  <c r="DA38" i="20" a="1"/>
  <c r="DA38" i="20" s="1"/>
  <c r="ET38" i="20" a="1"/>
  <c r="ET38" i="20" s="1"/>
  <c r="F38" i="20" a="1"/>
  <c r="F38" i="20" s="1"/>
  <c r="AJ38" i="20" a="1"/>
  <c r="AJ38" i="20" s="1"/>
  <c r="BU38" i="20" a="1"/>
  <c r="BU38" i="20" s="1"/>
  <c r="DY38" i="20" a="1"/>
  <c r="DY38" i="20" s="1"/>
  <c r="AZ38" i="20" a="1"/>
  <c r="AZ38" i="20" s="1"/>
  <c r="DG16" i="20" a="1"/>
  <c r="DG16" i="20" s="1"/>
  <c r="DN16" i="20" a="1"/>
  <c r="DN16" i="20" s="1"/>
  <c r="CC16" i="20" a="1"/>
  <c r="CC16" i="20" s="1"/>
  <c r="DM16" i="20" a="1"/>
  <c r="DM16" i="20" s="1"/>
  <c r="EQ23" i="20" a="1"/>
  <c r="EQ23" i="20" s="1"/>
  <c r="AL23" i="20" a="1"/>
  <c r="AL23" i="20" s="1"/>
  <c r="EF23" i="20" a="1"/>
  <c r="EF23" i="20" s="1"/>
  <c r="CO23" i="20" a="1"/>
  <c r="CO23" i="20" s="1"/>
  <c r="AR23" i="20" a="1"/>
  <c r="AR23" i="20" s="1"/>
  <c r="DO23" i="20" a="1"/>
  <c r="DO23" i="20" s="1"/>
  <c r="X23" i="20" a="1"/>
  <c r="X23" i="20" s="1"/>
  <c r="DT23" i="20" a="1"/>
  <c r="DT23" i="20" s="1"/>
  <c r="CC23" i="20" a="1"/>
  <c r="CC23" i="20" s="1"/>
  <c r="W23" i="20" a="1"/>
  <c r="W23" i="20" s="1"/>
  <c r="BW23" i="20" a="1"/>
  <c r="BW23" i="20" s="1"/>
  <c r="FD23" i="20" a="1"/>
  <c r="FD23" i="20" s="1"/>
  <c r="DM23" i="20" a="1"/>
  <c r="DM23" i="20" s="1"/>
  <c r="BV23" i="20" a="1"/>
  <c r="BV23" i="20" s="1"/>
  <c r="U23" i="20" a="1"/>
  <c r="U23" i="20" s="1"/>
  <c r="CA23" i="20" a="1"/>
  <c r="CA23" i="20" s="1"/>
  <c r="FB23" i="20" a="1"/>
  <c r="FB23" i="20" s="1"/>
  <c r="DL23" i="20" a="1"/>
  <c r="DL23" i="20" s="1"/>
  <c r="BU23" i="20" a="1"/>
  <c r="BU23" i="20" s="1"/>
  <c r="Z23" i="20" a="1"/>
  <c r="Z23" i="20" s="1"/>
  <c r="EB41" i="20" a="1"/>
  <c r="EB41" i="20" s="1"/>
  <c r="BX41" i="20" a="1"/>
  <c r="BX41" i="20" s="1"/>
  <c r="G41" i="20" a="1"/>
  <c r="G41" i="20" s="1"/>
  <c r="CI41" i="20" a="1"/>
  <c r="CI41" i="20" s="1"/>
  <c r="Y41" i="20" a="1"/>
  <c r="Y41" i="20" s="1"/>
  <c r="DT41" i="20" a="1"/>
  <c r="DT41" i="20" s="1"/>
  <c r="BC41" i="20" a="1"/>
  <c r="BC41" i="20" s="1"/>
  <c r="FA41" i="20" a="1"/>
  <c r="FA41" i="20" s="1"/>
  <c r="CT41" i="20" a="1"/>
  <c r="CT41" i="20" s="1"/>
  <c r="AD41" i="20" a="1"/>
  <c r="AD41" i="20" s="1"/>
  <c r="DL41" i="20" a="1"/>
  <c r="DL41" i="20" s="1"/>
  <c r="BH41" i="20" a="1"/>
  <c r="BH41" i="20" s="1"/>
  <c r="ER41" i="20" a="1"/>
  <c r="ER41" i="20" s="1"/>
  <c r="BT41" i="20" a="1"/>
  <c r="BT41" i="20" s="1"/>
  <c r="P41" i="20" a="1"/>
  <c r="P41" i="20" s="1"/>
  <c r="CX41" i="20" a="1"/>
  <c r="CX41" i="20" s="1"/>
  <c r="AA41" i="20" a="1"/>
  <c r="AA41" i="20" s="1"/>
  <c r="BY41" i="20" a="1"/>
  <c r="BY41" i="20" s="1"/>
  <c r="DD41" i="20" a="1"/>
  <c r="DD41" i="20" s="1"/>
  <c r="AM41" i="20" a="1"/>
  <c r="AM41" i="20" s="1"/>
  <c r="DL31" i="20" a="1"/>
  <c r="DL31" i="20" s="1"/>
  <c r="BG31" i="20" a="1"/>
  <c r="BG31" i="20" s="1"/>
  <c r="EU31" i="20" a="1"/>
  <c r="EU31" i="20" s="1"/>
  <c r="CA31" i="20" a="1"/>
  <c r="CA31" i="20" s="1"/>
  <c r="G31" i="20" a="1"/>
  <c r="G31" i="20" s="1"/>
  <c r="DC31" i="20" a="1"/>
  <c r="DC31" i="20" s="1"/>
  <c r="AX31" i="20" a="1"/>
  <c r="AX31" i="20" s="1"/>
  <c r="ES31" i="20" a="1"/>
  <c r="ES31" i="20" s="1"/>
  <c r="BS31" i="20" a="1"/>
  <c r="BS31" i="20" s="1"/>
  <c r="E31" i="20" a="1"/>
  <c r="E31" i="20" s="1"/>
  <c r="DA31" i="20" a="1"/>
  <c r="DA31" i="20" s="1"/>
  <c r="AV31" i="20" a="1"/>
  <c r="AV31" i="20" s="1"/>
  <c r="EJ31" i="20" a="1"/>
  <c r="EJ31" i="20" s="1"/>
  <c r="BQ31" i="20" a="1"/>
  <c r="BQ31" i="20" s="1"/>
  <c r="EW31" i="20" a="1"/>
  <c r="EW31" i="20" s="1"/>
  <c r="CR31" i="20" a="1"/>
  <c r="CR31" i="20" s="1"/>
  <c r="AN31" i="20" a="1"/>
  <c r="AN31" i="20" s="1"/>
  <c r="CC31" i="20" a="1"/>
  <c r="CC31" i="20" s="1"/>
  <c r="BH31" i="20" a="1"/>
  <c r="BH31" i="20" s="1"/>
  <c r="DT30" i="20" a="1"/>
  <c r="DT30" i="20" s="1"/>
  <c r="BH30" i="20" a="1"/>
  <c r="BH30" i="20" s="1"/>
  <c r="EQ30" i="20" a="1"/>
  <c r="EQ30" i="20" s="1"/>
  <c r="CE30" i="20" a="1"/>
  <c r="CE30" i="20" s="1"/>
  <c r="S30" i="20" a="1"/>
  <c r="S30" i="20" s="1"/>
  <c r="DB30" i="20" a="1"/>
  <c r="DB30" i="20" s="1"/>
  <c r="AP30" i="20" a="1"/>
  <c r="AP30" i="20" s="1"/>
  <c r="DY30" i="20" a="1"/>
  <c r="DY30" i="20" s="1"/>
  <c r="BM30" i="20" a="1"/>
  <c r="BM30" i="20" s="1"/>
  <c r="FD30" i="20" a="1"/>
  <c r="FD30" i="20" s="1"/>
  <c r="CR30" i="20" a="1"/>
  <c r="CR30" i="20" s="1"/>
  <c r="AF30" i="20" a="1"/>
  <c r="AF30" i="20" s="1"/>
  <c r="DW30" i="20" a="1"/>
  <c r="DW30" i="20" s="1"/>
  <c r="BK30" i="20" a="1"/>
  <c r="BK30" i="20" s="1"/>
  <c r="FB30" i="20" a="1"/>
  <c r="FB30" i="20" s="1"/>
  <c r="CP30" i="20" a="1"/>
  <c r="CP30" i="20" s="1"/>
  <c r="AD30" i="20" a="1"/>
  <c r="AD30" i="20" s="1"/>
  <c r="DE30" i="20" a="1"/>
  <c r="DE30" i="20" s="1"/>
  <c r="CG30" i="20" a="1"/>
  <c r="CG30" i="20" s="1"/>
  <c r="DX43" i="20" a="1"/>
  <c r="DX43" i="20" s="1"/>
  <c r="BV43" i="20" a="1"/>
  <c r="BV43" i="20" s="1"/>
  <c r="FC43" i="20" a="1"/>
  <c r="FC43" i="20" s="1"/>
  <c r="CM43" i="20" a="1"/>
  <c r="CM43" i="20" s="1"/>
  <c r="AA43" i="20" a="1"/>
  <c r="AA43" i="20" s="1"/>
  <c r="DQ43" i="20" a="1"/>
  <c r="DQ43" i="20" s="1"/>
  <c r="BI43" i="20" a="1"/>
  <c r="BI43" i="20" s="1"/>
  <c r="EP43" i="20" a="1"/>
  <c r="EP43" i="20" s="1"/>
  <c r="BT43" i="20" a="1"/>
  <c r="BT43" i="20" s="1"/>
  <c r="S43" i="20" a="1"/>
  <c r="S43" i="20" s="1"/>
  <c r="DO43" i="20" a="1"/>
  <c r="DO43" i="20" s="1"/>
  <c r="BB43" i="20" a="1"/>
  <c r="BB43" i="20" s="1"/>
  <c r="ET43" i="20" a="1"/>
  <c r="ET43" i="20" s="1"/>
  <c r="CJ43" i="20" a="1"/>
  <c r="CJ43" i="20" s="1"/>
  <c r="W43" i="20" a="1"/>
  <c r="W43" i="20" s="1"/>
  <c r="DN43" i="20" a="1"/>
  <c r="DN43" i="20" s="1"/>
  <c r="BA43" i="20" a="1"/>
  <c r="BA43" i="20" s="1"/>
  <c r="FD43" i="20" a="1"/>
  <c r="FD43" i="20" s="1"/>
  <c r="AZ43" i="20" a="1"/>
  <c r="AZ43" i="20" s="1"/>
  <c r="AB43" i="20" a="1"/>
  <c r="AB43" i="20" s="1"/>
  <c r="FD20" i="20" a="1"/>
  <c r="FD20" i="20" s="1"/>
  <c r="CR20" i="20" a="1"/>
  <c r="CR20" i="20" s="1"/>
  <c r="AF20" i="20" a="1"/>
  <c r="AF20" i="20" s="1"/>
  <c r="EU20" i="20" a="1"/>
  <c r="EU20" i="20" s="1"/>
  <c r="DN20" i="20" a="1"/>
  <c r="DN20" i="20" s="1"/>
  <c r="BB20" i="20" a="1"/>
  <c r="BB20" i="20" s="1"/>
  <c r="ES20" i="20" a="1"/>
  <c r="ES20" i="20" s="1"/>
  <c r="CG20" i="20" a="1"/>
  <c r="CG20" i="20" s="1"/>
  <c r="U20" i="20" a="1"/>
  <c r="U20" i="20" s="1"/>
  <c r="DL20" i="20" a="1"/>
  <c r="DL20" i="20" s="1"/>
  <c r="AZ20" i="20" a="1"/>
  <c r="AZ20" i="20" s="1"/>
  <c r="AE20" i="20" a="1"/>
  <c r="AE20" i="20" s="1"/>
  <c r="CU20" i="20" a="1"/>
  <c r="CU20" i="20" s="1"/>
  <c r="AI20" i="20" a="1"/>
  <c r="AI20" i="20" s="1"/>
  <c r="EP20" i="20" a="1"/>
  <c r="EP20" i="20" s="1"/>
  <c r="CD20" i="20" a="1"/>
  <c r="CD20" i="20" s="1"/>
  <c r="R20" i="20" a="1"/>
  <c r="R20" i="20" s="1"/>
  <c r="DY20" i="20" a="1"/>
  <c r="DY20" i="20" s="1"/>
  <c r="BM20" i="20" a="1"/>
  <c r="BM20" i="20" s="1"/>
  <c r="EM20" i="20" a="1"/>
  <c r="EM20" i="20" s="1"/>
  <c r="EF29" i="20" a="1"/>
  <c r="EF29" i="20" s="1"/>
  <c r="BT29" i="20" a="1"/>
  <c r="BT29" i="20" s="1"/>
  <c r="H29" i="20" a="1"/>
  <c r="H29" i="20" s="1"/>
  <c r="CY29" i="20" a="1"/>
  <c r="CY29" i="20" s="1"/>
  <c r="AM29" i="20" a="1"/>
  <c r="AM29" i="20" s="1"/>
  <c r="ED29" i="20" a="1"/>
  <c r="ED29" i="20" s="1"/>
  <c r="BR29" i="20" a="1"/>
  <c r="BR29" i="20" s="1"/>
  <c r="F29" i="20" a="1"/>
  <c r="F29" i="20" s="1"/>
  <c r="CW29" i="20" a="1"/>
  <c r="CW29" i="20" s="1"/>
  <c r="AK29" i="20" a="1"/>
  <c r="AK29" i="20" s="1"/>
  <c r="EB29" i="20" a="1"/>
  <c r="EB29" i="20" s="1"/>
  <c r="BP29" i="20" a="1"/>
  <c r="BP29" i="20" s="1"/>
  <c r="EY29" i="20" a="1"/>
  <c r="EY29" i="20" s="1"/>
  <c r="CM29" i="20" a="1"/>
  <c r="CM29" i="20" s="1"/>
  <c r="AA29" i="20" a="1"/>
  <c r="AA29" i="20" s="1"/>
  <c r="DJ29" i="20" a="1"/>
  <c r="DJ29" i="20" s="1"/>
  <c r="AX29" i="20" a="1"/>
  <c r="AX29" i="20" s="1"/>
  <c r="Y29" i="20" a="1"/>
  <c r="Y29" i="20" s="1"/>
  <c r="BM29" i="20" a="1"/>
  <c r="BM29" i="20" s="1"/>
  <c r="AG29" i="20" a="1"/>
  <c r="AG29" i="20" s="1"/>
  <c r="EP33" i="20" a="1"/>
  <c r="EP33" i="20" s="1"/>
  <c r="CJ33" i="20" a="1"/>
  <c r="CJ33" i="20" s="1"/>
  <c r="L33" i="20" a="1"/>
  <c r="L33" i="20" s="1"/>
  <c r="CX33" i="20" a="1"/>
  <c r="CX33" i="20" s="1"/>
  <c r="AK33" i="20" a="1"/>
  <c r="AK33" i="20" s="1"/>
  <c r="EG33" i="20" a="1"/>
  <c r="EG33" i="20" s="1"/>
  <c r="CA33" i="20" a="1"/>
  <c r="CA33" i="20" s="1"/>
  <c r="FC33" i="20" a="1"/>
  <c r="FC33" i="20" s="1"/>
  <c r="CO33" i="20" a="1"/>
  <c r="CO33" i="20" s="1"/>
  <c r="AI33" i="20" a="1"/>
  <c r="AI33" i="20" s="1"/>
  <c r="EF33" i="20" a="1"/>
  <c r="EF33" i="20" s="1"/>
  <c r="BQ33" i="20" a="1"/>
  <c r="BQ33" i="20" s="1"/>
  <c r="ES33" i="20" a="1"/>
  <c r="ES33" i="20" s="1"/>
  <c r="CE33" i="20" a="1"/>
  <c r="CE33" i="20" s="1"/>
  <c r="AA33" i="20" a="1"/>
  <c r="AA33" i="20" s="1"/>
  <c r="DW33" i="20" a="1"/>
  <c r="DW33" i="20" s="1"/>
  <c r="BH33" i="20" a="1"/>
  <c r="BH33" i="20" s="1"/>
  <c r="CZ33" i="20" a="1"/>
  <c r="CZ33" i="20" s="1"/>
  <c r="CC33" i="20" a="1"/>
  <c r="CC33" i="20" s="1"/>
  <c r="DN33" i="20" a="1"/>
  <c r="DN33" i="20" s="1"/>
  <c r="EA34" i="20" a="1"/>
  <c r="EA34" i="20" s="1"/>
  <c r="BM34" i="20" a="1"/>
  <c r="BM34" i="20" s="1"/>
  <c r="FC34" i="20" a="1"/>
  <c r="FC34" i="20" s="1"/>
  <c r="CO34" i="20" a="1"/>
  <c r="CO34" i="20" s="1"/>
  <c r="AI34" i="20" a="1"/>
  <c r="AI34" i="20" s="1"/>
  <c r="DY34" i="20" a="1"/>
  <c r="DY34" i="20" s="1"/>
  <c r="BK34" i="20" a="1"/>
  <c r="BK34" i="20" s="1"/>
  <c r="FA34" i="20" a="1"/>
  <c r="FA34" i="20" s="1"/>
  <c r="CU34" i="20" a="1"/>
  <c r="CU34" i="20" s="1"/>
  <c r="AG34" i="20" a="1"/>
  <c r="AG34" i="20" s="1"/>
  <c r="DO34" i="20" a="1"/>
  <c r="DO34" i="20" s="1"/>
  <c r="BA34" i="20" a="1"/>
  <c r="BA34" i="20" s="1"/>
  <c r="ER34" i="20" a="1"/>
  <c r="ER34" i="20" s="1"/>
  <c r="CD34" i="20" a="1"/>
  <c r="CD34" i="20" s="1"/>
  <c r="P34" i="20" a="1"/>
  <c r="P34" i="20" s="1"/>
  <c r="CY34" i="20" a="1"/>
  <c r="CY34" i="20" s="1"/>
  <c r="AK34" i="20" a="1"/>
  <c r="AK34" i="20" s="1"/>
  <c r="DT34" i="20" a="1"/>
  <c r="DT34" i="20" s="1"/>
  <c r="EW34" i="20" a="1"/>
  <c r="EW34" i="20" s="1"/>
  <c r="CW28" i="20" a="1"/>
  <c r="CW28" i="20" s="1"/>
  <c r="AK28" i="20" a="1"/>
  <c r="AK28" i="20" s="1"/>
  <c r="EA28" i="20" a="1"/>
  <c r="EA28" i="20" s="1"/>
  <c r="BP28" i="20" a="1"/>
  <c r="BP28" i="20" s="1"/>
  <c r="EX28" i="20" a="1"/>
  <c r="EX28" i="20" s="1"/>
  <c r="CM28" i="20" a="1"/>
  <c r="CM28" i="20" s="1"/>
  <c r="AA28" i="20" a="1"/>
  <c r="AA28" i="20" s="1"/>
  <c r="DB28" i="20" a="1"/>
  <c r="DB28" i="20" s="1"/>
  <c r="AP28" i="20" a="1"/>
  <c r="AP28" i="20" s="1"/>
  <c r="EF28" i="20" a="1"/>
  <c r="EF28" i="20" s="1"/>
  <c r="BU28" i="20" a="1"/>
  <c r="BU28" i="20" s="1"/>
  <c r="I28" i="20" a="1"/>
  <c r="I28" i="20" s="1"/>
  <c r="CZ28" i="20" a="1"/>
  <c r="CZ28" i="20" s="1"/>
  <c r="AN28" i="20" a="1"/>
  <c r="AN28" i="20" s="1"/>
  <c r="ED28" i="20" a="1"/>
  <c r="ED28" i="20" s="1"/>
  <c r="BS28" i="20" a="1"/>
  <c r="BS28" i="20" s="1"/>
  <c r="G28" i="20" a="1"/>
  <c r="G28" i="20" s="1"/>
  <c r="CP28" i="20" a="1"/>
  <c r="CP28" i="20" s="1"/>
  <c r="EC28" i="20" a="1"/>
  <c r="EC28" i="20" s="1"/>
  <c r="DX37" i="20" a="1"/>
  <c r="DX37" i="20" s="1"/>
  <c r="DL17" i="20" a="1"/>
  <c r="DL17" i="20" s="1"/>
  <c r="AZ17" i="20" a="1"/>
  <c r="AZ17" i="20" s="1"/>
  <c r="EY17" i="20" a="1"/>
  <c r="EY17" i="20" s="1"/>
  <c r="DJ17" i="20" a="1"/>
  <c r="DJ17" i="20" s="1"/>
  <c r="AX17" i="20" a="1"/>
  <c r="AX17" i="20" s="1"/>
  <c r="EW17" i="20" a="1"/>
  <c r="EW17" i="20" s="1"/>
  <c r="CK17" i="20" a="1"/>
  <c r="CK17" i="20" s="1"/>
  <c r="Y17" i="20" a="1"/>
  <c r="Y17" i="20" s="1"/>
  <c r="EF17" i="20" a="1"/>
  <c r="EF17" i="20" s="1"/>
  <c r="BT17" i="20" a="1"/>
  <c r="BT17" i="20" s="1"/>
  <c r="H17" i="20" a="1"/>
  <c r="H17" i="20" s="1"/>
  <c r="S17" i="20" a="1"/>
  <c r="S17" i="20" s="1"/>
  <c r="CY17" i="20" a="1"/>
  <c r="CY17" i="20" s="1"/>
  <c r="AM17" i="20" a="1"/>
  <c r="AM17" i="20" s="1"/>
  <c r="BI17" i="20" a="1"/>
  <c r="BI17" i="20" s="1"/>
  <c r="DV17" i="20" a="1"/>
  <c r="DV17" i="20" s="1"/>
  <c r="BJ17" i="20" a="1"/>
  <c r="BJ17" i="20" s="1"/>
  <c r="EC17" i="20" a="1"/>
  <c r="EC17" i="20" s="1"/>
  <c r="EK17" i="20" a="1"/>
  <c r="EK17" i="20" s="1"/>
  <c r="FA35" i="20" a="1"/>
  <c r="FA35" i="20" s="1"/>
  <c r="CM35" i="20" a="1"/>
  <c r="CM35" i="20" s="1"/>
  <c r="Y35" i="20" a="1"/>
  <c r="Y35" i="20" s="1"/>
  <c r="DP35" i="20" a="1"/>
  <c r="DP35" i="20" s="1"/>
  <c r="BB35" i="20" a="1"/>
  <c r="BB35" i="20" s="1"/>
  <c r="EK35" i="20" a="1"/>
  <c r="EK35" i="20" s="1"/>
  <c r="BW35" i="20" a="1"/>
  <c r="BW35" i="20" s="1"/>
  <c r="I35" i="20" a="1"/>
  <c r="I35" i="20" s="1"/>
  <c r="CZ35" i="20" a="1"/>
  <c r="CZ35" i="20" s="1"/>
  <c r="AL35" i="20" a="1"/>
  <c r="AL35" i="20" s="1"/>
  <c r="DT35" i="20" a="1"/>
  <c r="DT35" i="20" s="1"/>
  <c r="BF35" i="20" a="1"/>
  <c r="BF35" i="20" s="1"/>
  <c r="FD35" i="20" a="1"/>
  <c r="FD35" i="20" s="1"/>
  <c r="CP35" i="20" a="1"/>
  <c r="CP35" i="20" s="1"/>
  <c r="AB35" i="20" a="1"/>
  <c r="AB35" i="20" s="1"/>
  <c r="DR35" i="20" a="1"/>
  <c r="DR35" i="20" s="1"/>
  <c r="BL35" i="20" a="1"/>
  <c r="BL35" i="20" s="1"/>
  <c r="EU35" i="20" a="1"/>
  <c r="EU35" i="20" s="1"/>
  <c r="DY35" i="20" a="1"/>
  <c r="DY35" i="20" s="1"/>
  <c r="DC35" i="20" a="1"/>
  <c r="DC35" i="20" s="1"/>
  <c r="EF18" i="20" a="1"/>
  <c r="EF18" i="20" s="1"/>
  <c r="BT18" i="20" a="1"/>
  <c r="BT18" i="20" s="1"/>
  <c r="H18" i="20" a="1"/>
  <c r="H18" i="20" s="1"/>
  <c r="EL18" i="20" a="1"/>
  <c r="EL18" i="20" s="1"/>
  <c r="BZ18" i="20" a="1"/>
  <c r="BZ18" i="20" s="1"/>
  <c r="N18" i="20" a="1"/>
  <c r="N18" i="20" s="1"/>
  <c r="EC18" i="20" a="1"/>
  <c r="EC18" i="20" s="1"/>
  <c r="BQ18" i="20" a="1"/>
  <c r="BQ18" i="20" s="1"/>
  <c r="E18" i="20" a="1"/>
  <c r="E18" i="20" s="1"/>
  <c r="DL18" i="20" a="1"/>
  <c r="DL18" i="20" s="1"/>
  <c r="AZ18" i="20" a="1"/>
  <c r="AZ18" i="20" s="1"/>
  <c r="DO18" i="20" a="1"/>
  <c r="DO18" i="20" s="1"/>
  <c r="DC18" i="20" a="1"/>
  <c r="DC18" i="20" s="1"/>
  <c r="AQ18" i="20" a="1"/>
  <c r="AQ18" i="20" s="1"/>
  <c r="BM18" i="20" a="1"/>
  <c r="BM18" i="20" s="1"/>
  <c r="DZ18" i="20" a="1"/>
  <c r="DZ18" i="20" s="1"/>
  <c r="BN18" i="20" a="1"/>
  <c r="BN18" i="20" s="1"/>
  <c r="EG18" i="20" a="1"/>
  <c r="EG18" i="20" s="1"/>
  <c r="EW18" i="20" a="1"/>
  <c r="EW18" i="20" s="1"/>
  <c r="AM18" i="20" a="1"/>
  <c r="AM18" i="20" s="1"/>
  <c r="DD19" i="20" a="1"/>
  <c r="DD19" i="20" s="1"/>
  <c r="AR19" i="20" a="1"/>
  <c r="AR19" i="20" s="1"/>
  <c r="CE19" i="20" a="1"/>
  <c r="CE19" i="20" s="1"/>
  <c r="DB19" i="20" a="1"/>
  <c r="DB19" i="20" s="1"/>
  <c r="AP19" i="20" a="1"/>
  <c r="AP19" i="20" s="1"/>
  <c r="EG19" i="20" a="1"/>
  <c r="EG19" i="20" s="1"/>
  <c r="BU19" i="20" a="1"/>
  <c r="BU19" i="20" s="1"/>
  <c r="I19" i="20" a="1"/>
  <c r="I19" i="20" s="1"/>
  <c r="DP19" i="20" a="1"/>
  <c r="DP19" i="20" s="1"/>
  <c r="BD19" i="20" a="1"/>
  <c r="BD19" i="20" s="1"/>
  <c r="BW19" i="20" a="1"/>
  <c r="BW19" i="20" s="1"/>
  <c r="DG19" i="20" a="1"/>
  <c r="DG19" i="20" s="1"/>
  <c r="AU19" i="20" a="1"/>
  <c r="AU19" i="20" s="1"/>
  <c r="EQ19" i="20" a="1"/>
  <c r="EQ19" i="20" s="1"/>
  <c r="DN19" i="20" a="1"/>
  <c r="DN19" i="20" s="1"/>
  <c r="BB19" i="20" a="1"/>
  <c r="BB19" i="20" s="1"/>
  <c r="CW19" i="20" a="1"/>
  <c r="CW19" i="20" s="1"/>
  <c r="S19" i="20" a="1"/>
  <c r="S19" i="20" s="1"/>
  <c r="BY19" i="20" a="1"/>
  <c r="BY19" i="20" s="1"/>
  <c r="ER21" i="20" a="1"/>
  <c r="ER21" i="20" s="1"/>
  <c r="CF21" i="20" a="1"/>
  <c r="CF21" i="20" s="1"/>
  <c r="T21" i="20" a="1"/>
  <c r="T21" i="20" s="1"/>
  <c r="EX21" i="20" a="1"/>
  <c r="EX21" i="20" s="1"/>
  <c r="CL21" i="20" a="1"/>
  <c r="CL21" i="20" s="1"/>
  <c r="Z21" i="20" a="1"/>
  <c r="Z21" i="20" s="1"/>
  <c r="DI21" i="20" a="1"/>
  <c r="DI21" i="20" s="1"/>
  <c r="AW21" i="20" a="1"/>
  <c r="AW21" i="20" s="1"/>
  <c r="EN21" i="20" a="1"/>
  <c r="EN21" i="20" s="1"/>
  <c r="CB21" i="20" a="1"/>
  <c r="CB21" i="20" s="1"/>
  <c r="P21" i="20" a="1"/>
  <c r="P21" i="20" s="1"/>
  <c r="EE21" i="20" a="1"/>
  <c r="EE21" i="20" s="1"/>
  <c r="BS21" i="20" a="1"/>
  <c r="BS21" i="20" s="1"/>
  <c r="G21" i="20" a="1"/>
  <c r="G21" i="20" s="1"/>
  <c r="DV21" i="20" a="1"/>
  <c r="DV21" i="20" s="1"/>
  <c r="BJ21" i="20" a="1"/>
  <c r="BJ21" i="20" s="1"/>
  <c r="EQ21" i="20" a="1"/>
  <c r="EQ21" i="20" s="1"/>
  <c r="DU21" i="20" a="1"/>
  <c r="DU21" i="20" s="1"/>
  <c r="BI21" i="20" a="1"/>
  <c r="BI21" i="20" s="1"/>
  <c r="DS21" i="20" a="1"/>
  <c r="DS21" i="20" s="1"/>
  <c r="DX38" i="20" a="1"/>
  <c r="DX38" i="20" s="1"/>
  <c r="EM38" i="20" a="1"/>
  <c r="EM38" i="20" s="1"/>
  <c r="CA38" i="20" a="1"/>
  <c r="CA38" i="20" s="1"/>
  <c r="FD38" i="20" a="1"/>
  <c r="FD38" i="20" s="1"/>
  <c r="CR38" i="20" a="1"/>
  <c r="CR38" i="20" s="1"/>
  <c r="DN38" i="20" a="1"/>
  <c r="DN38" i="20" s="1"/>
  <c r="BB38" i="20" a="1"/>
  <c r="BB38" i="20" s="1"/>
  <c r="EV38" i="20" a="1"/>
  <c r="EV38" i="20" s="1"/>
  <c r="CJ38" i="20" a="1"/>
  <c r="CJ38" i="20" s="1"/>
  <c r="U38" i="20" a="1"/>
  <c r="U38" i="20" s="1"/>
  <c r="T38" i="20" a="1"/>
  <c r="T38" i="20" s="1"/>
  <c r="AY38" i="20" a="1"/>
  <c r="AY38" i="20" s="1"/>
  <c r="AW38" i="20" a="1"/>
  <c r="AW38" i="20" s="1"/>
  <c r="CL38" i="20" a="1"/>
  <c r="CL38" i="20" s="1"/>
  <c r="ED38" i="20" a="1"/>
  <c r="ED38" i="20" s="1"/>
  <c r="ES38" i="20" a="1"/>
  <c r="ES38" i="20" s="1"/>
  <c r="Y38" i="20" a="1"/>
  <c r="Y38" i="20" s="1"/>
  <c r="BL38" i="20" a="1"/>
  <c r="BL38" i="20" s="1"/>
  <c r="DJ38" i="20" a="1"/>
  <c r="DJ38" i="20" s="1"/>
  <c r="BU16" i="20" a="1"/>
  <c r="BU16" i="20" s="1"/>
  <c r="AB16" i="20" a="1"/>
  <c r="AB16" i="20" s="1"/>
  <c r="W16" i="20" a="1"/>
  <c r="W16" i="20" s="1"/>
  <c r="AY16" i="20" a="1"/>
  <c r="AY16" i="20" s="1"/>
  <c r="DW16" i="20" a="1"/>
  <c r="DW16" i="20" s="1"/>
  <c r="EA23" i="20" a="1"/>
  <c r="EA23" i="20" s="1"/>
  <c r="AF23" i="20" a="1"/>
  <c r="AF23" i="20" s="1"/>
  <c r="DZ23" i="20" a="1"/>
  <c r="DZ23" i="20" s="1"/>
  <c r="CJ23" i="20" a="1"/>
  <c r="CJ23" i="20" s="1"/>
  <c r="AK23" i="20" a="1"/>
  <c r="AK23" i="20" s="1"/>
  <c r="CY23" i="20" a="1"/>
  <c r="CY23" i="20" s="1"/>
  <c r="J23" i="20" a="1"/>
  <c r="J23" i="20" s="1"/>
  <c r="DN23" i="20" a="1"/>
  <c r="DN23" i="20" s="1"/>
  <c r="BX23" i="20" a="1"/>
  <c r="BX23" i="20" s="1"/>
  <c r="Q23" i="20" a="1"/>
  <c r="Q23" i="20" s="1"/>
  <c r="BG23" i="20" a="1"/>
  <c r="BG23" i="20" s="1"/>
  <c r="EX23" i="20" a="1"/>
  <c r="EX23" i="20" s="1"/>
  <c r="DH23" i="20" a="1"/>
  <c r="DH23" i="20" s="1"/>
  <c r="BQ23" i="20" a="1"/>
  <c r="BQ23" i="20" s="1"/>
  <c r="O23" i="20" a="1"/>
  <c r="O23" i="20" s="1"/>
  <c r="BK23" i="20" a="1"/>
  <c r="BK23" i="20" s="1"/>
  <c r="EW23" i="20" a="1"/>
  <c r="EW23" i="20" s="1"/>
  <c r="DF23" i="20" a="1"/>
  <c r="DF23" i="20" s="1"/>
  <c r="BP23" i="20" a="1"/>
  <c r="BP23" i="20" s="1"/>
  <c r="T23" i="20" a="1"/>
  <c r="T23" i="20" s="1"/>
  <c r="DV41" i="20" a="1"/>
  <c r="DV41" i="20" s="1"/>
  <c r="BQ41" i="20" a="1"/>
  <c r="BQ41" i="20" s="1"/>
  <c r="FC41" i="20" a="1"/>
  <c r="FC41" i="20" s="1"/>
  <c r="BW41" i="20" a="1"/>
  <c r="BW41" i="20" s="1"/>
  <c r="S41" i="20" a="1"/>
  <c r="S41" i="20" s="1"/>
  <c r="DN41" i="20" a="1"/>
  <c r="DN41" i="20" s="1"/>
  <c r="AQ41" i="20" a="1"/>
  <c r="AQ41" i="20" s="1"/>
  <c r="ET41" i="20" a="1"/>
  <c r="ET41" i="20" s="1"/>
  <c r="CN41" i="20" a="1"/>
  <c r="CN41" i="20" s="1"/>
  <c r="W41" i="20" a="1"/>
  <c r="W41" i="20" s="1"/>
  <c r="DF41" i="20" a="1"/>
  <c r="DF41" i="20" s="1"/>
  <c r="BB41" i="20" a="1"/>
  <c r="BB41" i="20" s="1"/>
  <c r="EE41" i="20" a="1"/>
  <c r="EE41" i="20" s="1"/>
  <c r="BG41" i="20" a="1"/>
  <c r="BG41" i="20" s="1"/>
  <c r="J41" i="20" a="1"/>
  <c r="J41" i="20" s="1"/>
  <c r="CR41" i="20" a="1"/>
  <c r="CR41" i="20" s="1"/>
  <c r="U41" i="20" a="1"/>
  <c r="U41" i="20" s="1"/>
  <c r="DP41" i="20" a="1"/>
  <c r="DP41" i="20" s="1"/>
  <c r="BF41" i="20" a="1"/>
  <c r="BF41" i="20" s="1"/>
  <c r="DE31" i="20" a="1"/>
  <c r="DE31" i="20" s="1"/>
  <c r="AZ31" i="20" a="1"/>
  <c r="AZ31" i="20" s="1"/>
  <c r="EM31" i="20" a="1"/>
  <c r="EM31" i="20" s="1"/>
  <c r="BM31" i="20" a="1"/>
  <c r="BM31" i="20" s="1"/>
  <c r="FA31" i="20" a="1"/>
  <c r="FA31" i="20" s="1"/>
  <c r="CV31" i="20" a="1"/>
  <c r="CV31" i="20" s="1"/>
  <c r="AQ31" i="20" a="1"/>
  <c r="AQ31" i="20" s="1"/>
  <c r="EE31" i="20" a="1"/>
  <c r="EE31" i="20" s="1"/>
  <c r="BK31" i="20" a="1"/>
  <c r="BK31" i="20" s="1"/>
  <c r="EY31" i="20" a="1"/>
  <c r="EY31" i="20" s="1"/>
  <c r="CT31" i="20" a="1"/>
  <c r="CT31" i="20" s="1"/>
  <c r="AO31" i="20" a="1"/>
  <c r="AO31" i="20" s="1"/>
  <c r="EC31" i="20" a="1"/>
  <c r="EC31" i="20" s="1"/>
  <c r="BC31" i="20" a="1"/>
  <c r="BC31" i="20" s="1"/>
  <c r="EP31" i="20" a="1"/>
  <c r="EP31" i="20" s="1"/>
  <c r="CK31" i="20" a="1"/>
  <c r="CK31" i="20" s="1"/>
  <c r="AF31" i="20" a="1"/>
  <c r="AF31" i="20" s="1"/>
  <c r="EA31" i="20" a="1"/>
  <c r="EA31" i="20" s="1"/>
  <c r="BA31" i="20" a="1"/>
  <c r="BA31" i="20" s="1"/>
  <c r="DL30" i="20" a="1"/>
  <c r="DL30" i="20" s="1"/>
  <c r="AZ30" i="20" a="1"/>
  <c r="AZ30" i="20" s="1"/>
  <c r="EI30" i="20" a="1"/>
  <c r="EI30" i="20" s="1"/>
  <c r="BW30" i="20" a="1"/>
  <c r="BW30" i="20" s="1"/>
  <c r="K30" i="20" a="1"/>
  <c r="K30" i="20" s="1"/>
  <c r="CT30" i="20" a="1"/>
  <c r="CT30" i="20" s="1"/>
  <c r="AH30" i="20" a="1"/>
  <c r="AH30" i="20" s="1"/>
  <c r="DQ30" i="20" a="1"/>
  <c r="DQ30" i="20" s="1"/>
  <c r="BE30" i="20" a="1"/>
  <c r="BE30" i="20" s="1"/>
  <c r="EV30" i="20" a="1"/>
  <c r="EV30" i="20" s="1"/>
  <c r="CJ30" i="20" a="1"/>
  <c r="CJ30" i="20" s="1"/>
  <c r="X30" i="20" a="1"/>
  <c r="X30" i="20" s="1"/>
  <c r="DO30" i="20" a="1"/>
  <c r="DO30" i="20" s="1"/>
  <c r="BC30" i="20" a="1"/>
  <c r="BC30" i="20" s="1"/>
  <c r="ET30" i="20" a="1"/>
  <c r="ET30" i="20" s="1"/>
  <c r="CH30" i="20" a="1"/>
  <c r="CH30" i="20" s="1"/>
  <c r="V30" i="20" a="1"/>
  <c r="V30" i="20" s="1"/>
  <c r="AS30" i="20" a="1"/>
  <c r="AS30" i="20" s="1"/>
  <c r="U30" i="20" a="1"/>
  <c r="U30" i="20" s="1"/>
  <c r="DS43" i="20" a="1"/>
  <c r="DS43" i="20" s="1"/>
  <c r="BP43" i="20" a="1"/>
  <c r="BP43" i="20" s="1"/>
  <c r="EW43" i="20" a="1"/>
  <c r="EW43" i="20" s="1"/>
  <c r="CA43" i="20" a="1"/>
  <c r="CA43" i="20" s="1"/>
  <c r="U43" i="20" a="1"/>
  <c r="U43" i="20" s="1"/>
  <c r="DK43" i="20" a="1"/>
  <c r="DK43" i="20" s="1"/>
  <c r="BC43" i="20" a="1"/>
  <c r="BC43" i="20" s="1"/>
  <c r="EI43" i="20" a="1"/>
  <c r="EI43" i="20" s="1"/>
  <c r="BN43" i="20" a="1"/>
  <c r="BN43" i="20" s="1"/>
  <c r="M43" i="20" a="1"/>
  <c r="M43" i="20" s="1"/>
  <c r="DJ43" i="20" a="1"/>
  <c r="DJ43" i="20" s="1"/>
  <c r="AV43" i="20" a="1"/>
  <c r="AV43" i="20" s="1"/>
  <c r="EN43" i="20" a="1"/>
  <c r="EN43" i="20" s="1"/>
  <c r="BX43" i="20" a="1"/>
  <c r="BX43" i="20" s="1"/>
  <c r="R43" i="20" a="1"/>
  <c r="R43" i="20" s="1"/>
  <c r="DH43" i="20" a="1"/>
  <c r="DH43" i="20" s="1"/>
  <c r="AT43" i="20" a="1"/>
  <c r="AT43" i="20" s="1"/>
  <c r="DG43" i="20" a="1"/>
  <c r="DG43" i="20" s="1"/>
  <c r="EL43" i="20" a="1"/>
  <c r="EL43" i="20" s="1"/>
  <c r="BW43" i="20" a="1"/>
  <c r="BW43" i="20" s="1"/>
  <c r="EV20" i="20" a="1"/>
  <c r="EV20" i="20" s="1"/>
  <c r="CJ20" i="20" a="1"/>
  <c r="CJ20" i="20" s="1"/>
  <c r="X20" i="20" a="1"/>
  <c r="X20" i="20" s="1"/>
  <c r="CY20" i="20" a="1"/>
  <c r="CY20" i="20" s="1"/>
  <c r="DF20" i="20" a="1"/>
  <c r="DF20" i="20" s="1"/>
  <c r="AT20" i="20" a="1"/>
  <c r="AT20" i="20" s="1"/>
  <c r="EK20" i="20" a="1"/>
  <c r="EK20" i="20" s="1"/>
  <c r="BY20" i="20" a="1"/>
  <c r="BY20" i="20" s="1"/>
  <c r="M20" i="20" a="1"/>
  <c r="M20" i="20" s="1"/>
  <c r="DD20" i="20" a="1"/>
  <c r="DD20" i="20" s="1"/>
  <c r="AR20" i="20" a="1"/>
  <c r="AR20" i="20" s="1"/>
  <c r="EY20" i="20" a="1"/>
  <c r="EY20" i="20" s="1"/>
  <c r="CM20" i="20" a="1"/>
  <c r="CM20" i="20" s="1"/>
  <c r="AA20" i="20" a="1"/>
  <c r="AA20" i="20" s="1"/>
  <c r="EH20" i="20" a="1"/>
  <c r="EH20" i="20" s="1"/>
  <c r="BV20" i="20" a="1"/>
  <c r="BV20" i="20" s="1"/>
  <c r="J20" i="20" a="1"/>
  <c r="J20" i="20" s="1"/>
  <c r="DQ20" i="20" a="1"/>
  <c r="DQ20" i="20" s="1"/>
  <c r="BE20" i="20" a="1"/>
  <c r="BE20" i="20" s="1"/>
  <c r="CQ20" i="20" a="1"/>
  <c r="CQ20" i="20" s="1"/>
  <c r="DX29" i="20" a="1"/>
  <c r="DX29" i="20" s="1"/>
  <c r="BL29" i="20" a="1"/>
  <c r="BL29" i="20" s="1"/>
  <c r="FC29" i="20" a="1"/>
  <c r="FC29" i="20" s="1"/>
  <c r="CQ29" i="20" a="1"/>
  <c r="CQ29" i="20" s="1"/>
  <c r="AE29" i="20" a="1"/>
  <c r="AE29" i="20" s="1"/>
  <c r="DV29" i="20" a="1"/>
  <c r="DV29" i="20" s="1"/>
  <c r="BJ29" i="20" a="1"/>
  <c r="BJ29" i="20" s="1"/>
  <c r="FA29" i="20" a="1"/>
  <c r="FA29" i="20" s="1"/>
  <c r="CO29" i="20" a="1"/>
  <c r="CO29" i="20" s="1"/>
  <c r="AC29" i="20" a="1"/>
  <c r="AC29" i="20" s="1"/>
  <c r="DT29" i="20" a="1"/>
  <c r="DT29" i="20" s="1"/>
  <c r="BH29" i="20" a="1"/>
  <c r="BH29" i="20" s="1"/>
  <c r="EQ29" i="20" a="1"/>
  <c r="EQ29" i="20" s="1"/>
  <c r="CE29" i="20" a="1"/>
  <c r="CE29" i="20" s="1"/>
  <c r="S29" i="20" a="1"/>
  <c r="S29" i="20" s="1"/>
  <c r="DB29" i="20" a="1"/>
  <c r="DB29" i="20" s="1"/>
  <c r="AP29" i="20" a="1"/>
  <c r="AP29" i="20" s="1"/>
  <c r="EO29" i="20" a="1"/>
  <c r="EO29" i="20" s="1"/>
  <c r="DQ29" i="20" a="1"/>
  <c r="DQ29" i="20" s="1"/>
  <c r="EI33" i="20" a="1"/>
  <c r="EI33" i="20" s="1"/>
  <c r="BU33" i="20" a="1"/>
  <c r="BU33" i="20" s="1"/>
  <c r="EW33" i="20" a="1"/>
  <c r="EW33" i="20" s="1"/>
  <c r="CQ33" i="20" a="1"/>
  <c r="CQ33" i="20" s="1"/>
  <c r="AD33" i="20" a="1"/>
  <c r="AD33" i="20" s="1"/>
  <c r="DZ33" i="20" a="1"/>
  <c r="DZ33" i="20" s="1"/>
  <c r="BS33" i="20" a="1"/>
  <c r="BS33" i="20" s="1"/>
  <c r="EU33" i="20" a="1"/>
  <c r="EU33" i="20" s="1"/>
  <c r="CG33" i="20" a="1"/>
  <c r="CG33" i="20" s="1"/>
  <c r="AC33" i="20" a="1"/>
  <c r="AC33" i="20" s="1"/>
  <c r="DQ33" i="20" a="1"/>
  <c r="DQ33" i="20" s="1"/>
  <c r="BJ33" i="20" a="1"/>
  <c r="BJ33" i="20" s="1"/>
  <c r="EL33" i="20" a="1"/>
  <c r="EL33" i="20" s="1"/>
  <c r="BX33" i="20" a="1"/>
  <c r="BX33" i="20" s="1"/>
  <c r="U33" i="20" a="1"/>
  <c r="U33" i="20" s="1"/>
  <c r="DO33" i="20" a="1"/>
  <c r="DO33" i="20" s="1"/>
  <c r="AZ33" i="20" a="1"/>
  <c r="AZ33" i="20" s="1"/>
  <c r="AS33" i="20" a="1"/>
  <c r="AS33" i="20" s="1"/>
  <c r="Y33" i="20" a="1"/>
  <c r="Y33" i="20" s="1"/>
  <c r="BG33" i="20" a="1"/>
  <c r="BG33" i="20" s="1"/>
  <c r="DS34" i="20" a="1"/>
  <c r="DS34" i="20" s="1"/>
  <c r="BE34" i="20" a="1"/>
  <c r="BE34" i="20" s="1"/>
  <c r="EU34" i="20" a="1"/>
  <c r="EU34" i="20" s="1"/>
  <c r="CG34" i="20" a="1"/>
  <c r="CG34" i="20" s="1"/>
  <c r="AA34" i="20" a="1"/>
  <c r="AA34" i="20" s="1"/>
  <c r="DQ34" i="20" a="1"/>
  <c r="DQ34" i="20" s="1"/>
  <c r="BC34" i="20" a="1"/>
  <c r="BC34" i="20" s="1"/>
  <c r="ES34" i="20" a="1"/>
  <c r="ES34" i="20" s="1"/>
  <c r="CM34" i="20" a="1"/>
  <c r="CM34" i="20" s="1"/>
  <c r="Y34" i="20" a="1"/>
  <c r="Y34" i="20" s="1"/>
  <c r="DH34" i="20" a="1"/>
  <c r="DH34" i="20" s="1"/>
  <c r="AT34" i="20" a="1"/>
  <c r="AT34" i="20" s="1"/>
  <c r="EC34" i="20" a="1"/>
  <c r="EC34" i="20" s="1"/>
  <c r="BW34" i="20" a="1"/>
  <c r="BW34" i="20" s="1"/>
  <c r="H34" i="20" a="1"/>
  <c r="H34" i="20" s="1"/>
  <c r="CR34" i="20" a="1"/>
  <c r="CR34" i="20" s="1"/>
  <c r="AD34" i="20" a="1"/>
  <c r="AD34" i="20" s="1"/>
  <c r="BN34" i="20" a="1"/>
  <c r="BN34" i="20" s="1"/>
  <c r="CQ34" i="20" a="1"/>
  <c r="CQ34" i="20" s="1"/>
  <c r="EZ28" i="20" a="1"/>
  <c r="EZ28" i="20" s="1"/>
  <c r="CO28" i="20" a="1"/>
  <c r="CO28" i="20" s="1"/>
  <c r="AC28" i="20" a="1"/>
  <c r="AC28" i="20" s="1"/>
  <c r="DS28" i="20" a="1"/>
  <c r="DS28" i="20" s="1"/>
  <c r="BH28" i="20" a="1"/>
  <c r="BH28" i="20" s="1"/>
  <c r="EP28" i="20" a="1"/>
  <c r="EP28" i="20" s="1"/>
  <c r="CE28" i="20" a="1"/>
  <c r="CE28" i="20" s="1"/>
  <c r="S28" i="20" a="1"/>
  <c r="S28" i="20" s="1"/>
  <c r="CT28" i="20" a="1"/>
  <c r="CT28" i="20" s="1"/>
  <c r="AH28" i="20" a="1"/>
  <c r="AH28" i="20" s="1"/>
  <c r="DX28" i="20" a="1"/>
  <c r="DX28" i="20" s="1"/>
  <c r="BM28" i="20" a="1"/>
  <c r="BM28" i="20" s="1"/>
  <c r="FC28" i="20" a="1"/>
  <c r="FC28" i="20" s="1"/>
  <c r="CR28" i="20" a="1"/>
  <c r="CR28" i="20" s="1"/>
  <c r="AF28" i="20" a="1"/>
  <c r="AF28" i="20" s="1"/>
  <c r="DV28" i="20" a="1"/>
  <c r="DV28" i="20" s="1"/>
  <c r="BK28" i="20" a="1"/>
  <c r="BK28" i="20" s="1"/>
  <c r="FB28" i="20" a="1"/>
  <c r="FB28" i="20" s="1"/>
  <c r="AE28" i="20" a="1"/>
  <c r="AE28" i="20" s="1"/>
  <c r="CH28" i="20" a="1"/>
  <c r="CH28" i="20" s="1"/>
  <c r="EY37" i="20" a="1"/>
  <c r="EY37" i="20" s="1"/>
  <c r="EU37" i="20" a="1"/>
  <c r="EU37" i="20" s="1"/>
  <c r="DF37" i="20" a="1"/>
  <c r="DF37" i="20" s="1"/>
  <c r="AP37" i="20" a="1"/>
  <c r="AP37" i="20" s="1"/>
  <c r="DL37" i="20" a="1"/>
  <c r="DL37" i="20" s="1"/>
  <c r="AH37" i="20" a="1"/>
  <c r="AH37" i="20" s="1"/>
  <c r="DC37" i="20" a="1"/>
  <c r="DC37" i="20" s="1"/>
  <c r="AN37" i="20" a="1"/>
  <c r="AN37" i="20" s="1"/>
  <c r="CH37" i="20" a="1"/>
  <c r="CH37" i="20" s="1"/>
  <c r="S37" i="20" a="1"/>
  <c r="S37" i="20" s="1"/>
  <c r="CO37" i="20" a="1"/>
  <c r="CO37" i="20" s="1"/>
  <c r="K37" i="20" a="1"/>
  <c r="K37" i="20" s="1"/>
  <c r="CN37" i="20" a="1"/>
  <c r="CN37" i="20" s="1"/>
  <c r="AE37" i="20" a="1"/>
  <c r="AE37" i="20" s="1"/>
  <c r="BY37" i="20" a="1"/>
  <c r="BY37" i="20" s="1"/>
  <c r="J37" i="20" a="1"/>
  <c r="J37" i="20" s="1"/>
  <c r="AJ37" i="20" a="1"/>
  <c r="AJ37" i="20" s="1"/>
  <c r="R16" i="20" a="1"/>
  <c r="R16" i="20" s="1"/>
  <c r="EE16" i="20" a="1"/>
  <c r="EE16" i="20" s="1"/>
  <c r="AE16" i="20" a="1"/>
  <c r="AE16" i="20" s="1"/>
  <c r="AZ16" i="20" a="1"/>
  <c r="AZ16" i="20" s="1"/>
  <c r="H16" i="20" a="1"/>
  <c r="H16" i="20" s="1"/>
  <c r="K16" i="20" a="1"/>
  <c r="K16" i="20" s="1"/>
  <c r="EK16" i="20" a="1"/>
  <c r="EK16" i="20" s="1"/>
  <c r="AG16" i="20" a="1"/>
  <c r="AG16" i="20" s="1"/>
  <c r="BP16" i="20" a="1"/>
  <c r="BP16" i="20" s="1"/>
  <c r="X16" i="20" a="1"/>
  <c r="X16" i="20" s="1"/>
  <c r="AA16" i="20" a="1"/>
  <c r="AA16" i="20" s="1"/>
  <c r="FA16" i="20" a="1"/>
  <c r="FA16" i="20" s="1"/>
  <c r="DW42" i="20" a="1"/>
  <c r="DW42" i="20" s="1"/>
  <c r="BN42" i="20" a="1"/>
  <c r="BN42" i="20" s="1"/>
  <c r="FA42" i="20" a="1"/>
  <c r="FA42" i="20" s="1"/>
  <c r="CK42" i="20" a="1"/>
  <c r="CK42" i="20" s="1"/>
  <c r="U42" i="20" a="1"/>
  <c r="U42" i="20" s="1"/>
  <c r="DU42" i="20" a="1"/>
  <c r="DU42" i="20" s="1"/>
  <c r="BL42" i="20" a="1"/>
  <c r="BL42" i="20" s="1"/>
  <c r="ET42" i="20" a="1"/>
  <c r="ET42" i="20" s="1"/>
  <c r="BW42" i="20" a="1"/>
  <c r="BW42" i="20" s="1"/>
  <c r="N42" i="20" a="1"/>
  <c r="N42" i="20" s="1"/>
  <c r="DH42" i="20" a="1"/>
  <c r="DH42" i="20" s="1"/>
  <c r="AX42" i="20" a="1"/>
  <c r="AX42" i="20" s="1"/>
  <c r="DZ42" i="20" a="1"/>
  <c r="DZ42" i="20" s="1"/>
  <c r="BP42" i="20" a="1"/>
  <c r="BP42" i="20" s="1"/>
  <c r="FD42" i="20" a="1"/>
  <c r="FD42" i="20" s="1"/>
  <c r="CT42" i="20" a="1"/>
  <c r="CT42" i="20" s="1"/>
  <c r="AP42" i="20" a="1"/>
  <c r="AP42" i="20" s="1"/>
  <c r="BT42" i="20" a="1"/>
  <c r="BT42" i="20" s="1"/>
  <c r="EW42" i="20" a="1"/>
  <c r="EW42" i="20" s="1"/>
  <c r="CK36" i="20" a="1"/>
  <c r="CK36" i="20" s="1"/>
  <c r="W36" i="20" a="1"/>
  <c r="W36" i="20" s="1"/>
  <c r="DS36" i="20" a="1"/>
  <c r="DS36" i="20" s="1"/>
  <c r="BN36" i="20" a="1"/>
  <c r="BN36" i="20" s="1"/>
  <c r="EZ36" i="20" a="1"/>
  <c r="EZ36" i="20" s="1"/>
  <c r="CP36" i="20" a="1"/>
  <c r="CP36" i="20" s="1"/>
  <c r="AJ36" i="20" a="1"/>
  <c r="AJ36" i="20" s="1"/>
  <c r="DJ36" i="20" a="1"/>
  <c r="DJ36" i="20" s="1"/>
  <c r="BE36" i="20" a="1"/>
  <c r="BE36" i="20" s="1"/>
  <c r="EQ36" i="20" a="1"/>
  <c r="EQ36" i="20" s="1"/>
  <c r="CG36" i="20" a="1"/>
  <c r="CG36" i="20" s="1"/>
  <c r="AA36" i="20" a="1"/>
  <c r="AA36" i="20" s="1"/>
  <c r="DB36" i="20" a="1"/>
  <c r="DB36" i="20" s="1"/>
  <c r="AO36" i="20" a="1"/>
  <c r="AO36" i="20" s="1"/>
  <c r="EI36" i="20" a="1"/>
  <c r="EI36" i="20" s="1"/>
  <c r="BQ36" i="20" a="1"/>
  <c r="BQ36" i="20" s="1"/>
  <c r="K36" i="20" a="1"/>
  <c r="K36" i="20" s="1"/>
  <c r="EN36" i="20" a="1"/>
  <c r="EN36" i="20" s="1"/>
  <c r="Q36" i="20" a="1"/>
  <c r="Q36" i="20" s="1"/>
  <c r="EH40" i="20" a="1"/>
  <c r="EH40" i="20" s="1"/>
  <c r="BV40" i="20" a="1"/>
  <c r="BV40" i="20" s="1"/>
  <c r="T40" i="20" a="1"/>
  <c r="T40" i="20" s="1"/>
  <c r="CR40" i="20" a="1"/>
  <c r="CR40" i="20" s="1"/>
  <c r="AL40" i="20" a="1"/>
  <c r="AL40" i="20" s="1"/>
  <c r="DU40" i="20" a="1"/>
  <c r="DU40" i="20" s="1"/>
  <c r="BI40" i="20" a="1"/>
  <c r="BI40" i="20" s="1"/>
  <c r="FD40" i="20" a="1"/>
  <c r="FD40" i="20" s="1"/>
  <c r="CW40" i="20" a="1"/>
  <c r="CW40" i="20" s="1"/>
  <c r="AJ40" i="20" a="1"/>
  <c r="AJ40" i="20" s="1"/>
  <c r="DY40" i="20" a="1"/>
  <c r="DY40" i="20" s="1"/>
  <c r="BM40" i="20" a="1"/>
  <c r="BM40" i="20" s="1"/>
  <c r="EW40" i="20" a="1"/>
  <c r="EW40" i="20" s="1"/>
  <c r="CD40" i="20" a="1"/>
  <c r="CD40" i="20" s="1"/>
  <c r="Q40" i="20" a="1"/>
  <c r="Q40" i="20" s="1"/>
  <c r="DR40" i="20" a="1"/>
  <c r="DR40" i="20" s="1"/>
  <c r="BF40" i="20" a="1"/>
  <c r="BF40" i="20" s="1"/>
  <c r="CN40" i="20" a="1"/>
  <c r="CN40" i="20" s="1"/>
  <c r="DK40" i="20" a="1"/>
  <c r="DK40" i="20" s="1"/>
  <c r="AY40" i="20" a="1"/>
  <c r="AY40" i="20" s="1"/>
  <c r="DJ114" i="20" a="1"/>
  <c r="DJ114" i="20" s="1"/>
  <c r="BA114" i="20" a="1"/>
  <c r="BA114" i="20" s="1"/>
  <c r="ES113" i="20" a="1"/>
  <c r="ES113" i="20" s="1"/>
  <c r="CC113" i="20" a="1"/>
  <c r="CC113" i="20" s="1"/>
  <c r="S113" i="20" a="1"/>
  <c r="S113" i="20" s="1"/>
  <c r="DB112" i="20" a="1"/>
  <c r="DB112" i="20" s="1"/>
  <c r="AV112" i="20" a="1"/>
  <c r="AV112" i="20" s="1"/>
  <c r="ER111" i="20" a="1"/>
  <c r="ER111" i="20" s="1"/>
  <c r="CA111" i="20" a="1"/>
  <c r="CA111" i="20" s="1"/>
  <c r="EN114" i="20" a="1"/>
  <c r="EN114" i="20" s="1"/>
  <c r="BX114" i="20" a="1"/>
  <c r="BX114" i="20" s="1"/>
  <c r="O114" i="20" a="1"/>
  <c r="O114" i="20" s="1"/>
  <c r="CY113" i="20" a="1"/>
  <c r="CY113" i="20" s="1"/>
  <c r="AP113" i="20" a="1"/>
  <c r="AP113" i="20" s="1"/>
  <c r="EG112" i="20" a="1"/>
  <c r="EG112" i="20" s="1"/>
  <c r="BU112" i="20" a="1"/>
  <c r="BU112" i="20" s="1"/>
  <c r="FD111" i="20" a="1"/>
  <c r="FD111" i="20" s="1"/>
  <c r="DI114" i="20" a="1"/>
  <c r="DI114" i="20" s="1"/>
  <c r="AR114" i="20" a="1"/>
  <c r="AR114" i="20" s="1"/>
  <c r="EJ113" i="20" a="1"/>
  <c r="EJ113" i="20" s="1"/>
  <c r="BS113" i="20" a="1"/>
  <c r="BS113" i="20" s="1"/>
  <c r="EC114" i="20" a="1"/>
  <c r="EC114" i="20" s="1"/>
  <c r="BU114" i="20" a="1"/>
  <c r="BU114" i="20" s="1"/>
  <c r="FD113" i="20" a="1"/>
  <c r="FD113" i="20" s="1"/>
  <c r="EQ114" i="20" a="1"/>
  <c r="EQ114" i="20" s="1"/>
  <c r="CI114" i="20" a="1"/>
  <c r="CI114" i="20" s="1"/>
  <c r="R114" i="20" a="1"/>
  <c r="R114" i="20" s="1"/>
  <c r="DJ113" i="20" a="1"/>
  <c r="DJ113" i="20" s="1"/>
  <c r="BA113" i="20" a="1"/>
  <c r="BA113" i="20" s="1"/>
  <c r="EJ112" i="20" a="1"/>
  <c r="EJ112" i="20" s="1"/>
  <c r="BX112" i="20" a="1"/>
  <c r="BX112" i="20" s="1"/>
  <c r="DD114" i="20" a="1"/>
  <c r="DD114" i="20" s="1"/>
  <c r="AU114" i="20" a="1"/>
  <c r="AU114" i="20" s="1"/>
  <c r="EE113" i="20" a="1"/>
  <c r="EE113" i="20" s="1"/>
  <c r="BV113" i="20" a="1"/>
  <c r="BV113" i="20" s="1"/>
  <c r="M113" i="20" a="1"/>
  <c r="M113" i="20" s="1"/>
  <c r="CV112" i="20" a="1"/>
  <c r="CV112" i="20" s="1"/>
  <c r="AQ112" i="20" a="1"/>
  <c r="AQ112" i="20" s="1"/>
  <c r="BF114" i="20" a="1"/>
  <c r="BF114" i="20" s="1"/>
  <c r="X113" i="20" a="1"/>
  <c r="X113" i="20" s="1"/>
  <c r="BG112" i="20" a="1"/>
  <c r="BG112" i="20" s="1"/>
  <c r="DW111" i="20" a="1"/>
  <c r="DW111" i="20" s="1"/>
  <c r="AC111" i="20" a="1"/>
  <c r="AC111" i="20" s="1"/>
  <c r="EE110" i="20" a="1"/>
  <c r="EE110" i="20" s="1"/>
  <c r="BR110" i="20" a="1"/>
  <c r="BR110" i="20" s="1"/>
  <c r="EM109" i="20" a="1"/>
  <c r="EM109" i="20" s="1"/>
  <c r="EU113" i="20" a="1"/>
  <c r="EU113" i="20" s="1"/>
  <c r="ES112" i="20" a="1"/>
  <c r="ES112" i="20" s="1"/>
  <c r="S112" i="20" a="1"/>
  <c r="S112" i="20" s="1"/>
  <c r="DA111" i="20" a="1"/>
  <c r="DA111" i="20" s="1"/>
  <c r="AN111" i="20" a="1"/>
  <c r="AN111" i="20" s="1"/>
  <c r="ED110" i="20" a="1"/>
  <c r="ED110" i="20" s="1"/>
  <c r="DL113" i="20" a="1"/>
  <c r="DL113" i="20" s="1"/>
  <c r="DC112" i="20" a="1"/>
  <c r="DC112" i="20" s="1"/>
  <c r="EY111" i="20" a="1"/>
  <c r="EY111" i="20" s="1"/>
  <c r="BP111" i="20" a="1"/>
  <c r="BP111" i="20" s="1"/>
  <c r="EO110" i="20" a="1"/>
  <c r="EO110" i="20" s="1"/>
  <c r="DE114" i="20" a="1"/>
  <c r="DE114" i="20" s="1"/>
  <c r="AG113" i="20" a="1"/>
  <c r="AG113" i="20" s="1"/>
  <c r="BN112" i="20" a="1"/>
  <c r="BN112" i="20" s="1"/>
  <c r="DU111" i="20" a="1"/>
  <c r="DU111" i="20" s="1"/>
  <c r="BO111" i="20" a="1"/>
  <c r="BO111" i="20" s="1"/>
  <c r="EU110" i="20" a="1"/>
  <c r="EU110" i="20" s="1"/>
  <c r="CI110" i="20" a="1"/>
  <c r="CI110" i="20" s="1"/>
  <c r="W110" i="20" a="1"/>
  <c r="W110" i="20" s="1"/>
  <c r="EI113" i="20" a="1"/>
  <c r="EI113" i="20" s="1"/>
  <c r="EL112" i="20" a="1"/>
  <c r="EL112" i="20" s="1"/>
  <c r="Y112" i="20" a="1"/>
  <c r="Y112" i="20" s="1"/>
  <c r="CQ111" i="20" a="1"/>
  <c r="CQ111" i="20" s="1"/>
  <c r="Y111" i="20" a="1"/>
  <c r="Y111" i="20" s="1"/>
  <c r="DV110" i="20" a="1"/>
  <c r="DV110" i="20" s="1"/>
  <c r="BU110" i="20" a="1"/>
  <c r="BU110" i="20" s="1"/>
  <c r="V110" i="20" a="1"/>
  <c r="V110" i="20" s="1"/>
  <c r="DX109" i="20" a="1"/>
  <c r="DX109" i="20" s="1"/>
  <c r="DD113" i="20" a="1"/>
  <c r="DD113" i="20" s="1"/>
  <c r="DX112" i="20" a="1"/>
  <c r="DX112" i="20" s="1"/>
  <c r="FC111" i="20" a="1"/>
  <c r="FC111" i="20" s="1"/>
  <c r="CW111" i="20" a="1"/>
  <c r="CW111" i="20" s="1"/>
  <c r="AK111" i="20" a="1"/>
  <c r="AK111" i="20" s="1"/>
  <c r="EL110" i="20" a="1"/>
  <c r="EL110" i="20" s="1"/>
  <c r="DB113" i="20" a="1"/>
  <c r="DB113" i="20" s="1"/>
  <c r="DJ112" i="20" a="1"/>
  <c r="DJ112" i="20" s="1"/>
  <c r="ET111" i="20" a="1"/>
  <c r="ET111" i="20" s="1"/>
  <c r="BE111" i="20" a="1"/>
  <c r="BE111" i="20" s="1"/>
  <c r="DZ110" i="20" a="1"/>
  <c r="DZ110" i="20" s="1"/>
  <c r="BM110" i="20" a="1"/>
  <c r="BM110" i="20" s="1"/>
  <c r="CW113" i="20" a="1"/>
  <c r="CW113" i="20" s="1"/>
  <c r="DF112" i="20" a="1"/>
  <c r="DF112" i="20" s="1"/>
  <c r="FB111" i="20" a="1"/>
  <c r="FB111" i="20" s="1"/>
  <c r="CO111" i="20" a="1"/>
  <c r="CO111" i="20" s="1"/>
  <c r="AD111" i="20" a="1"/>
  <c r="AD111" i="20" s="1"/>
  <c r="CT110" i="20" a="1"/>
  <c r="CT110" i="20" s="1"/>
  <c r="AF110" i="20" a="1"/>
  <c r="AF110" i="20" s="1"/>
  <c r="DV109" i="20" a="1"/>
  <c r="DV109" i="20" s="1"/>
  <c r="BW110" i="20" a="1"/>
  <c r="BW110" i="20" s="1"/>
  <c r="EC109" i="20" a="1"/>
  <c r="EC109" i="20" s="1"/>
  <c r="BF109" i="20" a="1"/>
  <c r="BF109" i="20" s="1"/>
  <c r="EM108" i="20" a="1"/>
  <c r="EM108" i="20" s="1"/>
  <c r="BT108" i="20" a="1"/>
  <c r="BT108" i="20" s="1"/>
  <c r="FA107" i="20" a="1"/>
  <c r="FA107" i="20" s="1"/>
  <c r="CA107" i="20" a="1"/>
  <c r="CA107" i="20" s="1"/>
  <c r="ER106" i="20" a="1"/>
  <c r="ER106" i="20" s="1"/>
  <c r="E110" i="20" a="1"/>
  <c r="E110" i="20" s="1"/>
  <c r="BL109" i="20" a="1"/>
  <c r="BL109" i="20" s="1"/>
  <c r="H109" i="20" a="1"/>
  <c r="H109" i="20" s="1"/>
  <c r="DB108" i="20" a="1"/>
  <c r="DB108" i="20" s="1"/>
  <c r="AX108" i="20" a="1"/>
  <c r="AX108" i="20" s="1"/>
  <c r="ES107" i="20" a="1"/>
  <c r="ES107" i="20" s="1"/>
  <c r="CN107" i="20" a="1"/>
  <c r="CN107" i="20" s="1"/>
  <c r="EK109" i="20" a="1"/>
  <c r="EK109" i="20" s="1"/>
  <c r="BK109" i="20" a="1"/>
  <c r="BK109" i="20" s="1"/>
  <c r="EK108" i="20" a="1"/>
  <c r="EK108" i="20" s="1"/>
  <c r="BR108" i="20" a="1"/>
  <c r="BR108" i="20" s="1"/>
  <c r="EY107" i="20" a="1"/>
  <c r="EY107" i="20" s="1"/>
  <c r="CF107" i="20" a="1"/>
  <c r="CF107" i="20" s="1"/>
  <c r="T107" i="20" a="1"/>
  <c r="T107" i="20" s="1"/>
  <c r="FC109" i="20" a="1"/>
  <c r="FC109" i="20" s="1"/>
  <c r="CD109" i="20" a="1"/>
  <c r="CD109" i="20" s="1"/>
  <c r="AA109" i="20" a="1"/>
  <c r="AA109" i="20" s="1"/>
  <c r="DV108" i="20" a="1"/>
  <c r="DV108" i="20" s="1"/>
  <c r="BQ108" i="20" a="1"/>
  <c r="BQ108" i="20" s="1"/>
  <c r="L108" i="20" a="1"/>
  <c r="L108" i="20" s="1"/>
  <c r="DH107" i="20" a="1"/>
  <c r="DH107" i="20" s="1"/>
  <c r="AN110" i="20" a="1"/>
  <c r="AN110" i="20" s="1"/>
  <c r="CC109" i="20" a="1"/>
  <c r="CC109" i="20" s="1"/>
  <c r="E109" i="20" a="1"/>
  <c r="E109" i="20" s="1"/>
  <c r="CE108" i="20" a="1"/>
  <c r="CE108" i="20" s="1"/>
  <c r="K108" i="20" a="1"/>
  <c r="K108" i="20" s="1"/>
  <c r="CK107" i="20" a="1"/>
  <c r="CK107" i="20" s="1"/>
  <c r="G107" i="20" a="1"/>
  <c r="G107" i="20" s="1"/>
  <c r="AL110" i="20" a="1"/>
  <c r="AL110" i="20" s="1"/>
  <c r="CU109" i="20" a="1"/>
  <c r="CU109" i="20" s="1"/>
  <c r="AN109" i="20" a="1"/>
  <c r="AN109" i="20" s="1"/>
  <c r="EH108" i="20" a="1"/>
  <c r="EH108" i="20" s="1"/>
  <c r="CD108" i="20" a="1"/>
  <c r="CD108" i="20" s="1"/>
  <c r="Y108" i="20" a="1"/>
  <c r="Y108" i="20" s="1"/>
  <c r="DT107" i="20" a="1"/>
  <c r="DT107" i="20" s="1"/>
  <c r="AX110" i="20" a="1"/>
  <c r="AX110" i="20" s="1"/>
  <c r="CT109" i="20" a="1"/>
  <c r="CT109" i="20" s="1"/>
  <c r="AM109" i="20" a="1"/>
  <c r="AM109" i="20" s="1"/>
  <c r="DS108" i="20" a="1"/>
  <c r="DS108" i="20" s="1"/>
  <c r="AS108" i="20" a="1"/>
  <c r="AS108" i="20" s="1"/>
  <c r="DZ107" i="20" a="1"/>
  <c r="DZ107" i="20" s="1"/>
  <c r="BG107" i="20" a="1"/>
  <c r="BG107" i="20" s="1"/>
  <c r="E107" i="20" a="1"/>
  <c r="E107" i="20" s="1"/>
  <c r="DK106" i="20" a="1"/>
  <c r="DK106" i="20" s="1"/>
  <c r="EW109" i="20" a="1"/>
  <c r="EW109" i="20" s="1"/>
  <c r="BS109" i="20" a="1"/>
  <c r="BS109" i="20" s="1"/>
  <c r="I109" i="20" a="1"/>
  <c r="I109" i="20" s="1"/>
  <c r="DD108" i="20" a="1"/>
  <c r="DD108" i="20" s="1"/>
  <c r="AZ108" i="20" a="1"/>
  <c r="AZ108" i="20" s="1"/>
  <c r="ET107" i="20" a="1"/>
  <c r="ET107" i="20" s="1"/>
  <c r="CP107" i="20" a="1"/>
  <c r="CP107" i="20" s="1"/>
  <c r="AA107" i="20" a="1"/>
  <c r="AA107" i="20" s="1"/>
  <c r="DO106" i="20" a="1"/>
  <c r="DO106" i="20" s="1"/>
  <c r="Q107" i="20" a="1"/>
  <c r="Q107" i="20" s="1"/>
  <c r="CH106" i="20" a="1"/>
  <c r="CH106" i="20" s="1"/>
  <c r="AC106" i="20" a="1"/>
  <c r="AC106" i="20" s="1"/>
  <c r="DQ105" i="20" a="1"/>
  <c r="DQ105" i="20" s="1"/>
  <c r="BG105" i="20" a="1"/>
  <c r="BG105" i="20" s="1"/>
  <c r="CG107" i="20" a="1"/>
  <c r="CG107" i="20" s="1"/>
  <c r="CV106" i="20" a="1"/>
  <c r="CV106" i="20" s="1"/>
  <c r="AG106" i="20" a="1"/>
  <c r="AG106" i="20" s="1"/>
  <c r="DU105" i="20" a="1"/>
  <c r="DU105" i="20" s="1"/>
  <c r="AU105" i="20" a="1"/>
  <c r="AU105" i="20" s="1"/>
  <c r="EO106" i="20" a="1"/>
  <c r="EO106" i="20" s="1"/>
  <c r="AY106" i="20" a="1"/>
  <c r="AY106" i="20" s="1"/>
  <c r="EM105" i="20" a="1"/>
  <c r="EM105" i="20" s="1"/>
  <c r="CM105" i="20" a="1"/>
  <c r="CM105" i="20" s="1"/>
  <c r="AP107" i="20" a="1"/>
  <c r="AP107" i="20" s="1"/>
  <c r="CM106" i="20" a="1"/>
  <c r="CM106" i="20" s="1"/>
  <c r="W106" i="20" a="1"/>
  <c r="W106" i="20" s="1"/>
  <c r="DJ105" i="20" a="1"/>
  <c r="DJ105" i="20" s="1"/>
  <c r="AY105" i="20" a="1"/>
  <c r="AY105" i="20" s="1"/>
  <c r="DI106" i="20" a="1"/>
  <c r="DI106" i="20" s="1"/>
  <c r="AX106" i="20" a="1"/>
  <c r="AX106" i="20" s="1"/>
  <c r="EL105" i="20" a="1"/>
  <c r="EL105" i="20" s="1"/>
  <c r="CF105" i="20" a="1"/>
  <c r="CF105" i="20" s="1"/>
  <c r="W105" i="20" a="1"/>
  <c r="W105" i="20" s="1"/>
  <c r="EJ106" i="20" a="1"/>
  <c r="EJ106" i="20" s="1"/>
  <c r="AW106" i="20" a="1"/>
  <c r="AW106" i="20" s="1"/>
  <c r="EK105" i="20" a="1"/>
  <c r="EK105" i="20" s="1"/>
  <c r="BU105" i="20" a="1"/>
  <c r="BU105" i="20" s="1"/>
  <c r="EY104" i="20" a="1"/>
  <c r="EY104" i="20" s="1"/>
  <c r="CH104" i="20" a="1"/>
  <c r="CH104" i="20" s="1"/>
  <c r="BA107" i="20" a="1"/>
  <c r="BA107" i="20" s="1"/>
  <c r="CX106" i="20" a="1"/>
  <c r="CX106" i="20" s="1"/>
  <c r="AR106" i="20" a="1"/>
  <c r="AR106" i="20" s="1"/>
  <c r="EF105" i="20" a="1"/>
  <c r="EF105" i="20" s="1"/>
  <c r="BI105" i="20" a="1"/>
  <c r="BI105" i="20" s="1"/>
  <c r="CP106" i="20" a="1"/>
  <c r="CP106" i="20" s="1"/>
  <c r="AD106" i="20" a="1"/>
  <c r="AD106" i="20" s="1"/>
  <c r="DR105" i="20" a="1"/>
  <c r="DR105" i="20" s="1"/>
  <c r="BM105" i="20" a="1"/>
  <c r="BM105" i="20" s="1"/>
  <c r="FB104" i="20" a="1"/>
  <c r="FB104" i="20" s="1"/>
  <c r="CA104" i="20" a="1"/>
  <c r="CA104" i="20" s="1"/>
  <c r="EZ104" i="20" a="1"/>
  <c r="EZ104" i="20" s="1"/>
  <c r="AY104" i="20" a="1"/>
  <c r="AY104" i="20" s="1"/>
  <c r="EG103" i="20" a="1"/>
  <c r="EG103" i="20" s="1"/>
  <c r="CQ103" i="20" a="1"/>
  <c r="CQ103" i="20" s="1"/>
  <c r="AJ103" i="20" a="1"/>
  <c r="AJ103" i="20" s="1"/>
  <c r="DS102" i="20" a="1"/>
  <c r="DS102" i="20" s="1"/>
  <c r="BK102" i="20" a="1"/>
  <c r="BK102" i="20" s="1"/>
  <c r="AT105" i="20" a="1"/>
  <c r="AT105" i="20" s="1"/>
  <c r="CO104" i="20" a="1"/>
  <c r="CO104" i="20" s="1"/>
  <c r="Q104" i="20" a="1"/>
  <c r="Q104" i="20" s="1"/>
  <c r="CP103" i="20" a="1"/>
  <c r="CP103" i="20" s="1"/>
  <c r="AD103" i="20" a="1"/>
  <c r="AD103" i="20" s="1"/>
  <c r="DY102" i="20" a="1"/>
  <c r="DY102" i="20" s="1"/>
  <c r="BZ102" i="20" a="1"/>
  <c r="BZ102" i="20" s="1"/>
  <c r="AS105" i="20" a="1"/>
  <c r="AS105" i="20" s="1"/>
  <c r="DL104" i="20" a="1"/>
  <c r="DL104" i="20" s="1"/>
  <c r="AH104" i="20" a="1"/>
  <c r="AH104" i="20" s="1"/>
  <c r="DK103" i="20" a="1"/>
  <c r="DK103" i="20" s="1"/>
  <c r="AX103" i="20" a="1"/>
  <c r="AX103" i="20" s="1"/>
  <c r="EN102" i="20" a="1"/>
  <c r="EN102" i="20" s="1"/>
  <c r="CD102" i="20" a="1"/>
  <c r="CD102" i="20" s="1"/>
  <c r="AQ105" i="20" a="1"/>
  <c r="AQ105" i="20" s="1"/>
  <c r="DB104" i="20" a="1"/>
  <c r="DB104" i="20" s="1"/>
  <c r="AO104" i="20" a="1"/>
  <c r="AO104" i="20" s="1"/>
  <c r="DZ103" i="20" a="1"/>
  <c r="DZ103" i="20" s="1"/>
  <c r="BC103" i="20" a="1"/>
  <c r="BC103" i="20" s="1"/>
  <c r="EH102" i="20" a="1"/>
  <c r="EH102" i="20" s="1"/>
  <c r="BN102" i="20" a="1"/>
  <c r="BN102" i="20" s="1"/>
  <c r="AC105" i="20" a="1"/>
  <c r="AC105" i="20" s="1"/>
  <c r="DN28" i="20" a="1"/>
  <c r="DN28" i="20" s="1"/>
  <c r="DM28" i="20" a="1"/>
  <c r="DM28" i="20" s="1"/>
  <c r="V28" i="20" a="1"/>
  <c r="V28" i="20" s="1"/>
  <c r="DQ37" i="20" a="1"/>
  <c r="DQ37" i="20" s="1"/>
  <c r="EN37" i="20" a="1"/>
  <c r="EN37" i="20" s="1"/>
  <c r="CR37" i="20" a="1"/>
  <c r="CR37" i="20" s="1"/>
  <c r="AI37" i="20" a="1"/>
  <c r="AI37" i="20" s="1"/>
  <c r="DE37" i="20" a="1"/>
  <c r="DE37" i="20" s="1"/>
  <c r="AB37" i="20" a="1"/>
  <c r="AB37" i="20" s="1"/>
  <c r="CP37" i="20" a="1"/>
  <c r="CP37" i="20" s="1"/>
  <c r="AA37" i="20" a="1"/>
  <c r="AA37" i="20" s="1"/>
  <c r="BU37" i="20" a="1"/>
  <c r="BU37" i="20" s="1"/>
  <c r="L37" i="20" a="1"/>
  <c r="L37" i="20" s="1"/>
  <c r="CG37" i="20" a="1"/>
  <c r="CG37" i="20" s="1"/>
  <c r="E37" i="20" a="1"/>
  <c r="E37" i="20" s="1"/>
  <c r="CF37" i="20" a="1"/>
  <c r="CF37" i="20" s="1"/>
  <c r="Q37" i="20" a="1"/>
  <c r="Q37" i="20" s="1"/>
  <c r="BL37" i="20" a="1"/>
  <c r="BL37" i="20" s="1"/>
  <c r="BK37" i="20" a="1"/>
  <c r="BK37" i="20" s="1"/>
  <c r="EQ37" i="20" a="1"/>
  <c r="EQ37" i="20" s="1"/>
  <c r="CD16" i="20" a="1"/>
  <c r="CD16" i="20" s="1"/>
  <c r="BI16" i="20" a="1"/>
  <c r="BI16" i="20" s="1"/>
  <c r="BC16" i="20" a="1"/>
  <c r="BC16" i="20" s="1"/>
  <c r="DL16" i="20" a="1"/>
  <c r="DL16" i="20" s="1"/>
  <c r="BT16" i="20" a="1"/>
  <c r="BT16" i="20" s="1"/>
  <c r="BW16" i="20" a="1"/>
  <c r="BW16" i="20" s="1"/>
  <c r="V16" i="20" a="1"/>
  <c r="V16" i="20" s="1"/>
  <c r="AP16" i="20" a="1"/>
  <c r="AP16" i="20" s="1"/>
  <c r="EB16" i="20" a="1"/>
  <c r="EB16" i="20" s="1"/>
  <c r="CJ16" i="20" a="1"/>
  <c r="CJ16" i="20" s="1"/>
  <c r="CM16" i="20" a="1"/>
  <c r="CM16" i="20" s="1"/>
  <c r="AL16" i="20" a="1"/>
  <c r="AL16" i="20" s="1"/>
  <c r="DQ42" i="20" a="1"/>
  <c r="DQ42" i="20" s="1"/>
  <c r="BG42" i="20" a="1"/>
  <c r="BG42" i="20" s="1"/>
  <c r="EI42" i="20" a="1"/>
  <c r="EI42" i="20" s="1"/>
  <c r="BY42" i="20" a="1"/>
  <c r="BY42" i="20" s="1"/>
  <c r="O42" i="20" a="1"/>
  <c r="O42" i="20" s="1"/>
  <c r="DC42" i="20" a="1"/>
  <c r="DC42" i="20" s="1"/>
  <c r="BF42" i="20" a="1"/>
  <c r="BF42" i="20" s="1"/>
  <c r="EN42" i="20" a="1"/>
  <c r="EN42" i="20" s="1"/>
  <c r="BK42" i="20" a="1"/>
  <c r="BK42" i="20" s="1"/>
  <c r="G42" i="20" a="1"/>
  <c r="G42" i="20" s="1"/>
  <c r="CN42" i="20" a="1"/>
  <c r="CN42" i="20" s="1"/>
  <c r="AR42" i="20" a="1"/>
  <c r="AR42" i="20" s="1"/>
  <c r="DS42" i="20" a="1"/>
  <c r="DS42" i="20" s="1"/>
  <c r="BI42" i="20" a="1"/>
  <c r="BI42" i="20" s="1"/>
  <c r="EX42" i="20" a="1"/>
  <c r="EX42" i="20" s="1"/>
  <c r="CM42" i="20" a="1"/>
  <c r="CM42" i="20" s="1"/>
  <c r="AJ42" i="20" a="1"/>
  <c r="AJ42" i="20" s="1"/>
  <c r="W42" i="20" a="1"/>
  <c r="W42" i="20" s="1"/>
  <c r="CY42" i="20" a="1"/>
  <c r="CY42" i="20" s="1"/>
  <c r="EU36" i="20" a="1"/>
  <c r="EU36" i="20" s="1"/>
  <c r="CD36" i="20" a="1"/>
  <c r="CD36" i="20" s="1"/>
  <c r="P36" i="20" a="1"/>
  <c r="P36" i="20" s="1"/>
  <c r="DL36" i="20" a="1"/>
  <c r="DL36" i="20" s="1"/>
  <c r="BG36" i="20" a="1"/>
  <c r="BG36" i="20" s="1"/>
  <c r="ES36" i="20" a="1"/>
  <c r="ES36" i="20" s="1"/>
  <c r="CI36" i="20" a="1"/>
  <c r="CI36" i="20" s="1"/>
  <c r="U36" i="20" a="1"/>
  <c r="U36" i="20" s="1"/>
  <c r="DD36" i="20" a="1"/>
  <c r="DD36" i="20" s="1"/>
  <c r="AX36" i="20" a="1"/>
  <c r="AX36" i="20" s="1"/>
  <c r="EJ36" i="20" a="1"/>
  <c r="EJ36" i="20" s="1"/>
  <c r="BZ36" i="20" a="1"/>
  <c r="BZ36" i="20" s="1"/>
  <c r="T36" i="20" a="1"/>
  <c r="T36" i="20" s="1"/>
  <c r="CU36" i="20" a="1"/>
  <c r="CU36" i="20" s="1"/>
  <c r="AG36" i="20" a="1"/>
  <c r="AG36" i="20" s="1"/>
  <c r="EB36" i="20" a="1"/>
  <c r="EB36" i="20" s="1"/>
  <c r="BI36" i="20" a="1"/>
  <c r="BI36" i="20" s="1"/>
  <c r="DG36" i="20" a="1"/>
  <c r="DG36" i="20" s="1"/>
  <c r="CL36" i="20" a="1"/>
  <c r="CL36" i="20" s="1"/>
  <c r="DU36" i="20" a="1"/>
  <c r="DU36" i="20" s="1"/>
  <c r="EB40" i="20" a="1"/>
  <c r="EB40" i="20" s="1"/>
  <c r="BP40" i="20" a="1"/>
  <c r="BP40" i="20" s="1"/>
  <c r="O40" i="20" a="1"/>
  <c r="O40" i="20" s="1"/>
  <c r="CM40" i="20" a="1"/>
  <c r="CM40" i="20" s="1"/>
  <c r="Z40" i="20" a="1"/>
  <c r="Z40" i="20" s="1"/>
  <c r="DI40" i="20" a="1"/>
  <c r="DI40" i="20" s="1"/>
  <c r="AW40" i="20" a="1"/>
  <c r="AW40" i="20" s="1"/>
  <c r="EY40" i="20" a="1"/>
  <c r="EY40" i="20" s="1"/>
  <c r="CQ40" i="20" a="1"/>
  <c r="CQ40" i="20" s="1"/>
  <c r="AD40" i="20" a="1"/>
  <c r="AD40" i="20" s="1"/>
  <c r="DM40" i="20" a="1"/>
  <c r="DM40" i="20" s="1"/>
  <c r="BA40" i="20" a="1"/>
  <c r="BA40" i="20" s="1"/>
  <c r="EK40" i="20" a="1"/>
  <c r="EK40" i="20" s="1"/>
  <c r="BX40" i="20" a="1"/>
  <c r="BX40" i="20" s="1"/>
  <c r="K40" i="20" a="1"/>
  <c r="K40" i="20" s="1"/>
  <c r="DF40" i="20" a="1"/>
  <c r="DF40" i="20" s="1"/>
  <c r="AT40" i="20" a="1"/>
  <c r="AT40" i="20" s="1"/>
  <c r="EC40" i="20" a="1"/>
  <c r="EC40" i="20" s="1"/>
  <c r="BQ40" i="20" a="1"/>
  <c r="BQ40" i="20" s="1"/>
  <c r="EO40" i="20" a="1"/>
  <c r="EO40" i="20" s="1"/>
  <c r="DC114" i="20" a="1"/>
  <c r="DC114" i="20" s="1"/>
  <c r="AT114" i="20" a="1"/>
  <c r="AT114" i="20" s="1"/>
  <c r="ED113" i="20" a="1"/>
  <c r="ED113" i="20" s="1"/>
  <c r="BU113" i="20" a="1"/>
  <c r="BU113" i="20" s="1"/>
  <c r="L113" i="20" a="1"/>
  <c r="L113" i="20" s="1"/>
  <c r="CU112" i="20" a="1"/>
  <c r="CU112" i="20" s="1"/>
  <c r="AP112" i="20" a="1"/>
  <c r="AP112" i="20" s="1"/>
  <c r="EL111" i="20" a="1"/>
  <c r="EL111" i="20" s="1"/>
  <c r="BU111" i="20" a="1"/>
  <c r="BU111" i="20" s="1"/>
  <c r="EF114" i="20" a="1"/>
  <c r="EF114" i="20" s="1"/>
  <c r="BP114" i="20" a="1"/>
  <c r="BP114" i="20" s="1"/>
  <c r="G114" i="20" a="1"/>
  <c r="G114" i="20" s="1"/>
  <c r="CQ113" i="20" a="1"/>
  <c r="CQ113" i="20" s="1"/>
  <c r="AH113" i="20" a="1"/>
  <c r="AH113" i="20" s="1"/>
  <c r="DT112" i="20" a="1"/>
  <c r="DT112" i="20" s="1"/>
  <c r="BA112" i="20" a="1"/>
  <c r="BA112" i="20" s="1"/>
  <c r="EW111" i="20" a="1"/>
  <c r="EW111" i="20" s="1"/>
  <c r="DA114" i="20" a="1"/>
  <c r="DA114" i="20" s="1"/>
  <c r="AJ114" i="20" a="1"/>
  <c r="AJ114" i="20" s="1"/>
  <c r="EB113" i="20" a="1"/>
  <c r="EB113" i="20" s="1"/>
  <c r="BK113" i="20" a="1"/>
  <c r="BK113" i="20" s="1"/>
  <c r="DV114" i="20" a="1"/>
  <c r="DV114" i="20" s="1"/>
  <c r="BM114" i="20" a="1"/>
  <c r="BM114" i="20" s="1"/>
  <c r="EW113" i="20" a="1"/>
  <c r="EW113" i="20" s="1"/>
  <c r="EJ114" i="20" a="1"/>
  <c r="EJ114" i="20" s="1"/>
  <c r="CB114" i="20" a="1"/>
  <c r="CB114" i="20" s="1"/>
  <c r="K114" i="20" a="1"/>
  <c r="K114" i="20" s="1"/>
  <c r="DC113" i="20" a="1"/>
  <c r="DC113" i="20" s="1"/>
  <c r="AL113" i="20" a="1"/>
  <c r="AL113" i="20" s="1"/>
  <c r="EC112" i="20" a="1"/>
  <c r="EC112" i="20" s="1"/>
  <c r="BQ112" i="20" a="1"/>
  <c r="BQ112" i="20" s="1"/>
  <c r="CV114" i="20" a="1"/>
  <c r="CV114" i="20" s="1"/>
  <c r="AM114" i="20" a="1"/>
  <c r="AM114" i="20" s="1"/>
  <c r="DW113" i="20" a="1"/>
  <c r="DW113" i="20" s="1"/>
  <c r="BN113" i="20" a="1"/>
  <c r="BN113" i="20" s="1"/>
  <c r="E113" i="20" a="1"/>
  <c r="E113" i="20" s="1"/>
  <c r="CO112" i="20" a="1"/>
  <c r="CO112" i="20" s="1"/>
  <c r="AD112" i="20" a="1"/>
  <c r="AD112" i="20" s="1"/>
  <c r="AB114" i="20" a="1"/>
  <c r="AB114" i="20" s="1"/>
  <c r="I113" i="20" a="1"/>
  <c r="I113" i="20" s="1"/>
  <c r="AM112" i="20" a="1"/>
  <c r="AM112" i="20" s="1"/>
  <c r="DB111" i="20" a="1"/>
  <c r="DB111" i="20" s="1"/>
  <c r="V111" i="20" a="1"/>
  <c r="V111" i="20" s="1"/>
  <c r="DY110" i="20" a="1"/>
  <c r="DY110" i="20" s="1"/>
  <c r="BE110" i="20" a="1"/>
  <c r="BE110" i="20" s="1"/>
  <c r="EG109" i="20" a="1"/>
  <c r="EG109" i="20" s="1"/>
  <c r="DQ113" i="20" a="1"/>
  <c r="DQ113" i="20" s="1"/>
  <c r="ED112" i="20" a="1"/>
  <c r="ED112" i="20" s="1"/>
  <c r="H112" i="20" a="1"/>
  <c r="H112" i="20" s="1"/>
  <c r="CS111" i="20" a="1"/>
  <c r="CS111" i="20" s="1"/>
  <c r="AH111" i="20" a="1"/>
  <c r="AH111" i="20" s="1"/>
  <c r="DX110" i="20" a="1"/>
  <c r="DX110" i="20" s="1"/>
  <c r="BW113" i="20" a="1"/>
  <c r="BW113" i="20" s="1"/>
  <c r="CP112" i="20" a="1"/>
  <c r="CP112" i="20" s="1"/>
  <c r="EP111" i="20" a="1"/>
  <c r="EP111" i="20" s="1"/>
  <c r="BJ111" i="20" a="1"/>
  <c r="BJ111" i="20" s="1"/>
  <c r="EI110" i="20" a="1"/>
  <c r="EI110" i="20" s="1"/>
  <c r="CA114" i="20" a="1"/>
  <c r="CA114" i="20" s="1"/>
  <c r="Q113" i="20" a="1"/>
  <c r="Q113" i="20" s="1"/>
  <c r="AT112" i="20" a="1"/>
  <c r="AT112" i="20" s="1"/>
  <c r="DM111" i="20" a="1"/>
  <c r="DM111" i="20" s="1"/>
  <c r="BH111" i="20" a="1"/>
  <c r="BH111" i="20" s="1"/>
  <c r="EN110" i="20" a="1"/>
  <c r="EN110" i="20" s="1"/>
  <c r="CC110" i="20" a="1"/>
  <c r="CC110" i="20" s="1"/>
  <c r="P110" i="20" a="1"/>
  <c r="P110" i="20" s="1"/>
  <c r="DE113" i="20" a="1"/>
  <c r="DE113" i="20" s="1"/>
  <c r="DY112" i="20" a="1"/>
  <c r="DY112" i="20" s="1"/>
  <c r="O112" i="20" a="1"/>
  <c r="O112" i="20" s="1"/>
  <c r="BV111" i="20" a="1"/>
  <c r="BV111" i="20" s="1"/>
  <c r="S111" i="20" a="1"/>
  <c r="S111" i="20" s="1"/>
  <c r="DO110" i="20" a="1"/>
  <c r="DO110" i="20" s="1"/>
  <c r="BN110" i="20" a="1"/>
  <c r="BN110" i="20" s="1"/>
  <c r="O110" i="20" a="1"/>
  <c r="O110" i="20" s="1"/>
  <c r="DR109" i="20" a="1"/>
  <c r="DR109" i="20" s="1"/>
  <c r="CH113" i="20" a="1"/>
  <c r="CH113" i="20" s="1"/>
  <c r="DK112" i="20" a="1"/>
  <c r="DK112" i="20" s="1"/>
  <c r="EU111" i="20" a="1"/>
  <c r="EU111" i="20" s="1"/>
  <c r="CI111" i="20" a="1"/>
  <c r="CI111" i="20" s="1"/>
  <c r="AE111" i="20" a="1"/>
  <c r="AE111" i="20" s="1"/>
  <c r="EG110" i="20" a="1"/>
  <c r="EG110" i="20" s="1"/>
  <c r="CG113" i="20" a="1"/>
  <c r="CG113" i="20" s="1"/>
  <c r="CJ112" i="20" a="1"/>
  <c r="CJ112" i="20" s="1"/>
  <c r="EM111" i="20" a="1"/>
  <c r="EM111" i="20" s="1"/>
  <c r="AX111" i="20" a="1"/>
  <c r="AX111" i="20" s="1"/>
  <c r="DT110" i="20" a="1"/>
  <c r="DT110" i="20" s="1"/>
  <c r="BG110" i="20" a="1"/>
  <c r="BG110" i="20" s="1"/>
  <c r="CE113" i="20" a="1"/>
  <c r="CE113" i="20" s="1"/>
  <c r="CT112" i="20" a="1"/>
  <c r="CT112" i="20" s="1"/>
  <c r="ES111" i="20" a="1"/>
  <c r="ES111" i="20" s="1"/>
  <c r="BZ111" i="20" a="1"/>
  <c r="BZ111" i="20" s="1"/>
  <c r="W111" i="20" a="1"/>
  <c r="W111" i="20" s="1"/>
  <c r="CM110" i="20" a="1"/>
  <c r="CM110" i="20" s="1"/>
  <c r="Z110" i="20" a="1"/>
  <c r="Z110" i="20" s="1"/>
  <c r="DO109" i="20" a="1"/>
  <c r="DO109" i="20" s="1"/>
  <c r="BH110" i="20" a="1"/>
  <c r="BH110" i="20" s="1"/>
  <c r="DT109" i="20" a="1"/>
  <c r="DT109" i="20" s="1"/>
  <c r="AY109" i="20" a="1"/>
  <c r="AY109" i="20" s="1"/>
  <c r="EF108" i="20" a="1"/>
  <c r="EF108" i="20" s="1"/>
  <c r="BM108" i="20" a="1"/>
  <c r="BM108" i="20" s="1"/>
  <c r="EM107" i="20" a="1"/>
  <c r="EM107" i="20" s="1"/>
  <c r="BS107" i="20" a="1"/>
  <c r="BS107" i="20" s="1"/>
  <c r="EL106" i="20" a="1"/>
  <c r="EL106" i="20" s="1"/>
  <c r="EB109" i="20" a="1"/>
  <c r="EB109" i="20" s="1"/>
  <c r="BE109" i="20" a="1"/>
  <c r="BE109" i="20" s="1"/>
  <c r="EZ108" i="20" a="1"/>
  <c r="EZ108" i="20" s="1"/>
  <c r="CV108" i="20" a="1"/>
  <c r="CV108" i="20" s="1"/>
  <c r="AP108" i="20" a="1"/>
  <c r="AP108" i="20" s="1"/>
  <c r="EL107" i="20" a="1"/>
  <c r="EL107" i="20" s="1"/>
  <c r="CK110" i="20" a="1"/>
  <c r="CK110" i="20" s="1"/>
  <c r="DZ109" i="20" a="1"/>
  <c r="DZ109" i="20" s="1"/>
  <c r="AW109" i="20" a="1"/>
  <c r="AW109" i="20" s="1"/>
  <c r="ED108" i="20" a="1"/>
  <c r="ED108" i="20" s="1"/>
  <c r="BK108" i="20" a="1"/>
  <c r="BK108" i="20" s="1"/>
  <c r="ER107" i="20" a="1"/>
  <c r="ER107" i="20" s="1"/>
  <c r="BY107" i="20" a="1"/>
  <c r="BY107" i="20" s="1"/>
  <c r="N107" i="20" a="1"/>
  <c r="N107" i="20" s="1"/>
  <c r="ER109" i="20" a="1"/>
  <c r="ER109" i="20" s="1"/>
  <c r="BW109" i="20" a="1"/>
  <c r="BW109" i="20" s="1"/>
  <c r="T109" i="20" a="1"/>
  <c r="T109" i="20" s="1"/>
  <c r="DO108" i="20" a="1"/>
  <c r="DO108" i="20" s="1"/>
  <c r="BJ108" i="20" a="1"/>
  <c r="BJ108" i="20" s="1"/>
  <c r="E108" i="20" a="1"/>
  <c r="E108" i="20" s="1"/>
  <c r="CZ107" i="20" a="1"/>
  <c r="CZ107" i="20" s="1"/>
  <c r="AA110" i="20" a="1"/>
  <c r="AA110" i="20" s="1"/>
  <c r="BV109" i="20" a="1"/>
  <c r="BV109" i="20" s="1"/>
  <c r="EQ108" i="20" a="1"/>
  <c r="EQ108" i="20" s="1"/>
  <c r="BW108" i="20" a="1"/>
  <c r="BW108" i="20" s="1"/>
  <c r="EW107" i="20" a="1"/>
  <c r="EW107" i="20" s="1"/>
  <c r="CD107" i="20" a="1"/>
  <c r="CD107" i="20" s="1"/>
  <c r="FA106" i="20" a="1"/>
  <c r="FA106" i="20" s="1"/>
  <c r="X110" i="20" a="1"/>
  <c r="X110" i="20" s="1"/>
  <c r="CO109" i="20" a="1"/>
  <c r="CO109" i="20" s="1"/>
  <c r="AF109" i="20" a="1"/>
  <c r="AF109" i="20" s="1"/>
  <c r="EB108" i="20" a="1"/>
  <c r="EB108" i="20" s="1"/>
  <c r="BV108" i="20" a="1"/>
  <c r="BV108" i="20" s="1"/>
  <c r="R108" i="20" a="1"/>
  <c r="R108" i="20" s="1"/>
  <c r="DM107" i="20" a="1"/>
  <c r="DM107" i="20" s="1"/>
  <c r="AK110" i="20" a="1"/>
  <c r="AK110" i="20" s="1"/>
  <c r="CN109" i="20" a="1"/>
  <c r="CN109" i="20" s="1"/>
  <c r="AE109" i="20" a="1"/>
  <c r="AE109" i="20" s="1"/>
  <c r="DE108" i="20" a="1"/>
  <c r="DE108" i="20" s="1"/>
  <c r="AL108" i="20" a="1"/>
  <c r="AL108" i="20" s="1"/>
  <c r="DS107" i="20" a="1"/>
  <c r="DS107" i="20" s="1"/>
  <c r="AZ107" i="20" a="1"/>
  <c r="AZ107" i="20" s="1"/>
  <c r="EZ106" i="20" a="1"/>
  <c r="EZ106" i="20" s="1"/>
  <c r="DE106" i="20" a="1"/>
  <c r="DE106" i="20" s="1"/>
  <c r="EO109" i="20" a="1"/>
  <c r="EO109" i="20" s="1"/>
  <c r="BG109" i="20" a="1"/>
  <c r="BG109" i="20" s="1"/>
  <c r="FB108" i="20" a="1"/>
  <c r="FB108" i="20" s="1"/>
  <c r="CW108" i="20" a="1"/>
  <c r="CW108" i="20" s="1"/>
  <c r="AR108" i="20" a="1"/>
  <c r="AR108" i="20" s="1"/>
  <c r="EN107" i="20" a="1"/>
  <c r="EN107" i="20" s="1"/>
  <c r="CH107" i="20" a="1"/>
  <c r="CH107" i="20" s="1"/>
  <c r="V107" i="20" a="1"/>
  <c r="V107" i="20" s="1"/>
  <c r="DJ106" i="20" a="1"/>
  <c r="DJ106" i="20" s="1"/>
  <c r="FB106" i="20" a="1"/>
  <c r="FB106" i="20" s="1"/>
  <c r="CC106" i="20" a="1"/>
  <c r="CC106" i="20" s="1"/>
  <c r="T106" i="20" a="1"/>
  <c r="T106" i="20" s="1"/>
  <c r="DL105" i="20" a="1"/>
  <c r="DL105" i="20" s="1"/>
  <c r="BA105" i="20" a="1"/>
  <c r="BA105" i="20" s="1"/>
  <c r="BL107" i="20" a="1"/>
  <c r="BL107" i="20" s="1"/>
  <c r="CO106" i="20" a="1"/>
  <c r="CO106" i="20" s="1"/>
  <c r="X106" i="20" a="1"/>
  <c r="X106" i="20" s="1"/>
  <c r="DG105" i="20" a="1"/>
  <c r="DG105" i="20" s="1"/>
  <c r="AO105" i="20" a="1"/>
  <c r="AO105" i="20" s="1"/>
  <c r="ED106" i="20" a="1"/>
  <c r="ED106" i="20" s="1"/>
  <c r="AP106" i="20" a="1"/>
  <c r="AP106" i="20" s="1"/>
  <c r="ED105" i="20" a="1"/>
  <c r="ED105" i="20" s="1"/>
  <c r="CG105" i="20" a="1"/>
  <c r="CG105" i="20" s="1"/>
  <c r="L107" i="20" a="1"/>
  <c r="L107" i="20" s="1"/>
  <c r="BZ106" i="20" a="1"/>
  <c r="BZ106" i="20" s="1"/>
  <c r="N106" i="20" a="1"/>
  <c r="N106" i="20" s="1"/>
  <c r="DE105" i="20" a="1"/>
  <c r="DE105" i="20" s="1"/>
  <c r="BX107" i="20" a="1"/>
  <c r="BX107" i="20" s="1"/>
  <c r="DA106" i="20" a="1"/>
  <c r="DA106" i="20" s="1"/>
  <c r="AS106" i="20" a="1"/>
  <c r="AS106" i="20" s="1"/>
  <c r="EG105" i="20" a="1"/>
  <c r="EG105" i="20" s="1"/>
  <c r="BO105" i="20" a="1"/>
  <c r="BO105" i="20" s="1"/>
  <c r="Q105" i="20" a="1"/>
  <c r="Q105" i="20" s="1"/>
  <c r="DZ106" i="20" a="1"/>
  <c r="DZ106" i="20" s="1"/>
  <c r="AN106" i="20" a="1"/>
  <c r="AN106" i="20" s="1"/>
  <c r="EB105" i="20" a="1"/>
  <c r="EB105" i="20" s="1"/>
  <c r="BN105" i="20" a="1"/>
  <c r="BN105" i="20" s="1"/>
  <c r="EM104" i="20" a="1"/>
  <c r="EM104" i="20" s="1"/>
  <c r="CB104" i="20" a="1"/>
  <c r="CB104" i="20" s="1"/>
  <c r="AJ107" i="20" a="1"/>
  <c r="AJ107" i="20" s="1"/>
  <c r="CQ106" i="20" a="1"/>
  <c r="CQ106" i="20" s="1"/>
  <c r="AI106" i="20" a="1"/>
  <c r="AI106" i="20" s="1"/>
  <c r="DW105" i="20" a="1"/>
  <c r="DW105" i="20" s="1"/>
  <c r="BC105" i="20" a="1"/>
  <c r="BC105" i="20" s="1"/>
  <c r="CI106" i="20" a="1"/>
  <c r="CI106" i="20" s="1"/>
  <c r="Y106" i="20" a="1"/>
  <c r="Y106" i="20" s="1"/>
  <c r="DH105" i="20" a="1"/>
  <c r="DH105" i="20" s="1"/>
  <c r="BH105" i="20" a="1"/>
  <c r="BH105" i="20" s="1"/>
  <c r="EF104" i="20" a="1"/>
  <c r="EF104" i="20" s="1"/>
  <c r="BV104" i="20" a="1"/>
  <c r="BV104" i="20" s="1"/>
  <c r="EQ104" i="20" a="1"/>
  <c r="EQ104" i="20" s="1"/>
  <c r="AR104" i="20" a="1"/>
  <c r="AR104" i="20" s="1"/>
  <c r="EB103" i="20" a="1"/>
  <c r="EB103" i="20" s="1"/>
  <c r="CA103" i="20" a="1"/>
  <c r="CA103" i="20" s="1"/>
  <c r="AE103" i="20" a="1"/>
  <c r="AE103" i="20" s="1"/>
  <c r="DH102" i="20" a="1"/>
  <c r="DH102" i="20" s="1"/>
  <c r="BE102" i="20" a="1"/>
  <c r="BE102" i="20" s="1"/>
  <c r="AF105" i="20" a="1"/>
  <c r="AF105" i="20" s="1"/>
  <c r="CG104" i="20" a="1"/>
  <c r="CG104" i="20" s="1"/>
  <c r="L104" i="20" a="1"/>
  <c r="L104" i="20" s="1"/>
  <c r="CK103" i="20" a="1"/>
  <c r="CK103" i="20" s="1"/>
  <c r="Y103" i="20" a="1"/>
  <c r="Y103" i="20" s="1"/>
  <c r="DR102" i="20" a="1"/>
  <c r="DR102" i="20" s="1"/>
  <c r="BJ102" i="20" a="1"/>
  <c r="BJ102" i="20" s="1"/>
  <c r="AD105" i="20" a="1"/>
  <c r="AD105" i="20" s="1"/>
  <c r="DC104" i="20" a="1"/>
  <c r="DC104" i="20" s="1"/>
  <c r="V104" i="20" a="1"/>
  <c r="V104" i="20" s="1"/>
  <c r="CZ103" i="20" a="1"/>
  <c r="CZ103" i="20" s="1"/>
  <c r="AN103" i="20" a="1"/>
  <c r="AN103" i="20" s="1"/>
  <c r="EI102" i="20" a="1"/>
  <c r="EI102" i="20" s="1"/>
  <c r="BT102" i="20" a="1"/>
  <c r="BT102" i="20" s="1"/>
  <c r="R105" i="20" a="1"/>
  <c r="R105" i="20" s="1"/>
  <c r="CU104" i="20" a="1"/>
  <c r="CU104" i="20" s="1"/>
  <c r="DG28" i="20" a="1"/>
  <c r="DG28" i="20" s="1"/>
  <c r="BB28" i="20" a="1"/>
  <c r="BB28" i="20" s="1"/>
  <c r="EK28" i="20" a="1"/>
  <c r="EK28" i="20" s="1"/>
  <c r="DK37" i="20" a="1"/>
  <c r="DK37" i="20" s="1"/>
  <c r="EH37" i="20" a="1"/>
  <c r="EH37" i="20" s="1"/>
  <c r="CK37" i="20" a="1"/>
  <c r="CK37" i="20" s="1"/>
  <c r="AC37" i="20" a="1"/>
  <c r="AC37" i="20" s="1"/>
  <c r="CX37" i="20" a="1"/>
  <c r="CX37" i="20" s="1"/>
  <c r="N37" i="20" a="1"/>
  <c r="N37" i="20" s="1"/>
  <c r="CI37" i="20" a="1"/>
  <c r="CI37" i="20" s="1"/>
  <c r="M37" i="20" a="1"/>
  <c r="M37" i="20" s="1"/>
  <c r="BN37" i="20" a="1"/>
  <c r="BN37" i="20" s="1"/>
  <c r="F37" i="20" a="1"/>
  <c r="F37" i="20" s="1"/>
  <c r="CA37" i="20" a="1"/>
  <c r="CA37" i="20" s="1"/>
  <c r="ES37" i="20" a="1"/>
  <c r="ES37" i="20" s="1"/>
  <c r="BS37" i="20" a="1"/>
  <c r="BS37" i="20" s="1"/>
  <c r="FD37" i="20" a="1"/>
  <c r="FD37" i="20" s="1"/>
  <c r="BE37" i="20" a="1"/>
  <c r="BE37" i="20" s="1"/>
  <c r="I37" i="20" a="1"/>
  <c r="I37" i="20" s="1"/>
  <c r="CE37" i="20" a="1"/>
  <c r="CE37" i="20" s="1"/>
  <c r="EP16" i="20" a="1"/>
  <c r="EP16" i="20" s="1"/>
  <c r="DU16" i="20" a="1"/>
  <c r="DU16" i="20" s="1"/>
  <c r="CL16" i="20" a="1"/>
  <c r="CL16" i="20" s="1"/>
  <c r="E16" i="20" a="1"/>
  <c r="E16" i="20" s="1"/>
  <c r="EF16" i="20" a="1"/>
  <c r="EF16" i="20" s="1"/>
  <c r="EI16" i="20" a="1"/>
  <c r="EI16" i="20" s="1"/>
  <c r="CH16" i="20" a="1"/>
  <c r="CH16" i="20" s="1"/>
  <c r="DB16" i="20" a="1"/>
  <c r="DB16" i="20" s="1"/>
  <c r="U16" i="20" a="1"/>
  <c r="U16" i="20" s="1"/>
  <c r="EV16" i="20" a="1"/>
  <c r="EV16" i="20" s="1"/>
  <c r="EY16" i="20" a="1"/>
  <c r="EY16" i="20" s="1"/>
  <c r="CX16" i="20" a="1"/>
  <c r="CX16" i="20" s="1"/>
  <c r="DE42" i="20" a="1"/>
  <c r="DE42" i="20" s="1"/>
  <c r="BA42" i="20" a="1"/>
  <c r="BA42" i="20" s="1"/>
  <c r="EC42" i="20" a="1"/>
  <c r="EC42" i="20" s="1"/>
  <c r="BS42" i="20" a="1"/>
  <c r="BS42" i="20" s="1"/>
  <c r="I42" i="20" a="1"/>
  <c r="I42" i="20" s="1"/>
  <c r="CW42" i="20" a="1"/>
  <c r="CW42" i="20" s="1"/>
  <c r="AY42" i="20" a="1"/>
  <c r="AY42" i="20" s="1"/>
  <c r="DT42" i="20" a="1"/>
  <c r="DT42" i="20" s="1"/>
  <c r="BE42" i="20" a="1"/>
  <c r="BE42" i="20" s="1"/>
  <c r="EY42" i="20" a="1"/>
  <c r="EY42" i="20" s="1"/>
  <c r="CI42" i="20" a="1"/>
  <c r="CI42" i="20" s="1"/>
  <c r="AE42" i="20" a="1"/>
  <c r="AE42" i="20" s="1"/>
  <c r="DM42" i="20" a="1"/>
  <c r="DM42" i="20" s="1"/>
  <c r="AQ42" i="20" a="1"/>
  <c r="AQ42" i="20" s="1"/>
  <c r="EQ42" i="20" a="1"/>
  <c r="EQ42" i="20" s="1"/>
  <c r="CG42" i="20" a="1"/>
  <c r="CG42" i="20" s="1"/>
  <c r="AC42" i="20" a="1"/>
  <c r="AC42" i="20" s="1"/>
  <c r="DK42" i="20" a="1"/>
  <c r="DK42" i="20" s="1"/>
  <c r="BB42" i="20" a="1"/>
  <c r="BB42" i="20" s="1"/>
  <c r="EG36" i="20" a="1"/>
  <c r="EG36" i="20" s="1"/>
  <c r="BW36" i="20" a="1"/>
  <c r="BW36" i="20" s="1"/>
  <c r="I36" i="20" a="1"/>
  <c r="I36" i="20" s="1"/>
  <c r="DE36" i="20" a="1"/>
  <c r="DE36" i="20" s="1"/>
  <c r="AZ36" i="20" a="1"/>
  <c r="AZ36" i="20" s="1"/>
  <c r="EL36" i="20" a="1"/>
  <c r="EL36" i="20" s="1"/>
  <c r="CB36" i="20" a="1"/>
  <c r="CB36" i="20" s="1"/>
  <c r="N36" i="20" a="1"/>
  <c r="N36" i="20" s="1"/>
  <c r="CW36" i="20" a="1"/>
  <c r="CW36" i="20" s="1"/>
  <c r="AQ36" i="20" a="1"/>
  <c r="AQ36" i="20" s="1"/>
  <c r="ED36" i="20" a="1"/>
  <c r="ED36" i="20" s="1"/>
  <c r="BS36" i="20" a="1"/>
  <c r="BS36" i="20" s="1"/>
  <c r="E36" i="20" a="1"/>
  <c r="E36" i="20" s="1"/>
  <c r="CN36" i="20" a="1"/>
  <c r="CN36" i="20" s="1"/>
  <c r="Z36" i="20" a="1"/>
  <c r="Z36" i="20" s="1"/>
  <c r="DO36" i="20" a="1"/>
  <c r="DO36" i="20" s="1"/>
  <c r="BB36" i="20" a="1"/>
  <c r="BB36" i="20" s="1"/>
  <c r="BA36" i="20" a="1"/>
  <c r="BA36" i="20" s="1"/>
  <c r="AE36" i="20" a="1"/>
  <c r="AE36" i="20" s="1"/>
  <c r="BP36" i="20" a="1"/>
  <c r="BP36" i="20" s="1"/>
  <c r="DV40" i="20" a="1"/>
  <c r="DV40" i="20" s="1"/>
  <c r="BJ40" i="20" a="1"/>
  <c r="BJ40" i="20" s="1"/>
  <c r="EZ40" i="20" a="1"/>
  <c r="EZ40" i="20" s="1"/>
  <c r="CF40" i="20" a="1"/>
  <c r="CF40" i="20" s="1"/>
  <c r="N40" i="20" a="1"/>
  <c r="N40" i="20" s="1"/>
  <c r="DC40" i="20" a="1"/>
  <c r="DC40" i="20" s="1"/>
  <c r="AQ40" i="20" a="1"/>
  <c r="AQ40" i="20" s="1"/>
  <c r="ER40" i="20" a="1"/>
  <c r="ER40" i="20" s="1"/>
  <c r="CK40" i="20" a="1"/>
  <c r="CK40" i="20" s="1"/>
  <c r="X40" i="20" a="1"/>
  <c r="X40" i="20" s="1"/>
  <c r="DB40" i="20" a="1"/>
  <c r="DB40" i="20" s="1"/>
  <c r="AP40" i="20" a="1"/>
  <c r="AP40" i="20" s="1"/>
  <c r="DX40" i="20" a="1"/>
  <c r="DX40" i="20" s="1"/>
  <c r="BL40" i="20" a="1"/>
  <c r="BL40" i="20" s="1"/>
  <c r="F40" i="20" a="1"/>
  <c r="F40" i="20" s="1"/>
  <c r="DA40" i="20" a="1"/>
  <c r="DA40" i="20" s="1"/>
  <c r="AO40" i="20" a="1"/>
  <c r="AO40" i="20" s="1"/>
  <c r="CH40" i="20" a="1"/>
  <c r="CH40" i="20" s="1"/>
  <c r="U40" i="20" a="1"/>
  <c r="U40" i="20" s="1"/>
  <c r="CU114" i="20" a="1"/>
  <c r="CU114" i="20" s="1"/>
  <c r="AL114" i="20" a="1"/>
  <c r="AL114" i="20" s="1"/>
  <c r="DV113" i="20" a="1"/>
  <c r="DV113" i="20" s="1"/>
  <c r="BM113" i="20" a="1"/>
  <c r="BM113" i="20" s="1"/>
  <c r="FD112" i="20" a="1"/>
  <c r="FD112" i="20" s="1"/>
  <c r="CH112" i="20" a="1"/>
  <c r="CH112" i="20" s="1"/>
  <c r="AJ112" i="20" a="1"/>
  <c r="AJ112" i="20" s="1"/>
  <c r="DY111" i="20" a="1"/>
  <c r="DY111" i="20" s="1"/>
  <c r="BI111" i="20" a="1"/>
  <c r="BI111" i="20" s="1"/>
  <c r="DY114" i="20" a="1"/>
  <c r="DY114" i="20" s="1"/>
  <c r="BH114" i="20" a="1"/>
  <c r="BH114" i="20" s="1"/>
  <c r="EZ113" i="20" a="1"/>
  <c r="EZ113" i="20" s="1"/>
  <c r="CJ113" i="20" a="1"/>
  <c r="CJ113" i="20" s="1"/>
  <c r="Z113" i="20" a="1"/>
  <c r="Z113" i="20" s="1"/>
  <c r="DM112" i="20" a="1"/>
  <c r="DM112" i="20" s="1"/>
  <c r="AO112" i="20" a="1"/>
  <c r="AO112" i="20" s="1"/>
  <c r="FB114" i="20" a="1"/>
  <c r="FB114" i="20" s="1"/>
  <c r="CL114" i="20" a="1"/>
  <c r="CL114" i="20" s="1"/>
  <c r="AC114" i="20" a="1"/>
  <c r="AC114" i="20" s="1"/>
  <c r="DU113" i="20" a="1"/>
  <c r="DU113" i="20" s="1"/>
  <c r="BD113" i="20" a="1"/>
  <c r="BD113" i="20" s="1"/>
  <c r="DN114" i="20" a="1"/>
  <c r="DN114" i="20" s="1"/>
  <c r="BE114" i="20" a="1"/>
  <c r="BE114" i="20" s="1"/>
  <c r="EO113" i="20" a="1"/>
  <c r="EO113" i="20" s="1"/>
  <c r="EB114" i="20" a="1"/>
  <c r="EB114" i="20" s="1"/>
  <c r="BT114" i="20" a="1"/>
  <c r="BT114" i="20" s="1"/>
  <c r="FC113" i="20" a="1"/>
  <c r="FC113" i="20" s="1"/>
  <c r="CU113" i="20" a="1"/>
  <c r="CU113" i="20" s="1"/>
  <c r="AD113" i="20" a="1"/>
  <c r="AD113" i="20" s="1"/>
  <c r="DW112" i="20" a="1"/>
  <c r="DW112" i="20" s="1"/>
  <c r="EX114" i="20" a="1"/>
  <c r="EX114" i="20" s="1"/>
  <c r="CO114" i="20" a="1"/>
  <c r="CO114" i="20" s="1"/>
  <c r="AF114" i="20" a="1"/>
  <c r="AF114" i="20" s="1"/>
  <c r="DP113" i="20" a="1"/>
  <c r="DP113" i="20" s="1"/>
  <c r="BG113" i="20" a="1"/>
  <c r="BG113" i="20" s="1"/>
  <c r="EP112" i="20" a="1"/>
  <c r="EP112" i="20" s="1"/>
  <c r="CI112" i="20" a="1"/>
  <c r="CI112" i="20" s="1"/>
  <c r="X112" i="20" a="1"/>
  <c r="X112" i="20" s="1"/>
  <c r="EX113" i="20" a="1"/>
  <c r="EX113" i="20" s="1"/>
  <c r="ET112" i="20" a="1"/>
  <c r="ET112" i="20" s="1"/>
  <c r="AE112" i="20" a="1"/>
  <c r="AE112" i="20" s="1"/>
  <c r="CM111" i="20" a="1"/>
  <c r="CM111" i="20" s="1"/>
  <c r="P111" i="20" a="1"/>
  <c r="P111" i="20" s="1"/>
  <c r="DR110" i="20" a="1"/>
  <c r="DR110" i="20" s="1"/>
  <c r="AS110" i="20" a="1"/>
  <c r="AS110" i="20" s="1"/>
  <c r="EA109" i="20" a="1"/>
  <c r="EA109" i="20" s="1"/>
  <c r="CT113" i="20" a="1"/>
  <c r="CT113" i="20" s="1"/>
  <c r="DR112" i="20" a="1"/>
  <c r="DR112" i="20" s="1"/>
  <c r="EZ111" i="20" a="1"/>
  <c r="EZ111" i="20" s="1"/>
  <c r="CL111" i="20" a="1"/>
  <c r="CL111" i="20" s="1"/>
  <c r="AB111" i="20" a="1"/>
  <c r="AB111" i="20" s="1"/>
  <c r="DL110" i="20" a="1"/>
  <c r="DL110" i="20" s="1"/>
  <c r="BB113" i="20" a="1"/>
  <c r="BB113" i="20" s="1"/>
  <c r="CD112" i="20" a="1"/>
  <c r="CD112" i="20" s="1"/>
  <c r="EB111" i="20" a="1"/>
  <c r="EB111" i="20" s="1"/>
  <c r="BA111" i="20" a="1"/>
  <c r="BA111" i="20" s="1"/>
  <c r="EC110" i="20" a="1"/>
  <c r="EC110" i="20" s="1"/>
  <c r="AV114" i="20" a="1"/>
  <c r="AV114" i="20" s="1"/>
  <c r="FB112" i="20" a="1"/>
  <c r="FB112" i="20" s="1"/>
  <c r="AK112" i="20" a="1"/>
  <c r="AK112" i="20" s="1"/>
  <c r="DF111" i="20" a="1"/>
  <c r="DF111" i="20" s="1"/>
  <c r="AT111" i="20" a="1"/>
  <c r="AT111" i="20" s="1"/>
  <c r="EB110" i="20" a="1"/>
  <c r="EB110" i="20" s="1"/>
  <c r="BV110" i="20" a="1"/>
  <c r="BV110" i="20" s="1"/>
  <c r="I110" i="20" a="1"/>
  <c r="I110" i="20" s="1"/>
  <c r="CM113" i="20" a="1"/>
  <c r="CM113" i="20" s="1"/>
  <c r="DL112" i="20" a="1"/>
  <c r="DL112" i="20" s="1"/>
  <c r="F112" i="20" a="1"/>
  <c r="F112" i="20" s="1"/>
  <c r="BN111" i="20" a="1"/>
  <c r="BN111" i="20" s="1"/>
  <c r="M111" i="20" a="1"/>
  <c r="M111" i="20" s="1"/>
  <c r="DJ110" i="20" a="1"/>
  <c r="DJ110" i="20" s="1"/>
  <c r="BI110" i="20" a="1"/>
  <c r="BI110" i="20" s="1"/>
  <c r="H110" i="20" a="1"/>
  <c r="H110" i="20" s="1"/>
  <c r="EA114" i="20" a="1"/>
  <c r="EA114" i="20" s="1"/>
  <c r="BO113" i="20" a="1"/>
  <c r="BO113" i="20" s="1"/>
  <c r="CX112" i="20" a="1"/>
  <c r="CX112" i="20" s="1"/>
  <c r="EN111" i="20" a="1"/>
  <c r="EN111" i="20" s="1"/>
  <c r="CB111" i="20" a="1"/>
  <c r="CB111" i="20" s="1"/>
  <c r="X111" i="20" a="1"/>
  <c r="X111" i="20" s="1"/>
  <c r="DW114" i="20" a="1"/>
  <c r="DW114" i="20" s="1"/>
  <c r="BJ113" i="20" a="1"/>
  <c r="BJ113" i="20" s="1"/>
  <c r="BW112" i="20" a="1"/>
  <c r="BW112" i="20" s="1"/>
  <c r="EF111" i="20" a="1"/>
  <c r="EF111" i="20" s="1"/>
  <c r="AJ111" i="20" a="1"/>
  <c r="AJ111" i="20" s="1"/>
  <c r="DN110" i="20" a="1"/>
  <c r="DN110" i="20" s="1"/>
  <c r="DT114" i="20" a="1"/>
  <c r="DT114" i="20" s="1"/>
  <c r="AO113" i="20" a="1"/>
  <c r="AO113" i="20" s="1"/>
  <c r="BT112" i="20" a="1"/>
  <c r="BT112" i="20" s="1"/>
  <c r="EE111" i="20" a="1"/>
  <c r="EE111" i="20" s="1"/>
  <c r="BS111" i="20" a="1"/>
  <c r="BS111" i="20" s="1"/>
  <c r="K111" i="20" a="1"/>
  <c r="K111" i="20" s="1"/>
  <c r="CF110" i="20" a="1"/>
  <c r="CF110" i="20" s="1"/>
  <c r="T110" i="20" a="1"/>
  <c r="T110" i="20" s="1"/>
  <c r="DJ109" i="20" a="1"/>
  <c r="DJ109" i="20" s="1"/>
  <c r="AT110" i="20" a="1"/>
  <c r="AT110" i="20" s="1"/>
  <c r="DM109" i="20" a="1"/>
  <c r="DM109" i="20" s="1"/>
  <c r="AR109" i="20" a="1"/>
  <c r="AR109" i="20" s="1"/>
  <c r="DY108" i="20" a="1"/>
  <c r="DY108" i="20" s="1"/>
  <c r="AY108" i="20" a="1"/>
  <c r="AY108" i="20" s="1"/>
  <c r="EE107" i="20" a="1"/>
  <c r="EE107" i="20" s="1"/>
  <c r="BE107" i="20" a="1"/>
  <c r="BE107" i="20" s="1"/>
  <c r="DU110" i="20" a="1"/>
  <c r="DU110" i="20" s="1"/>
  <c r="DS109" i="20" a="1"/>
  <c r="DS109" i="20" s="1"/>
  <c r="AX109" i="20" a="1"/>
  <c r="AX109" i="20" s="1"/>
  <c r="ES108" i="20" a="1"/>
  <c r="ES108" i="20" s="1"/>
  <c r="CN108" i="20" a="1"/>
  <c r="CN108" i="20" s="1"/>
  <c r="AJ108" i="20" a="1"/>
  <c r="AJ108" i="20" s="1"/>
  <c r="ED107" i="20" a="1"/>
  <c r="ED107" i="20" s="1"/>
  <c r="BT110" i="20" a="1"/>
  <c r="BT110" i="20" s="1"/>
  <c r="DE109" i="20" a="1"/>
  <c r="DE109" i="20" s="1"/>
  <c r="AP109" i="20" a="1"/>
  <c r="AP109" i="20" s="1"/>
  <c r="DW108" i="20" a="1"/>
  <c r="DW108" i="20" s="1"/>
  <c r="BD108" i="20" a="1"/>
  <c r="BD108" i="20" s="1"/>
  <c r="EK107" i="20" a="1"/>
  <c r="EK107" i="20" s="1"/>
  <c r="BK107" i="20" a="1"/>
  <c r="BK107" i="20" s="1"/>
  <c r="H107" i="20" a="1"/>
  <c r="H107" i="20" s="1"/>
  <c r="EI109" i="20" a="1"/>
  <c r="EI109" i="20" s="1"/>
  <c r="BP109" i="20" a="1"/>
  <c r="BP109" i="20" s="1"/>
  <c r="M109" i="20" a="1"/>
  <c r="M109" i="20" s="1"/>
  <c r="DH108" i="20" a="1"/>
  <c r="DH108" i="20" s="1"/>
  <c r="BC108" i="20" a="1"/>
  <c r="BC108" i="20" s="1"/>
  <c r="EX107" i="20" a="1"/>
  <c r="EX107" i="20" s="1"/>
  <c r="CS107" i="20" a="1"/>
  <c r="CS107" i="20" s="1"/>
  <c r="N110" i="20" a="1"/>
  <c r="N110" i="20" s="1"/>
  <c r="BC109" i="20" a="1"/>
  <c r="BC109" i="20" s="1"/>
  <c r="EI108" i="20" a="1"/>
  <c r="EI108" i="20" s="1"/>
  <c r="BI108" i="20" a="1"/>
  <c r="BI108" i="20" s="1"/>
  <c r="EP107" i="20" a="1"/>
  <c r="EP107" i="20" s="1"/>
  <c r="BW107" i="20" a="1"/>
  <c r="BW107" i="20" s="1"/>
  <c r="ET106" i="20" a="1"/>
  <c r="ET106" i="20" s="1"/>
  <c r="K110" i="20" a="1"/>
  <c r="K110" i="20" s="1"/>
  <c r="CB109" i="20" a="1"/>
  <c r="CB109" i="20" s="1"/>
  <c r="Y109" i="20" a="1"/>
  <c r="Y109" i="20" s="1"/>
  <c r="DT108" i="20" a="1"/>
  <c r="DT108" i="20" s="1"/>
  <c r="BP108" i="20" a="1"/>
  <c r="BP108" i="20" s="1"/>
  <c r="J108" i="20" a="1"/>
  <c r="J108" i="20" s="1"/>
  <c r="DF107" i="20" a="1"/>
  <c r="DF107" i="20" s="1"/>
  <c r="J110" i="20" a="1"/>
  <c r="J110" i="20" s="1"/>
  <c r="CH109" i="20" a="1"/>
  <c r="CH109" i="20" s="1"/>
  <c r="Q109" i="20" a="1"/>
  <c r="Q109" i="20" s="1"/>
  <c r="CX108" i="20" a="1"/>
  <c r="CX108" i="20" s="1"/>
  <c r="AE108" i="20" a="1"/>
  <c r="AE108" i="20" s="1"/>
  <c r="DL107" i="20" a="1"/>
  <c r="DL107" i="20" s="1"/>
  <c r="AT107" i="20" a="1"/>
  <c r="AT107" i="20" s="1"/>
  <c r="ES106" i="20" a="1"/>
  <c r="ES106" i="20" s="1"/>
  <c r="CZ106" i="20" a="1"/>
  <c r="CZ106" i="20" s="1"/>
  <c r="EE109" i="20" a="1"/>
  <c r="EE109" i="20" s="1"/>
  <c r="AZ109" i="20" a="1"/>
  <c r="AZ109" i="20" s="1"/>
  <c r="EU108" i="20" a="1"/>
  <c r="EU108" i="20" s="1"/>
  <c r="CP108" i="20" a="1"/>
  <c r="CP108" i="20" s="1"/>
  <c r="AK108" i="20" a="1"/>
  <c r="AK108" i="20" s="1"/>
  <c r="EF107" i="20" a="1"/>
  <c r="EF107" i="20" s="1"/>
  <c r="CB107" i="20" a="1"/>
  <c r="CB107" i="20" s="1"/>
  <c r="P107" i="20" a="1"/>
  <c r="P107" i="20" s="1"/>
  <c r="CY106" i="20" a="1"/>
  <c r="CY106" i="20" s="1"/>
  <c r="EQ106" i="20" a="1"/>
  <c r="EQ106" i="20" s="1"/>
  <c r="BW106" i="20" a="1"/>
  <c r="BW106" i="20" s="1"/>
  <c r="K106" i="20" a="1"/>
  <c r="K106" i="20" s="1"/>
  <c r="DB105" i="20" a="1"/>
  <c r="DB105" i="20" s="1"/>
  <c r="AJ105" i="20" a="1"/>
  <c r="AJ105" i="20" s="1"/>
  <c r="AU107" i="20" a="1"/>
  <c r="AU107" i="20" s="1"/>
  <c r="CB106" i="20" a="1"/>
  <c r="CB106" i="20" s="1"/>
  <c r="O106" i="20" a="1"/>
  <c r="O106" i="20" s="1"/>
  <c r="CR105" i="20" a="1"/>
  <c r="CR105" i="20" s="1"/>
  <c r="AI105" i="20" a="1"/>
  <c r="AI105" i="20" s="1"/>
  <c r="DC106" i="20" a="1"/>
  <c r="DC106" i="20" s="1"/>
  <c r="AK106" i="20" a="1"/>
  <c r="AK106" i="20" s="1"/>
  <c r="DY105" i="20" a="1"/>
  <c r="DY105" i="20" s="1"/>
  <c r="BW105" i="20" a="1"/>
  <c r="BW105" i="20" s="1"/>
  <c r="EW106" i="20" a="1"/>
  <c r="EW106" i="20" s="1"/>
  <c r="BU106" i="20" a="1"/>
  <c r="BU106" i="20" s="1"/>
  <c r="I106" i="20" a="1"/>
  <c r="I106" i="20" s="1"/>
  <c r="CQ105" i="20" a="1"/>
  <c r="CQ105" i="20" s="1"/>
  <c r="BD107" i="20" a="1"/>
  <c r="BD107" i="20" s="1"/>
  <c r="CR106" i="20" a="1"/>
  <c r="CR106" i="20" s="1"/>
  <c r="AJ106" i="20" a="1"/>
  <c r="AJ106" i="20" s="1"/>
  <c r="DX105" i="20" a="1"/>
  <c r="DX105" i="20" s="1"/>
  <c r="BJ105" i="20" a="1"/>
  <c r="BJ105" i="20" s="1"/>
  <c r="K105" i="20" a="1"/>
  <c r="K105" i="20" s="1"/>
  <c r="DQ106" i="20" a="1"/>
  <c r="DQ106" i="20" s="1"/>
  <c r="AE106" i="20" a="1"/>
  <c r="AE106" i="20" s="1"/>
  <c r="DS105" i="20" a="1"/>
  <c r="DS105" i="20" s="1"/>
  <c r="AM105" i="20" a="1"/>
  <c r="AM105" i="20" s="1"/>
  <c r="EH104" i="20" a="1"/>
  <c r="EH104" i="20" s="1"/>
  <c r="BR104" i="20" a="1"/>
  <c r="BR104" i="20" s="1"/>
  <c r="U107" i="20" a="1"/>
  <c r="U107" i="20" s="1"/>
  <c r="CJ106" i="20" a="1"/>
  <c r="CJ106" i="20" s="1"/>
  <c r="Z106" i="20" a="1"/>
  <c r="Z106" i="20" s="1"/>
  <c r="DM105" i="20" a="1"/>
  <c r="DM105" i="20" s="1"/>
  <c r="BQ107" i="20" a="1"/>
  <c r="BQ107" i="20" s="1"/>
  <c r="CD106" i="20" a="1"/>
  <c r="CD106" i="20" s="1"/>
  <c r="P106" i="20" a="1"/>
  <c r="P106" i="20" s="1"/>
  <c r="DC105" i="20" a="1"/>
  <c r="DC105" i="20" s="1"/>
  <c r="BB105" i="20" a="1"/>
  <c r="BB105" i="20" s="1"/>
  <c r="DU104" i="20" a="1"/>
  <c r="DU104" i="20" s="1"/>
  <c r="BL104" i="20" a="1"/>
  <c r="BL104" i="20" s="1"/>
  <c r="EJ104" i="20" a="1"/>
  <c r="EJ104" i="20" s="1"/>
  <c r="AJ104" i="20" a="1"/>
  <c r="AJ104" i="20" s="1"/>
  <c r="DV103" i="20" a="1"/>
  <c r="DV103" i="20" s="1"/>
  <c r="BP103" i="20" a="1"/>
  <c r="BP103" i="20" s="1"/>
  <c r="P103" i="20" a="1"/>
  <c r="P103" i="20" s="1"/>
  <c r="DC102" i="20" a="1"/>
  <c r="DC102" i="20" s="1"/>
  <c r="AY102" i="20" a="1"/>
  <c r="AY102" i="20" s="1"/>
  <c r="U105" i="20" a="1"/>
  <c r="U105" i="20" s="1"/>
  <c r="BE104" i="20" a="1"/>
  <c r="BE104" i="20" s="1"/>
  <c r="G104" i="20" a="1"/>
  <c r="G104" i="20" s="1"/>
  <c r="CF103" i="20" a="1"/>
  <c r="CF103" i="20" s="1"/>
  <c r="T103" i="20" a="1"/>
  <c r="T103" i="20" s="1"/>
  <c r="DM102" i="20" a="1"/>
  <c r="DM102" i="20" s="1"/>
  <c r="AX102" i="20" a="1"/>
  <c r="AX102" i="20" s="1"/>
  <c r="S105" i="20" a="1"/>
  <c r="S105" i="20" s="1"/>
  <c r="CN104" i="20" a="1"/>
  <c r="CN104" i="20" s="1"/>
  <c r="F104" i="20" a="1"/>
  <c r="F104" i="20" s="1"/>
  <c r="CU103" i="20" a="1"/>
  <c r="CU103" i="20" s="1"/>
  <c r="AI103" i="20" a="1"/>
  <c r="AI103" i="20" s="1"/>
  <c r="EC102" i="20" a="1"/>
  <c r="EC102" i="20" s="1"/>
  <c r="BO102" i="20" a="1"/>
  <c r="BO102" i="20" s="1"/>
  <c r="CY28" i="20" a="1"/>
  <c r="CY28" i="20" s="1"/>
  <c r="DF28" i="20" a="1"/>
  <c r="DF28" i="20" s="1"/>
  <c r="BR28" i="20" a="1"/>
  <c r="BR28" i="20" s="1"/>
  <c r="DD37" i="20" a="1"/>
  <c r="DD37" i="20" s="1"/>
  <c r="EA37" i="20" a="1"/>
  <c r="EA37" i="20" s="1"/>
  <c r="CD37" i="20" a="1"/>
  <c r="CD37" i="20" s="1"/>
  <c r="U37" i="20" a="1"/>
  <c r="U37" i="20" s="1"/>
  <c r="CJ37" i="20" a="1"/>
  <c r="CJ37" i="20" s="1"/>
  <c r="G37" i="20" a="1"/>
  <c r="G37" i="20" s="1"/>
  <c r="CB37" i="20" a="1"/>
  <c r="CB37" i="20" s="1"/>
  <c r="EW37" i="20" a="1"/>
  <c r="EW37" i="20" s="1"/>
  <c r="BH37" i="20" a="1"/>
  <c r="BH37" i="20" s="1"/>
  <c r="ET37" i="20" a="1"/>
  <c r="ET37" i="20" s="1"/>
  <c r="BT37" i="20" a="1"/>
  <c r="BT37" i="20" s="1"/>
  <c r="DY37" i="20" a="1"/>
  <c r="DY37" i="20" s="1"/>
  <c r="BM37" i="20" a="1"/>
  <c r="BM37" i="20" s="1"/>
  <c r="ER37" i="20" a="1"/>
  <c r="ER37" i="20" s="1"/>
  <c r="AX37" i="20" a="1"/>
  <c r="AX37" i="20" s="1"/>
  <c r="DG37" i="20" a="1"/>
  <c r="DG37" i="20" s="1"/>
  <c r="EF37" i="20" a="1"/>
  <c r="EF37" i="20" s="1"/>
  <c r="DI16" i="20" a="1"/>
  <c r="DI16" i="20" s="1"/>
  <c r="BR16" i="20" a="1"/>
  <c r="BR16" i="20" s="1"/>
  <c r="EX16" i="20" a="1"/>
  <c r="EX16" i="20" s="1"/>
  <c r="BQ16" i="20" a="1"/>
  <c r="BQ16" i="20" s="1"/>
  <c r="CQ16" i="20" a="1"/>
  <c r="CQ16" i="20" s="1"/>
  <c r="DQ16" i="20" a="1"/>
  <c r="DQ16" i="20" s="1"/>
  <c r="ET16" i="20" a="1"/>
  <c r="ET16" i="20" s="1"/>
  <c r="CA16" i="20" a="1"/>
  <c r="CA16" i="20" s="1"/>
  <c r="CG16" i="20" a="1"/>
  <c r="CG16" i="20" s="1"/>
  <c r="I16" i="20" a="1"/>
  <c r="I16" i="20" s="1"/>
  <c r="L16" i="20" a="1"/>
  <c r="L16" i="20" s="1"/>
  <c r="AU16" i="20" a="1"/>
  <c r="AU16" i="20" s="1"/>
  <c r="CX42" i="20" a="1"/>
  <c r="CX42" i="20" s="1"/>
  <c r="AU42" i="20" a="1"/>
  <c r="AU42" i="20" s="1"/>
  <c r="DV42" i="20" a="1"/>
  <c r="DV42" i="20" s="1"/>
  <c r="BM42" i="20" a="1"/>
  <c r="BM42" i="20" s="1"/>
  <c r="EZ42" i="20" a="1"/>
  <c r="EZ42" i="20" s="1"/>
  <c r="CP42" i="20" a="1"/>
  <c r="CP42" i="20" s="1"/>
  <c r="AT42" i="20" a="1"/>
  <c r="AT42" i="20" s="1"/>
  <c r="DO42" i="20" a="1"/>
  <c r="DO42" i="20" s="1"/>
  <c r="AS42" i="20" a="1"/>
  <c r="AS42" i="20" s="1"/>
  <c r="ES42" i="20" a="1"/>
  <c r="ES42" i="20" s="1"/>
  <c r="CC42" i="20" a="1"/>
  <c r="CC42" i="20" s="1"/>
  <c r="Y42" i="20" a="1"/>
  <c r="Y42" i="20" s="1"/>
  <c r="DG42" i="20" a="1"/>
  <c r="DG42" i="20" s="1"/>
  <c r="AK42" i="20" a="1"/>
  <c r="AK42" i="20" s="1"/>
  <c r="EL42" i="20" a="1"/>
  <c r="EL42" i="20" s="1"/>
  <c r="CA42" i="20" a="1"/>
  <c r="CA42" i="20" s="1"/>
  <c r="K42" i="20" a="1"/>
  <c r="K42" i="20" s="1"/>
  <c r="BO42" i="20" a="1"/>
  <c r="BO42" i="20" s="1"/>
  <c r="CS42" i="20" a="1"/>
  <c r="CS42" i="20" s="1"/>
  <c r="DT36" i="20" a="1"/>
  <c r="DT36" i="20" s="1"/>
  <c r="BO36" i="20" a="1"/>
  <c r="BO36" i="20" s="1"/>
  <c r="FA36" i="20" a="1"/>
  <c r="FA36" i="20" s="1"/>
  <c r="CY36" i="20" a="1"/>
  <c r="CY36" i="20" s="1"/>
  <c r="AK36" i="20" a="1"/>
  <c r="AK36" i="20" s="1"/>
  <c r="EE36" i="20" a="1"/>
  <c r="EE36" i="20" s="1"/>
  <c r="BU36" i="20" a="1"/>
  <c r="BU36" i="20" s="1"/>
  <c r="G36" i="20" a="1"/>
  <c r="G36" i="20" s="1"/>
  <c r="CO36" i="20" a="1"/>
  <c r="CO36" i="20" s="1"/>
  <c r="AI36" i="20" a="1"/>
  <c r="AI36" i="20" s="1"/>
  <c r="DW36" i="20" a="1"/>
  <c r="DW36" i="20" s="1"/>
  <c r="BK36" i="20" a="1"/>
  <c r="BK36" i="20" s="1"/>
  <c r="FD36" i="20" a="1"/>
  <c r="FD36" i="20" s="1"/>
  <c r="BY36" i="20" a="1"/>
  <c r="BY36" i="20" s="1"/>
  <c r="S36" i="20" a="1"/>
  <c r="S36" i="20" s="1"/>
  <c r="DH36" i="20" a="1"/>
  <c r="DH36" i="20" s="1"/>
  <c r="AU36" i="20" a="1"/>
  <c r="AU36" i="20" s="1"/>
  <c r="FB36" i="20" a="1"/>
  <c r="FB36" i="20" s="1"/>
  <c r="EH36" i="20" a="1"/>
  <c r="EH36" i="20" s="1"/>
  <c r="J36" i="20" a="1"/>
  <c r="J36" i="20" s="1"/>
  <c r="DP40" i="20" a="1"/>
  <c r="DP40" i="20" s="1"/>
  <c r="BD40" i="20" a="1"/>
  <c r="BD40" i="20" s="1"/>
  <c r="ET40" i="20" a="1"/>
  <c r="ET40" i="20" s="1"/>
  <c r="CA40" i="20" a="1"/>
  <c r="CA40" i="20" s="1"/>
  <c r="I40" i="20" a="1"/>
  <c r="I40" i="20" s="1"/>
  <c r="CX40" i="20" a="1"/>
  <c r="CX40" i="20" s="1"/>
  <c r="AK40" i="20" a="1"/>
  <c r="AK40" i="20" s="1"/>
  <c r="EL40" i="20" a="1"/>
  <c r="EL40" i="20" s="1"/>
  <c r="CE40" i="20" a="1"/>
  <c r="CE40" i="20" s="1"/>
  <c r="M40" i="20" a="1"/>
  <c r="M40" i="20" s="1"/>
  <c r="CV40" i="20" a="1"/>
  <c r="CV40" i="20" s="1"/>
  <c r="AI40" i="20" a="1"/>
  <c r="AI40" i="20" s="1"/>
  <c r="DS40" i="20" a="1"/>
  <c r="DS40" i="20" s="1"/>
  <c r="BG40" i="20" a="1"/>
  <c r="BG40" i="20" s="1"/>
  <c r="FB40" i="20" a="1"/>
  <c r="FB40" i="20" s="1"/>
  <c r="CT40" i="20" a="1"/>
  <c r="CT40" i="20" s="1"/>
  <c r="AB40" i="20" a="1"/>
  <c r="AB40" i="20" s="1"/>
  <c r="AN40" i="20" a="1"/>
  <c r="AN40" i="20" s="1"/>
  <c r="BK40" i="20" a="1"/>
  <c r="BK40" i="20" s="1"/>
  <c r="FD114" i="20" a="1"/>
  <c r="FD114" i="20" s="1"/>
  <c r="CN114" i="20" a="1"/>
  <c r="CN114" i="20" s="1"/>
  <c r="AE114" i="20" a="1"/>
  <c r="AE114" i="20" s="1"/>
  <c r="DO113" i="20" a="1"/>
  <c r="DO113" i="20" s="1"/>
  <c r="BF113" i="20" a="1"/>
  <c r="BF113" i="20" s="1"/>
  <c r="EW112" i="20" a="1"/>
  <c r="EW112" i="20" s="1"/>
  <c r="CB112" i="20" a="1"/>
  <c r="CB112" i="20" s="1"/>
  <c r="AC112" i="20" a="1"/>
  <c r="AC112" i="20" s="1"/>
  <c r="DS111" i="20" a="1"/>
  <c r="DS111" i="20" s="1"/>
  <c r="BB111" i="20" a="1"/>
  <c r="BB111" i="20" s="1"/>
  <c r="DQ114" i="20" a="1"/>
  <c r="DQ114" i="20" s="1"/>
  <c r="AZ114" i="20" a="1"/>
  <c r="AZ114" i="20" s="1"/>
  <c r="ER113" i="20" a="1"/>
  <c r="ER113" i="20" s="1"/>
  <c r="CB113" i="20" a="1"/>
  <c r="CB113" i="20" s="1"/>
  <c r="R113" i="20" a="1"/>
  <c r="R113" i="20" s="1"/>
  <c r="DG112" i="20" a="1"/>
  <c r="DG112" i="20" s="1"/>
  <c r="AI112" i="20" a="1"/>
  <c r="AI112" i="20" s="1"/>
  <c r="ET114" i="20" a="1"/>
  <c r="ET114" i="20" s="1"/>
  <c r="CD114" i="20" a="1"/>
  <c r="CD114" i="20" s="1"/>
  <c r="U114" i="20" a="1"/>
  <c r="U114" i="20" s="1"/>
  <c r="DM113" i="20" a="1"/>
  <c r="DM113" i="20" s="1"/>
  <c r="AV113" i="20" a="1"/>
  <c r="AV113" i="20" s="1"/>
  <c r="DG114" i="20" a="1"/>
  <c r="DG114" i="20" s="1"/>
  <c r="AP114" i="20" a="1"/>
  <c r="AP114" i="20" s="1"/>
  <c r="EH113" i="20" a="1"/>
  <c r="EH113" i="20" s="1"/>
  <c r="DU114" i="20" a="1"/>
  <c r="DU114" i="20" s="1"/>
  <c r="BL114" i="20" a="1"/>
  <c r="BL114" i="20" s="1"/>
  <c r="EV113" i="20" a="1"/>
  <c r="EV113" i="20" s="1"/>
  <c r="CN113" i="20" a="1"/>
  <c r="CN113" i="20" s="1"/>
  <c r="V113" i="20" a="1"/>
  <c r="V113" i="20" s="1"/>
  <c r="DQ112" i="20" a="1"/>
  <c r="DQ112" i="20" s="1"/>
  <c r="EW114" i="20" a="1"/>
  <c r="EW114" i="20" s="1"/>
  <c r="CG114" i="20" a="1"/>
  <c r="CG114" i="20" s="1"/>
  <c r="X114" i="20" a="1"/>
  <c r="X114" i="20" s="1"/>
  <c r="DH113" i="20" a="1"/>
  <c r="DH113" i="20" s="1"/>
  <c r="AY113" i="20" a="1"/>
  <c r="AY113" i="20" s="1"/>
  <c r="EH112" i="20" a="1"/>
  <c r="EH112" i="20" s="1"/>
  <c r="CC112" i="20" a="1"/>
  <c r="CC112" i="20" s="1"/>
  <c r="R112" i="20" a="1"/>
  <c r="R112" i="20" s="1"/>
  <c r="DT113" i="20" a="1"/>
  <c r="DT113" i="20" s="1"/>
  <c r="EE112" i="20" a="1"/>
  <c r="EE112" i="20" s="1"/>
  <c r="T112" i="20" a="1"/>
  <c r="T112" i="20" s="1"/>
  <c r="CF111" i="20" a="1"/>
  <c r="CF111" i="20" s="1"/>
  <c r="J111" i="20" a="1"/>
  <c r="J111" i="20" s="1"/>
  <c r="DM110" i="20" a="1"/>
  <c r="DM110" i="20" s="1"/>
  <c r="AM110" i="20" a="1"/>
  <c r="AM110" i="20" s="1"/>
  <c r="EP114" i="20" a="1"/>
  <c r="EP114" i="20" s="1"/>
  <c r="BY113" i="20" a="1"/>
  <c r="BY113" i="20" s="1"/>
  <c r="CR112" i="20" a="1"/>
  <c r="CR112" i="20" s="1"/>
  <c r="EQ111" i="20" a="1"/>
  <c r="EQ111" i="20" s="1"/>
  <c r="CE111" i="20" a="1"/>
  <c r="CE111" i="20" s="1"/>
  <c r="U111" i="20" a="1"/>
  <c r="U111" i="20" s="1"/>
  <c r="EL114" i="20" a="1"/>
  <c r="EL114" i="20" s="1"/>
  <c r="AK113" i="20" a="1"/>
  <c r="AK113" i="20" s="1"/>
  <c r="BE112" i="20" a="1"/>
  <c r="BE112" i="20" s="1"/>
  <c r="DV111" i="20" a="1"/>
  <c r="DV111" i="20" s="1"/>
  <c r="AG111" i="20" a="1"/>
  <c r="AG111" i="20" s="1"/>
  <c r="DQ110" i="20" a="1"/>
  <c r="DQ110" i="20" s="1"/>
  <c r="EM113" i="20" a="1"/>
  <c r="EM113" i="20" s="1"/>
  <c r="EM112" i="20" a="1"/>
  <c r="EM112" i="20" s="1"/>
  <c r="Z112" i="20" a="1"/>
  <c r="Z112" i="20" s="1"/>
  <c r="CY111" i="20" a="1"/>
  <c r="CY111" i="20" s="1"/>
  <c r="AM111" i="20" a="1"/>
  <c r="AM111" i="20" s="1"/>
  <c r="DW110" i="20" a="1"/>
  <c r="DW110" i="20" s="1"/>
  <c r="BO110" i="20" a="1"/>
  <c r="BO110" i="20" s="1"/>
  <c r="ED114" i="20" a="1"/>
  <c r="ED114" i="20" s="1"/>
  <c r="BQ113" i="20" a="1"/>
  <c r="BQ113" i="20" s="1"/>
  <c r="CY112" i="20" a="1"/>
  <c r="CY112" i="20" s="1"/>
  <c r="EH111" i="20" a="1"/>
  <c r="EH111" i="20" s="1"/>
  <c r="BG111" i="20" a="1"/>
  <c r="BG111" i="20" s="1"/>
  <c r="G111" i="20" a="1"/>
  <c r="G111" i="20" s="1"/>
  <c r="DC110" i="20" a="1"/>
  <c r="DC110" i="20" s="1"/>
  <c r="BB110" i="20" a="1"/>
  <c r="BB110" i="20" s="1"/>
  <c r="FB109" i="20" a="1"/>
  <c r="FB109" i="20" s="1"/>
  <c r="CW114" i="20" a="1"/>
  <c r="CW114" i="20" s="1"/>
  <c r="AT113" i="20" a="1"/>
  <c r="AT113" i="20" s="1"/>
  <c r="CL112" i="20" a="1"/>
  <c r="CL112" i="20" s="1"/>
  <c r="EG111" i="20" a="1"/>
  <c r="EG111" i="20" s="1"/>
  <c r="BT111" i="20" a="1"/>
  <c r="BT111" i="20" s="1"/>
  <c r="R111" i="20" a="1"/>
  <c r="R111" i="20" s="1"/>
  <c r="CS114" i="20" a="1"/>
  <c r="CS114" i="20" s="1"/>
  <c r="AS113" i="20" a="1"/>
  <c r="AS113" i="20" s="1"/>
  <c r="BK112" i="20" a="1"/>
  <c r="BK112" i="20" s="1"/>
  <c r="DQ111" i="20" a="1"/>
  <c r="DQ111" i="20" s="1"/>
  <c r="Q111" i="20" a="1"/>
  <c r="Q111" i="20" s="1"/>
  <c r="DH110" i="20" a="1"/>
  <c r="DH110" i="20" s="1"/>
  <c r="CP114" i="20" a="1"/>
  <c r="CP114" i="20" s="1"/>
  <c r="Y113" i="20" a="1"/>
  <c r="Y113" i="20" s="1"/>
  <c r="BJ112" i="20" a="1"/>
  <c r="BJ112" i="20" s="1"/>
  <c r="DX111" i="20" a="1"/>
  <c r="DX111" i="20" s="1"/>
  <c r="BL111" i="20" a="1"/>
  <c r="BL111" i="20" s="1"/>
  <c r="FD110" i="20" a="1"/>
  <c r="FD110" i="20" s="1"/>
  <c r="BY110" i="20" a="1"/>
  <c r="BY110" i="20" s="1"/>
  <c r="M110" i="20" a="1"/>
  <c r="M110" i="20" s="1"/>
  <c r="DD109" i="20" a="1"/>
  <c r="DD109" i="20" s="1"/>
  <c r="AG110" i="20" a="1"/>
  <c r="AG110" i="20" s="1"/>
  <c r="DF109" i="20" a="1"/>
  <c r="DF109" i="20" s="1"/>
  <c r="AK109" i="20" a="1"/>
  <c r="AK109" i="20" s="1"/>
  <c r="DK108" i="20" a="1"/>
  <c r="DK108" i="20" s="1"/>
  <c r="AQ108" i="20" a="1"/>
  <c r="AQ108" i="20" s="1"/>
  <c r="DQ107" i="20" a="1"/>
  <c r="DQ107" i="20" s="1"/>
  <c r="AX107" i="20" a="1"/>
  <c r="AX107" i="20" s="1"/>
  <c r="CO110" i="20" a="1"/>
  <c r="CO110" i="20" s="1"/>
  <c r="DL109" i="20" a="1"/>
  <c r="DL109" i="20" s="1"/>
  <c r="AQ109" i="20" a="1"/>
  <c r="AQ109" i="20" s="1"/>
  <c r="EL108" i="20" a="1"/>
  <c r="EL108" i="20" s="1"/>
  <c r="CG108" i="20" a="1"/>
  <c r="CG108" i="20" s="1"/>
  <c r="AB108" i="20" a="1"/>
  <c r="AB108" i="20" s="1"/>
  <c r="DX107" i="20" a="1"/>
  <c r="DX107" i="20" s="1"/>
  <c r="BC110" i="20" a="1"/>
  <c r="BC110" i="20" s="1"/>
  <c r="CW109" i="20" a="1"/>
  <c r="CW109" i="20" s="1"/>
  <c r="AI109" i="20" a="1"/>
  <c r="AI109" i="20" s="1"/>
  <c r="DP108" i="20" a="1"/>
  <c r="DP108" i="20" s="1"/>
  <c r="AW108" i="20" a="1"/>
  <c r="AW108" i="20" s="1"/>
  <c r="DW107" i="20" a="1"/>
  <c r="DW107" i="20" s="1"/>
  <c r="BC107" i="20" a="1"/>
  <c r="BC107" i="20" s="1"/>
  <c r="DI110" i="20" a="1"/>
  <c r="DI110" i="20" s="1"/>
  <c r="DQ109" i="20" a="1"/>
  <c r="DQ109" i="20" s="1"/>
  <c r="BJ109" i="20" a="1"/>
  <c r="BJ109" i="20" s="1"/>
  <c r="F109" i="20" a="1"/>
  <c r="F109" i="20" s="1"/>
  <c r="DA108" i="20" a="1"/>
  <c r="DA108" i="20" s="1"/>
  <c r="AV108" i="20" a="1"/>
  <c r="AV108" i="20" s="1"/>
  <c r="EQ107" i="20" a="1"/>
  <c r="EQ107" i="20" s="1"/>
  <c r="CL107" i="20" a="1"/>
  <c r="CL107" i="20" s="1"/>
  <c r="FA109" i="20" a="1"/>
  <c r="FA109" i="20" s="1"/>
  <c r="AU109" i="20" a="1"/>
  <c r="AU109" i="20" s="1"/>
  <c r="DU108" i="20" a="1"/>
  <c r="DU108" i="20" s="1"/>
  <c r="BB108" i="20" a="1"/>
  <c r="BB108" i="20" s="1"/>
  <c r="EI107" i="20" a="1"/>
  <c r="EI107" i="20" s="1"/>
  <c r="BP107" i="20" a="1"/>
  <c r="BP107" i="20" s="1"/>
  <c r="DR106" i="20" a="1"/>
  <c r="DR106" i="20" s="1"/>
  <c r="EZ109" i="20" a="1"/>
  <c r="EZ109" i="20" s="1"/>
  <c r="BU109" i="20" a="1"/>
  <c r="BU109" i="20" s="1"/>
  <c r="R109" i="20" a="1"/>
  <c r="R109" i="20" s="1"/>
  <c r="DM108" i="20" a="1"/>
  <c r="DM108" i="20" s="1"/>
  <c r="BH108" i="20" a="1"/>
  <c r="BH108" i="20" s="1"/>
  <c r="FD107" i="20" a="1"/>
  <c r="FD107" i="20" s="1"/>
  <c r="CX107" i="20" a="1"/>
  <c r="CX107" i="20" s="1"/>
  <c r="EX109" i="20" a="1"/>
  <c r="EX109" i="20" s="1"/>
  <c r="CA109" i="20" a="1"/>
  <c r="CA109" i="20" s="1"/>
  <c r="J109" i="20" a="1"/>
  <c r="J109" i="20" s="1"/>
  <c r="CQ108" i="20" a="1"/>
  <c r="CQ108" i="20" s="1"/>
  <c r="X108" i="20" a="1"/>
  <c r="X108" i="20" s="1"/>
  <c r="DE107" i="20" a="1"/>
  <c r="DE107" i="20" s="1"/>
  <c r="AN107" i="20" a="1"/>
  <c r="AN107" i="20" s="1"/>
  <c r="EN106" i="20" a="1"/>
  <c r="EN106" i="20" s="1"/>
  <c r="CT106" i="20" a="1"/>
  <c r="CT106" i="20" s="1"/>
  <c r="DU109" i="20" a="1"/>
  <c r="DU109" i="20" s="1"/>
  <c r="AS109" i="20" a="1"/>
  <c r="AS109" i="20" s="1"/>
  <c r="EN108" i="20" a="1"/>
  <c r="EN108" i="20" s="1"/>
  <c r="CI108" i="20" a="1"/>
  <c r="CI108" i="20" s="1"/>
  <c r="AD108" i="20" a="1"/>
  <c r="AD108" i="20" s="1"/>
  <c r="DY107" i="20" a="1"/>
  <c r="DY107" i="20" s="1"/>
  <c r="BT107" i="20" a="1"/>
  <c r="BT107" i="20" s="1"/>
  <c r="J107" i="20" a="1"/>
  <c r="J107" i="20" s="1"/>
  <c r="CS106" i="20" a="1"/>
  <c r="CS106" i="20" s="1"/>
  <c r="EF106" i="20" a="1"/>
  <c r="EF106" i="20" s="1"/>
  <c r="BN106" i="20" a="1"/>
  <c r="BN106" i="20" s="1"/>
  <c r="FB105" i="20" a="1"/>
  <c r="FB105" i="20" s="1"/>
  <c r="CW105" i="20" a="1"/>
  <c r="CW105" i="20" s="1"/>
  <c r="AE105" i="20" a="1"/>
  <c r="AE105" i="20" s="1"/>
  <c r="AE107" i="20" a="1"/>
  <c r="AE107" i="20" s="1"/>
  <c r="BR106" i="20" a="1"/>
  <c r="BR106" i="20" s="1"/>
  <c r="F106" i="20" a="1"/>
  <c r="F106" i="20" s="1"/>
  <c r="CH105" i="20" a="1"/>
  <c r="CH105" i="20" s="1"/>
  <c r="CC107" i="20" a="1"/>
  <c r="CC107" i="20" s="1"/>
  <c r="CG106" i="20" a="1"/>
  <c r="CG106" i="20" s="1"/>
  <c r="AB106" i="20" a="1"/>
  <c r="AB106" i="20" s="1"/>
  <c r="DP105" i="20" a="1"/>
  <c r="DP105" i="20" s="1"/>
  <c r="BQ105" i="20" a="1"/>
  <c r="BQ105" i="20" s="1"/>
  <c r="EK106" i="20" a="1"/>
  <c r="EK106" i="20" s="1"/>
  <c r="BL106" i="20" a="1"/>
  <c r="BL106" i="20" s="1"/>
  <c r="EZ105" i="20" a="1"/>
  <c r="EZ105" i="20" s="1"/>
  <c r="CL105" i="20" a="1"/>
  <c r="CL105" i="20" s="1"/>
  <c r="AO107" i="20" a="1"/>
  <c r="AO107" i="20" s="1"/>
  <c r="CL106" i="20" a="1"/>
  <c r="CL106" i="20" s="1"/>
  <c r="AA106" i="20" a="1"/>
  <c r="AA106" i="20" s="1"/>
  <c r="DO105" i="20" a="1"/>
  <c r="DO105" i="20" s="1"/>
  <c r="BD105" i="20" a="1"/>
  <c r="BD105" i="20" s="1"/>
  <c r="E105" i="20" a="1"/>
  <c r="E105" i="20" s="1"/>
  <c r="DH106" i="20" a="1"/>
  <c r="DH106" i="20" s="1"/>
  <c r="V106" i="20" a="1"/>
  <c r="V106" i="20" s="1"/>
  <c r="DN105" i="20" a="1"/>
  <c r="DN105" i="20" s="1"/>
  <c r="AA105" i="20" a="1"/>
  <c r="AA105" i="20" s="1"/>
  <c r="DV104" i="20" a="1"/>
  <c r="DV104" i="20" s="1"/>
  <c r="BM104" i="20" a="1"/>
  <c r="BM104" i="20" s="1"/>
  <c r="F107" i="20" a="1"/>
  <c r="F107" i="20" s="1"/>
  <c r="CE106" i="20" a="1"/>
  <c r="CE106" i="20" s="1"/>
  <c r="U106" i="20" a="1"/>
  <c r="U106" i="20" s="1"/>
  <c r="CY105" i="20" a="1"/>
  <c r="CY105" i="20" s="1"/>
  <c r="AW107" i="20" a="1"/>
  <c r="AW107" i="20" s="1"/>
  <c r="BS106" i="20" a="1"/>
  <c r="BS106" i="20" s="1"/>
  <c r="G106" i="20" a="1"/>
  <c r="G106" i="20" s="1"/>
  <c r="CX105" i="20" a="1"/>
  <c r="CX105" i="20" s="1"/>
  <c r="AV105" i="20" a="1"/>
  <c r="AV105" i="20" s="1"/>
  <c r="DP104" i="20" a="1"/>
  <c r="DP104" i="20" s="1"/>
  <c r="BF104" i="20" a="1"/>
  <c r="BF104" i="20" s="1"/>
  <c r="EC104" i="20" a="1"/>
  <c r="EC104" i="20" s="1"/>
  <c r="AC104" i="20" a="1"/>
  <c r="AC104" i="20" s="1"/>
  <c r="DQ103" i="20" a="1"/>
  <c r="DQ103" i="20" s="1"/>
  <c r="BJ103" i="20" a="1"/>
  <c r="BJ103" i="20" s="1"/>
  <c r="J103" i="20" a="1"/>
  <c r="J103" i="20" s="1"/>
  <c r="CW102" i="20" a="1"/>
  <c r="CW102" i="20" s="1"/>
  <c r="AT102" i="20" a="1"/>
  <c r="AT102" i="20" s="1"/>
  <c r="EP104" i="20" a="1"/>
  <c r="EP104" i="20" s="1"/>
  <c r="AX104" i="20" a="1"/>
  <c r="AX104" i="20" s="1"/>
  <c r="FA103" i="20" a="1"/>
  <c r="FA103" i="20" s="1"/>
  <c r="BZ103" i="20" a="1"/>
  <c r="BZ103" i="20" s="1"/>
  <c r="O103" i="20" a="1"/>
  <c r="O103" i="20" s="1"/>
  <c r="DB102" i="20" a="1"/>
  <c r="DB102" i="20" s="1"/>
  <c r="AS102" i="20" a="1"/>
  <c r="AS102" i="20" s="1"/>
  <c r="H105" i="20" a="1"/>
  <c r="H105" i="20" s="1"/>
  <c r="CF104" i="20" a="1"/>
  <c r="CF104" i="20" s="1"/>
  <c r="EU103" i="20" a="1"/>
  <c r="EU103" i="20" s="1"/>
  <c r="CJ103" i="20" a="1"/>
  <c r="CJ103" i="20" s="1"/>
  <c r="X103" i="20" a="1"/>
  <c r="X103" i="20" s="1"/>
  <c r="DX102" i="20" a="1"/>
  <c r="DX102" i="20" s="1"/>
  <c r="BI102" i="20" a="1"/>
  <c r="BI102" i="20" s="1"/>
  <c r="CJ28" i="20" a="1"/>
  <c r="CJ28" i="20" s="1"/>
  <c r="CQ28" i="20" a="1"/>
  <c r="CQ28" i="20" s="1"/>
  <c r="AT28" i="20" a="1"/>
  <c r="AT28" i="20" s="1"/>
  <c r="F28" i="20" a="1"/>
  <c r="F28" i="20" s="1"/>
  <c r="FC37" i="20" a="1"/>
  <c r="FC37" i="20" s="1"/>
  <c r="DU37" i="20" a="1"/>
  <c r="DU37" i="20" s="1"/>
  <c r="BW37" i="20" a="1"/>
  <c r="BW37" i="20" s="1"/>
  <c r="H37" i="20" a="1"/>
  <c r="H37" i="20" s="1"/>
  <c r="CC37" i="20" a="1"/>
  <c r="CC37" i="20" s="1"/>
  <c r="EX37" i="20" a="1"/>
  <c r="EX37" i="20" s="1"/>
  <c r="BV37" i="20" a="1"/>
  <c r="BV37" i="20" s="1"/>
  <c r="EL37" i="20" a="1"/>
  <c r="EL37" i="20" s="1"/>
  <c r="AZ37" i="20" a="1"/>
  <c r="AZ37" i="20" s="1"/>
  <c r="EJ37" i="20" a="1"/>
  <c r="EJ37" i="20" s="1"/>
  <c r="AS37" i="20" a="1"/>
  <c r="AS37" i="20" s="1"/>
  <c r="DO37" i="20" a="1"/>
  <c r="DO37" i="20" s="1"/>
  <c r="BF37" i="20" a="1"/>
  <c r="BF37" i="20" s="1"/>
  <c r="EG37" i="20" a="1"/>
  <c r="EG37" i="20" s="1"/>
  <c r="AQ37" i="20" a="1"/>
  <c r="AQ37" i="20" s="1"/>
  <c r="BD37" i="20" a="1"/>
  <c r="BD37" i="20" s="1"/>
  <c r="BX37" i="20" a="1"/>
  <c r="BX37" i="20" s="1"/>
  <c r="DS16" i="20" a="1"/>
  <c r="DS16" i="20" s="1"/>
  <c r="ED16" i="20" a="1"/>
  <c r="ED16" i="20" s="1"/>
  <c r="EO16" i="20" a="1"/>
  <c r="EO16" i="20" s="1"/>
  <c r="EC16" i="20" a="1"/>
  <c r="EC16" i="20" s="1"/>
  <c r="CY16" i="20" a="1"/>
  <c r="CY16" i="20" s="1"/>
  <c r="BH16" i="20" a="1"/>
  <c r="BH16" i="20" s="1"/>
  <c r="P16" i="20" a="1"/>
  <c r="P16" i="20" s="1"/>
  <c r="S16" i="20" a="1"/>
  <c r="S16" i="20" s="1"/>
  <c r="ES16" i="20" a="1"/>
  <c r="ES16" i="20" s="1"/>
  <c r="BM16" i="20" a="1"/>
  <c r="BM16" i="20" s="1"/>
  <c r="BX16" i="20" a="1"/>
  <c r="BX16" i="20" s="1"/>
  <c r="AF16" i="20" a="1"/>
  <c r="AF16" i="20" s="1"/>
  <c r="FB42" i="20" a="1"/>
  <c r="FB42" i="20" s="1"/>
  <c r="CR42" i="20" a="1"/>
  <c r="CR42" i="20" s="1"/>
  <c r="AO42" i="20" a="1"/>
  <c r="AO42" i="20" s="1"/>
  <c r="DP42" i="20" a="1"/>
  <c r="DP42" i="20" s="1"/>
  <c r="AZ42" i="20" a="1"/>
  <c r="AZ42" i="20" s="1"/>
  <c r="EU42" i="20" a="1"/>
  <c r="EU42" i="20" s="1"/>
  <c r="CJ42" i="20" a="1"/>
  <c r="CJ42" i="20" s="1"/>
  <c r="AM42" i="20" a="1"/>
  <c r="AM42" i="20" s="1"/>
  <c r="DI42" i="20" a="1"/>
  <c r="DI42" i="20" s="1"/>
  <c r="AL42" i="20" a="1"/>
  <c r="AL42" i="20" s="1"/>
  <c r="EM42" i="20" a="1"/>
  <c r="EM42" i="20" s="1"/>
  <c r="BV42" i="20" a="1"/>
  <c r="BV42" i="20" s="1"/>
  <c r="M42" i="20" a="1"/>
  <c r="M42" i="20" s="1"/>
  <c r="DA42" i="20" a="1"/>
  <c r="DA42" i="20" s="1"/>
  <c r="AD42" i="20" a="1"/>
  <c r="AD42" i="20" s="1"/>
  <c r="EE42" i="20" a="1"/>
  <c r="EE42" i="20" s="1"/>
  <c r="BU42" i="20" a="1"/>
  <c r="BU42" i="20" s="1"/>
  <c r="E42" i="20" a="1"/>
  <c r="E42" i="20" s="1"/>
  <c r="Q42" i="20" a="1"/>
  <c r="Q42" i="20" s="1"/>
  <c r="AV42" i="20" a="1"/>
  <c r="AV42" i="20" s="1"/>
  <c r="DM36" i="20" a="1"/>
  <c r="DM36" i="20" s="1"/>
  <c r="BH36" i="20" a="1"/>
  <c r="BH36" i="20" s="1"/>
  <c r="ET36" i="20" a="1"/>
  <c r="ET36" i="20" s="1"/>
  <c r="CQ36" i="20" a="1"/>
  <c r="CQ36" i="20" s="1"/>
  <c r="AC36" i="20" a="1"/>
  <c r="AC36" i="20" s="1"/>
  <c r="DY36" i="20" a="1"/>
  <c r="DY36" i="20" s="1"/>
  <c r="BM36" i="20" a="1"/>
  <c r="BM36" i="20" s="1"/>
  <c r="EY36" i="20" a="1"/>
  <c r="EY36" i="20" s="1"/>
  <c r="CH36" i="20" a="1"/>
  <c r="CH36" i="20" s="1"/>
  <c r="AB36" i="20" a="1"/>
  <c r="AB36" i="20" s="1"/>
  <c r="DQ36" i="20" a="1"/>
  <c r="DQ36" i="20" s="1"/>
  <c r="BD36" i="20" a="1"/>
  <c r="BD36" i="20" s="1"/>
  <c r="EP36" i="20" a="1"/>
  <c r="EP36" i="20" s="1"/>
  <c r="BR36" i="20" a="1"/>
  <c r="BR36" i="20" s="1"/>
  <c r="L36" i="20" a="1"/>
  <c r="L36" i="20" s="1"/>
  <c r="DA36" i="20" a="1"/>
  <c r="DA36" i="20" s="1"/>
  <c r="AN36" i="20" a="1"/>
  <c r="AN36" i="20" s="1"/>
  <c r="AT36" i="20" a="1"/>
  <c r="AT36" i="20" s="1"/>
  <c r="CE36" i="20" a="1"/>
  <c r="CE36" i="20" s="1"/>
  <c r="DN36" i="20" a="1"/>
  <c r="DN36" i="20" s="1"/>
  <c r="DE40" i="20" a="1"/>
  <c r="DE40" i="20" s="1"/>
  <c r="AS40" i="20" a="1"/>
  <c r="AS40" i="20" s="1"/>
  <c r="EA40" i="20" a="1"/>
  <c r="EA40" i="20" s="1"/>
  <c r="BO40" i="20" a="1"/>
  <c r="BO40" i="20" s="1"/>
  <c r="ES40" i="20" a="1"/>
  <c r="ES40" i="20" s="1"/>
  <c r="CL40" i="20" a="1"/>
  <c r="CL40" i="20" s="1"/>
  <c r="AE40" i="20" a="1"/>
  <c r="AE40" i="20" s="1"/>
  <c r="EF40" i="20" a="1"/>
  <c r="EF40" i="20" s="1"/>
  <c r="BT40" i="20" a="1"/>
  <c r="BT40" i="20" s="1"/>
  <c r="G40" i="20" a="1"/>
  <c r="G40" i="20" s="1"/>
  <c r="CP40" i="20" a="1"/>
  <c r="CP40" i="20" s="1"/>
  <c r="W40" i="20" a="1"/>
  <c r="W40" i="20" s="1"/>
  <c r="DL40" i="20" a="1"/>
  <c r="DL40" i="20" s="1"/>
  <c r="AZ40" i="20" a="1"/>
  <c r="AZ40" i="20" s="1"/>
  <c r="EV40" i="20" a="1"/>
  <c r="EV40" i="20" s="1"/>
  <c r="CO40" i="20" a="1"/>
  <c r="CO40" i="20" s="1"/>
  <c r="V40" i="20" a="1"/>
  <c r="V40" i="20" s="1"/>
  <c r="DW40" i="20" a="1"/>
  <c r="DW40" i="20" s="1"/>
  <c r="EU40" i="20" a="1"/>
  <c r="EU40" i="20" s="1"/>
  <c r="EV114" i="20" a="1"/>
  <c r="EV114" i="20" s="1"/>
  <c r="CF114" i="20" a="1"/>
  <c r="CF114" i="20" s="1"/>
  <c r="W114" i="20" a="1"/>
  <c r="W114" i="20" s="1"/>
  <c r="DG113" i="20" a="1"/>
  <c r="DG113" i="20" s="1"/>
  <c r="AX113" i="20" a="1"/>
  <c r="AX113" i="20" s="1"/>
  <c r="EO112" i="20" a="1"/>
  <c r="EO112" i="20" s="1"/>
  <c r="BV112" i="20" a="1"/>
  <c r="BV112" i="20" s="1"/>
  <c r="W112" i="20" a="1"/>
  <c r="W112" i="20" s="1"/>
  <c r="CZ111" i="20" a="1"/>
  <c r="CZ111" i="20" s="1"/>
  <c r="AV111" i="20" a="1"/>
  <c r="AV111" i="20" s="1"/>
  <c r="DB114" i="20" a="1"/>
  <c r="DB114" i="20" s="1"/>
  <c r="AS114" i="20" a="1"/>
  <c r="AS114" i="20" s="1"/>
  <c r="EK113" i="20" a="1"/>
  <c r="EK113" i="20" s="1"/>
  <c r="BT113" i="20" a="1"/>
  <c r="BT113" i="20" s="1"/>
  <c r="K113" i="20" a="1"/>
  <c r="K113" i="20" s="1"/>
  <c r="DA112" i="20" a="1"/>
  <c r="DA112" i="20" s="1"/>
  <c r="AB112" i="20" a="1"/>
  <c r="AB112" i="20" s="1"/>
  <c r="EM114" i="20" a="1"/>
  <c r="EM114" i="20" s="1"/>
  <c r="BW114" i="20" a="1"/>
  <c r="BW114" i="20" s="1"/>
  <c r="N114" i="20" a="1"/>
  <c r="N114" i="20" s="1"/>
  <c r="CX113" i="20" a="1"/>
  <c r="CX113" i="20" s="1"/>
  <c r="FA114" i="20" a="1"/>
  <c r="FA114" i="20" s="1"/>
  <c r="CY114" i="20" a="1"/>
  <c r="CY114" i="20" s="1"/>
  <c r="AH114" i="20" a="1"/>
  <c r="AH114" i="20" s="1"/>
  <c r="DZ113" i="20" a="1"/>
  <c r="DZ113" i="20" s="1"/>
  <c r="DM114" i="20" a="1"/>
  <c r="DM114" i="20" s="1"/>
  <c r="BD114" i="20" a="1"/>
  <c r="BD114" i="20" s="1"/>
  <c r="EN113" i="20" a="1"/>
  <c r="EN113" i="20" s="1"/>
  <c r="CF113" i="20" a="1"/>
  <c r="CF113" i="20" s="1"/>
  <c r="N113" i="20" a="1"/>
  <c r="N113" i="20" s="1"/>
  <c r="DD112" i="20" a="1"/>
  <c r="DD112" i="20" s="1"/>
  <c r="EH114" i="20" a="1"/>
  <c r="EH114" i="20" s="1"/>
  <c r="BZ114" i="20" a="1"/>
  <c r="BZ114" i="20" s="1"/>
  <c r="Q114" i="20" a="1"/>
  <c r="Q114" i="20" s="1"/>
  <c r="DA113" i="20" a="1"/>
  <c r="DA113" i="20" s="1"/>
  <c r="AR113" i="20" a="1"/>
  <c r="AR113" i="20" s="1"/>
  <c r="EB112" i="20" a="1"/>
  <c r="EB112" i="20" s="1"/>
  <c r="BP112" i="20" a="1"/>
  <c r="BP112" i="20" s="1"/>
  <c r="E112" i="20" a="1"/>
  <c r="E112" i="20" s="1"/>
  <c r="CV113" i="20" a="1"/>
  <c r="CV113" i="20" s="1"/>
  <c r="DE112" i="20" a="1"/>
  <c r="DE112" i="20" s="1"/>
  <c r="I112" i="20" a="1"/>
  <c r="I112" i="20" s="1"/>
  <c r="BY111" i="20" a="1"/>
  <c r="BY111" i="20" s="1"/>
  <c r="FC110" i="20" a="1"/>
  <c r="FC110" i="20" s="1"/>
  <c r="DF110" i="20" a="1"/>
  <c r="DF110" i="20" s="1"/>
  <c r="Y110" i="20" a="1"/>
  <c r="Y110" i="20" s="1"/>
  <c r="DL114" i="20" a="1"/>
  <c r="DL114" i="20" s="1"/>
  <c r="BC113" i="20" a="1"/>
  <c r="BC113" i="20" s="1"/>
  <c r="CE112" i="20" a="1"/>
  <c r="CE112" i="20" s="1"/>
  <c r="EJ111" i="20" a="1"/>
  <c r="EJ111" i="20" s="1"/>
  <c r="BX111" i="20" a="1"/>
  <c r="BX111" i="20" s="1"/>
  <c r="O111" i="20" a="1"/>
  <c r="O111" i="20" s="1"/>
  <c r="DH114" i="20" a="1"/>
  <c r="DH114" i="20" s="1"/>
  <c r="U113" i="20" a="1"/>
  <c r="U113" i="20" s="1"/>
  <c r="AU112" i="20" a="1"/>
  <c r="AU112" i="20" s="1"/>
  <c r="DN111" i="20" a="1"/>
  <c r="DN111" i="20" s="1"/>
  <c r="AA111" i="20" a="1"/>
  <c r="AA111" i="20" s="1"/>
  <c r="DD110" i="20" a="1"/>
  <c r="DD110" i="20" s="1"/>
  <c r="DI113" i="20" a="1"/>
  <c r="DI113" i="20" s="1"/>
  <c r="DZ112" i="20" a="1"/>
  <c r="DZ112" i="20" s="1"/>
  <c r="EV111" i="20" a="1"/>
  <c r="EV111" i="20" s="1"/>
  <c r="CR111" i="20" a="1"/>
  <c r="CR111" i="20" s="1"/>
  <c r="Z111" i="20" a="1"/>
  <c r="Z111" i="20" s="1"/>
  <c r="DP110" i="20" a="1"/>
  <c r="DP110" i="20" s="1"/>
  <c r="BJ110" i="20" a="1"/>
  <c r="BJ110" i="20" s="1"/>
  <c r="CZ114" i="20" a="1"/>
  <c r="CZ114" i="20" s="1"/>
  <c r="AU113" i="20" a="1"/>
  <c r="AU113" i="20" s="1"/>
  <c r="BY112" i="20" a="1"/>
  <c r="BY112" i="20" s="1"/>
  <c r="DT111" i="20" a="1"/>
  <c r="DT111" i="20" s="1"/>
  <c r="AZ111" i="20" a="1"/>
  <c r="AZ111" i="20" s="1"/>
  <c r="ET110" i="20" a="1"/>
  <c r="ET110" i="20" s="1"/>
  <c r="CV110" i="20" a="1"/>
  <c r="CV110" i="20" s="1"/>
  <c r="AV110" i="20" a="1"/>
  <c r="AV110" i="20" s="1"/>
  <c r="EU109" i="20" a="1"/>
  <c r="EU109" i="20" s="1"/>
  <c r="BS114" i="20" a="1"/>
  <c r="BS114" i="20" s="1"/>
  <c r="AE113" i="20" a="1"/>
  <c r="AE113" i="20" s="1"/>
  <c r="BL112" i="20" a="1"/>
  <c r="BL112" i="20" s="1"/>
  <c r="DZ111" i="20" a="1"/>
  <c r="DZ111" i="20" s="1"/>
  <c r="BM111" i="20" a="1"/>
  <c r="BM111" i="20" s="1"/>
  <c r="L111" i="20" a="1"/>
  <c r="L111" i="20" s="1"/>
  <c r="BN114" i="20" a="1"/>
  <c r="BN114" i="20" s="1"/>
  <c r="AC113" i="20" a="1"/>
  <c r="AC113" i="20" s="1"/>
  <c r="AZ112" i="20" a="1"/>
  <c r="AZ112" i="20" s="1"/>
  <c r="DJ111" i="20" a="1"/>
  <c r="DJ111" i="20" s="1"/>
  <c r="E111" i="20" a="1"/>
  <c r="E111" i="20" s="1"/>
  <c r="DB110" i="20" a="1"/>
  <c r="DB110" i="20" s="1"/>
  <c r="BK114" i="20" a="1"/>
  <c r="BK114" i="20" s="1"/>
  <c r="J113" i="20" a="1"/>
  <c r="J113" i="20" s="1"/>
  <c r="AY112" i="20" a="1"/>
  <c r="AY112" i="20" s="1"/>
  <c r="DP111" i="20" a="1"/>
  <c r="DP111" i="20" s="1"/>
  <c r="BD111" i="20" a="1"/>
  <c r="BD111" i="20" s="1"/>
  <c r="EK110" i="20" a="1"/>
  <c r="EK110" i="20" s="1"/>
  <c r="BS110" i="20" a="1"/>
  <c r="BS110" i="20" s="1"/>
  <c r="F110" i="20" a="1"/>
  <c r="F110" i="20" s="1"/>
  <c r="CX109" i="20" a="1"/>
  <c r="CX109" i="20" s="1"/>
  <c r="U110" i="20" a="1"/>
  <c r="U110" i="20" s="1"/>
  <c r="CY109" i="20" a="1"/>
  <c r="CY109" i="20" s="1"/>
  <c r="W109" i="20" a="1"/>
  <c r="W109" i="20" s="1"/>
  <c r="DC108" i="20" a="1"/>
  <c r="DC108" i="20" s="1"/>
  <c r="AC108" i="20" a="1"/>
  <c r="AC108" i="20" s="1"/>
  <c r="DJ107" i="20" a="1"/>
  <c r="DJ107" i="20" s="1"/>
  <c r="AM107" i="20" a="1"/>
  <c r="AM107" i="20" s="1"/>
  <c r="BD110" i="20" a="1"/>
  <c r="BD110" i="20" s="1"/>
  <c r="CL109" i="20" a="1"/>
  <c r="CL109" i="20" s="1"/>
  <c r="AJ109" i="20" a="1"/>
  <c r="AJ109" i="20" s="1"/>
  <c r="EE108" i="20" a="1"/>
  <c r="EE108" i="20" s="1"/>
  <c r="BZ108" i="20" a="1"/>
  <c r="BZ108" i="20" s="1"/>
  <c r="U108" i="20" a="1"/>
  <c r="U108" i="20" s="1"/>
  <c r="DP107" i="20" a="1"/>
  <c r="DP107" i="20" s="1"/>
  <c r="AQ110" i="20" a="1"/>
  <c r="AQ110" i="20" s="1"/>
  <c r="CQ109" i="20" a="1"/>
  <c r="CQ109" i="20" s="1"/>
  <c r="AB109" i="20" a="1"/>
  <c r="AB109" i="20" s="1"/>
  <c r="DI108" i="20" a="1"/>
  <c r="DI108" i="20" s="1"/>
  <c r="AI108" i="20" a="1"/>
  <c r="AI108" i="20" s="1"/>
  <c r="DO107" i="20" a="1"/>
  <c r="DO107" i="20" s="1"/>
  <c r="AQ107" i="20" a="1"/>
  <c r="AQ107" i="20" s="1"/>
  <c r="CJ110" i="20" a="1"/>
  <c r="CJ110" i="20" s="1"/>
  <c r="DK109" i="20" a="1"/>
  <c r="DK109" i="20" s="1"/>
  <c r="BD109" i="20" a="1"/>
  <c r="BD109" i="20" s="1"/>
  <c r="EX108" i="20" a="1"/>
  <c r="EX108" i="20" s="1"/>
  <c r="CT108" i="20" a="1"/>
  <c r="CT108" i="20" s="1"/>
  <c r="AO108" i="20" a="1"/>
  <c r="AO108" i="20" s="1"/>
  <c r="EJ107" i="20" a="1"/>
  <c r="EJ107" i="20" s="1"/>
  <c r="CE107" i="20" a="1"/>
  <c r="CE107" i="20" s="1"/>
  <c r="DY109" i="20" a="1"/>
  <c r="DY109" i="20" s="1"/>
  <c r="AG109" i="20" a="1"/>
  <c r="AG109" i="20" s="1"/>
  <c r="DN108" i="20" a="1"/>
  <c r="DN108" i="20" s="1"/>
  <c r="AU108" i="20" a="1"/>
  <c r="AU108" i="20" s="1"/>
  <c r="EB107" i="20" a="1"/>
  <c r="EB107" i="20" s="1"/>
  <c r="BI107" i="20" a="1"/>
  <c r="BI107" i="20" s="1"/>
  <c r="DL106" i="20" a="1"/>
  <c r="DL106" i="20" s="1"/>
  <c r="EQ109" i="20" a="1"/>
  <c r="EQ109" i="20" s="1"/>
  <c r="BO109" i="20" a="1"/>
  <c r="BO109" i="20" s="1"/>
  <c r="K109" i="20" a="1"/>
  <c r="K109" i="20" s="1"/>
  <c r="DF108" i="20" a="1"/>
  <c r="DF108" i="20" s="1"/>
  <c r="BA108" i="20" a="1"/>
  <c r="BA108" i="20" s="1"/>
  <c r="EV107" i="20" a="1"/>
  <c r="EV107" i="20" s="1"/>
  <c r="CR107" i="20" a="1"/>
  <c r="CR107" i="20" s="1"/>
  <c r="DW109" i="20" a="1"/>
  <c r="DW109" i="20" s="1"/>
  <c r="BT109" i="20" a="1"/>
  <c r="BT109" i="20" s="1"/>
  <c r="FC108" i="20" a="1"/>
  <c r="FC108" i="20" s="1"/>
  <c r="CJ108" i="20" a="1"/>
  <c r="CJ108" i="20" s="1"/>
  <c r="Q108" i="20" a="1"/>
  <c r="Q108" i="20" s="1"/>
  <c r="CQ107" i="20" a="1"/>
  <c r="CQ107" i="20" s="1"/>
  <c r="AH107" i="20" a="1"/>
  <c r="AH107" i="20" s="1"/>
  <c r="EH106" i="20" a="1"/>
  <c r="EH106" i="20" s="1"/>
  <c r="CU110" i="20" a="1"/>
  <c r="CU110" i="20" s="1"/>
  <c r="DG109" i="20" a="1"/>
  <c r="DG109" i="20" s="1"/>
  <c r="AL109" i="20" a="1"/>
  <c r="AL109" i="20" s="1"/>
  <c r="EG108" i="20" a="1"/>
  <c r="EG108" i="20" s="1"/>
  <c r="CB108" i="20" a="1"/>
  <c r="CB108" i="20" s="1"/>
  <c r="W108" i="20" a="1"/>
  <c r="W108" i="20" s="1"/>
  <c r="DR107" i="20" a="1"/>
  <c r="DR107" i="20" s="1"/>
  <c r="BM107" i="20" a="1"/>
  <c r="BM107" i="20" s="1"/>
  <c r="FD106" i="20" a="1"/>
  <c r="FD106" i="20" s="1"/>
  <c r="CN106" i="20" a="1"/>
  <c r="CN106" i="20" s="1"/>
  <c r="DW106" i="20" a="1"/>
  <c r="DW106" i="20" s="1"/>
  <c r="BI106" i="20" a="1"/>
  <c r="BI106" i="20" s="1"/>
  <c r="EW105" i="20" a="1"/>
  <c r="EW105" i="20" s="1"/>
  <c r="CN105" i="20" a="1"/>
  <c r="CN105" i="20" s="1"/>
  <c r="Y105" i="20" a="1"/>
  <c r="Y105" i="20" s="1"/>
  <c r="O107" i="20" a="1"/>
  <c r="O107" i="20" s="1"/>
  <c r="BM106" i="20" a="1"/>
  <c r="BM106" i="20" s="1"/>
  <c r="FA105" i="20" a="1"/>
  <c r="FA105" i="20" s="1"/>
  <c r="CC105" i="20" a="1"/>
  <c r="CC105" i="20" s="1"/>
  <c r="BJ107" i="20" a="1"/>
  <c r="BJ107" i="20" s="1"/>
  <c r="CA106" i="20" a="1"/>
  <c r="CA106" i="20" s="1"/>
  <c r="S106" i="20" a="1"/>
  <c r="S106" i="20" s="1"/>
  <c r="DK105" i="20" a="1"/>
  <c r="DK105" i="20" s="1"/>
  <c r="BE105" i="20" a="1"/>
  <c r="BE105" i="20" s="1"/>
  <c r="EC106" i="20" a="1"/>
  <c r="EC106" i="20" s="1"/>
  <c r="BC106" i="20" a="1"/>
  <c r="BC106" i="20" s="1"/>
  <c r="EQ105" i="20" a="1"/>
  <c r="EQ105" i="20" s="1"/>
  <c r="CB105" i="20" a="1"/>
  <c r="CB105" i="20" s="1"/>
  <c r="I107" i="20" a="1"/>
  <c r="I107" i="20" s="1"/>
  <c r="CF106" i="20" a="1"/>
  <c r="CF106" i="20" s="1"/>
  <c r="R106" i="20" a="1"/>
  <c r="R106" i="20" s="1"/>
  <c r="CZ105" i="20" a="1"/>
  <c r="CZ105" i="20" s="1"/>
  <c r="AX105" i="20" a="1"/>
  <c r="AX105" i="20" s="1"/>
  <c r="BV107" i="20" a="1"/>
  <c r="BV107" i="20" s="1"/>
  <c r="CK106" i="20" a="1"/>
  <c r="CK106" i="20" s="1"/>
  <c r="Q106" i="20" a="1"/>
  <c r="Q106" i="20" s="1"/>
  <c r="DI105" i="20" a="1"/>
  <c r="DI105" i="20" s="1"/>
  <c r="V105" i="20" a="1"/>
  <c r="V105" i="20" s="1"/>
  <c r="DK104" i="20" a="1"/>
  <c r="DK104" i="20" s="1"/>
  <c r="BC104" i="20" a="1"/>
  <c r="BC104" i="20" s="1"/>
  <c r="EI106" i="20" a="1"/>
  <c r="EI106" i="20" s="1"/>
  <c r="BX106" i="20" a="1"/>
  <c r="BX106" i="20" s="1"/>
  <c r="L106" i="20" a="1"/>
  <c r="L106" i="20" s="1"/>
  <c r="CO105" i="20" a="1"/>
  <c r="CO105" i="20" s="1"/>
  <c r="AI107" i="20" a="1"/>
  <c r="AI107" i="20" s="1"/>
  <c r="BJ106" i="20" a="1"/>
  <c r="BJ106" i="20" s="1"/>
  <c r="EX105" i="20" a="1"/>
  <c r="EX105" i="20" s="1"/>
  <c r="CS105" i="20" a="1"/>
  <c r="CS105" i="20" s="1"/>
  <c r="AP105" i="20" a="1"/>
  <c r="AP105" i="20" s="1"/>
  <c r="DI104" i="20" a="1"/>
  <c r="DI104" i="20" s="1"/>
  <c r="BA104" i="20" a="1"/>
  <c r="BA104" i="20" s="1"/>
  <c r="DM104" i="20" a="1"/>
  <c r="DM104" i="20" s="1"/>
  <c r="R104" i="20" a="1"/>
  <c r="R104" i="20" s="1"/>
  <c r="DL103" i="20" a="1"/>
  <c r="DL103" i="20" s="1"/>
  <c r="BE103" i="20" a="1"/>
  <c r="BE103" i="20" s="1"/>
  <c r="EZ102" i="20" a="1"/>
  <c r="EZ102" i="20" s="1"/>
  <c r="CF102" i="20" a="1"/>
  <c r="CF102" i="20" s="1"/>
  <c r="AN102" i="20" a="1"/>
  <c r="AN102" i="20" s="1"/>
  <c r="EB104" i="20" a="1"/>
  <c r="EB104" i="20" s="1"/>
  <c r="AQ104" i="20" a="1"/>
  <c r="AQ104" i="20" s="1"/>
  <c r="EQ103" i="20" a="1"/>
  <c r="EQ103" i="20" s="1"/>
  <c r="BU103" i="20" a="1"/>
  <c r="BU103" i="20" s="1"/>
  <c r="E103" i="20" a="1"/>
  <c r="E103" i="20" s="1"/>
  <c r="CV102" i="20" a="1"/>
  <c r="CV102" i="20" s="1"/>
  <c r="V102" i="20" a="1"/>
  <c r="V102" i="20" s="1"/>
  <c r="EX104" i="20" a="1"/>
  <c r="EX104" i="20" s="1"/>
  <c r="BY104" i="20" a="1"/>
  <c r="BY104" i="20" s="1"/>
  <c r="EP103" i="20" a="1"/>
  <c r="EP103" i="20" s="1"/>
  <c r="BY103" i="20" a="1"/>
  <c r="BY103" i="20" s="1"/>
  <c r="N103" i="20" a="1"/>
  <c r="N103" i="20" s="1"/>
  <c r="DL102" i="20" a="1"/>
  <c r="DL102" i="20" s="1"/>
  <c r="BD102" i="20" a="1"/>
  <c r="BD102" i="20" s="1"/>
  <c r="EG104" i="20" a="1"/>
  <c r="EG104" i="20" s="1"/>
  <c r="BQ104" i="20" a="1"/>
  <c r="BQ104" i="20" s="1"/>
  <c r="E104" i="20" a="1"/>
  <c r="E104" i="20" s="1"/>
  <c r="CT103" i="20" a="1"/>
  <c r="CT103" i="20" s="1"/>
  <c r="S103" i="20" a="1"/>
  <c r="S103" i="20" s="1"/>
  <c r="CU102" i="20" a="1"/>
  <c r="CU102" i="20" s="1"/>
  <c r="AR102" i="20" a="1"/>
  <c r="AR102" i="20" s="1"/>
  <c r="DY104" i="20" a="1"/>
  <c r="DY104" i="20" s="1"/>
  <c r="AN104" i="20" a="1"/>
  <c r="AN104" i="20" s="1"/>
  <c r="DT103" i="20" a="1"/>
  <c r="DT103" i="20" s="1"/>
  <c r="BS103" i="20" a="1"/>
  <c r="BS103" i="20" s="1"/>
  <c r="R103" i="20" a="1"/>
  <c r="R103" i="20" s="1"/>
  <c r="DJ102" i="20" a="1"/>
  <c r="DJ102" i="20" s="1"/>
  <c r="AQ102" i="20" a="1"/>
  <c r="AQ102" i="20" s="1"/>
  <c r="ET104" i="20" a="1"/>
  <c r="ET104" i="20" s="1"/>
  <c r="CC104" i="20" a="1"/>
  <c r="CC104" i="20" s="1"/>
  <c r="FD103" i="20" a="1"/>
  <c r="FD103" i="20" s="1"/>
  <c r="CN103" i="20" a="1"/>
  <c r="CN103" i="20" s="1"/>
  <c r="V103" i="20" a="1"/>
  <c r="V103" i="20" s="1"/>
  <c r="DE102" i="20" a="1"/>
  <c r="DE102" i="20" s="1"/>
  <c r="AJ102" i="20" a="1"/>
  <c r="AJ102" i="20" s="1"/>
  <c r="ER101" i="20" a="1"/>
  <c r="ER101" i="20" s="1"/>
  <c r="CK101" i="20" a="1"/>
  <c r="CK101" i="20" s="1"/>
  <c r="M105" i="20" a="1"/>
  <c r="M105" i="20" s="1"/>
  <c r="CQ104" i="20" a="1"/>
  <c r="CQ104" i="20" s="1"/>
  <c r="I104" i="20" a="1"/>
  <c r="I104" i="20" s="1"/>
  <c r="DB103" i="20" a="1"/>
  <c r="DB103" i="20" s="1"/>
  <c r="AP103" i="20" a="1"/>
  <c r="AP103" i="20" s="1"/>
  <c r="EA102" i="20" a="1"/>
  <c r="EA102" i="20" s="1"/>
  <c r="BW102" i="20" a="1"/>
  <c r="BW102" i="20" s="1"/>
  <c r="M102" i="20" a="1"/>
  <c r="M102" i="20" s="1"/>
  <c r="X28" i="20" a="1"/>
  <c r="X28" i="20" s="1"/>
  <c r="BC28" i="20" a="1"/>
  <c r="BC28" i="20" s="1"/>
  <c r="CX28" i="20" a="1"/>
  <c r="CX28" i="20" s="1"/>
  <c r="DU28" i="20" a="1"/>
  <c r="DU28" i="20" s="1"/>
  <c r="EV37" i="20" a="1"/>
  <c r="EV37" i="20" s="1"/>
  <c r="FA37" i="20" a="1"/>
  <c r="FA37" i="20" s="1"/>
  <c r="BJ37" i="20" a="1"/>
  <c r="BJ37" i="20" s="1"/>
  <c r="EZ37" i="20" a="1"/>
  <c r="EZ37" i="20" s="1"/>
  <c r="BP37" i="20" a="1"/>
  <c r="BP37" i="20" s="1"/>
  <c r="EM37" i="20" a="1"/>
  <c r="EM37" i="20" s="1"/>
  <c r="BO37" i="20" a="1"/>
  <c r="BO37" i="20" s="1"/>
  <c r="DZ37" i="20" a="1"/>
  <c r="DZ37" i="20" s="1"/>
  <c r="AT37" i="20" a="1"/>
  <c r="AT37" i="20" s="1"/>
  <c r="DI37" i="20" a="1"/>
  <c r="DI37" i="20" s="1"/>
  <c r="AF37" i="20" a="1"/>
  <c r="AF37" i="20" s="1"/>
  <c r="DH37" i="20" a="1"/>
  <c r="DH37" i="20" s="1"/>
  <c r="AY37" i="20" a="1"/>
  <c r="AY37" i="20" s="1"/>
  <c r="DW37" i="20" a="1"/>
  <c r="DW37" i="20" s="1"/>
  <c r="AK37" i="20" a="1"/>
  <c r="AK37" i="20" s="1"/>
  <c r="CY37" i="20" a="1"/>
  <c r="CY37" i="20" s="1"/>
  <c r="DV37" i="20" a="1"/>
  <c r="DV37" i="20" s="1"/>
  <c r="BE16" i="20" a="1"/>
  <c r="BE16" i="20" s="1"/>
  <c r="EM16" i="20" a="1"/>
  <c r="EM16" i="20" s="1"/>
  <c r="BO16" i="20" a="1"/>
  <c r="BO16" i="20" s="1"/>
  <c r="N16" i="20" a="1"/>
  <c r="N16" i="20" s="1"/>
  <c r="AH16" i="20" a="1"/>
  <c r="AH16" i="20" s="1"/>
  <c r="DT16" i="20" a="1"/>
  <c r="DT16" i="20" s="1"/>
  <c r="CB16" i="20" a="1"/>
  <c r="CB16" i="20" s="1"/>
  <c r="CE16" i="20" a="1"/>
  <c r="CE16" i="20" s="1"/>
  <c r="AD16" i="20" a="1"/>
  <c r="AD16" i="20" s="1"/>
  <c r="AX16" i="20" a="1"/>
  <c r="AX16" i="20" s="1"/>
  <c r="EJ16" i="20" a="1"/>
  <c r="EJ16" i="20" s="1"/>
  <c r="CR16" i="20" a="1"/>
  <c r="CR16" i="20" s="1"/>
  <c r="EV42" i="20" a="1"/>
  <c r="EV42" i="20" s="1"/>
  <c r="CL42" i="20" a="1"/>
  <c r="CL42" i="20" s="1"/>
  <c r="AI42" i="20" a="1"/>
  <c r="AI42" i="20" s="1"/>
  <c r="DJ42" i="20" a="1"/>
  <c r="DJ42" i="20" s="1"/>
  <c r="AN42" i="20" a="1"/>
  <c r="AN42" i="20" s="1"/>
  <c r="EO42" i="20" a="1"/>
  <c r="EO42" i="20" s="1"/>
  <c r="CD42" i="20" a="1"/>
  <c r="CD42" i="20" s="1"/>
  <c r="AG42" i="20" a="1"/>
  <c r="AG42" i="20" s="1"/>
  <c r="DB42" i="20" a="1"/>
  <c r="DB42" i="20" s="1"/>
  <c r="AF42" i="20" a="1"/>
  <c r="AF42" i="20" s="1"/>
  <c r="EG42" i="20" a="1"/>
  <c r="EG42" i="20" s="1"/>
  <c r="BQ42" i="20" a="1"/>
  <c r="BQ42" i="20" s="1"/>
  <c r="F42" i="20" a="1"/>
  <c r="F42" i="20" s="1"/>
  <c r="CU42" i="20" a="1"/>
  <c r="CU42" i="20" s="1"/>
  <c r="X42" i="20" a="1"/>
  <c r="X42" i="20" s="1"/>
  <c r="DY42" i="20" a="1"/>
  <c r="DY42" i="20" s="1"/>
  <c r="BH42" i="20" a="1"/>
  <c r="BH42" i="20" s="1"/>
  <c r="DX42" i="20" a="1"/>
  <c r="DX42" i="20" s="1"/>
  <c r="FC42" i="20" a="1"/>
  <c r="FC42" i="20" s="1"/>
  <c r="EK42" i="20" a="1"/>
  <c r="EK42" i="20" s="1"/>
  <c r="DF36" i="20" a="1"/>
  <c r="DF36" i="20" s="1"/>
  <c r="AS36" i="20" a="1"/>
  <c r="AS36" i="20" s="1"/>
  <c r="EM36" i="20" a="1"/>
  <c r="EM36" i="20" s="1"/>
  <c r="CJ36" i="20" a="1"/>
  <c r="CJ36" i="20" s="1"/>
  <c r="V36" i="20" a="1"/>
  <c r="V36" i="20" s="1"/>
  <c r="DR36" i="20" a="1"/>
  <c r="DR36" i="20" s="1"/>
  <c r="BF36" i="20" a="1"/>
  <c r="BF36" i="20" s="1"/>
  <c r="ER36" i="20" a="1"/>
  <c r="ER36" i="20" s="1"/>
  <c r="CA36" i="20" a="1"/>
  <c r="CA36" i="20" s="1"/>
  <c r="M36" i="20" a="1"/>
  <c r="M36" i="20" s="1"/>
  <c r="DI36" i="20" a="1"/>
  <c r="DI36" i="20" s="1"/>
  <c r="AW36" i="20" a="1"/>
  <c r="AW36" i="20" s="1"/>
  <c r="EC36" i="20" a="1"/>
  <c r="EC36" i="20" s="1"/>
  <c r="BJ36" i="20" a="1"/>
  <c r="BJ36" i="20" s="1"/>
  <c r="FC36" i="20" a="1"/>
  <c r="FC36" i="20" s="1"/>
  <c r="CT36" i="20" a="1"/>
  <c r="CT36" i="20" s="1"/>
  <c r="AF36" i="20" a="1"/>
  <c r="AF36" i="20" s="1"/>
  <c r="EV36" i="20" a="1"/>
  <c r="EV36" i="20" s="1"/>
  <c r="X36" i="20" a="1"/>
  <c r="X36" i="20" s="1"/>
  <c r="CY40" i="20" a="1"/>
  <c r="CY40" i="20" s="1"/>
  <c r="AM40" i="20" a="1"/>
  <c r="AM40" i="20" s="1"/>
  <c r="DO40" i="20" a="1"/>
  <c r="DO40" i="20" s="1"/>
  <c r="BC40" i="20" a="1"/>
  <c r="BC40" i="20" s="1"/>
  <c r="EM40" i="20" a="1"/>
  <c r="EM40" i="20" s="1"/>
  <c r="BZ40" i="20" a="1"/>
  <c r="BZ40" i="20" s="1"/>
  <c r="Y40" i="20" a="1"/>
  <c r="Y40" i="20" s="1"/>
  <c r="DT40" i="20" a="1"/>
  <c r="DT40" i="20" s="1"/>
  <c r="BH40" i="20" a="1"/>
  <c r="BH40" i="20" s="1"/>
  <c r="EX40" i="20" a="1"/>
  <c r="EX40" i="20" s="1"/>
  <c r="CJ40" i="20" a="1"/>
  <c r="CJ40" i="20" s="1"/>
  <c r="R40" i="20" a="1"/>
  <c r="R40" i="20" s="1"/>
  <c r="DG40" i="20" a="1"/>
  <c r="DG40" i="20" s="1"/>
  <c r="AU40" i="20" a="1"/>
  <c r="AU40" i="20" s="1"/>
  <c r="EP40" i="20" a="1"/>
  <c r="EP40" i="20" s="1"/>
  <c r="CC40" i="20" a="1"/>
  <c r="CC40" i="20" s="1"/>
  <c r="P40" i="20" a="1"/>
  <c r="P40" i="20" s="1"/>
  <c r="CB40" i="20" a="1"/>
  <c r="CB40" i="20" s="1"/>
  <c r="CZ40" i="20" a="1"/>
  <c r="CZ40" i="20" s="1"/>
  <c r="EO114" i="20" a="1"/>
  <c r="EO114" i="20" s="1"/>
  <c r="BY114" i="20" a="1"/>
  <c r="BY114" i="20" s="1"/>
  <c r="P114" i="20" a="1"/>
  <c r="P114" i="20" s="1"/>
  <c r="CZ113" i="20" a="1"/>
  <c r="CZ113" i="20" s="1"/>
  <c r="AQ113" i="20" a="1"/>
  <c r="AQ113" i="20" s="1"/>
  <c r="EA112" i="20" a="1"/>
  <c r="EA112" i="20" s="1"/>
  <c r="BO112" i="20" a="1"/>
  <c r="BO112" i="20" s="1"/>
  <c r="Q112" i="20" a="1"/>
  <c r="Q112" i="20" s="1"/>
  <c r="CT111" i="20" a="1"/>
  <c r="CT111" i="20" s="1"/>
  <c r="AP111" i="20" a="1"/>
  <c r="AP111" i="20" s="1"/>
  <c r="CT114" i="20" a="1"/>
  <c r="CT114" i="20" s="1"/>
  <c r="AK114" i="20" a="1"/>
  <c r="AK114" i="20" s="1"/>
  <c r="EC113" i="20" a="1"/>
  <c r="EC113" i="20" s="1"/>
  <c r="BL113" i="20" a="1"/>
  <c r="BL113" i="20" s="1"/>
  <c r="FC112" i="20" a="1"/>
  <c r="FC112" i="20" s="1"/>
  <c r="CN112" i="20" a="1"/>
  <c r="CN112" i="20" s="1"/>
  <c r="V112" i="20" a="1"/>
  <c r="V112" i="20" s="1"/>
  <c r="EE114" i="20" a="1"/>
  <c r="EE114" i="20" s="1"/>
  <c r="BO114" i="20" a="1"/>
  <c r="BO114" i="20" s="1"/>
  <c r="F114" i="20" a="1"/>
  <c r="F114" i="20" s="1"/>
  <c r="CP113" i="20" a="1"/>
  <c r="CP113" i="20" s="1"/>
  <c r="EZ114" i="20" a="1"/>
  <c r="EZ114" i="20" s="1"/>
  <c r="CR114" i="20" a="1"/>
  <c r="CR114" i="20" s="1"/>
  <c r="AA114" i="20" a="1"/>
  <c r="AA114" i="20" s="1"/>
  <c r="DS113" i="20" a="1"/>
  <c r="DS113" i="20" s="1"/>
  <c r="DF114" i="20" a="1"/>
  <c r="DF114" i="20" s="1"/>
  <c r="AW114" i="20" a="1"/>
  <c r="AW114" i="20" s="1"/>
  <c r="EG113" i="20" a="1"/>
  <c r="EG113" i="20" s="1"/>
  <c r="BX113" i="20" a="1"/>
  <c r="BX113" i="20" s="1"/>
  <c r="G113" i="20" a="1"/>
  <c r="G113" i="20" s="1"/>
  <c r="CW112" i="20" a="1"/>
  <c r="CW112" i="20" s="1"/>
  <c r="DZ114" i="20" a="1"/>
  <c r="DZ114" i="20" s="1"/>
  <c r="BR114" i="20" a="1"/>
  <c r="BR114" i="20" s="1"/>
  <c r="I114" i="20" a="1"/>
  <c r="I114" i="20" s="1"/>
  <c r="CS113" i="20" a="1"/>
  <c r="CS113" i="20" s="1"/>
  <c r="AJ113" i="20" a="1"/>
  <c r="AJ113" i="20" s="1"/>
  <c r="DU112" i="20" a="1"/>
  <c r="DU112" i="20" s="1"/>
  <c r="BI112" i="20" a="1"/>
  <c r="BI112" i="20" s="1"/>
  <c r="ES114" i="20" a="1"/>
  <c r="ES114" i="20" s="1"/>
  <c r="BZ113" i="20" a="1"/>
  <c r="BZ113" i="20" s="1"/>
  <c r="CS112" i="20" a="1"/>
  <c r="CS112" i="20" s="1"/>
  <c r="FA111" i="20" a="1"/>
  <c r="FA111" i="20" s="1"/>
  <c r="BR111" i="20" a="1"/>
  <c r="BR111" i="20" s="1"/>
  <c r="EX110" i="20" a="1"/>
  <c r="EX110" i="20" s="1"/>
  <c r="CZ110" i="20" a="1"/>
  <c r="CZ110" i="20" s="1"/>
  <c r="S110" i="20" a="1"/>
  <c r="S110" i="20" s="1"/>
  <c r="CH114" i="20" a="1"/>
  <c r="CH114" i="20" s="1"/>
  <c r="AM113" i="20" a="1"/>
  <c r="AM113" i="20" s="1"/>
  <c r="BR112" i="20" a="1"/>
  <c r="BR112" i="20" s="1"/>
  <c r="EC111" i="20" a="1"/>
  <c r="EC111" i="20" s="1"/>
  <c r="BQ111" i="20" a="1"/>
  <c r="BQ111" i="20" s="1"/>
  <c r="I111" i="20" a="1"/>
  <c r="I111" i="20" s="1"/>
  <c r="AX114" i="20" a="1"/>
  <c r="AX114" i="20" s="1"/>
  <c r="F113" i="20" a="1"/>
  <c r="F113" i="20" s="1"/>
  <c r="AL112" i="20" a="1"/>
  <c r="AL112" i="20" s="1"/>
  <c r="DG111" i="20" a="1"/>
  <c r="DG111" i="20" s="1"/>
  <c r="H111" i="20" a="1"/>
  <c r="H111" i="20" s="1"/>
  <c r="CX110" i="20" a="1"/>
  <c r="CX110" i="20" s="1"/>
  <c r="CO113" i="20" a="1"/>
  <c r="CO113" i="20" s="1"/>
  <c r="CZ112" i="20" a="1"/>
  <c r="CZ112" i="20" s="1"/>
  <c r="EO111" i="20" a="1"/>
  <c r="EO111" i="20" s="1"/>
  <c r="CJ111" i="20" a="1"/>
  <c r="CJ111" i="20" s="1"/>
  <c r="T111" i="20" a="1"/>
  <c r="T111" i="20" s="1"/>
  <c r="DK110" i="20" a="1"/>
  <c r="DK110" i="20" s="1"/>
  <c r="AW110" i="20" a="1"/>
  <c r="AW110" i="20" s="1"/>
  <c r="BV114" i="20" a="1"/>
  <c r="BV114" i="20" s="1"/>
  <c r="AF113" i="20" a="1"/>
  <c r="AF113" i="20" s="1"/>
  <c r="BM112" i="20" a="1"/>
  <c r="BM112" i="20" s="1"/>
  <c r="DL111" i="20" a="1"/>
  <c r="DL111" i="20" s="1"/>
  <c r="AS111" i="20" a="1"/>
  <c r="AS111" i="20" s="1"/>
  <c r="EM110" i="20" a="1"/>
  <c r="EM110" i="20" s="1"/>
  <c r="CP110" i="20" a="1"/>
  <c r="CP110" i="20" s="1"/>
  <c r="AP110" i="20" a="1"/>
  <c r="AP110" i="20" s="1"/>
  <c r="EP109" i="20" a="1"/>
  <c r="EP109" i="20" s="1"/>
  <c r="AN114" i="20" a="1"/>
  <c r="AN114" i="20" s="1"/>
  <c r="O113" i="20" a="1"/>
  <c r="O113" i="20" s="1"/>
  <c r="AR112" i="20" a="1"/>
  <c r="AR112" i="20" s="1"/>
  <c r="DR111" i="20" a="1"/>
  <c r="DR111" i="20" s="1"/>
  <c r="BF111" i="20" a="1"/>
  <c r="BF111" i="20" s="1"/>
  <c r="F111" i="20" a="1"/>
  <c r="F111" i="20" s="1"/>
  <c r="AI114" i="20" a="1"/>
  <c r="AI114" i="20" s="1"/>
  <c r="EX112" i="20" a="1"/>
  <c r="EX112" i="20" s="1"/>
  <c r="AG112" i="20" a="1"/>
  <c r="AG112" i="20" s="1"/>
  <c r="CV111" i="20" a="1"/>
  <c r="CV111" i="20" s="1"/>
  <c r="EY110" i="20" a="1"/>
  <c r="EY110" i="20" s="1"/>
  <c r="CN110" i="20" a="1"/>
  <c r="CN110" i="20" s="1"/>
  <c r="AG114" i="20" a="1"/>
  <c r="AG114" i="20" s="1"/>
  <c r="EU112" i="20" a="1"/>
  <c r="EU112" i="20" s="1"/>
  <c r="AN112" i="20" a="1"/>
  <c r="AN112" i="20" s="1"/>
  <c r="DI111" i="20" a="1"/>
  <c r="DI111" i="20" s="1"/>
  <c r="AW111" i="20" a="1"/>
  <c r="AW111" i="20" s="1"/>
  <c r="DS110" i="20" a="1"/>
  <c r="DS110" i="20" s="1"/>
  <c r="BL110" i="20" a="1"/>
  <c r="BL110" i="20" s="1"/>
  <c r="EY109" i="20" a="1"/>
  <c r="EY109" i="20" s="1"/>
  <c r="CR109" i="20" a="1"/>
  <c r="CR109" i="20" s="1"/>
  <c r="G110" i="20" a="1"/>
  <c r="G110" i="20" s="1"/>
  <c r="CS109" i="20" a="1"/>
  <c r="CS109" i="20" s="1"/>
  <c r="O109" i="20" a="1"/>
  <c r="O109" i="20" s="1"/>
  <c r="CO108" i="20" a="1"/>
  <c r="CO108" i="20" s="1"/>
  <c r="V108" i="20" a="1"/>
  <c r="V108" i="20" s="1"/>
  <c r="DC107" i="20" a="1"/>
  <c r="DC107" i="20" s="1"/>
  <c r="AG107" i="20" a="1"/>
  <c r="AG107" i="20" s="1"/>
  <c r="AR110" i="20" a="1"/>
  <c r="AR110" i="20" s="1"/>
  <c r="CE109" i="20" a="1"/>
  <c r="CE109" i="20" s="1"/>
  <c r="AC109" i="20" a="1"/>
  <c r="AC109" i="20" s="1"/>
  <c r="DX108" i="20" a="1"/>
  <c r="DX108" i="20" s="1"/>
  <c r="BS108" i="20" a="1"/>
  <c r="BS108" i="20" s="1"/>
  <c r="N108" i="20" a="1"/>
  <c r="N108" i="20" s="1"/>
  <c r="DI107" i="20" a="1"/>
  <c r="DI107" i="20" s="1"/>
  <c r="Q110" i="20" a="1"/>
  <c r="Q110" i="20" s="1"/>
  <c r="CK109" i="20" a="1"/>
  <c r="CK109" i="20" s="1"/>
  <c r="U109" i="20" a="1"/>
  <c r="U109" i="20" s="1"/>
  <c r="CU108" i="20" a="1"/>
  <c r="CU108" i="20" s="1"/>
  <c r="AA108" i="20" a="1"/>
  <c r="AA108" i="20" s="1"/>
  <c r="DA107" i="20" a="1"/>
  <c r="DA107" i="20" s="1"/>
  <c r="AK107" i="20" a="1"/>
  <c r="AK107" i="20" s="1"/>
  <c r="BQ110" i="20" a="1"/>
  <c r="BQ110" i="20" s="1"/>
  <c r="DC109" i="20" a="1"/>
  <c r="DC109" i="20" s="1"/>
  <c r="AV109" i="20" a="1"/>
  <c r="AV109" i="20" s="1"/>
  <c r="ER108" i="20" a="1"/>
  <c r="ER108" i="20" s="1"/>
  <c r="CL108" i="20" a="1"/>
  <c r="CL108" i="20" s="1"/>
  <c r="AH108" i="20" a="1"/>
  <c r="AH108" i="20" s="1"/>
  <c r="EC107" i="20" a="1"/>
  <c r="EC107" i="20" s="1"/>
  <c r="DE110" i="20" a="1"/>
  <c r="DE110" i="20" s="1"/>
  <c r="DP109" i="20" a="1"/>
  <c r="DP109" i="20" s="1"/>
  <c r="Z109" i="20" a="1"/>
  <c r="Z109" i="20" s="1"/>
  <c r="DG108" i="20" a="1"/>
  <c r="DG108" i="20" s="1"/>
  <c r="AN108" i="20" a="1"/>
  <c r="AN108" i="20" s="1"/>
  <c r="DU107" i="20" a="1"/>
  <c r="DU107" i="20" s="1"/>
  <c r="AD107" i="20" a="1"/>
  <c r="AD107" i="20" s="1"/>
  <c r="DF106" i="20" a="1"/>
  <c r="DF106" i="20" s="1"/>
  <c r="EF109" i="20" a="1"/>
  <c r="EF109" i="20" s="1"/>
  <c r="BI109" i="20" a="1"/>
  <c r="BI109" i="20" s="1"/>
  <c r="FD108" i="20" a="1"/>
  <c r="FD108" i="20" s="1"/>
  <c r="CY108" i="20" a="1"/>
  <c r="CY108" i="20" s="1"/>
  <c r="AT108" i="20" a="1"/>
  <c r="AT108" i="20" s="1"/>
  <c r="EO107" i="20" a="1"/>
  <c r="EO107" i="20" s="1"/>
  <c r="CY110" i="20" a="1"/>
  <c r="CY110" i="20" s="1"/>
  <c r="DN109" i="20" a="1"/>
  <c r="DN109" i="20" s="1"/>
  <c r="BN109" i="20" a="1"/>
  <c r="BN109" i="20" s="1"/>
  <c r="EV108" i="20" a="1"/>
  <c r="EV108" i="20" s="1"/>
  <c r="CC108" i="20" a="1"/>
  <c r="CC108" i="20" s="1"/>
  <c r="FC107" i="20" a="1"/>
  <c r="FC107" i="20" s="1"/>
  <c r="CI107" i="20" a="1"/>
  <c r="CI107" i="20" s="1"/>
  <c r="AB107" i="20" a="1"/>
  <c r="AB107" i="20" s="1"/>
  <c r="EB106" i="20" a="1"/>
  <c r="EB106" i="20" s="1"/>
  <c r="CA110" i="20" a="1"/>
  <c r="CA110" i="20" s="1"/>
  <c r="CZ109" i="20" a="1"/>
  <c r="CZ109" i="20" s="1"/>
  <c r="AD109" i="20" a="1"/>
  <c r="AD109" i="20" s="1"/>
  <c r="DZ108" i="20" a="1"/>
  <c r="DZ108" i="20" s="1"/>
  <c r="BU108" i="20" a="1"/>
  <c r="BU108" i="20" s="1"/>
  <c r="P108" i="20" a="1"/>
  <c r="P108" i="20" s="1"/>
  <c r="DK107" i="20" a="1"/>
  <c r="DK107" i="20" s="1"/>
  <c r="BF107" i="20" a="1"/>
  <c r="BF107" i="20" s="1"/>
  <c r="EY106" i="20" a="1"/>
  <c r="EY106" i="20" s="1"/>
  <c r="CJ107" i="20" a="1"/>
  <c r="CJ107" i="20" s="1"/>
  <c r="DM106" i="20" a="1"/>
  <c r="DM106" i="20" s="1"/>
  <c r="AZ106" i="20" a="1"/>
  <c r="AZ106" i="20" s="1"/>
  <c r="EN105" i="20" a="1"/>
  <c r="EN105" i="20" s="1"/>
  <c r="CI105" i="20" a="1"/>
  <c r="CI105" i="20" s="1"/>
  <c r="T105" i="20" a="1"/>
  <c r="T105" i="20" s="1"/>
  <c r="EP106" i="20" a="1"/>
  <c r="EP106" i="20" s="1"/>
  <c r="BD106" i="20" a="1"/>
  <c r="BD106" i="20" s="1"/>
  <c r="ER105" i="20" a="1"/>
  <c r="ER105" i="20" s="1"/>
  <c r="BR105" i="20" a="1"/>
  <c r="BR105" i="20" s="1"/>
  <c r="AR107" i="20" a="1"/>
  <c r="AR107" i="20" s="1"/>
  <c r="BV106" i="20" a="1"/>
  <c r="BV106" i="20" s="1"/>
  <c r="J106" i="20" a="1"/>
  <c r="J106" i="20" s="1"/>
  <c r="DF105" i="20" a="1"/>
  <c r="DF105" i="20" s="1"/>
  <c r="AZ105" i="20" a="1"/>
  <c r="AZ105" i="20" s="1"/>
  <c r="DT106" i="20" a="1"/>
  <c r="DT106" i="20" s="1"/>
  <c r="AT106" i="20" a="1"/>
  <c r="AT106" i="20" s="1"/>
  <c r="EH105" i="20" a="1"/>
  <c r="EH105" i="20" s="1"/>
  <c r="BV105" i="20" a="1"/>
  <c r="BV105" i="20" s="1"/>
  <c r="EV106" i="20" a="1"/>
  <c r="EV106" i="20" s="1"/>
  <c r="BY106" i="20" a="1"/>
  <c r="BY106" i="20" s="1"/>
  <c r="M106" i="20" a="1"/>
  <c r="M106" i="20" s="1"/>
  <c r="CU105" i="20" a="1"/>
  <c r="CU105" i="20" s="1"/>
  <c r="AR105" i="20" a="1"/>
  <c r="AR105" i="20" s="1"/>
  <c r="BB107" i="20" a="1"/>
  <c r="BB107" i="20" s="1"/>
  <c r="BT106" i="20" a="1"/>
  <c r="BT106" i="20" s="1"/>
  <c r="H106" i="20" a="1"/>
  <c r="H106" i="20" s="1"/>
  <c r="DD105" i="20" a="1"/>
  <c r="DD105" i="20" s="1"/>
  <c r="P105" i="20" a="1"/>
  <c r="P105" i="20" s="1"/>
  <c r="DE104" i="20" a="1"/>
  <c r="DE104" i="20" s="1"/>
  <c r="AL104" i="20" a="1"/>
  <c r="AL104" i="20" s="1"/>
  <c r="DY106" i="20" a="1"/>
  <c r="DY106" i="20" s="1"/>
  <c r="BO106" i="20" a="1"/>
  <c r="BO106" i="20" s="1"/>
  <c r="FC105" i="20" a="1"/>
  <c r="FC105" i="20" s="1"/>
  <c r="CJ105" i="20" a="1"/>
  <c r="CJ105" i="20" s="1"/>
  <c r="S107" i="20" a="1"/>
  <c r="S107" i="20" s="1"/>
  <c r="BE106" i="20" a="1"/>
  <c r="BE106" i="20" s="1"/>
  <c r="ES105" i="20" a="1"/>
  <c r="ES105" i="20" s="1"/>
  <c r="CD105" i="20" a="1"/>
  <c r="CD105" i="20" s="1"/>
  <c r="AK105" i="20" a="1"/>
  <c r="AK105" i="20" s="1"/>
  <c r="CW104" i="20" a="1"/>
  <c r="CW104" i="20" s="1"/>
  <c r="AP104" i="20" a="1"/>
  <c r="AP104" i="20" s="1"/>
  <c r="CI104" i="20" a="1"/>
  <c r="CI104" i="20" s="1"/>
  <c r="M104" i="20" a="1"/>
  <c r="M104" i="20" s="1"/>
  <c r="DF103" i="20" a="1"/>
  <c r="DF103" i="20" s="1"/>
  <c r="AZ103" i="20" a="1"/>
  <c r="AZ103" i="20" s="1"/>
  <c r="EU102" i="20" a="1"/>
  <c r="EU102" i="20" s="1"/>
  <c r="CA102" i="20" a="1"/>
  <c r="CA102" i="20" s="1"/>
  <c r="AH102" i="20" a="1"/>
  <c r="AH102" i="20" s="1"/>
  <c r="DT104" i="20" a="1"/>
  <c r="DT104" i="20" s="1"/>
  <c r="AI104" i="20" a="1"/>
  <c r="AI104" i="20" s="1"/>
  <c r="EK103" i="20" a="1"/>
  <c r="EK103" i="20" s="1"/>
  <c r="BD103" i="20" a="1"/>
  <c r="BD103" i="20" s="1"/>
  <c r="ET102" i="20" a="1"/>
  <c r="ET102" i="20" s="1"/>
  <c r="CQ102" i="20" a="1"/>
  <c r="CQ102" i="20" s="1"/>
  <c r="K102" i="20" a="1"/>
  <c r="K102" i="20" s="1"/>
  <c r="EO104" i="20" a="1"/>
  <c r="EO104" i="20" s="1"/>
  <c r="BS104" i="20" a="1"/>
  <c r="BS104" i="20" s="1"/>
  <c r="EF103" i="20" a="1"/>
  <c r="EF103" i="20" s="1"/>
  <c r="BT103" i="20" a="1"/>
  <c r="BT103" i="20" s="1"/>
  <c r="P28" i="20" a="1"/>
  <c r="P28" i="20" s="1"/>
  <c r="AU28" i="20" a="1"/>
  <c r="AU28" i="20" s="1"/>
  <c r="AD28" i="20" a="1"/>
  <c r="AD28" i="20" s="1"/>
  <c r="BJ28" i="20" a="1"/>
  <c r="BJ28" i="20" s="1"/>
  <c r="EO37" i="20" a="1"/>
  <c r="EO37" i="20" s="1"/>
  <c r="EE37" i="20" a="1"/>
  <c r="EE37" i="20" s="1"/>
  <c r="BC37" i="20" a="1"/>
  <c r="BC37" i="20" s="1"/>
  <c r="ED37" i="20" a="1"/>
  <c r="ED37" i="20" s="1"/>
  <c r="BB37" i="20" a="1"/>
  <c r="BB37" i="20" s="1"/>
  <c r="EC37" i="20" a="1"/>
  <c r="EC37" i="20" s="1"/>
  <c r="BI37" i="20" a="1"/>
  <c r="BI37" i="20" s="1"/>
  <c r="DR37" i="20" a="1"/>
  <c r="DR37" i="20" s="1"/>
  <c r="AG37" i="20" a="1"/>
  <c r="AG37" i="20" s="1"/>
  <c r="DB37" i="20" a="1"/>
  <c r="DB37" i="20" s="1"/>
  <c r="Y37" i="20" a="1"/>
  <c r="Y37" i="20" s="1"/>
  <c r="DA37" i="20" a="1"/>
  <c r="DA37" i="20" s="1"/>
  <c r="AR37" i="20" a="1"/>
  <c r="AR37" i="20" s="1"/>
  <c r="DN37" i="20" a="1"/>
  <c r="DN37" i="20" s="1"/>
  <c r="AD37" i="20" a="1"/>
  <c r="AD37" i="20" s="1"/>
  <c r="CS37" i="20" a="1"/>
  <c r="CS37" i="20" s="1"/>
  <c r="BR37" i="20" a="1"/>
  <c r="BR37" i="20" s="1"/>
  <c r="AR16" i="20" a="1"/>
  <c r="AR16" i="20" s="1"/>
  <c r="BL16" i="20" a="1"/>
  <c r="BL16" i="20" s="1"/>
  <c r="EA16" i="20" a="1"/>
  <c r="EA16" i="20" s="1"/>
  <c r="BZ16" i="20" a="1"/>
  <c r="BZ16" i="20" s="1"/>
  <c r="CT16" i="20" a="1"/>
  <c r="CT16" i="20" s="1"/>
  <c r="M16" i="20" a="1"/>
  <c r="M16" i="20" s="1"/>
  <c r="EN16" i="20" a="1"/>
  <c r="EN16" i="20" s="1"/>
  <c r="EQ16" i="20" a="1"/>
  <c r="EQ16" i="20" s="1"/>
  <c r="CP16" i="20" a="1"/>
  <c r="CP16" i="20" s="1"/>
  <c r="DJ16" i="20" a="1"/>
  <c r="DJ16" i="20" s="1"/>
  <c r="AC16" i="20" a="1"/>
  <c r="AC16" i="20" s="1"/>
  <c r="EP42" i="20" a="1"/>
  <c r="EP42" i="20" s="1"/>
  <c r="CE42" i="20" a="1"/>
  <c r="CE42" i="20" s="1"/>
  <c r="V42" i="20" a="1"/>
  <c r="V42" i="20" s="1"/>
  <c r="DD42" i="20" a="1"/>
  <c r="DD42" i="20" s="1"/>
  <c r="AH42" i="20" a="1"/>
  <c r="AH42" i="20" s="1"/>
  <c r="EH42" i="20" a="1"/>
  <c r="EH42" i="20" s="1"/>
  <c r="BX42" i="20" a="1"/>
  <c r="BX42" i="20" s="1"/>
  <c r="T42" i="20" a="1"/>
  <c r="T42" i="20" s="1"/>
  <c r="CV42" i="20" a="1"/>
  <c r="CV42" i="20" s="1"/>
  <c r="Z42" i="20" a="1"/>
  <c r="Z42" i="20" s="1"/>
  <c r="EA42" i="20" a="1"/>
  <c r="EA42" i="20" s="1"/>
  <c r="BJ42" i="20" a="1"/>
  <c r="BJ42" i="20" s="1"/>
  <c r="ER42" i="20" a="1"/>
  <c r="ER42" i="20" s="1"/>
  <c r="CH42" i="20" a="1"/>
  <c r="CH42" i="20" s="1"/>
  <c r="R42" i="20" a="1"/>
  <c r="R42" i="20" s="1"/>
  <c r="DL42" i="20" a="1"/>
  <c r="DL42" i="20" s="1"/>
  <c r="BC42" i="20" a="1"/>
  <c r="BC42" i="20" s="1"/>
  <c r="AB42" i="20" a="1"/>
  <c r="AB42" i="20" s="1"/>
  <c r="DF42" i="20" a="1"/>
  <c r="DF42" i="20" s="1"/>
  <c r="ED42" i="20" a="1"/>
  <c r="ED42" i="20" s="1"/>
  <c r="CZ36" i="20" a="1"/>
  <c r="CZ36" i="20" s="1"/>
  <c r="AL36" i="20" a="1"/>
  <c r="AL36" i="20" s="1"/>
  <c r="EF36" i="20" a="1"/>
  <c r="EF36" i="20" s="1"/>
  <c r="CC36" i="20" a="1"/>
  <c r="CC36" i="20" s="1"/>
  <c r="O36" i="20" a="1"/>
  <c r="O36" i="20" s="1"/>
  <c r="DK36" i="20" a="1"/>
  <c r="DK36" i="20" s="1"/>
  <c r="AY36" i="20" a="1"/>
  <c r="AY36" i="20" s="1"/>
  <c r="EK36" i="20" a="1"/>
  <c r="EK36" i="20" s="1"/>
  <c r="BT36" i="20" a="1"/>
  <c r="BT36" i="20" s="1"/>
  <c r="F36" i="20" a="1"/>
  <c r="F36" i="20" s="1"/>
  <c r="DC36" i="20" a="1"/>
  <c r="DC36" i="20" s="1"/>
  <c r="AP36" i="20" a="1"/>
  <c r="AP36" i="20" s="1"/>
  <c r="DV36" i="20" a="1"/>
  <c r="DV36" i="20" s="1"/>
  <c r="BC36" i="20" a="1"/>
  <c r="BC36" i="20" s="1"/>
  <c r="EW36" i="20" a="1"/>
  <c r="EW36" i="20" s="1"/>
  <c r="CM36" i="20" a="1"/>
  <c r="CM36" i="20" s="1"/>
  <c r="Y36" i="20" a="1"/>
  <c r="Y36" i="20" s="1"/>
  <c r="CS36" i="20" a="1"/>
  <c r="CS36" i="20" s="1"/>
  <c r="EA36" i="20" a="1"/>
  <c r="EA36" i="20" s="1"/>
  <c r="FA40" i="20" a="1"/>
  <c r="FA40" i="20" s="1"/>
  <c r="CS40" i="20" a="1"/>
  <c r="CS40" i="20" s="1"/>
  <c r="AF40" i="20" a="1"/>
  <c r="AF40" i="20" s="1"/>
  <c r="DJ40" i="20" a="1"/>
  <c r="DJ40" i="20" s="1"/>
  <c r="AX40" i="20" a="1"/>
  <c r="AX40" i="20" s="1"/>
  <c r="EG40" i="20" a="1"/>
  <c r="EG40" i="20" s="1"/>
  <c r="BU40" i="20" a="1"/>
  <c r="BU40" i="20" s="1"/>
  <c r="S40" i="20" a="1"/>
  <c r="S40" i="20" s="1"/>
  <c r="DN40" i="20" a="1"/>
  <c r="DN40" i="20" s="1"/>
  <c r="BB40" i="20" a="1"/>
  <c r="BB40" i="20" s="1"/>
  <c r="EQ40" i="20" a="1"/>
  <c r="EQ40" i="20" s="1"/>
  <c r="BY40" i="20" a="1"/>
  <c r="BY40" i="20" s="1"/>
  <c r="L40" i="20" a="1"/>
  <c r="L40" i="20" s="1"/>
  <c r="CU40" i="20" a="1"/>
  <c r="CU40" i="20" s="1"/>
  <c r="AH40" i="20" a="1"/>
  <c r="AH40" i="20" s="1"/>
  <c r="EJ40" i="20" a="1"/>
  <c r="EJ40" i="20" s="1"/>
  <c r="BW40" i="20" a="1"/>
  <c r="BW40" i="20" s="1"/>
  <c r="E40" i="20" a="1"/>
  <c r="E40" i="20" s="1"/>
  <c r="AG40" i="20" a="1"/>
  <c r="AG40" i="20" s="1"/>
  <c r="BE40" i="20" a="1"/>
  <c r="BE40" i="20" s="1"/>
  <c r="EG114" i="20" a="1"/>
  <c r="EG114" i="20" s="1"/>
  <c r="BQ114" i="20" a="1"/>
  <c r="BQ114" i="20" s="1"/>
  <c r="H114" i="20" a="1"/>
  <c r="H114" i="20" s="1"/>
  <c r="CR113" i="20" a="1"/>
  <c r="CR113" i="20" s="1"/>
  <c r="AI113" i="20" a="1"/>
  <c r="AI113" i="20" s="1"/>
  <c r="DN112" i="20" a="1"/>
  <c r="DN112" i="20" s="1"/>
  <c r="BH112" i="20" a="1"/>
  <c r="BH112" i="20" s="1"/>
  <c r="K112" i="20" a="1"/>
  <c r="K112" i="20" s="1"/>
  <c r="CN111" i="20" a="1"/>
  <c r="CN111" i="20" s="1"/>
  <c r="FC114" i="20" a="1"/>
  <c r="FC114" i="20" s="1"/>
  <c r="CM114" i="20" a="1"/>
  <c r="CM114" i="20" s="1"/>
  <c r="AD114" i="20" a="1"/>
  <c r="AD114" i="20" s="1"/>
  <c r="DN113" i="20" a="1"/>
  <c r="DN113" i="20" s="1"/>
  <c r="BE113" i="20" a="1"/>
  <c r="BE113" i="20" s="1"/>
  <c r="EV112" i="20" a="1"/>
  <c r="EV112" i="20" s="1"/>
  <c r="CG112" i="20" a="1"/>
  <c r="CG112" i="20" s="1"/>
  <c r="P112" i="20" a="1"/>
  <c r="P112" i="20" s="1"/>
  <c r="DX114" i="20" a="1"/>
  <c r="DX114" i="20" s="1"/>
  <c r="BG114" i="20" a="1"/>
  <c r="BG114" i="20" s="1"/>
  <c r="EY113" i="20" a="1"/>
  <c r="EY113" i="20" s="1"/>
  <c r="CI113" i="20" a="1"/>
  <c r="CI113" i="20" s="1"/>
  <c r="ER114" i="20" a="1"/>
  <c r="ER114" i="20" s="1"/>
  <c r="CJ114" i="20" a="1"/>
  <c r="CJ114" i="20" s="1"/>
  <c r="S114" i="20" a="1"/>
  <c r="S114" i="20" s="1"/>
  <c r="DK113" i="20" a="1"/>
  <c r="DK113" i="20" s="1"/>
  <c r="CX114" i="20" a="1"/>
  <c r="CX114" i="20" s="1"/>
  <c r="AO114" i="20" a="1"/>
  <c r="AO114" i="20" s="1"/>
  <c r="DY113" i="20" a="1"/>
  <c r="DY113" i="20" s="1"/>
  <c r="BP113" i="20" a="1"/>
  <c r="BP113" i="20" s="1"/>
  <c r="EY112" i="20" a="1"/>
  <c r="EY112" i="20" s="1"/>
  <c r="CQ112" i="20" a="1"/>
  <c r="CQ112" i="20" s="1"/>
  <c r="DS114" i="20" a="1"/>
  <c r="DS114" i="20" s="1"/>
  <c r="BJ114" i="20" a="1"/>
  <c r="BJ114" i="20" s="1"/>
  <c r="ET113" i="20" a="1"/>
  <c r="ET113" i="20" s="1"/>
  <c r="CL113" i="20" a="1"/>
  <c r="CL113" i="20" s="1"/>
  <c r="AB113" i="20" a="1"/>
  <c r="AB113" i="20" s="1"/>
  <c r="DO112" i="20" a="1"/>
  <c r="DO112" i="20" s="1"/>
  <c r="BC112" i="20" a="1"/>
  <c r="BC112" i="20" s="1"/>
  <c r="DO114" i="20" a="1"/>
  <c r="DO114" i="20" s="1"/>
  <c r="BH113" i="20" a="1"/>
  <c r="BH113" i="20" s="1"/>
  <c r="CF112" i="20" a="1"/>
  <c r="CF112" i="20" s="1"/>
  <c r="EK111" i="20" a="1"/>
  <c r="EK111" i="20" s="1"/>
  <c r="BK111" i="20" a="1"/>
  <c r="BK111" i="20" s="1"/>
  <c r="EQ110" i="20" a="1"/>
  <c r="EQ110" i="20" s="1"/>
  <c r="CL110" i="20" a="1"/>
  <c r="CL110" i="20" s="1"/>
  <c r="L110" i="20" a="1"/>
  <c r="L110" i="20" s="1"/>
  <c r="BC114" i="20" a="1"/>
  <c r="BC114" i="20" s="1"/>
  <c r="W113" i="20" a="1"/>
  <c r="W113" i="20" s="1"/>
  <c r="BF112" i="20" a="1"/>
  <c r="BF112" i="20" s="1"/>
  <c r="DO111" i="20" a="1"/>
  <c r="DO111" i="20" s="1"/>
  <c r="BC111" i="20" a="1"/>
  <c r="BC111" i="20" s="1"/>
  <c r="EW110" i="20" a="1"/>
  <c r="EW110" i="20" s="1"/>
  <c r="T114" i="20" a="1"/>
  <c r="T114" i="20" s="1"/>
  <c r="EQ112" i="20" a="1"/>
  <c r="EQ112" i="20" s="1"/>
  <c r="AA112" i="20" a="1"/>
  <c r="AA112" i="20" s="1"/>
  <c r="CK111" i="20" a="1"/>
  <c r="CK111" i="20" s="1"/>
  <c r="FB110" i="20" a="1"/>
  <c r="FB110" i="20" s="1"/>
  <c r="CR110" i="20" a="1"/>
  <c r="CR110" i="20" s="1"/>
  <c r="BR113" i="20" a="1"/>
  <c r="BR113" i="20" s="1"/>
  <c r="CM112" i="20" a="1"/>
  <c r="CM112" i="20" s="1"/>
  <c r="EI111" i="20" a="1"/>
  <c r="EI111" i="20" s="1"/>
  <c r="CC111" i="20" a="1"/>
  <c r="CC111" i="20" s="1"/>
  <c r="N111" i="20" a="1"/>
  <c r="N111" i="20" s="1"/>
  <c r="CW110" i="20" a="1"/>
  <c r="CW110" i="20" s="1"/>
  <c r="AJ110" i="20" a="1"/>
  <c r="AJ110" i="20" s="1"/>
  <c r="AQ114" i="20" a="1"/>
  <c r="AQ114" i="20" s="1"/>
  <c r="P113" i="20" a="1"/>
  <c r="P113" i="20" s="1"/>
  <c r="BD112" i="20" a="1"/>
  <c r="BD112" i="20" s="1"/>
  <c r="DE111" i="20" a="1"/>
  <c r="DE111" i="20" s="1"/>
  <c r="AL111" i="20" a="1"/>
  <c r="AL111" i="20" s="1"/>
  <c r="EH110" i="20" a="1"/>
  <c r="EH110" i="20" s="1"/>
  <c r="CH110" i="20" a="1"/>
  <c r="CH110" i="20" s="1"/>
  <c r="AI110" i="20" a="1"/>
  <c r="AI110" i="20" s="1"/>
  <c r="EJ109" i="20" a="1"/>
  <c r="EJ109" i="20" s="1"/>
  <c r="J114" i="20" a="1"/>
  <c r="J114" i="20" s="1"/>
  <c r="EZ112" i="20" a="1"/>
  <c r="EZ112" i="20" s="1"/>
  <c r="AH112" i="20" a="1"/>
  <c r="AH112" i="20" s="1"/>
  <c r="DK111" i="20" a="1"/>
  <c r="DK111" i="20" s="1"/>
  <c r="AY111" i="20" a="1"/>
  <c r="AY111" i="20" s="1"/>
  <c r="EZ110" i="20" a="1"/>
  <c r="EZ110" i="20" s="1"/>
  <c r="E114" i="20" a="1"/>
  <c r="E114" i="20" s="1"/>
  <c r="EI112" i="20" a="1"/>
  <c r="EI112" i="20" s="1"/>
  <c r="U112" i="20" a="1"/>
  <c r="U112" i="20" s="1"/>
  <c r="CP111" i="20" a="1"/>
  <c r="CP111" i="20" s="1"/>
  <c r="ER110" i="20" a="1"/>
  <c r="ER110" i="20" s="1"/>
  <c r="CG110" i="20" a="1"/>
  <c r="CG110" i="20" s="1"/>
  <c r="FB113" i="20" a="1"/>
  <c r="FB113" i="20" s="1"/>
  <c r="EF112" i="20" a="1"/>
  <c r="EF112" i="20" s="1"/>
  <c r="AF112" i="20" a="1"/>
  <c r="AF112" i="20" s="1"/>
  <c r="DC111" i="20" a="1"/>
  <c r="DC111" i="20" s="1"/>
  <c r="AQ111" i="20" a="1"/>
  <c r="AQ111" i="20" s="1"/>
  <c r="DG110" i="20" a="1"/>
  <c r="DG110" i="20" s="1"/>
  <c r="BF110" i="20" a="1"/>
  <c r="BF110" i="20" s="1"/>
  <c r="EN109" i="20" a="1"/>
  <c r="EN109" i="20" s="1"/>
  <c r="CM109" i="20" a="1"/>
  <c r="CM109" i="20" s="1"/>
  <c r="EV109" i="20" a="1"/>
  <c r="EV109" i="20" s="1"/>
  <c r="CF109" i="20" a="1"/>
  <c r="CF109" i="20" s="1"/>
  <c r="FA108" i="20" a="1"/>
  <c r="FA108" i="20" s="1"/>
  <c r="CH108" i="20" a="1"/>
  <c r="CH108" i="20" s="1"/>
  <c r="O108" i="20" a="1"/>
  <c r="O108" i="20" s="1"/>
  <c r="CV107" i="20" a="1"/>
  <c r="CV107" i="20" s="1"/>
  <c r="Z107" i="20" a="1"/>
  <c r="Z107" i="20" s="1"/>
  <c r="AE110" i="20" a="1"/>
  <c r="AE110" i="20" s="1"/>
  <c r="BY109" i="20" a="1"/>
  <c r="BY109" i="20" s="1"/>
  <c r="V109" i="20" a="1"/>
  <c r="V109" i="20" s="1"/>
  <c r="DQ108" i="20" a="1"/>
  <c r="DQ108" i="20" s="1"/>
  <c r="BL108" i="20" a="1"/>
  <c r="BL108" i="20" s="1"/>
  <c r="G108" i="20" a="1"/>
  <c r="G108" i="20" s="1"/>
  <c r="DB107" i="20" a="1"/>
  <c r="DB107" i="20" s="1"/>
  <c r="FD109" i="20" a="1"/>
  <c r="FD109" i="20" s="1"/>
  <c r="BX109" i="20" a="1"/>
  <c r="BX109" i="20" s="1"/>
  <c r="G109" i="20" a="1"/>
  <c r="G109" i="20" s="1"/>
  <c r="CM108" i="20" a="1"/>
  <c r="CM108" i="20" s="1"/>
  <c r="M108" i="20" a="1"/>
  <c r="M108" i="20" s="1"/>
  <c r="CT107" i="20" a="1"/>
  <c r="CT107" i="20" s="1"/>
  <c r="AF107" i="20" a="1"/>
  <c r="AF107" i="20" s="1"/>
  <c r="AO110" i="20" a="1"/>
  <c r="AO110" i="20" s="1"/>
  <c r="CV109" i="20" a="1"/>
  <c r="CV109" i="20" s="1"/>
  <c r="AO109" i="20" a="1"/>
  <c r="AO109" i="20" s="1"/>
  <c r="EJ108" i="20" a="1"/>
  <c r="EJ108" i="20" s="1"/>
  <c r="CF108" i="20" a="1"/>
  <c r="CF108" i="20" s="1"/>
  <c r="Z108" i="20" a="1"/>
  <c r="Z108" i="20" s="1"/>
  <c r="DV107" i="20" a="1"/>
  <c r="DV107" i="20" s="1"/>
  <c r="BP110" i="20" a="1"/>
  <c r="BP110" i="20" s="1"/>
  <c r="CP109" i="20" a="1"/>
  <c r="CP109" i="20" s="1"/>
  <c r="S109" i="20" a="1"/>
  <c r="S109" i="20" s="1"/>
  <c r="CZ108" i="20" a="1"/>
  <c r="CZ108" i="20" s="1"/>
  <c r="AG108" i="20" a="1"/>
  <c r="AG108" i="20" s="1"/>
  <c r="DG107" i="20" a="1"/>
  <c r="DG107" i="20" s="1"/>
  <c r="X107" i="20" a="1"/>
  <c r="X107" i="20" s="1"/>
  <c r="CE110" i="20" a="1"/>
  <c r="CE110" i="20" s="1"/>
  <c r="DI109" i="20" a="1"/>
  <c r="DI109" i="20" s="1"/>
  <c r="BB109" i="20" a="1"/>
  <c r="BB109" i="20" s="1"/>
  <c r="EW108" i="20" a="1"/>
  <c r="EW108" i="20" s="1"/>
  <c r="CR108" i="20" a="1"/>
  <c r="CR108" i="20" s="1"/>
  <c r="AM108" i="20" a="1"/>
  <c r="AM108" i="20" s="1"/>
  <c r="EH107" i="20" a="1"/>
  <c r="EH107" i="20" s="1"/>
  <c r="CD110" i="20" a="1"/>
  <c r="CD110" i="20" s="1"/>
  <c r="DH109" i="20" a="1"/>
  <c r="DH109" i="20" s="1"/>
  <c r="BH109" i="20" a="1"/>
  <c r="BH109" i="20" s="1"/>
  <c r="EO108" i="20" a="1"/>
  <c r="EO108" i="20" s="1"/>
  <c r="BO108" i="20" a="1"/>
  <c r="BO108" i="20" s="1"/>
  <c r="EU107" i="20" a="1"/>
  <c r="EU107" i="20" s="1"/>
  <c r="BU107" i="20" a="1"/>
  <c r="BU107" i="20" s="1"/>
  <c r="W107" i="20" a="1"/>
  <c r="W107" i="20" s="1"/>
  <c r="DV106" i="20" a="1"/>
  <c r="DV106" i="20" s="1"/>
  <c r="AU110" i="20" a="1"/>
  <c r="AU110" i="20" s="1"/>
  <c r="CG109" i="20" a="1"/>
  <c r="CG109" i="20" s="1"/>
  <c r="X109" i="20" a="1"/>
  <c r="X109" i="20" s="1"/>
  <c r="DR108" i="20" a="1"/>
  <c r="DR108" i="20" s="1"/>
  <c r="BN108" i="20" a="1"/>
  <c r="BN108" i="20" s="1"/>
  <c r="I108" i="20" a="1"/>
  <c r="I108" i="20" s="1"/>
  <c r="DD107" i="20" a="1"/>
  <c r="DD107" i="20" s="1"/>
  <c r="AY107" i="20" a="1"/>
  <c r="AY107" i="20" s="1"/>
  <c r="EM106" i="20" a="1"/>
  <c r="EM106" i="20" s="1"/>
  <c r="BO107" i="20" a="1"/>
  <c r="BO107" i="20" s="1"/>
  <c r="DD106" i="20" a="1"/>
  <c r="DD106" i="20" s="1"/>
  <c r="AQ106" i="20" a="1"/>
  <c r="AQ106" i="20" s="1"/>
  <c r="EE105" i="20" a="1"/>
  <c r="EE105" i="20" s="1"/>
  <c r="BX105" i="20" a="1"/>
  <c r="BX105" i="20" s="1"/>
  <c r="N105" i="20" a="1"/>
  <c r="N105" i="20" s="1"/>
  <c r="EE106" i="20" a="1"/>
  <c r="EE106" i="20" s="1"/>
  <c r="AU106" i="20" a="1"/>
  <c r="AU106" i="20" s="1"/>
  <c r="EI105" i="20" a="1"/>
  <c r="EI105" i="20" s="1"/>
  <c r="BL105" i="20" a="1"/>
  <c r="BL105" i="20" s="1"/>
  <c r="AC107" i="20" a="1"/>
  <c r="AC107" i="20" s="1"/>
  <c r="BQ106" i="20" a="1"/>
  <c r="BQ106" i="20" s="1"/>
  <c r="E106" i="20" a="1"/>
  <c r="E106" i="20" s="1"/>
  <c r="DA105" i="20" a="1"/>
  <c r="DA105" i="20" s="1"/>
  <c r="BZ107" i="20" a="1"/>
  <c r="BZ107" i="20" s="1"/>
  <c r="DB106" i="20" a="1"/>
  <c r="DB106" i="20" s="1"/>
  <c r="AO106" i="20" a="1"/>
  <c r="AO106" i="20" s="1"/>
  <c r="EC105" i="20" a="1"/>
  <c r="EC105" i="20" s="1"/>
  <c r="BP105" i="20" a="1"/>
  <c r="BP105" i="20" s="1"/>
  <c r="EA106" i="20" a="1"/>
  <c r="EA106" i="20" s="1"/>
  <c r="BP106" i="20" a="1"/>
  <c r="BP106" i="20" s="1"/>
  <c r="FD105" i="20" a="1"/>
  <c r="FD105" i="20" s="1"/>
  <c r="CP105" i="20" a="1"/>
  <c r="CP105" i="20" s="1"/>
  <c r="AG105" i="20" a="1"/>
  <c r="AG105" i="20" s="1"/>
  <c r="AL107" i="20" a="1"/>
  <c r="AL107" i="20" s="1"/>
  <c r="BK106" i="20" a="1"/>
  <c r="BK106" i="20" s="1"/>
  <c r="EY105" i="20" a="1"/>
  <c r="EY105" i="20" s="1"/>
  <c r="CT105" i="20" a="1"/>
  <c r="CT105" i="20" s="1"/>
  <c r="J105" i="20" a="1"/>
  <c r="J105" i="20" s="1"/>
  <c r="CY104" i="20" a="1"/>
  <c r="CY104" i="20" s="1"/>
  <c r="AA104" i="20" a="1"/>
  <c r="AA104" i="20" s="1"/>
  <c r="DN106" i="20" a="1"/>
  <c r="DN106" i="20" s="1"/>
  <c r="BF106" i="20" a="1"/>
  <c r="BF106" i="20" s="1"/>
  <c r="ET105" i="20" a="1"/>
  <c r="ET105" i="20" s="1"/>
  <c r="CE105" i="20" a="1"/>
  <c r="CE105" i="20" s="1"/>
  <c r="FC106" i="20" a="1"/>
  <c r="FC106" i="20" s="1"/>
  <c r="AV106" i="20" a="1"/>
  <c r="AV106" i="20" s="1"/>
  <c r="EJ105" i="20" a="1"/>
  <c r="EJ105" i="20" s="1"/>
  <c r="BY105" i="20" a="1"/>
  <c r="BY105" i="20" s="1"/>
  <c r="O105" i="20" a="1"/>
  <c r="O105" i="20" s="1"/>
  <c r="CR104" i="20" a="1"/>
  <c r="CR104" i="20" s="1"/>
  <c r="AE104" i="20" a="1"/>
  <c r="AE104" i="20" s="1"/>
  <c r="BZ104" i="20" a="1"/>
  <c r="BZ104" i="20" s="1"/>
  <c r="EV103" i="20" a="1"/>
  <c r="EV103" i="20" s="1"/>
  <c r="DA103" i="20" a="1"/>
  <c r="DA103" i="20" s="1"/>
  <c r="AT103" i="20" a="1"/>
  <c r="AT103" i="20" s="1"/>
  <c r="EO102" i="20" a="1"/>
  <c r="EO102" i="20" s="1"/>
  <c r="BU102" i="20" a="1"/>
  <c r="BU102" i="20" s="1"/>
  <c r="AB102" i="20" a="1"/>
  <c r="AB102" i="20" s="1"/>
  <c r="DD104" i="20" a="1"/>
  <c r="DD104" i="20" s="1"/>
  <c r="AB104" i="20" a="1"/>
  <c r="AB104" i="20" s="1"/>
  <c r="DP103" i="20" a="1"/>
  <c r="DP103" i="20" s="1"/>
  <c r="AY103" i="20" a="1"/>
  <c r="AY103" i="20" s="1"/>
  <c r="EJ102" i="20" a="1"/>
  <c r="EJ102" i="20" s="1"/>
  <c r="CK102" i="20" a="1"/>
  <c r="CK102" i="20" s="1"/>
  <c r="E102" i="20" a="1"/>
  <c r="E102" i="20" s="1"/>
  <c r="EI104" i="20" a="1"/>
  <c r="EI104" i="20" s="1"/>
  <c r="BK104" i="20" a="1"/>
  <c r="BK104" i="20" s="1"/>
  <c r="EA103" i="20" a="1"/>
  <c r="EA103" i="20" s="1"/>
  <c r="BO103" i="20" a="1"/>
  <c r="BO103" i="20" s="1"/>
  <c r="FD102" i="20" a="1"/>
  <c r="FD102" i="20" s="1"/>
  <c r="DA102" i="20" a="1"/>
  <c r="DA102" i="20" s="1"/>
  <c r="AG102" i="20" a="1"/>
  <c r="AG102" i="20" s="1"/>
  <c r="DS104" i="20" a="1"/>
  <c r="DS104" i="20" s="1"/>
  <c r="BD104" i="20" a="1"/>
  <c r="BD104" i="20" s="1"/>
  <c r="ET103" i="20" a="1"/>
  <c r="ET103" i="20" s="1"/>
  <c r="CE103" i="20" a="1"/>
  <c r="CE103" i="20" s="1"/>
  <c r="EX102" i="20" a="1"/>
  <c r="EX102" i="20" s="1"/>
  <c r="CJ102" i="20" a="1"/>
  <c r="CJ102" i="20" s="1"/>
  <c r="AF102" i="20" a="1"/>
  <c r="AF102" i="20" s="1"/>
  <c r="DA104" i="20" a="1"/>
  <c r="DA104" i="20" s="1"/>
  <c r="U104" i="20" a="1"/>
  <c r="U104" i="20" s="1"/>
  <c r="H28" i="20" a="1"/>
  <c r="H28" i="20" s="1"/>
  <c r="AM28" i="20" a="1"/>
  <c r="AM28" i="20" s="1"/>
  <c r="ES28" i="20" a="1"/>
  <c r="ES28" i="20" s="1"/>
  <c r="FB37" i="20" a="1"/>
  <c r="FB37" i="20" s="1"/>
  <c r="DM37" i="20" a="1"/>
  <c r="DM37" i="20" s="1"/>
  <c r="AV37" i="20" a="1"/>
  <c r="AV37" i="20" s="1"/>
  <c r="DT37" i="20" a="1"/>
  <c r="DT37" i="20" s="1"/>
  <c r="AO37" i="20" a="1"/>
  <c r="AO37" i="20" s="1"/>
  <c r="DS37" i="20" a="1"/>
  <c r="DS37" i="20" s="1"/>
  <c r="BA37" i="20" a="1"/>
  <c r="BA37" i="20" s="1"/>
  <c r="CV37" i="20" a="1"/>
  <c r="CV37" i="20" s="1"/>
  <c r="Z37" i="20" a="1"/>
  <c r="Z37" i="20" s="1"/>
  <c r="CU37" i="20" a="1"/>
  <c r="CU37" i="20" s="1"/>
  <c r="R37" i="20" a="1"/>
  <c r="R37" i="20" s="1"/>
  <c r="CT37" i="20" a="1"/>
  <c r="CT37" i="20" s="1"/>
  <c r="AL37" i="20" a="1"/>
  <c r="AL37" i="20" s="1"/>
  <c r="CZ37" i="20" a="1"/>
  <c r="CZ37" i="20" s="1"/>
  <c r="P37" i="20" a="1"/>
  <c r="P37" i="20" s="1"/>
  <c r="CL37" i="20" a="1"/>
  <c r="CL37" i="20" s="1"/>
  <c r="EG16" i="20" a="1"/>
  <c r="EG16" i="20" s="1"/>
  <c r="DD16" i="20" a="1"/>
  <c r="DD16" i="20" s="1"/>
  <c r="DX16" i="20" a="1"/>
  <c r="DX16" i="20" s="1"/>
  <c r="CK16" i="20" a="1"/>
  <c r="CK16" i="20" s="1"/>
  <c r="EL16" i="20" a="1"/>
  <c r="EL16" i="20" s="1"/>
  <c r="O16" i="20" a="1"/>
  <c r="O16" i="20" s="1"/>
  <c r="BY16" i="20" a="1"/>
  <c r="BY16" i="20" s="1"/>
  <c r="FC16" i="20" a="1"/>
  <c r="FC16" i="20" s="1"/>
  <c r="EW16" i="20" a="1"/>
  <c r="EW16" i="20" s="1"/>
  <c r="FB16" i="20" a="1"/>
  <c r="FB16" i="20" s="1"/>
  <c r="EU16" i="20" a="1"/>
  <c r="EU16" i="20" s="1"/>
  <c r="CO16" i="20" a="1"/>
  <c r="CO16" i="20" s="1"/>
  <c r="EJ42" i="20" a="1"/>
  <c r="EJ42" i="20" s="1"/>
  <c r="BZ42" i="20" a="1"/>
  <c r="BZ42" i="20" s="1"/>
  <c r="P42" i="20" a="1"/>
  <c r="P42" i="20" s="1"/>
  <c r="CQ42" i="20" a="1"/>
  <c r="CQ42" i="20" s="1"/>
  <c r="AA42" i="20" a="1"/>
  <c r="AA42" i="20" s="1"/>
  <c r="EB42" i="20" a="1"/>
  <c r="EB42" i="20" s="1"/>
  <c r="BR42" i="20" a="1"/>
  <c r="BR42" i="20" s="1"/>
  <c r="H42" i="20" a="1"/>
  <c r="H42" i="20" s="1"/>
  <c r="CO42" i="20" a="1"/>
  <c r="CO42" i="20" s="1"/>
  <c r="S42" i="20" a="1"/>
  <c r="S42" i="20" s="1"/>
  <c r="DN42" i="20" a="1"/>
  <c r="DN42" i="20" s="1"/>
  <c r="BD42" i="20" a="1"/>
  <c r="BD42" i="20" s="1"/>
  <c r="EF42" i="20" a="1"/>
  <c r="EF42" i="20" s="1"/>
  <c r="CB42" i="20" a="1"/>
  <c r="CB42" i="20" s="1"/>
  <c r="L42" i="20" a="1"/>
  <c r="L42" i="20" s="1"/>
  <c r="CZ42" i="20" a="1"/>
  <c r="CZ42" i="20" s="1"/>
  <c r="AW42" i="20" a="1"/>
  <c r="AW42" i="20" s="1"/>
  <c r="DR42" i="20" a="1"/>
  <c r="DR42" i="20" s="1"/>
  <c r="J42" i="20" a="1"/>
  <c r="J42" i="20" s="1"/>
  <c r="CF42" i="20" a="1"/>
  <c r="CF42" i="20" s="1"/>
  <c r="CR36" i="20" a="1"/>
  <c r="CR36" i="20" s="1"/>
  <c r="AD36" i="20" a="1"/>
  <c r="AD36" i="20" s="1"/>
  <c r="DZ36" i="20" a="1"/>
  <c r="DZ36" i="20" s="1"/>
  <c r="BV36" i="20" a="1"/>
  <c r="BV36" i="20" s="1"/>
  <c r="H36" i="20" a="1"/>
  <c r="H36" i="20" s="1"/>
  <c r="CX36" i="20" a="1"/>
  <c r="CX36" i="20" s="1"/>
  <c r="AR36" i="20" a="1"/>
  <c r="AR36" i="20" s="1"/>
  <c r="DX36" i="20" a="1"/>
  <c r="DX36" i="20" s="1"/>
  <c r="BL36" i="20" a="1"/>
  <c r="BL36" i="20" s="1"/>
  <c r="EX36" i="20" a="1"/>
  <c r="EX36" i="20" s="1"/>
  <c r="CV36" i="20" a="1"/>
  <c r="CV36" i="20" s="1"/>
  <c r="AH36" i="20" a="1"/>
  <c r="AH36" i="20" s="1"/>
  <c r="DP36" i="20" a="1"/>
  <c r="DP36" i="20" s="1"/>
  <c r="AV36" i="20" a="1"/>
  <c r="AV36" i="20" s="1"/>
  <c r="EO36" i="20" a="1"/>
  <c r="EO36" i="20" s="1"/>
  <c r="CF36" i="20" a="1"/>
  <c r="CF36" i="20" s="1"/>
  <c r="R36" i="20" a="1"/>
  <c r="R36" i="20" s="1"/>
  <c r="AM36" i="20" a="1"/>
  <c r="AM36" i="20" s="1"/>
  <c r="BX36" i="20" a="1"/>
  <c r="BX36" i="20" s="1"/>
  <c r="EN40" i="20" a="1"/>
  <c r="EN40" i="20" s="1"/>
  <c r="CG40" i="20" a="1"/>
  <c r="CG40" i="20" s="1"/>
  <c r="AA40" i="20" a="1"/>
  <c r="AA40" i="20" s="1"/>
  <c r="DD40" i="20" a="1"/>
  <c r="DD40" i="20" s="1"/>
  <c r="AR40" i="20" a="1"/>
  <c r="AR40" i="20" s="1"/>
  <c r="DZ40" i="20" a="1"/>
  <c r="DZ40" i="20" s="1"/>
  <c r="BN40" i="20" a="1"/>
  <c r="BN40" i="20" s="1"/>
  <c r="H40" i="20" a="1"/>
  <c r="H40" i="20" s="1"/>
  <c r="DH40" i="20" a="1"/>
  <c r="DH40" i="20" s="1"/>
  <c r="AV40" i="20" a="1"/>
  <c r="AV40" i="20" s="1"/>
  <c r="EE40" i="20" a="1"/>
  <c r="EE40" i="20" s="1"/>
  <c r="BS40" i="20" a="1"/>
  <c r="BS40" i="20" s="1"/>
  <c r="FC40" i="20" a="1"/>
  <c r="FC40" i="20" s="1"/>
  <c r="CI40" i="20" a="1"/>
  <c r="CI40" i="20" s="1"/>
  <c r="AC40" i="20" a="1"/>
  <c r="AC40" i="20" s="1"/>
  <c r="ED40" i="20" a="1"/>
  <c r="ED40" i="20" s="1"/>
  <c r="BR40" i="20" a="1"/>
  <c r="BR40" i="20" s="1"/>
  <c r="EI40" i="20" a="1"/>
  <c r="EI40" i="20" s="1"/>
  <c r="DQ40" i="20" a="1"/>
  <c r="DQ40" i="20" s="1"/>
  <c r="J40" i="20" a="1"/>
  <c r="J40" i="20" s="1"/>
  <c r="DR114" i="20" a="1"/>
  <c r="DR114" i="20" s="1"/>
  <c r="BI114" i="20" a="1"/>
  <c r="BI114" i="20" s="1"/>
  <c r="FA113" i="20" a="1"/>
  <c r="FA113" i="20" s="1"/>
  <c r="CK113" i="20" a="1"/>
  <c r="CK113" i="20" s="1"/>
  <c r="AA113" i="20" a="1"/>
  <c r="AA113" i="20" s="1"/>
  <c r="DH112" i="20" a="1"/>
  <c r="DH112" i="20" s="1"/>
  <c r="BB112" i="20" a="1"/>
  <c r="BB112" i="20" s="1"/>
  <c r="EX111" i="20" a="1"/>
  <c r="EX111" i="20" s="1"/>
  <c r="CG111" i="20" a="1"/>
  <c r="CG111" i="20" s="1"/>
  <c r="EU114" i="20" a="1"/>
  <c r="EU114" i="20" s="1"/>
  <c r="CE114" i="20" a="1"/>
  <c r="CE114" i="20" s="1"/>
  <c r="V114" i="20" a="1"/>
  <c r="V114" i="20" s="1"/>
  <c r="DF113" i="20" a="1"/>
  <c r="DF113" i="20" s="1"/>
  <c r="AW113" i="20" a="1"/>
  <c r="AW113" i="20" s="1"/>
  <c r="EN112" i="20" a="1"/>
  <c r="EN112" i="20" s="1"/>
  <c r="CA112" i="20" a="1"/>
  <c r="CA112" i="20" s="1"/>
  <c r="J112" i="20" a="1"/>
  <c r="J112" i="20" s="1"/>
  <c r="DP114" i="20" a="1"/>
  <c r="DP114" i="20" s="1"/>
  <c r="AY114" i="20" a="1"/>
  <c r="AY114" i="20" s="1"/>
  <c r="EQ113" i="20" a="1"/>
  <c r="EQ113" i="20" s="1"/>
  <c r="CA113" i="20" a="1"/>
  <c r="CA113" i="20" s="1"/>
  <c r="EK114" i="20" a="1"/>
  <c r="EK114" i="20" s="1"/>
  <c r="CC114" i="20" a="1"/>
  <c r="CC114" i="20" s="1"/>
  <c r="L114" i="20" a="1"/>
  <c r="L114" i="20" s="1"/>
  <c r="EY114" i="20" a="1"/>
  <c r="EY114" i="20" s="1"/>
  <c r="CQ114" i="20" a="1"/>
  <c r="CQ114" i="20" s="1"/>
  <c r="Z114" i="20" a="1"/>
  <c r="Z114" i="20" s="1"/>
  <c r="DR113" i="20" a="1"/>
  <c r="DR113" i="20" s="1"/>
  <c r="BI113" i="20" a="1"/>
  <c r="BI113" i="20" s="1"/>
  <c r="ER112" i="20" a="1"/>
  <c r="ER112" i="20" s="1"/>
  <c r="CK112" i="20" a="1"/>
  <c r="CK112" i="20" s="1"/>
  <c r="DK114" i="20" a="1"/>
  <c r="DK114" i="20" s="1"/>
  <c r="BB114" i="20" a="1"/>
  <c r="BB114" i="20" s="1"/>
  <c r="EL113" i="20" a="1"/>
  <c r="EL113" i="20" s="1"/>
  <c r="CD113" i="20" a="1"/>
  <c r="CD113" i="20" s="1"/>
  <c r="T113" i="20" a="1"/>
  <c r="T113" i="20" s="1"/>
  <c r="DI112" i="20" a="1"/>
  <c r="DI112" i="20" s="1"/>
  <c r="AW112" i="20" a="1"/>
  <c r="AW112" i="20" s="1"/>
  <c r="CK114" i="20" a="1"/>
  <c r="CK114" i="20" s="1"/>
  <c r="AN113" i="20" a="1"/>
  <c r="AN113" i="20" s="1"/>
  <c r="BS112" i="20" a="1"/>
  <c r="BS112" i="20" s="1"/>
  <c r="ED111" i="20" a="1"/>
  <c r="ED111" i="20" s="1"/>
  <c r="AO111" i="20" a="1"/>
  <c r="AO111" i="20" s="1"/>
  <c r="EJ110" i="20" a="1"/>
  <c r="EJ110" i="20" s="1"/>
  <c r="BX110" i="20" a="1"/>
  <c r="BX110" i="20" s="1"/>
  <c r="ES109" i="20" a="1"/>
  <c r="ES109" i="20" s="1"/>
  <c r="Y114" i="20" a="1"/>
  <c r="Y114" i="20" s="1"/>
  <c r="H113" i="20" a="1"/>
  <c r="H113" i="20" s="1"/>
  <c r="AX112" i="20" a="1"/>
  <c r="AX112" i="20" s="1"/>
  <c r="DH111" i="20" a="1"/>
  <c r="DH111" i="20" s="1"/>
  <c r="AU111" i="20" a="1"/>
  <c r="AU111" i="20" s="1"/>
  <c r="EP110" i="20" a="1"/>
  <c r="EP110" i="20" s="1"/>
  <c r="EP113" i="20" a="1"/>
  <c r="EP113" i="20" s="1"/>
  <c r="DP112" i="20" a="1"/>
  <c r="DP112" i="20" s="1"/>
  <c r="G112" i="20" a="1"/>
  <c r="G112" i="20" s="1"/>
  <c r="CD111" i="20" a="1"/>
  <c r="CD111" i="20" s="1"/>
  <c r="EV110" i="20" a="1"/>
  <c r="EV110" i="20" s="1"/>
  <c r="EI114" i="20" a="1"/>
  <c r="EI114" i="20" s="1"/>
  <c r="AZ113" i="20" a="1"/>
  <c r="AZ113" i="20" s="1"/>
  <c r="BZ112" i="20" a="1"/>
  <c r="BZ112" i="20" s="1"/>
  <c r="EA111" i="20" a="1"/>
  <c r="EA111" i="20" s="1"/>
  <c r="BW111" i="20" a="1"/>
  <c r="BW111" i="20" s="1"/>
  <c r="FA110" i="20" a="1"/>
  <c r="FA110" i="20" s="1"/>
  <c r="CQ110" i="20" a="1"/>
  <c r="CQ110" i="20" s="1"/>
  <c r="AD110" i="20" a="1"/>
  <c r="AD110" i="20" s="1"/>
  <c r="M114" i="20" a="1"/>
  <c r="M114" i="20" s="1"/>
  <c r="FA112" i="20" a="1"/>
  <c r="FA112" i="20" s="1"/>
  <c r="AS112" i="20" a="1"/>
  <c r="AS112" i="20" s="1"/>
  <c r="CX111" i="20" a="1"/>
  <c r="CX111" i="20" s="1"/>
  <c r="AF111" i="20" a="1"/>
  <c r="AF111" i="20" s="1"/>
  <c r="EA110" i="20" a="1"/>
  <c r="EA110" i="20" s="1"/>
  <c r="CB110" i="20" a="1"/>
  <c r="CB110" i="20" s="1"/>
  <c r="AC110" i="20" a="1"/>
  <c r="AC110" i="20" s="1"/>
  <c r="ED109" i="20" a="1"/>
  <c r="ED109" i="20" s="1"/>
  <c r="EF113" i="20" a="1"/>
  <c r="EF113" i="20" s="1"/>
  <c r="EK112" i="20" a="1"/>
  <c r="EK112" i="20" s="1"/>
  <c r="N112" i="20" a="1"/>
  <c r="N112" i="20" s="1"/>
  <c r="DD111" i="20" a="1"/>
  <c r="DD111" i="20" s="1"/>
  <c r="AR111" i="20" a="1"/>
  <c r="AR111" i="20" s="1"/>
  <c r="ES110" i="20" a="1"/>
  <c r="ES110" i="20" s="1"/>
  <c r="EA113" i="20" a="1"/>
  <c r="EA113" i="20" s="1"/>
  <c r="DV112" i="20" a="1"/>
  <c r="DV112" i="20" s="1"/>
  <c r="M112" i="20" a="1"/>
  <c r="M112" i="20" s="1"/>
  <c r="CH111" i="20" a="1"/>
  <c r="CH111" i="20" s="1"/>
  <c r="EF110" i="20" a="1"/>
  <c r="EF110" i="20" s="1"/>
  <c r="BZ110" i="20" a="1"/>
  <c r="BZ110" i="20" s="1"/>
  <c r="DX113" i="20" a="1"/>
  <c r="DX113" i="20" s="1"/>
  <c r="DS112" i="20" a="1"/>
  <c r="DS112" i="20" s="1"/>
  <c r="L112" i="20" a="1"/>
  <c r="L112" i="20" s="1"/>
  <c r="CU111" i="20" a="1"/>
  <c r="CU111" i="20" s="1"/>
  <c r="AI111" i="20" a="1"/>
  <c r="AI111" i="20" s="1"/>
  <c r="DA110" i="20" a="1"/>
  <c r="DA110" i="20" s="1"/>
  <c r="AZ110" i="20" a="1"/>
  <c r="AZ110" i="20" s="1"/>
  <c r="EH109" i="20" a="1"/>
  <c r="EH109" i="20" s="1"/>
  <c r="CS110" i="20" a="1"/>
  <c r="CS110" i="20" s="1"/>
  <c r="EL109" i="20" a="1"/>
  <c r="EL109" i="20" s="1"/>
  <c r="BM109" i="20" a="1"/>
  <c r="BM109" i="20" s="1"/>
  <c r="ET108" i="20" a="1"/>
  <c r="ET108" i="20" s="1"/>
  <c r="CA108" i="20" a="1"/>
  <c r="CA108" i="20" s="1"/>
  <c r="H108" i="20" a="1"/>
  <c r="H108" i="20" s="1"/>
  <c r="CO107" i="20" a="1"/>
  <c r="CO107" i="20" s="1"/>
  <c r="EX106" i="20" a="1"/>
  <c r="EX106" i="20" s="1"/>
  <c r="R110" i="20" a="1"/>
  <c r="R110" i="20" s="1"/>
  <c r="BR109" i="20" a="1"/>
  <c r="BR109" i="20" s="1"/>
  <c r="N109" i="20" a="1"/>
  <c r="N109" i="20" s="1"/>
  <c r="DJ108" i="20" a="1"/>
  <c r="DJ108" i="20" s="1"/>
  <c r="BE108" i="20" a="1"/>
  <c r="BE108" i="20" s="1"/>
  <c r="EZ107" i="20" a="1"/>
  <c r="EZ107" i="20" s="1"/>
  <c r="CU107" i="20" a="1"/>
  <c r="CU107" i="20" s="1"/>
  <c r="ET109" i="20" a="1"/>
  <c r="ET109" i="20" s="1"/>
  <c r="BQ109" i="20" a="1"/>
  <c r="BQ109" i="20" s="1"/>
  <c r="EY108" i="20" a="1"/>
  <c r="EY108" i="20" s="1"/>
  <c r="BY108" i="20" a="1"/>
  <c r="BY108" i="20" s="1"/>
  <c r="F108" i="20" a="1"/>
  <c r="F108" i="20" s="1"/>
  <c r="CM107" i="20" a="1"/>
  <c r="CM107" i="20" s="1"/>
  <c r="Y107" i="20" a="1"/>
  <c r="Y107" i="20" s="1"/>
  <c r="AB110" i="20" a="1"/>
  <c r="AB110" i="20" s="1"/>
  <c r="CJ109" i="20" a="1"/>
  <c r="CJ109" i="20" s="1"/>
  <c r="AH109" i="20" a="1"/>
  <c r="AH109" i="20" s="1"/>
  <c r="EC108" i="20" a="1"/>
  <c r="EC108" i="20" s="1"/>
  <c r="BX108" i="20" a="1"/>
  <c r="BX108" i="20" s="1"/>
  <c r="T108" i="20" a="1"/>
  <c r="T108" i="20" s="1"/>
  <c r="DN107" i="20" a="1"/>
  <c r="DN107" i="20" s="1"/>
  <c r="BA110" i="20" a="1"/>
  <c r="BA110" i="20" s="1"/>
  <c r="CI109" i="20" a="1"/>
  <c r="CI109" i="20" s="1"/>
  <c r="L109" i="20" a="1"/>
  <c r="L109" i="20" s="1"/>
  <c r="CS108" i="20" a="1"/>
  <c r="CS108" i="20" s="1"/>
  <c r="S108" i="20" a="1"/>
  <c r="S108" i="20" s="1"/>
  <c r="CY107" i="20" a="1"/>
  <c r="CY107" i="20" s="1"/>
  <c r="R107" i="20" a="1"/>
  <c r="R107" i="20" s="1"/>
  <c r="AY110" i="20" a="1"/>
  <c r="AY110" i="20" s="1"/>
  <c r="DB109" i="20" a="1"/>
  <c r="DB109" i="20" s="1"/>
  <c r="AT109" i="20" a="1"/>
  <c r="AT109" i="20" s="1"/>
  <c r="EP108" i="20" a="1"/>
  <c r="EP108" i="20" s="1"/>
  <c r="CK108" i="20" a="1"/>
  <c r="CK108" i="20" s="1"/>
  <c r="AF108" i="20" a="1"/>
  <c r="AF108" i="20" s="1"/>
  <c r="EA107" i="20" a="1"/>
  <c r="EA107" i="20" s="1"/>
  <c r="BK110" i="20" a="1"/>
  <c r="BK110" i="20" s="1"/>
  <c r="DA109" i="20" a="1"/>
  <c r="DA109" i="20" s="1"/>
  <c r="BA109" i="20" a="1"/>
  <c r="BA109" i="20" s="1"/>
  <c r="EA108" i="20" a="1"/>
  <c r="EA108" i="20" s="1"/>
  <c r="BG108" i="20" a="1"/>
  <c r="BG108" i="20" s="1"/>
  <c r="EG107" i="20" a="1"/>
  <c r="EG107" i="20" s="1"/>
  <c r="BN107" i="20" a="1"/>
  <c r="BN107" i="20" s="1"/>
  <c r="K107" i="20" a="1"/>
  <c r="K107" i="20" s="1"/>
  <c r="DP106" i="20" a="1"/>
  <c r="DP106" i="20" s="1"/>
  <c r="AH110" i="20" a="1"/>
  <c r="AH110" i="20" s="1"/>
  <c r="BZ109" i="20" a="1"/>
  <c r="BZ109" i="20" s="1"/>
  <c r="P109" i="20" a="1"/>
  <c r="P109" i="20" s="1"/>
  <c r="DL108" i="20" a="1"/>
  <c r="DL108" i="20" s="1"/>
  <c r="BF108" i="20" a="1"/>
  <c r="BF108" i="20" s="1"/>
  <c r="FB107" i="20" a="1"/>
  <c r="FB107" i="20" s="1"/>
  <c r="CW107" i="20" a="1"/>
  <c r="CW107" i="20" s="1"/>
  <c r="AS107" i="20" a="1"/>
  <c r="AS107" i="20" s="1"/>
  <c r="EG106" i="20" a="1"/>
  <c r="EG106" i="20" s="1"/>
  <c r="AV107" i="20" a="1"/>
  <c r="AV107" i="20" s="1"/>
  <c r="CW106" i="20" a="1"/>
  <c r="CW106" i="20" s="1"/>
  <c r="AH106" i="20" a="1"/>
  <c r="AH106" i="20" s="1"/>
  <c r="DV105" i="20" a="1"/>
  <c r="DV105" i="20" s="1"/>
  <c r="BS105" i="20" a="1"/>
  <c r="BS105" i="20" s="1"/>
  <c r="EW104" i="20" a="1"/>
  <c r="EW104" i="20" s="1"/>
  <c r="DU106" i="20" a="1"/>
  <c r="DU106" i="20" s="1"/>
  <c r="AL106" i="20" a="1"/>
  <c r="AL106" i="20" s="1"/>
  <c r="DZ105" i="20" a="1"/>
  <c r="DZ105" i="20" s="1"/>
  <c r="BF105" i="20" a="1"/>
  <c r="BF105" i="20" s="1"/>
  <c r="M107" i="20" a="1"/>
  <c r="M107" i="20" s="1"/>
  <c r="BH106" i="20" a="1"/>
  <c r="BH106" i="20" s="1"/>
  <c r="EV105" i="20" a="1"/>
  <c r="EV105" i="20" s="1"/>
  <c r="CV105" i="20" a="1"/>
  <c r="CV105" i="20" s="1"/>
  <c r="BH107" i="20" a="1"/>
  <c r="BH107" i="20" s="1"/>
  <c r="CU106" i="20" a="1"/>
  <c r="CU106" i="20" s="1"/>
  <c r="AF106" i="20" a="1"/>
  <c r="AF106" i="20" s="1"/>
  <c r="DT105" i="20" a="1"/>
  <c r="DT105" i="20" s="1"/>
  <c r="BK105" i="20" a="1"/>
  <c r="BK105" i="20" s="1"/>
  <c r="DS106" i="20" a="1"/>
  <c r="DS106" i="20" s="1"/>
  <c r="BG106" i="20" a="1"/>
  <c r="BG106" i="20" s="1"/>
  <c r="EU105" i="20" a="1"/>
  <c r="EU105" i="20" s="1"/>
  <c r="CK105" i="20" a="1"/>
  <c r="CK105" i="20" s="1"/>
  <c r="AB105" i="20" a="1"/>
  <c r="AB105" i="20" s="1"/>
  <c r="EU106" i="20" a="1"/>
  <c r="EU106" i="20" s="1"/>
  <c r="BB106" i="20" a="1"/>
  <c r="BB106" i="20" s="1"/>
  <c r="EP105" i="20" a="1"/>
  <c r="EP105" i="20" s="1"/>
  <c r="CA105" i="20" a="1"/>
  <c r="CA105" i="20" s="1"/>
  <c r="FD104" i="20" a="1"/>
  <c r="FD104" i="20" s="1"/>
  <c r="CS104" i="20" a="1"/>
  <c r="CS104" i="20" s="1"/>
  <c r="BR107" i="20" a="1"/>
  <c r="BR107" i="20" s="1"/>
  <c r="DG106" i="20" a="1"/>
  <c r="DG106" i="20" s="1"/>
  <c r="BA106" i="20" a="1"/>
  <c r="BA106" i="20" s="1"/>
  <c r="EO105" i="20" a="1"/>
  <c r="EO105" i="20" s="1"/>
  <c r="BZ105" i="20" a="1"/>
  <c r="BZ105" i="20" s="1"/>
  <c r="DX106" i="20" a="1"/>
  <c r="DX106" i="20" s="1"/>
  <c r="AM106" i="20" a="1"/>
  <c r="AM106" i="20" s="1"/>
  <c r="EA105" i="20" a="1"/>
  <c r="EA105" i="20" s="1"/>
  <c r="BT105" i="20" a="1"/>
  <c r="BT105" i="20" s="1"/>
  <c r="I105" i="20" a="1"/>
  <c r="I105" i="20" s="1"/>
  <c r="CL104" i="20" a="1"/>
  <c r="CL104" i="20" s="1"/>
  <c r="AW105" i="20" a="1"/>
  <c r="AW105" i="20" s="1"/>
  <c r="BT104" i="20" a="1"/>
  <c r="BT104" i="20" s="1"/>
  <c r="EL103" i="20" a="1"/>
  <c r="EL103" i="20" s="1"/>
  <c r="CV103" i="20" a="1"/>
  <c r="CV103" i="20" s="1"/>
  <c r="AO103" i="20" a="1"/>
  <c r="AO103" i="20" s="1"/>
  <c r="EE102" i="20" a="1"/>
  <c r="EE102" i="20" s="1"/>
  <c r="BP102" i="20" a="1"/>
  <c r="BP102" i="20" s="1"/>
  <c r="W102" i="20" a="1"/>
  <c r="W102" i="20" s="1"/>
  <c r="CV104" i="20" a="1"/>
  <c r="CV104" i="20" s="1"/>
  <c r="W104" i="20" a="1"/>
  <c r="W104" i="20" s="1"/>
  <c r="DE103" i="20" a="1"/>
  <c r="DE103" i="20" s="1"/>
  <c r="AS103" i="20" a="1"/>
  <c r="AS103" i="20" s="1"/>
  <c r="ED102" i="20" a="1"/>
  <c r="ED102" i="20" s="1"/>
  <c r="CE102" i="20" a="1"/>
  <c r="CE102" i="20" s="1"/>
  <c r="EZ101" i="20" a="1"/>
  <c r="EZ101" i="20" s="1"/>
  <c r="EA104" i="20" a="1"/>
  <c r="EA104" i="20" s="1"/>
  <c r="AW104" i="20" a="1"/>
  <c r="AW104" i="20" s="1"/>
  <c r="DU103" i="20" a="1"/>
  <c r="DU103" i="20" s="1"/>
  <c r="BI103" i="20" a="1"/>
  <c r="BI103" i="20" s="1"/>
  <c r="EY102" i="20" a="1"/>
  <c r="EY102" i="20" s="1"/>
  <c r="CP102" i="20" a="1"/>
  <c r="CP102" i="20" s="1"/>
  <c r="AA102" i="20" a="1"/>
  <c r="AA102" i="20" s="1"/>
  <c r="DJ104" i="20" a="1"/>
  <c r="DJ104" i="20" s="1"/>
  <c r="AV104" i="20" a="1"/>
  <c r="AV104" i="20" s="1"/>
  <c r="EJ103" i="20" a="1"/>
  <c r="EJ103" i="20" s="1"/>
  <c r="BN103" i="20" a="1"/>
  <c r="BN103" i="20" s="1"/>
  <c r="ES102" i="20" a="1"/>
  <c r="ES102" i="20" s="1"/>
  <c r="BY102" i="20" a="1"/>
  <c r="BY102" i="20" s="1"/>
  <c r="Z102" i="20" a="1"/>
  <c r="Z102" i="20" s="1"/>
  <c r="CT104" i="20" a="1"/>
  <c r="CT104" i="20" s="1"/>
  <c r="J104" i="20" a="1"/>
  <c r="J104" i="20" s="1"/>
  <c r="CY103" i="20" a="1"/>
  <c r="CY103" i="20" s="1"/>
  <c r="BB103" i="20" a="1"/>
  <c r="BB103" i="20" s="1"/>
  <c r="ER102" i="20" a="1"/>
  <c r="ER102" i="20" s="1"/>
  <c r="CN102" i="20" a="1"/>
  <c r="CN102" i="20" s="1"/>
  <c r="O102" i="20" a="1"/>
  <c r="O102" i="20" s="1"/>
  <c r="DX104" i="20" a="1"/>
  <c r="DX104" i="20" s="1"/>
  <c r="BB104" i="20" a="1"/>
  <c r="BB104" i="20" s="1"/>
  <c r="EI103" i="20" a="1"/>
  <c r="EI103" i="20" s="1"/>
  <c r="BR103" i="20" a="1"/>
  <c r="BR103" i="20" s="1"/>
  <c r="EW102" i="20" a="1"/>
  <c r="EW102" i="20" s="1"/>
  <c r="BR102" i="20" a="1"/>
  <c r="BR102" i="20" s="1"/>
  <c r="S102" i="20" a="1"/>
  <c r="S102" i="20" s="1"/>
  <c r="DP101" i="20" a="1"/>
  <c r="DP101" i="20" s="1"/>
  <c r="BT101" i="20" a="1"/>
  <c r="BT101" i="20" s="1"/>
  <c r="EK104" i="20" a="1"/>
  <c r="EK104" i="20" s="1"/>
  <c r="BH104" i="20" a="1"/>
  <c r="BH104" i="20" s="1"/>
  <c r="EH103" i="20" a="1"/>
  <c r="EH103" i="20" s="1"/>
  <c r="BW103" i="20" a="1"/>
  <c r="BW103" i="20" s="1"/>
  <c r="Q103" i="20" a="1"/>
  <c r="Q103" i="20" s="1"/>
  <c r="DI102" i="20" a="1"/>
  <c r="DI102" i="20" s="1"/>
  <c r="BF102" i="20" a="1"/>
  <c r="BF102" i="20" s="1"/>
  <c r="L105" i="20" a="1"/>
  <c r="L105" i="20" s="1"/>
  <c r="AM102" i="20" a="1"/>
  <c r="AM102" i="20" s="1"/>
  <c r="P104" i="20" a="1"/>
  <c r="P104" i="20" s="1"/>
  <c r="AH103" i="20" a="1"/>
  <c r="AH103" i="20" s="1"/>
  <c r="BC102" i="20" a="1"/>
  <c r="BC102" i="20" s="1"/>
  <c r="BX104" i="20" a="1"/>
  <c r="BX104" i="20" s="1"/>
  <c r="DN103" i="20" a="1"/>
  <c r="DN103" i="20" s="1"/>
  <c r="AW103" i="20" a="1"/>
  <c r="AW103" i="20" s="1"/>
  <c r="EB102" i="20" a="1"/>
  <c r="EB102" i="20" s="1"/>
  <c r="AK102" i="20" a="1"/>
  <c r="AK102" i="20" s="1"/>
  <c r="DQ104" i="20" a="1"/>
  <c r="DQ104" i="20" s="1"/>
  <c r="Y104" i="20" a="1"/>
  <c r="Y104" i="20" s="1"/>
  <c r="CH103" i="20" a="1"/>
  <c r="CH103" i="20" s="1"/>
  <c r="EQ102" i="20" a="1"/>
  <c r="EQ102" i="20" s="1"/>
  <c r="AV102" i="20" a="1"/>
  <c r="AV102" i="20" s="1"/>
  <c r="EK101" i="20" a="1"/>
  <c r="EK101" i="20" s="1"/>
  <c r="BI101" i="20" a="1"/>
  <c r="BI101" i="20" s="1"/>
  <c r="DO104" i="20" a="1"/>
  <c r="DO104" i="20" s="1"/>
  <c r="FC103" i="20" a="1"/>
  <c r="FC103" i="20" s="1"/>
  <c r="BL103" i="20" a="1"/>
  <c r="BL103" i="20" s="1"/>
  <c r="EP102" i="20" a="1"/>
  <c r="EP102" i="20" s="1"/>
  <c r="BQ102" i="20" a="1"/>
  <c r="BQ102" i="20" s="1"/>
  <c r="ER104" i="20" a="1"/>
  <c r="ER104" i="20" s="1"/>
  <c r="AZ104" i="20" a="1"/>
  <c r="AZ104" i="20" s="1"/>
  <c r="ER103" i="20" a="1"/>
  <c r="ER103" i="20" s="1"/>
  <c r="CB103" i="20" a="1"/>
  <c r="CB103" i="20" s="1"/>
  <c r="K103" i="20" a="1"/>
  <c r="K103" i="20" s="1"/>
  <c r="CX102" i="20" a="1"/>
  <c r="CX102" i="20" s="1"/>
  <c r="AC102" i="20" a="1"/>
  <c r="AC102" i="20" s="1"/>
  <c r="DJ101" i="20" a="1"/>
  <c r="DJ101" i="20" s="1"/>
  <c r="BB101" i="20" a="1"/>
  <c r="BB101" i="20" s="1"/>
  <c r="CB101" i="20" a="1"/>
  <c r="CB101" i="20" s="1"/>
  <c r="M101" i="20" a="1"/>
  <c r="M101" i="20" s="1"/>
  <c r="DG100" i="20" a="1"/>
  <c r="DG100" i="20" s="1"/>
  <c r="BF100" i="20" a="1"/>
  <c r="BF100" i="20" s="1"/>
  <c r="EJ99" i="20" a="1"/>
  <c r="EJ99" i="20" s="1"/>
  <c r="BV99" i="20" a="1"/>
  <c r="BV99" i="20" s="1"/>
  <c r="Q99" i="20" a="1"/>
  <c r="Q99" i="20" s="1"/>
  <c r="EG101" i="20" a="1"/>
  <c r="EG101" i="20" s="1"/>
  <c r="AQ101" i="20" a="1"/>
  <c r="AQ101" i="20" s="1"/>
  <c r="CV100" i="20" a="1"/>
  <c r="CV100" i="20" s="1"/>
  <c r="AU100" i="20" a="1"/>
  <c r="AU100" i="20" s="1"/>
  <c r="EN99" i="20" a="1"/>
  <c r="EN99" i="20" s="1"/>
  <c r="CL99" i="20" a="1"/>
  <c r="CL99" i="20" s="1"/>
  <c r="AB99" i="20" a="1"/>
  <c r="AB99" i="20" s="1"/>
  <c r="EM101" i="20" a="1"/>
  <c r="EM101" i="20" s="1"/>
  <c r="CH101" i="20" a="1"/>
  <c r="CH101" i="20" s="1"/>
  <c r="Q101" i="20" a="1"/>
  <c r="Q101" i="20" s="1"/>
  <c r="DP100" i="20" a="1"/>
  <c r="DP100" i="20" s="1"/>
  <c r="AO100" i="20" a="1"/>
  <c r="AO100" i="20" s="1"/>
  <c r="EH99" i="20" a="1"/>
  <c r="EH99" i="20" s="1"/>
  <c r="BO99" i="20" a="1"/>
  <c r="BO99" i="20" s="1"/>
  <c r="FD101" i="20" a="1"/>
  <c r="FD101" i="20" s="1"/>
  <c r="AV101" i="20" a="1"/>
  <c r="AV101" i="20" s="1"/>
  <c r="DO100" i="20" a="1"/>
  <c r="DO100" i="20" s="1"/>
  <c r="BO100" i="20" a="1"/>
  <c r="BO100" i="20" s="1"/>
  <c r="ER99" i="20" a="1"/>
  <c r="ER99" i="20" s="1"/>
  <c r="CE99" i="20" a="1"/>
  <c r="CE99" i="20" s="1"/>
  <c r="O99" i="20" a="1"/>
  <c r="O99" i="20" s="1"/>
  <c r="DI101" i="20" a="1"/>
  <c r="DI101" i="20" s="1"/>
  <c r="AG101" i="20" a="1"/>
  <c r="AG101" i="20" s="1"/>
  <c r="DY100" i="20" a="1"/>
  <c r="DY100" i="20" s="1"/>
  <c r="BN100" i="20" a="1"/>
  <c r="BN100" i="20" s="1"/>
  <c r="R100" i="20" a="1"/>
  <c r="R100" i="20" s="1"/>
  <c r="DG99" i="20" a="1"/>
  <c r="DG99" i="20" s="1"/>
  <c r="BC99" i="20" a="1"/>
  <c r="BC99" i="20" s="1"/>
  <c r="EB101" i="20" a="1"/>
  <c r="EB101" i="20" s="1"/>
  <c r="AF101" i="20" a="1"/>
  <c r="AF101" i="20" s="1"/>
  <c r="DI100" i="20" a="1"/>
  <c r="DI100" i="20" s="1"/>
  <c r="BH100" i="20" a="1"/>
  <c r="BH100" i="20" s="1"/>
  <c r="EF99" i="20" a="1"/>
  <c r="EF99" i="20" s="1"/>
  <c r="BM99" i="20" a="1"/>
  <c r="BM99" i="20" s="1"/>
  <c r="ER98" i="20" a="1"/>
  <c r="ER98" i="20" s="1"/>
  <c r="AQ98" i="20" a="1"/>
  <c r="AQ98" i="20" s="1"/>
  <c r="EQ101" i="20" a="1"/>
  <c r="EQ101" i="20" s="1"/>
  <c r="BH101" i="20" a="1"/>
  <c r="BH101" i="20" s="1"/>
  <c r="EH100" i="20" a="1"/>
  <c r="EH100" i="20" s="1"/>
  <c r="BL100" i="20" a="1"/>
  <c r="BL100" i="20" s="1"/>
  <c r="FA99" i="20" a="1"/>
  <c r="FA99" i="20" s="1"/>
  <c r="CT99" i="20" a="1"/>
  <c r="CT99" i="20" s="1"/>
  <c r="AJ99" i="20" a="1"/>
  <c r="AJ99" i="20" s="1"/>
  <c r="EY101" i="20" a="1"/>
  <c r="EY101" i="20" s="1"/>
  <c r="CC101" i="20" a="1"/>
  <c r="CC101" i="20" s="1"/>
  <c r="S101" i="20" a="1"/>
  <c r="S101" i="20" s="1"/>
  <c r="DR100" i="20" a="1"/>
  <c r="DR100" i="20" s="1"/>
  <c r="BA100" i="20" a="1"/>
  <c r="BA100" i="20" s="1"/>
  <c r="EO99" i="20" a="1"/>
  <c r="EO99" i="20" s="1"/>
  <c r="BL99" i="20" a="1"/>
  <c r="BL99" i="20" s="1"/>
  <c r="EV98" i="20" a="1"/>
  <c r="EV98" i="20" s="1"/>
  <c r="CW98" i="20" a="1"/>
  <c r="CW98" i="20" s="1"/>
  <c r="T99" i="20" a="1"/>
  <c r="T99" i="20" s="1"/>
  <c r="BD98" i="20" a="1"/>
  <c r="BD98" i="20" s="1"/>
  <c r="DT97" i="20" a="1"/>
  <c r="DT97" i="20" s="1"/>
  <c r="BS97" i="20" a="1"/>
  <c r="BS97" i="20" s="1"/>
  <c r="EW96" i="20" a="1"/>
  <c r="EW96" i="20" s="1"/>
  <c r="CN96" i="20" a="1"/>
  <c r="CN96" i="20" s="1"/>
  <c r="X96" i="20" a="1"/>
  <c r="X96" i="20" s="1"/>
  <c r="DL95" i="20" a="1"/>
  <c r="DL95" i="20" s="1"/>
  <c r="BY98" i="20" a="1"/>
  <c r="BY98" i="20" s="1"/>
  <c r="R98" i="20" a="1"/>
  <c r="R98" i="20" s="1"/>
  <c r="DD97" i="20" a="1"/>
  <c r="DD97" i="20" s="1"/>
  <c r="AS97" i="20" a="1"/>
  <c r="AS97" i="20" s="1"/>
  <c r="EK96" i="20" a="1"/>
  <c r="EK96" i="20" s="1"/>
  <c r="CB96" i="20" a="1"/>
  <c r="CB96" i="20" s="1"/>
  <c r="Q96" i="20" a="1"/>
  <c r="Q96" i="20" s="1"/>
  <c r="DP95" i="20" a="1"/>
  <c r="DP95" i="20" s="1"/>
  <c r="DD98" i="20" a="1"/>
  <c r="DD98" i="20" s="1"/>
  <c r="FD97" i="20" a="1"/>
  <c r="FD97" i="20" s="1"/>
  <c r="CX97" i="20" a="1"/>
  <c r="CX97" i="20" s="1"/>
  <c r="AF97" i="20" a="1"/>
  <c r="AF97" i="20" s="1"/>
  <c r="DO96" i="20" a="1"/>
  <c r="DO96" i="20" s="1"/>
  <c r="BE96" i="20" a="1"/>
  <c r="BE96" i="20" s="1"/>
  <c r="EG95" i="20" a="1"/>
  <c r="EG95" i="20" s="1"/>
  <c r="CO98" i="20" a="1"/>
  <c r="CO98" i="20" s="1"/>
  <c r="ES97" i="20" a="1"/>
  <c r="ES97" i="20" s="1"/>
  <c r="BV97" i="20" a="1"/>
  <c r="BV97" i="20" s="1"/>
  <c r="K97" i="20" a="1"/>
  <c r="K97" i="20" s="1"/>
  <c r="CW96" i="20" a="1"/>
  <c r="CW96" i="20" s="1"/>
  <c r="AG96" i="20" a="1"/>
  <c r="AG96" i="20" s="1"/>
  <c r="DI95" i="20" a="1"/>
  <c r="DI95" i="20" s="1"/>
  <c r="CU98" i="20" a="1"/>
  <c r="CU98" i="20" s="1"/>
  <c r="AG98" i="20" a="1"/>
  <c r="AG98" i="20" s="1"/>
  <c r="EB97" i="20" a="1"/>
  <c r="EB97" i="20" s="1"/>
  <c r="BK97" i="20" a="1"/>
  <c r="BK97" i="20" s="1"/>
  <c r="EY96" i="20" a="1"/>
  <c r="EY96" i="20" s="1"/>
  <c r="CL96" i="20" a="1"/>
  <c r="CL96" i="20" s="1"/>
  <c r="AK96" i="20" a="1"/>
  <c r="AK96" i="20" s="1"/>
  <c r="EF98" i="20" a="1"/>
  <c r="EF98" i="20" s="1"/>
  <c r="AX98" i="20" a="1"/>
  <c r="AX98" i="20" s="1"/>
  <c r="DV97" i="20" a="1"/>
  <c r="DV97" i="20" s="1"/>
  <c r="BU97" i="20" a="1"/>
  <c r="BU97" i="20" s="1"/>
  <c r="FD96" i="20" a="1"/>
  <c r="FD96" i="20" s="1"/>
  <c r="CQ96" i="20" a="1"/>
  <c r="CQ96" i="20" s="1"/>
  <c r="Z96" i="20" a="1"/>
  <c r="Z96" i="20" s="1"/>
  <c r="DY95" i="20" a="1"/>
  <c r="DY95" i="20" s="1"/>
  <c r="BZ95" i="20" a="1"/>
  <c r="BZ95" i="20" s="1"/>
  <c r="X95" i="20" a="1"/>
  <c r="X95" i="20" s="1"/>
  <c r="CK98" i="20" a="1"/>
  <c r="CK98" i="20" s="1"/>
  <c r="EV97" i="20" a="1"/>
  <c r="EV97" i="20" s="1"/>
  <c r="CK97" i="20" a="1"/>
  <c r="CK97" i="20" s="1"/>
  <c r="AO97" i="20" a="1"/>
  <c r="AO97" i="20" s="1"/>
  <c r="EH96" i="20" a="1"/>
  <c r="EH96" i="20" s="1"/>
  <c r="BX96" i="20" a="1"/>
  <c r="BX96" i="20" s="1"/>
  <c r="S96" i="20" a="1"/>
  <c r="S96" i="20" s="1"/>
  <c r="DG95" i="20" a="1"/>
  <c r="DG95" i="20" s="1"/>
  <c r="CR98" i="20" a="1"/>
  <c r="CR98" i="20" s="1"/>
  <c r="AJ98" i="20" a="1"/>
  <c r="AJ98" i="20" s="1"/>
  <c r="DZ97" i="20" a="1"/>
  <c r="DZ97" i="20" s="1"/>
  <c r="AY97" i="20" a="1"/>
  <c r="AY97" i="20" s="1"/>
  <c r="ER96" i="20" a="1"/>
  <c r="ER96" i="20" s="1"/>
  <c r="CJ96" i="20" a="1"/>
  <c r="CJ96" i="20" s="1"/>
  <c r="FA95" i="20" a="1"/>
  <c r="FA95" i="20" s="1"/>
  <c r="CC95" i="20" a="1"/>
  <c r="CC95" i="20" s="1"/>
  <c r="EL94" i="20" a="1"/>
  <c r="EL94" i="20" s="1"/>
  <c r="CS95" i="20" a="1"/>
  <c r="CS95" i="20" s="1"/>
  <c r="EX94" i="20" a="1"/>
  <c r="EX94" i="20" s="1"/>
  <c r="CS94" i="20" a="1"/>
  <c r="CS94" i="20" s="1"/>
  <c r="AP94" i="20" a="1"/>
  <c r="AP94" i="20" s="1"/>
  <c r="DE93" i="20" a="1"/>
  <c r="DE93" i="20" s="1"/>
  <c r="BG93" i="20" a="1"/>
  <c r="BG93" i="20" s="1"/>
  <c r="EX92" i="20" a="1"/>
  <c r="EX92" i="20" s="1"/>
  <c r="CI92" i="20" a="1"/>
  <c r="CI92" i="20" s="1"/>
  <c r="Z92" i="20" a="1"/>
  <c r="Z92" i="20" s="1"/>
  <c r="DK91" i="20" a="1"/>
  <c r="DK91" i="20" s="1"/>
  <c r="BC91" i="20" a="1"/>
  <c r="BC91" i="20" s="1"/>
  <c r="ES90" i="20" a="1"/>
  <c r="ES90" i="20" s="1"/>
  <c r="CO90" i="20" a="1"/>
  <c r="CO90" i="20" s="1"/>
  <c r="I90" i="20" a="1"/>
  <c r="I90" i="20" s="1"/>
  <c r="DA89" i="20" a="1"/>
  <c r="DA89" i="20" s="1"/>
  <c r="EF95" i="20" a="1"/>
  <c r="EF95" i="20" s="1"/>
  <c r="Y95" i="20" a="1"/>
  <c r="Y95" i="20" s="1"/>
  <c r="DF94" i="20" a="1"/>
  <c r="DF94" i="20" s="1"/>
  <c r="AO94" i="20" a="1"/>
  <c r="AO94" i="20" s="1"/>
  <c r="EI93" i="20" a="1"/>
  <c r="EI93" i="20" s="1"/>
  <c r="BT93" i="20" a="1"/>
  <c r="BT93" i="20" s="1"/>
  <c r="K93" i="20" a="1"/>
  <c r="K93" i="20" s="1"/>
  <c r="CV92" i="20" a="1"/>
  <c r="CV92" i="20" s="1"/>
  <c r="AM92" i="20" a="1"/>
  <c r="AM92" i="20" s="1"/>
  <c r="DX91" i="20" a="1"/>
  <c r="DX91" i="20" s="1"/>
  <c r="BO91" i="20" a="1"/>
  <c r="BO91" i="20" s="1"/>
  <c r="EX90" i="20" a="1"/>
  <c r="EX90" i="20" s="1"/>
  <c r="CT90" i="20" a="1"/>
  <c r="CT90" i="20" s="1"/>
  <c r="AJ90" i="20" a="1"/>
  <c r="AJ90" i="20" s="1"/>
  <c r="EH89" i="20" a="1"/>
  <c r="EH89" i="20" s="1"/>
  <c r="BL89" i="20" a="1"/>
  <c r="BL89" i="20" s="1"/>
  <c r="AV95" i="20" a="1"/>
  <c r="AV95" i="20" s="1"/>
  <c r="EA94" i="20" a="1"/>
  <c r="EA94" i="20" s="1"/>
  <c r="BS94" i="20" a="1"/>
  <c r="BS94" i="20" s="1"/>
  <c r="FB93" i="20" a="1"/>
  <c r="FB93" i="20" s="1"/>
  <c r="CW93" i="20" a="1"/>
  <c r="CW93" i="20" s="1"/>
  <c r="AK93" i="20" a="1"/>
  <c r="AK93" i="20" s="1"/>
  <c r="DV92" i="20" a="1"/>
  <c r="DV92" i="20" s="1"/>
  <c r="BM92" i="20" a="1"/>
  <c r="BM92" i="20" s="1"/>
  <c r="EX91" i="20" a="1"/>
  <c r="EX91" i="20" s="1"/>
  <c r="CO91" i="20" a="1"/>
  <c r="CO91" i="20" s="1"/>
  <c r="V91" i="20" a="1"/>
  <c r="V91" i="20" s="1"/>
  <c r="DF90" i="20" a="1"/>
  <c r="DF90" i="20" s="1"/>
  <c r="BB90" i="20" a="1"/>
  <c r="BB90" i="20" s="1"/>
  <c r="ET89" i="20" a="1"/>
  <c r="ET89" i="20" s="1"/>
  <c r="CS89" i="20" a="1"/>
  <c r="CS89" i="20" s="1"/>
  <c r="CP95" i="20" a="1"/>
  <c r="CP95" i="20" s="1"/>
  <c r="FB94" i="20" a="1"/>
  <c r="FB94" i="20" s="1"/>
  <c r="BR94" i="20" a="1"/>
  <c r="BR94" i="20" s="1"/>
  <c r="FA93" i="20" a="1"/>
  <c r="FA93" i="20" s="1"/>
  <c r="CV93" i="20" a="1"/>
  <c r="CV93" i="20" s="1"/>
  <c r="AQ93" i="20" a="1"/>
  <c r="AQ93" i="20" s="1"/>
  <c r="EB92" i="20" a="1"/>
  <c r="EB92" i="20" s="1"/>
  <c r="BS92" i="20" a="1"/>
  <c r="BS92" i="20" s="1"/>
  <c r="FD91" i="20" a="1"/>
  <c r="FD91" i="20" s="1"/>
  <c r="CU91" i="20" a="1"/>
  <c r="CU91" i="20" s="1"/>
  <c r="AO91" i="20" a="1"/>
  <c r="AO91" i="20" s="1"/>
  <c r="ED90" i="20" a="1"/>
  <c r="ED90" i="20" s="1"/>
  <c r="BM90" i="20" a="1"/>
  <c r="BM90" i="20" s="1"/>
  <c r="EZ89" i="20" a="1"/>
  <c r="EZ89" i="20" s="1"/>
  <c r="CK89" i="20" a="1"/>
  <c r="CK89" i="20" s="1"/>
  <c r="BK95" i="20" a="1"/>
  <c r="BK95" i="20" s="1"/>
  <c r="EM94" i="20" a="1"/>
  <c r="EM94" i="20" s="1"/>
  <c r="CD94" i="20" a="1"/>
  <c r="CD94" i="20" s="1"/>
  <c r="Z94" i="20" a="1"/>
  <c r="Z94" i="20" s="1"/>
  <c r="CO93" i="20" a="1"/>
  <c r="CO93" i="20" s="1"/>
  <c r="V93" i="20" a="1"/>
  <c r="V93" i="20" s="1"/>
  <c r="DT92" i="20" a="1"/>
  <c r="DT92" i="20" s="1"/>
  <c r="AX92" i="20" a="1"/>
  <c r="AX92" i="20" s="1"/>
  <c r="EV91" i="20" a="1"/>
  <c r="EV91" i="20" s="1"/>
  <c r="BZ91" i="20" a="1"/>
  <c r="BZ91" i="20" s="1"/>
  <c r="I91" i="20" a="1"/>
  <c r="I91" i="20" s="1"/>
  <c r="CX90" i="20" a="1"/>
  <c r="CX90" i="20" s="1"/>
  <c r="AG90" i="20" a="1"/>
  <c r="AG90" i="20" s="1"/>
  <c r="EE89" i="20" a="1"/>
  <c r="EE89" i="20" s="1"/>
  <c r="BI89" i="20" a="1"/>
  <c r="BI89" i="20" s="1"/>
  <c r="BQ95" i="20" a="1"/>
  <c r="BQ95" i="20" s="1"/>
  <c r="ET94" i="20" a="1"/>
  <c r="ET94" i="20" s="1"/>
  <c r="BW94" i="20" a="1"/>
  <c r="BW94" i="20" s="1"/>
  <c r="Y94" i="20" a="1"/>
  <c r="Y94" i="20" s="1"/>
  <c r="DN93" i="20" a="1"/>
  <c r="DN93" i="20" s="1"/>
  <c r="AW93" i="20" a="1"/>
  <c r="AW93" i="20" s="1"/>
  <c r="DZ92" i="20" a="1"/>
  <c r="DZ92" i="20" s="1"/>
  <c r="BY92" i="20" a="1"/>
  <c r="BY92" i="20" s="1"/>
  <c r="FB91" i="20" a="1"/>
  <c r="FB91" i="20" s="1"/>
  <c r="DA91" i="20" a="1"/>
  <c r="DA91" i="20" s="1"/>
  <c r="AM91" i="20" a="1"/>
  <c r="AM91" i="20" s="1"/>
  <c r="DV90" i="20" a="1"/>
  <c r="DV90" i="20" s="1"/>
  <c r="BE90" i="20" a="1"/>
  <c r="BE90" i="20" s="1"/>
  <c r="ED89" i="20" a="1"/>
  <c r="ED89" i="20" s="1"/>
  <c r="CB89" i="20" a="1"/>
  <c r="CB89" i="20" s="1"/>
  <c r="F89" i="20" a="1"/>
  <c r="F89" i="20" s="1"/>
  <c r="DD88" i="20" a="1"/>
  <c r="DD88" i="20" s="1"/>
  <c r="CF95" i="20" a="1"/>
  <c r="CF95" i="20" s="1"/>
  <c r="EZ94" i="20" a="1"/>
  <c r="EZ94" i="20" s="1"/>
  <c r="CI94" i="20" a="1"/>
  <c r="CI94" i="20" s="1"/>
  <c r="R94" i="20" a="1"/>
  <c r="R94" i="20" s="1"/>
  <c r="DS93" i="20" a="1"/>
  <c r="DS93" i="20" s="1"/>
  <c r="BB93" i="20" a="1"/>
  <c r="BB93" i="20" s="1"/>
  <c r="EZ92" i="20" a="1"/>
  <c r="EZ92" i="20" s="1"/>
  <c r="CD92" i="20" a="1"/>
  <c r="CD92" i="20" s="1"/>
  <c r="AB92" i="20" a="1"/>
  <c r="AB92" i="20" s="1"/>
  <c r="DF91" i="20" a="1"/>
  <c r="DF91" i="20" s="1"/>
  <c r="BE91" i="20" a="1"/>
  <c r="BE91" i="20" s="1"/>
  <c r="FA90" i="20" a="1"/>
  <c r="FA90" i="20" s="1"/>
  <c r="CC90" i="20" a="1"/>
  <c r="CC90" i="20" s="1"/>
  <c r="X90" i="20" a="1"/>
  <c r="X90" i="20" s="1"/>
  <c r="DI89" i="20" a="1"/>
  <c r="DI89" i="20" s="1"/>
  <c r="AZ89" i="20" a="1"/>
  <c r="AZ89" i="20" s="1"/>
  <c r="BG95" i="20" a="1"/>
  <c r="BG95" i="20" s="1"/>
  <c r="EC94" i="20" a="1"/>
  <c r="EC94" i="20" s="1"/>
  <c r="BV94" i="20" a="1"/>
  <c r="BV94" i="20" s="1"/>
  <c r="EX93" i="20" a="1"/>
  <c r="EX93" i="20" s="1"/>
  <c r="CZ93" i="20" a="1"/>
  <c r="CZ93" i="20" s="1"/>
  <c r="AG93" i="20" a="1"/>
  <c r="AG93" i="20" s="1"/>
  <c r="DX92" i="20" a="1"/>
  <c r="DX92" i="20" s="1"/>
  <c r="BI92" i="20" a="1"/>
  <c r="BI92" i="20" s="1"/>
  <c r="EZ91" i="20" a="1"/>
  <c r="EZ91" i="20" s="1"/>
  <c r="CK91" i="20" a="1"/>
  <c r="CK91" i="20" s="1"/>
  <c r="AE91" i="20" a="1"/>
  <c r="AE91" i="20" s="1"/>
  <c r="EA90" i="20" a="1"/>
  <c r="EA90" i="20" s="1"/>
  <c r="BJ90" i="20" a="1"/>
  <c r="BJ90" i="20" s="1"/>
  <c r="EP89" i="20" a="1"/>
  <c r="EP89" i="20" s="1"/>
  <c r="CG89" i="20" a="1"/>
  <c r="CG89" i="20" s="1"/>
  <c r="R89" i="20" a="1"/>
  <c r="R89" i="20" s="1"/>
  <c r="DI88" i="20" a="1"/>
  <c r="DI88" i="20" s="1"/>
  <c r="H89" i="20" a="1"/>
  <c r="H89" i="20" s="1"/>
  <c r="CN88" i="20" a="1"/>
  <c r="CN88" i="20" s="1"/>
  <c r="AF88" i="20" a="1"/>
  <c r="AF88" i="20" s="1"/>
  <c r="DX87" i="20" a="1"/>
  <c r="DX87" i="20" s="1"/>
  <c r="BH87" i="20" a="1"/>
  <c r="BH87" i="20" s="1"/>
  <c r="EZ86" i="20" a="1"/>
  <c r="EZ86" i="20" s="1"/>
  <c r="CJ86" i="20" a="1"/>
  <c r="CJ86" i="20" s="1"/>
  <c r="AB86" i="20" a="1"/>
  <c r="AB86" i="20" s="1"/>
  <c r="DL85" i="20" a="1"/>
  <c r="DL85" i="20" s="1"/>
  <c r="AZ85" i="20" a="1"/>
  <c r="AZ85" i="20" s="1"/>
  <c r="EZ84" i="20" a="1"/>
  <c r="EZ84" i="20" s="1"/>
  <c r="CY84" i="20" a="1"/>
  <c r="CY84" i="20" s="1"/>
  <c r="BD84" i="20" a="1"/>
  <c r="BD84" i="20" s="1"/>
  <c r="FD83" i="20" a="1"/>
  <c r="FD83" i="20" s="1"/>
  <c r="CT83" i="20" a="1"/>
  <c r="CT83" i="20" s="1"/>
  <c r="Z83" i="20" a="1"/>
  <c r="Z83" i="20" s="1"/>
  <c r="DV88" i="20" a="1"/>
  <c r="DV88" i="20" s="1"/>
  <c r="AS88" i="20" a="1"/>
  <c r="AS88" i="20" s="1"/>
  <c r="EJ87" i="20" a="1"/>
  <c r="EJ87" i="20" s="1"/>
  <c r="BU87" i="20" a="1"/>
  <c r="BU87" i="20" s="1"/>
  <c r="L87" i="20" a="1"/>
  <c r="L87" i="20" s="1"/>
  <c r="CW86" i="20" a="1"/>
  <c r="CW86" i="20" s="1"/>
  <c r="AN86" i="20" a="1"/>
  <c r="AN86" i="20" s="1"/>
  <c r="DY85" i="20" a="1"/>
  <c r="DY85" i="20" s="1"/>
  <c r="BJ85" i="20" a="1"/>
  <c r="BJ85" i="20" s="1"/>
  <c r="EY84" i="20" a="1"/>
  <c r="EY84" i="20" s="1"/>
  <c r="CM84" i="20" a="1"/>
  <c r="CM84" i="20" s="1"/>
  <c r="AA84" i="20" a="1"/>
  <c r="AA84" i="20" s="1"/>
  <c r="DF83" i="20" a="1"/>
  <c r="DF83" i="20" s="1"/>
  <c r="AR83" i="20" a="1"/>
  <c r="AR83" i="20" s="1"/>
  <c r="EQ82" i="20" a="1"/>
  <c r="EQ82" i="20" s="1"/>
  <c r="AG89" i="20" a="1"/>
  <c r="AG89" i="20" s="1"/>
  <c r="CL88" i="20" a="1"/>
  <c r="CL88" i="20" s="1"/>
  <c r="X88" i="20" a="1"/>
  <c r="X88" i="20" s="1"/>
  <c r="DI87" i="20" a="1"/>
  <c r="DI87" i="20" s="1"/>
  <c r="AZ87" i="20" a="1"/>
  <c r="AZ87" i="20" s="1"/>
  <c r="EK86" i="20" a="1"/>
  <c r="EK86" i="20" s="1"/>
  <c r="CB86" i="20" a="1"/>
  <c r="CB86" i="20" s="1"/>
  <c r="M86" i="20" a="1"/>
  <c r="M86" i="20" s="1"/>
  <c r="DE85" i="20" a="1"/>
  <c r="DE85" i="20" s="1"/>
  <c r="BI85" i="20" a="1"/>
  <c r="BI85" i="20" s="1"/>
  <c r="EL84" i="20" a="1"/>
  <c r="EL84" i="20" s="1"/>
  <c r="BI84" i="20" a="1"/>
  <c r="BI84" i="20" s="1"/>
  <c r="EK83" i="20" a="1"/>
  <c r="EK83" i="20" s="1"/>
  <c r="BZ83" i="20" a="1"/>
  <c r="BZ83" i="20" s="1"/>
  <c r="FB82" i="20" a="1"/>
  <c r="FB82" i="20" s="1"/>
  <c r="AE89" i="20" a="1"/>
  <c r="AE89" i="20" s="1"/>
  <c r="DL88" i="20" a="1"/>
  <c r="DL88" i="20" s="1"/>
  <c r="AQ88" i="20" a="1"/>
  <c r="AQ88" i="20" s="1"/>
  <c r="EI87" i="20" a="1"/>
  <c r="EI87" i="20" s="1"/>
  <c r="BS87" i="20" a="1"/>
  <c r="BS87" i="20" s="1"/>
  <c r="K87" i="20" a="1"/>
  <c r="K87" i="20" s="1"/>
  <c r="CU86" i="20" a="1"/>
  <c r="CU86" i="20" s="1"/>
  <c r="AM86" i="20" a="1"/>
  <c r="AM86" i="20" s="1"/>
  <c r="DW85" i="20" a="1"/>
  <c r="DW85" i="20" s="1"/>
  <c r="AW85" i="20" a="1"/>
  <c r="AW85" i="20" s="1"/>
  <c r="EK84" i="20" a="1"/>
  <c r="EK84" i="20" s="1"/>
  <c r="BY84" i="20" a="1"/>
  <c r="BY84" i="20" s="1"/>
  <c r="M84" i="20" a="1"/>
  <c r="M84" i="20" s="1"/>
  <c r="DJ83" i="20" a="1"/>
  <c r="DJ83" i="20" s="1"/>
  <c r="AJ83" i="20" a="1"/>
  <c r="AJ83" i="20" s="1"/>
  <c r="DR82" i="20" a="1"/>
  <c r="DR82" i="20" s="1"/>
  <c r="G105" i="20" a="1"/>
  <c r="G105" i="20" s="1"/>
  <c r="K104" i="20" a="1"/>
  <c r="K104" i="20" s="1"/>
  <c r="AC103" i="20" a="1"/>
  <c r="AC103" i="20" s="1"/>
  <c r="AW102" i="20" a="1"/>
  <c r="AW102" i="20" s="1"/>
  <c r="BP104" i="20" a="1"/>
  <c r="BP104" i="20" s="1"/>
  <c r="DI103" i="20" a="1"/>
  <c r="DI103" i="20" s="1"/>
  <c r="AM103" i="20" a="1"/>
  <c r="AM103" i="20" s="1"/>
  <c r="DW102" i="20" a="1"/>
  <c r="DW102" i="20" s="1"/>
  <c r="T102" i="20" a="1"/>
  <c r="T102" i="20" s="1"/>
  <c r="DH104" i="20" a="1"/>
  <c r="DH104" i="20" s="1"/>
  <c r="O104" i="20" a="1"/>
  <c r="O104" i="20" s="1"/>
  <c r="CC103" i="20" a="1"/>
  <c r="CC103" i="20" s="1"/>
  <c r="EL102" i="20" a="1"/>
  <c r="EL102" i="20" s="1"/>
  <c r="AP102" i="20" a="1"/>
  <c r="AP102" i="20" s="1"/>
  <c r="DZ101" i="20" a="1"/>
  <c r="DZ101" i="20" s="1"/>
  <c r="AX101" i="20" a="1"/>
  <c r="AX101" i="20" s="1"/>
  <c r="DG104" i="20" a="1"/>
  <c r="DG104" i="20" s="1"/>
  <c r="EN103" i="20" a="1"/>
  <c r="EN103" i="20" s="1"/>
  <c r="BF103" i="20" a="1"/>
  <c r="BF103" i="20" s="1"/>
  <c r="EF102" i="20" a="1"/>
  <c r="EF102" i="20" s="1"/>
  <c r="BL102" i="20" a="1"/>
  <c r="BL102" i="20" s="1"/>
  <c r="DN104" i="20" a="1"/>
  <c r="DN104" i="20" s="1"/>
  <c r="AS104" i="20" a="1"/>
  <c r="AS104" i="20" s="1"/>
  <c r="EM103" i="20" a="1"/>
  <c r="EM103" i="20" s="1"/>
  <c r="BV103" i="20" a="1"/>
  <c r="BV103" i="20" s="1"/>
  <c r="F103" i="20" a="1"/>
  <c r="F103" i="20" s="1"/>
  <c r="CR102" i="20" a="1"/>
  <c r="CR102" i="20" s="1"/>
  <c r="X102" i="20" a="1"/>
  <c r="X102" i="20" s="1"/>
  <c r="DE101" i="20" a="1"/>
  <c r="DE101" i="20" s="1"/>
  <c r="AL101" i="20" a="1"/>
  <c r="AL101" i="20" s="1"/>
  <c r="BU101" i="20" a="1"/>
  <c r="BU101" i="20" s="1"/>
  <c r="H101" i="20" a="1"/>
  <c r="H101" i="20" s="1"/>
  <c r="DA100" i="20" a="1"/>
  <c r="DA100" i="20" s="1"/>
  <c r="AV100" i="20" a="1"/>
  <c r="AV100" i="20" s="1"/>
  <c r="ED99" i="20" a="1"/>
  <c r="ED99" i="20" s="1"/>
  <c r="BP99" i="20" a="1"/>
  <c r="BP99" i="20" s="1"/>
  <c r="L99" i="20" a="1"/>
  <c r="L99" i="20" s="1"/>
  <c r="DR101" i="20" a="1"/>
  <c r="DR101" i="20" s="1"/>
  <c r="W101" i="20" a="1"/>
  <c r="W101" i="20" s="1"/>
  <c r="CP100" i="20" a="1"/>
  <c r="CP100" i="20" s="1"/>
  <c r="AP100" i="20" a="1"/>
  <c r="AP100" i="20" s="1"/>
  <c r="EI99" i="20" a="1"/>
  <c r="EI99" i="20" s="1"/>
  <c r="CG99" i="20" a="1"/>
  <c r="CG99" i="20" s="1"/>
  <c r="V99" i="20" a="1"/>
  <c r="V99" i="20" s="1"/>
  <c r="EF101" i="20" a="1"/>
  <c r="EF101" i="20" s="1"/>
  <c r="BZ101" i="20" a="1"/>
  <c r="BZ101" i="20" s="1"/>
  <c r="L101" i="20" a="1"/>
  <c r="L101" i="20" s="1"/>
  <c r="DK100" i="20" a="1"/>
  <c r="DK100" i="20" s="1"/>
  <c r="AJ100" i="20" a="1"/>
  <c r="AJ100" i="20" s="1"/>
  <c r="DX99" i="20" a="1"/>
  <c r="DX99" i="20" s="1"/>
  <c r="BJ99" i="20" a="1"/>
  <c r="BJ99" i="20" s="1"/>
  <c r="EL101" i="20" a="1"/>
  <c r="EL101" i="20" s="1"/>
  <c r="AH101" i="20" a="1"/>
  <c r="AH101" i="20" s="1"/>
  <c r="DJ100" i="20" a="1"/>
  <c r="DJ100" i="20" s="1"/>
  <c r="BI100" i="20" a="1"/>
  <c r="BI100" i="20" s="1"/>
  <c r="EM99" i="20" a="1"/>
  <c r="EM99" i="20" s="1"/>
  <c r="BT99" i="20" a="1"/>
  <c r="BT99" i="20" s="1"/>
  <c r="FD98" i="20" a="1"/>
  <c r="FD98" i="20" s="1"/>
  <c r="DB101" i="20" a="1"/>
  <c r="DB101" i="20" s="1"/>
  <c r="U101" i="20" a="1"/>
  <c r="U101" i="20" s="1"/>
  <c r="DT100" i="20" a="1"/>
  <c r="DT100" i="20" s="1"/>
  <c r="BC100" i="20" a="1"/>
  <c r="BC100" i="20" s="1"/>
  <c r="FC99" i="20" a="1"/>
  <c r="FC99" i="20" s="1"/>
  <c r="DA99" i="20" a="1"/>
  <c r="DA99" i="20" s="1"/>
  <c r="AW99" i="20" a="1"/>
  <c r="AW99" i="20" s="1"/>
  <c r="DV101" i="20" a="1"/>
  <c r="DV101" i="20" s="1"/>
  <c r="Y101" i="20" a="1"/>
  <c r="Y101" i="20" s="1"/>
  <c r="CX100" i="20" a="1"/>
  <c r="CX100" i="20" s="1"/>
  <c r="BB100" i="20" a="1"/>
  <c r="BB100" i="20" s="1"/>
  <c r="EA99" i="20" a="1"/>
  <c r="EA99" i="20" s="1"/>
  <c r="BB99" i="20" a="1"/>
  <c r="BB99" i="20" s="1"/>
  <c r="DZ98" i="20" a="1"/>
  <c r="DZ98" i="20" s="1"/>
  <c r="AL98" i="20" a="1"/>
  <c r="AL98" i="20" s="1"/>
  <c r="EI101" i="20" a="1"/>
  <c r="EI101" i="20" s="1"/>
  <c r="BA101" i="20" a="1"/>
  <c r="BA101" i="20" s="1"/>
  <c r="EC100" i="20" a="1"/>
  <c r="EC100" i="20" s="1"/>
  <c r="AW100" i="20" a="1"/>
  <c r="AW100" i="20" s="1"/>
  <c r="EV99" i="20" a="1"/>
  <c r="EV99" i="20" s="1"/>
  <c r="CN99" i="20" a="1"/>
  <c r="CN99" i="20" s="1"/>
  <c r="AE99" i="20" a="1"/>
  <c r="AE99" i="20" s="1"/>
  <c r="EH101" i="20" a="1"/>
  <c r="EH101" i="20" s="1"/>
  <c r="BV101" i="20" a="1"/>
  <c r="BV101" i="20" s="1"/>
  <c r="N101" i="20" a="1"/>
  <c r="N101" i="20" s="1"/>
  <c r="DH100" i="20" a="1"/>
  <c r="DH100" i="20" s="1"/>
  <c r="AL100" i="20" a="1"/>
  <c r="AL100" i="20" s="1"/>
  <c r="EE99" i="20" a="1"/>
  <c r="EE99" i="20" s="1"/>
  <c r="BF99" i="20" a="1"/>
  <c r="BF99" i="20" s="1"/>
  <c r="EP98" i="20" a="1"/>
  <c r="EP98" i="20" s="1"/>
  <c r="CL98" i="20" a="1"/>
  <c r="CL98" i="20" s="1"/>
  <c r="ET98" i="20" a="1"/>
  <c r="ET98" i="20" s="1"/>
  <c r="AU98" i="20" a="1"/>
  <c r="AU98" i="20" s="1"/>
  <c r="DE97" i="20" a="1"/>
  <c r="DE97" i="20" s="1"/>
  <c r="BN97" i="20" a="1"/>
  <c r="BN97" i="20" s="1"/>
  <c r="EQ96" i="20" a="1"/>
  <c r="EQ96" i="20" s="1"/>
  <c r="CI96" i="20" a="1"/>
  <c r="CI96" i="20" s="1"/>
  <c r="R96" i="20" a="1"/>
  <c r="R96" i="20" s="1"/>
  <c r="DF95" i="20" a="1"/>
  <c r="DF95" i="20" s="1"/>
  <c r="BK98" i="20" a="1"/>
  <c r="BK98" i="20" s="1"/>
  <c r="E98" i="20" a="1"/>
  <c r="E98" i="20" s="1"/>
  <c r="CS97" i="20" a="1"/>
  <c r="CS97" i="20" s="1"/>
  <c r="AM97" i="20" a="1"/>
  <c r="AM97" i="20" s="1"/>
  <c r="EF96" i="20" a="1"/>
  <c r="EF96" i="20" s="1"/>
  <c r="BV96" i="20" a="1"/>
  <c r="BV96" i="20" s="1"/>
  <c r="K96" i="20" a="1"/>
  <c r="K96" i="20" s="1"/>
  <c r="DK95" i="20" a="1"/>
  <c r="DK95" i="20" s="1"/>
  <c r="CG98" i="20" a="1"/>
  <c r="CG98" i="20" s="1"/>
  <c r="EY97" i="20" a="1"/>
  <c r="EY97" i="20" s="1"/>
  <c r="CR97" i="20" a="1"/>
  <c r="CR97" i="20" s="1"/>
  <c r="V97" i="20" a="1"/>
  <c r="V97" i="20" s="1"/>
  <c r="CX96" i="20" a="1"/>
  <c r="CX96" i="20" s="1"/>
  <c r="AY96" i="20" a="1"/>
  <c r="AY96" i="20" s="1"/>
  <c r="EA95" i="20" a="1"/>
  <c r="EA95" i="20" s="1"/>
  <c r="CF98" i="20" a="1"/>
  <c r="CF98" i="20" s="1"/>
  <c r="EH97" i="20" a="1"/>
  <c r="EH97" i="20" s="1"/>
  <c r="BG97" i="20" a="1"/>
  <c r="BG97" i="20" s="1"/>
  <c r="F97" i="20" a="1"/>
  <c r="F97" i="20" s="1"/>
  <c r="CR96" i="20" a="1"/>
  <c r="CR96" i="20" s="1"/>
  <c r="AA96" i="20" a="1"/>
  <c r="AA96" i="20" s="1"/>
  <c r="CX95" i="20" a="1"/>
  <c r="CX95" i="20" s="1"/>
  <c r="CN98" i="20" a="1"/>
  <c r="CN98" i="20" s="1"/>
  <c r="V98" i="20" a="1"/>
  <c r="V98" i="20" s="1"/>
  <c r="DR97" i="20" a="1"/>
  <c r="DR97" i="20" s="1"/>
  <c r="AV97" i="20" a="1"/>
  <c r="AV97" i="20" s="1"/>
  <c r="EO96" i="20" a="1"/>
  <c r="EO96" i="20" s="1"/>
  <c r="BZ96" i="20" a="1"/>
  <c r="BZ96" i="20" s="1"/>
  <c r="AF96" i="20" a="1"/>
  <c r="AF96" i="20" s="1"/>
  <c r="DQ98" i="20" a="1"/>
  <c r="DQ98" i="20" s="1"/>
  <c r="AF98" i="20" a="1"/>
  <c r="AF98" i="20" s="1"/>
  <c r="DQ97" i="20" a="1"/>
  <c r="DQ97" i="20" s="1"/>
  <c r="BP97" i="20" a="1"/>
  <c r="BP97" i="20" s="1"/>
  <c r="ET96" i="20" a="1"/>
  <c r="ET96" i="20" s="1"/>
  <c r="CE96" i="20" a="1"/>
  <c r="CE96" i="20" s="1"/>
  <c r="N96" i="20" a="1"/>
  <c r="N96" i="20" s="1"/>
  <c r="DS95" i="20" a="1"/>
  <c r="DS95" i="20" s="1"/>
  <c r="BT95" i="20" a="1"/>
  <c r="BT95" i="20" s="1"/>
  <c r="EY98" i="20" a="1"/>
  <c r="EY98" i="20" s="1"/>
  <c r="CC98" i="20" a="1"/>
  <c r="CC98" i="20" s="1"/>
  <c r="EL97" i="20" a="1"/>
  <c r="EL97" i="20" s="1"/>
  <c r="CE97" i="20" a="1"/>
  <c r="CE97" i="20" s="1"/>
  <c r="AD97" i="20" a="1"/>
  <c r="AD97" i="20" s="1"/>
  <c r="DW96" i="20" a="1"/>
  <c r="DW96" i="20" s="1"/>
  <c r="BR96" i="20" a="1"/>
  <c r="BR96" i="20" s="1"/>
  <c r="M96" i="20" a="1"/>
  <c r="M96" i="20" s="1"/>
  <c r="DA95" i="20" a="1"/>
  <c r="DA95" i="20" s="1"/>
  <c r="CJ98" i="20" a="1"/>
  <c r="CJ98" i="20" s="1"/>
  <c r="AE98" i="20" a="1"/>
  <c r="AE98" i="20" s="1"/>
  <c r="DU97" i="20" a="1"/>
  <c r="DU97" i="20" s="1"/>
  <c r="AT97" i="20" a="1"/>
  <c r="AT97" i="20" s="1"/>
  <c r="EL96" i="20" a="1"/>
  <c r="EL96" i="20" s="1"/>
  <c r="BQ96" i="20" a="1"/>
  <c r="BQ96" i="20" s="1"/>
  <c r="EU95" i="20" a="1"/>
  <c r="EU95" i="20" s="1"/>
  <c r="BX95" i="20" a="1"/>
  <c r="BX95" i="20" s="1"/>
  <c r="EF94" i="20" a="1"/>
  <c r="EF94" i="20" s="1"/>
  <c r="BV95" i="20" a="1"/>
  <c r="BV95" i="20" s="1"/>
  <c r="EQ94" i="20" a="1"/>
  <c r="EQ94" i="20" s="1"/>
  <c r="CM94" i="20" a="1"/>
  <c r="CM94" i="20" s="1"/>
  <c r="AI94" i="20" a="1"/>
  <c r="AI94" i="20" s="1"/>
  <c r="CY93" i="20" a="1"/>
  <c r="CY93" i="20" s="1"/>
  <c r="AZ93" i="20" a="1"/>
  <c r="AZ93" i="20" s="1"/>
  <c r="ER92" i="20" a="1"/>
  <c r="ER92" i="20" s="1"/>
  <c r="CB92" i="20" a="1"/>
  <c r="CB92" i="20" s="1"/>
  <c r="T92" i="20" a="1"/>
  <c r="T92" i="20" s="1"/>
  <c r="DD91" i="20" a="1"/>
  <c r="DD91" i="20" s="1"/>
  <c r="AJ91" i="20" a="1"/>
  <c r="AJ91" i="20" s="1"/>
  <c r="EF90" i="20" a="1"/>
  <c r="EF90" i="20" s="1"/>
  <c r="BV90" i="20" a="1"/>
  <c r="BV90" i="20" s="1"/>
  <c r="FC89" i="20" a="1"/>
  <c r="FC89" i="20" s="1"/>
  <c r="CT89" i="20" a="1"/>
  <c r="CT89" i="20" s="1"/>
  <c r="DC95" i="20" a="1"/>
  <c r="DC95" i="20" s="1"/>
  <c r="Q95" i="20" a="1"/>
  <c r="Q95" i="20" s="1"/>
  <c r="CY94" i="20" a="1"/>
  <c r="CY94" i="20" s="1"/>
  <c r="AH94" i="20" a="1"/>
  <c r="AH94" i="20" s="1"/>
  <c r="EC93" i="20" a="1"/>
  <c r="EC93" i="20" s="1"/>
  <c r="BM93" i="20" a="1"/>
  <c r="BM93" i="20" s="1"/>
  <c r="FD92" i="20" a="1"/>
  <c r="FD92" i="20" s="1"/>
  <c r="CO92" i="20" a="1"/>
  <c r="CO92" i="20" s="1"/>
  <c r="AF92" i="20" a="1"/>
  <c r="AF92" i="20" s="1"/>
  <c r="DQ91" i="20" a="1"/>
  <c r="DQ91" i="20" s="1"/>
  <c r="BH91" i="20" a="1"/>
  <c r="BH91" i="20" s="1"/>
  <c r="ER90" i="20" a="1"/>
  <c r="ER90" i="20" s="1"/>
  <c r="CN90" i="20" a="1"/>
  <c r="CN90" i="20" s="1"/>
  <c r="AC90" i="20" a="1"/>
  <c r="AC90" i="20" s="1"/>
  <c r="DT89" i="20" a="1"/>
  <c r="DT89" i="20" s="1"/>
  <c r="BE89" i="20" a="1"/>
  <c r="BE89" i="20" s="1"/>
  <c r="AN95" i="20" a="1"/>
  <c r="AN95" i="20" s="1"/>
  <c r="DT94" i="20" a="1"/>
  <c r="DT94" i="20" s="1"/>
  <c r="AZ94" i="20" a="1"/>
  <c r="AZ94" i="20" s="1"/>
  <c r="EV93" i="20" a="1"/>
  <c r="EV93" i="20" s="1"/>
  <c r="CQ93" i="20" a="1"/>
  <c r="CQ93" i="20" s="1"/>
  <c r="AD93" i="20" a="1"/>
  <c r="AD93" i="20" s="1"/>
  <c r="DO92" i="20" a="1"/>
  <c r="DO92" i="20" s="1"/>
  <c r="BF92" i="20" a="1"/>
  <c r="BF92" i="20" s="1"/>
  <c r="EQ91" i="20" a="1"/>
  <c r="EQ91" i="20" s="1"/>
  <c r="CH91" i="20" a="1"/>
  <c r="CH91" i="20" s="1"/>
  <c r="Q91" i="20" a="1"/>
  <c r="Q91" i="20" s="1"/>
  <c r="CY90" i="20" a="1"/>
  <c r="CY90" i="20" s="1"/>
  <c r="AU90" i="20" a="1"/>
  <c r="AU90" i="20" s="1"/>
  <c r="EM89" i="20" a="1"/>
  <c r="EM89" i="20" s="1"/>
  <c r="CE89" i="20" a="1"/>
  <c r="CE89" i="20" s="1"/>
  <c r="CH95" i="20" a="1"/>
  <c r="CH95" i="20" s="1"/>
  <c r="EN94" i="20" a="1"/>
  <c r="EN94" i="20" s="1"/>
  <c r="BL94" i="20" a="1"/>
  <c r="BL94" i="20" s="1"/>
  <c r="EU93" i="20" a="1"/>
  <c r="EU93" i="20" s="1"/>
  <c r="CP93" i="20" a="1"/>
  <c r="CP93" i="20" s="1"/>
  <c r="AJ93" i="20" a="1"/>
  <c r="AJ93" i="20" s="1"/>
  <c r="DU92" i="20" a="1"/>
  <c r="DU92" i="20" s="1"/>
  <c r="BL92" i="20" a="1"/>
  <c r="BL92" i="20" s="1"/>
  <c r="EW91" i="20" a="1"/>
  <c r="EW91" i="20" s="1"/>
  <c r="CN91" i="20" a="1"/>
  <c r="CN91" i="20" s="1"/>
  <c r="AH91" i="20" a="1"/>
  <c r="AH91" i="20" s="1"/>
  <c r="DQ90" i="20" a="1"/>
  <c r="DQ90" i="20" s="1"/>
  <c r="BG90" i="20" a="1"/>
  <c r="BG90" i="20" s="1"/>
  <c r="ES89" i="20" a="1"/>
  <c r="ES89" i="20" s="1"/>
  <c r="CD89" i="20" a="1"/>
  <c r="CD89" i="20" s="1"/>
  <c r="BC95" i="20" a="1"/>
  <c r="BC95" i="20" s="1"/>
  <c r="EG94" i="20" a="1"/>
  <c r="EG94" i="20" s="1"/>
  <c r="BX94" i="20" a="1"/>
  <c r="BX94" i="20" s="1"/>
  <c r="M94" i="20" a="1"/>
  <c r="M94" i="20" s="1"/>
  <c r="CJ93" i="20" a="1"/>
  <c r="CJ93" i="20" s="1"/>
  <c r="P93" i="20" a="1"/>
  <c r="P93" i="20" s="1"/>
  <c r="DN92" i="20" a="1"/>
  <c r="DN92" i="20" s="1"/>
  <c r="AR92" i="20" a="1"/>
  <c r="AR92" i="20" s="1"/>
  <c r="EP91" i="20" a="1"/>
  <c r="EP91" i="20" s="1"/>
  <c r="BT91" i="20" a="1"/>
  <c r="BT91" i="20" s="1"/>
  <c r="FB90" i="20" a="1"/>
  <c r="FB90" i="20" s="1"/>
  <c r="CK90" i="20" a="1"/>
  <c r="CK90" i="20" s="1"/>
  <c r="Z90" i="20" a="1"/>
  <c r="Z90" i="20" s="1"/>
  <c r="DY89" i="20" a="1"/>
  <c r="DY89" i="20" s="1"/>
  <c r="BB89" i="20" a="1"/>
  <c r="BB89" i="20" s="1"/>
  <c r="BJ95" i="20" a="1"/>
  <c r="BJ95" i="20" s="1"/>
  <c r="EE94" i="20" a="1"/>
  <c r="EE94" i="20" s="1"/>
  <c r="BP94" i="20" a="1"/>
  <c r="BP94" i="20" s="1"/>
  <c r="S94" i="20" a="1"/>
  <c r="S94" i="20" s="1"/>
  <c r="DA93" i="20" a="1"/>
  <c r="DA93" i="20" s="1"/>
  <c r="AI93" i="20" a="1"/>
  <c r="AI93" i="20" s="1"/>
  <c r="DS92" i="20" a="1"/>
  <c r="DS92" i="20" s="1"/>
  <c r="BK92" i="20" a="1"/>
  <c r="BK92" i="20" s="1"/>
  <c r="EU91" i="20" a="1"/>
  <c r="EU91" i="20" s="1"/>
  <c r="CM91" i="20" a="1"/>
  <c r="CM91" i="20" s="1"/>
  <c r="AG91" i="20" a="1"/>
  <c r="AG91" i="20" s="1"/>
  <c r="DI90" i="20" a="1"/>
  <c r="DI90" i="20" s="1"/>
  <c r="AY90" i="20" a="1"/>
  <c r="AY90" i="20" s="1"/>
  <c r="DX89" i="20" a="1"/>
  <c r="DX89" i="20" s="1"/>
  <c r="BV89" i="20" a="1"/>
  <c r="BV89" i="20" s="1"/>
  <c r="EZ88" i="20" a="1"/>
  <c r="EZ88" i="20" s="1"/>
  <c r="CX88" i="20" a="1"/>
  <c r="CX88" i="20" s="1"/>
  <c r="BP95" i="20" a="1"/>
  <c r="BP95" i="20" s="1"/>
  <c r="ES94" i="20" a="1"/>
  <c r="ES94" i="20" s="1"/>
  <c r="CB94" i="20" a="1"/>
  <c r="CB94" i="20" s="1"/>
  <c r="L94" i="20" a="1"/>
  <c r="L94" i="20" s="1"/>
  <c r="DM93" i="20" a="1"/>
  <c r="DM93" i="20" s="1"/>
  <c r="AV93" i="20" a="1"/>
  <c r="AV93" i="20" s="1"/>
  <c r="ET92" i="20" a="1"/>
  <c r="ET92" i="20" s="1"/>
  <c r="BX92" i="20" a="1"/>
  <c r="BX92" i="20" s="1"/>
  <c r="V92" i="20" a="1"/>
  <c r="V92" i="20" s="1"/>
  <c r="CZ91" i="20" a="1"/>
  <c r="CZ91" i="20" s="1"/>
  <c r="AR91" i="20" a="1"/>
  <c r="AR91" i="20" s="1"/>
  <c r="EH90" i="20" a="1"/>
  <c r="EH90" i="20" s="1"/>
  <c r="BX90" i="20" a="1"/>
  <c r="BX90" i="20" s="1"/>
  <c r="Q90" i="20" a="1"/>
  <c r="Q90" i="20" s="1"/>
  <c r="CU89" i="20" a="1"/>
  <c r="CU89" i="20" s="1"/>
  <c r="AS89" i="20" a="1"/>
  <c r="AS89" i="20" s="1"/>
  <c r="AY95" i="20" a="1"/>
  <c r="AY95" i="20" s="1"/>
  <c r="DV94" i="20" a="1"/>
  <c r="DV94" i="20" s="1"/>
  <c r="BO94" i="20" a="1"/>
  <c r="BO94" i="20" s="1"/>
  <c r="ER93" i="20" a="1"/>
  <c r="ER93" i="20" s="1"/>
  <c r="CS93" i="20" a="1"/>
  <c r="CS93" i="20" s="1"/>
  <c r="S93" i="20" a="1"/>
  <c r="S93" i="20" s="1"/>
  <c r="DQ92" i="20" a="1"/>
  <c r="DQ92" i="20" s="1"/>
  <c r="AU92" i="20" a="1"/>
  <c r="AU92" i="20" s="1"/>
  <c r="ES91" i="20" a="1"/>
  <c r="ES91" i="20" s="1"/>
  <c r="BW91" i="20" a="1"/>
  <c r="BW91" i="20" s="1"/>
  <c r="Y91" i="20" a="1"/>
  <c r="Y91" i="20" s="1"/>
  <c r="DU90" i="20" a="1"/>
  <c r="DU90" i="20" s="1"/>
  <c r="AW90" i="20" a="1"/>
  <c r="AW90" i="20" s="1"/>
  <c r="EI89" i="20" a="1"/>
  <c r="EI89" i="20" s="1"/>
  <c r="BZ89" i="20" a="1"/>
  <c r="BZ89" i="20" s="1"/>
  <c r="K89" i="20" a="1"/>
  <c r="K89" i="20" s="1"/>
  <c r="DB88" i="20" a="1"/>
  <c r="DB88" i="20" s="1"/>
  <c r="EY88" i="20" a="1"/>
  <c r="EY88" i="20" s="1"/>
  <c r="CE88" i="20" a="1"/>
  <c r="CE88" i="20" s="1"/>
  <c r="Z88" i="20" a="1"/>
  <c r="Z88" i="20" s="1"/>
  <c r="DJ87" i="20" a="1"/>
  <c r="DJ87" i="20" s="1"/>
  <c r="BB87" i="20" a="1"/>
  <c r="BB87" i="20" s="1"/>
  <c r="EL86" i="20" a="1"/>
  <c r="EL86" i="20" s="1"/>
  <c r="CD86" i="20" a="1"/>
  <c r="CD86" i="20" s="1"/>
  <c r="N86" i="20" a="1"/>
  <c r="N86" i="20" s="1"/>
  <c r="CZ85" i="20" a="1"/>
  <c r="CZ85" i="20" s="1"/>
  <c r="AT85" i="20" a="1"/>
  <c r="AT85" i="20" s="1"/>
  <c r="ES84" i="20" a="1"/>
  <c r="ES84" i="20" s="1"/>
  <c r="CS84" i="20" a="1"/>
  <c r="CS84" i="20" s="1"/>
  <c r="AY84" i="20" a="1"/>
  <c r="AY84" i="20" s="1"/>
  <c r="EX83" i="20" a="1"/>
  <c r="EX83" i="20" s="1"/>
  <c r="CH83" i="20" a="1"/>
  <c r="CH83" i="20" s="1"/>
  <c r="U83" i="20" a="1"/>
  <c r="U83" i="20" s="1"/>
  <c r="DE88" i="20" a="1"/>
  <c r="DE88" i="20" s="1"/>
  <c r="AE88" i="20" a="1"/>
  <c r="AE88" i="20" s="1"/>
  <c r="EC87" i="20" a="1"/>
  <c r="EC87" i="20" s="1"/>
  <c r="BG87" i="20" a="1"/>
  <c r="BG87" i="20" s="1"/>
  <c r="E87" i="20" a="1"/>
  <c r="E87" i="20" s="1"/>
  <c r="CI86" i="20" a="1"/>
  <c r="CI86" i="20" s="1"/>
  <c r="AG86" i="20" a="1"/>
  <c r="AG86" i="20" s="1"/>
  <c r="DK85" i="20" a="1"/>
  <c r="DK85" i="20" s="1"/>
  <c r="AY85" i="20" a="1"/>
  <c r="AY85" i="20" s="1"/>
  <c r="EM84" i="20" a="1"/>
  <c r="EM84" i="20" s="1"/>
  <c r="CA84" i="20" a="1"/>
  <c r="CA84" i="20" s="1"/>
  <c r="O84" i="20" a="1"/>
  <c r="O84" i="20" s="1"/>
  <c r="CM83" i="20" a="1"/>
  <c r="CM83" i="20" s="1"/>
  <c r="AK83" i="20" a="1"/>
  <c r="AK83" i="20" s="1"/>
  <c r="EF82" i="20" a="1"/>
  <c r="EF82" i="20" s="1"/>
  <c r="W89" i="20" a="1"/>
  <c r="W89" i="20" s="1"/>
  <c r="CB88" i="20" a="1"/>
  <c r="CB88" i="20" s="1"/>
  <c r="Q88" i="20" a="1"/>
  <c r="Q88" i="20" s="1"/>
  <c r="DB87" i="20" a="1"/>
  <c r="DB87" i="20" s="1"/>
  <c r="AS87" i="20" a="1"/>
  <c r="AS87" i="20" s="1"/>
  <c r="ED86" i="20" a="1"/>
  <c r="ED86" i="20" s="1"/>
  <c r="BU86" i="20" a="1"/>
  <c r="BU86" i="20" s="1"/>
  <c r="F86" i="20" a="1"/>
  <c r="F86" i="20" s="1"/>
  <c r="CX85" i="20" a="1"/>
  <c r="CX85" i="20" s="1"/>
  <c r="BD85" i="20" a="1"/>
  <c r="BD85" i="20" s="1"/>
  <c r="EA84" i="20" a="1"/>
  <c r="EA84" i="20" s="1"/>
  <c r="BB84" i="20" a="1"/>
  <c r="BB84" i="20" s="1"/>
  <c r="ED83" i="20" a="1"/>
  <c r="ED83" i="20" s="1"/>
  <c r="BN83" i="20" a="1"/>
  <c r="BN83" i="20" s="1"/>
  <c r="EP82" i="20" a="1"/>
  <c r="EP82" i="20" s="1"/>
  <c r="V89" i="20" a="1"/>
  <c r="V89" i="20" s="1"/>
  <c r="DA88" i="20" a="1"/>
  <c r="DA88" i="20" s="1"/>
  <c r="AK88" i="20" a="1"/>
  <c r="AK88" i="20" s="1"/>
  <c r="DU87" i="20" a="1"/>
  <c r="DU87" i="20" s="1"/>
  <c r="BM87" i="20" a="1"/>
  <c r="BM87" i="20" s="1"/>
  <c r="EW86" i="20" a="1"/>
  <c r="EW86" i="20" s="1"/>
  <c r="CO86" i="20" a="1"/>
  <c r="CO86" i="20" s="1"/>
  <c r="Y86" i="20" a="1"/>
  <c r="Y86" i="20" s="1"/>
  <c r="DQ85" i="20" a="1"/>
  <c r="DQ85" i="20" s="1"/>
  <c r="AR85" i="20" a="1"/>
  <c r="AR85" i="20" s="1"/>
  <c r="EF84" i="20" a="1"/>
  <c r="EF84" i="20" s="1"/>
  <c r="BT84" i="20" a="1"/>
  <c r="BT84" i="20" s="1"/>
  <c r="H84" i="20" a="1"/>
  <c r="H84" i="20" s="1"/>
  <c r="DE83" i="20" a="1"/>
  <c r="DE83" i="20" s="1"/>
  <c r="AD83" i="20" a="1"/>
  <c r="AD83" i="20" s="1"/>
  <c r="EV104" i="20" a="1"/>
  <c r="EV104" i="20" s="1"/>
  <c r="EZ103" i="20" a="1"/>
  <c r="EZ103" i="20" s="1"/>
  <c r="M103" i="20" a="1"/>
  <c r="M103" i="20" s="1"/>
  <c r="AL102" i="20" a="1"/>
  <c r="AL102" i="20" s="1"/>
  <c r="AU104" i="20" a="1"/>
  <c r="AU104" i="20" s="1"/>
  <c r="CS103" i="20" a="1"/>
  <c r="CS103" i="20" s="1"/>
  <c r="AG103" i="20" a="1"/>
  <c r="AG103" i="20" s="1"/>
  <c r="CZ102" i="20" a="1"/>
  <c r="CZ102" i="20" s="1"/>
  <c r="EX101" i="20" a="1"/>
  <c r="EX101" i="20" s="1"/>
  <c r="CZ104" i="20" a="1"/>
  <c r="CZ104" i="20" s="1"/>
  <c r="EX103" i="20" a="1"/>
  <c r="EX103" i="20" s="1"/>
  <c r="BG103" i="20" a="1"/>
  <c r="BG103" i="20" s="1"/>
  <c r="DV102" i="20" a="1"/>
  <c r="DV102" i="20" s="1"/>
  <c r="AE102" i="20" a="1"/>
  <c r="AE102" i="20" s="1"/>
  <c r="DF101" i="20" a="1"/>
  <c r="DF101" i="20" s="1"/>
  <c r="AC101" i="20" a="1"/>
  <c r="AC101" i="20" s="1"/>
  <c r="CJ104" i="20" a="1"/>
  <c r="CJ104" i="20" s="1"/>
  <c r="DX103" i="20" a="1"/>
  <c r="DX103" i="20" s="1"/>
  <c r="BA103" i="20" a="1"/>
  <c r="BA103" i="20" s="1"/>
  <c r="DU102" i="20" a="1"/>
  <c r="DU102" i="20" s="1"/>
  <c r="BA102" i="20" a="1"/>
  <c r="BA102" i="20" s="1"/>
  <c r="DF104" i="20" a="1"/>
  <c r="DF104" i="20" s="1"/>
  <c r="AK104" i="20" a="1"/>
  <c r="AK104" i="20" s="1"/>
  <c r="EC103" i="20" a="1"/>
  <c r="EC103" i="20" s="1"/>
  <c r="BQ103" i="20" a="1"/>
  <c r="BQ103" i="20" s="1"/>
  <c r="EV102" i="20" a="1"/>
  <c r="EV102" i="20" s="1"/>
  <c r="CL102" i="20" a="1"/>
  <c r="CL102" i="20" s="1"/>
  <c r="G102" i="20" a="1"/>
  <c r="G102" i="20" s="1"/>
  <c r="CZ101" i="20" a="1"/>
  <c r="CZ101" i="20" s="1"/>
  <c r="AA101" i="20" a="1"/>
  <c r="AA101" i="20" s="1"/>
  <c r="BM101" i="20" a="1"/>
  <c r="BM101" i="20" s="1"/>
  <c r="FB100" i="20" a="1"/>
  <c r="FB100" i="20" s="1"/>
  <c r="CQ100" i="20" a="1"/>
  <c r="CQ100" i="20" s="1"/>
  <c r="AQ100" i="20" a="1"/>
  <c r="AQ100" i="20" s="1"/>
  <c r="DY99" i="20" a="1"/>
  <c r="DY99" i="20" s="1"/>
  <c r="BE99" i="20" a="1"/>
  <c r="BE99" i="20" s="1"/>
  <c r="F99" i="20" a="1"/>
  <c r="F99" i="20" s="1"/>
  <c r="DL101" i="20" a="1"/>
  <c r="DL101" i="20" s="1"/>
  <c r="EV100" i="20" a="1"/>
  <c r="EV100" i="20" s="1"/>
  <c r="CF100" i="20" a="1"/>
  <c r="CF100" i="20" s="1"/>
  <c r="AK100" i="20" a="1"/>
  <c r="AK100" i="20" s="1"/>
  <c r="EC99" i="20" a="1"/>
  <c r="EC99" i="20" s="1"/>
  <c r="CA99" i="20" a="1"/>
  <c r="CA99" i="20" s="1"/>
  <c r="P99" i="20" a="1"/>
  <c r="P99" i="20" s="1"/>
  <c r="DX101" i="20" a="1"/>
  <c r="DX101" i="20" s="1"/>
  <c r="BS101" i="20" a="1"/>
  <c r="BS101" i="20" s="1"/>
  <c r="G101" i="20" a="1"/>
  <c r="G101" i="20" s="1"/>
  <c r="DE100" i="20" a="1"/>
  <c r="DE100" i="20" s="1"/>
  <c r="AD100" i="20" a="1"/>
  <c r="AD100" i="20" s="1"/>
  <c r="DR99" i="20" a="1"/>
  <c r="DR99" i="20" s="1"/>
  <c r="BD99" i="20" a="1"/>
  <c r="BD99" i="20" s="1"/>
  <c r="ED101" i="20" a="1"/>
  <c r="ED101" i="20" s="1"/>
  <c r="Z101" i="20" a="1"/>
  <c r="Z101" i="20" s="1"/>
  <c r="CU100" i="20" a="1"/>
  <c r="CU100" i="20" s="1"/>
  <c r="BD100" i="20" a="1"/>
  <c r="BD100" i="20" s="1"/>
  <c r="EG99" i="20" a="1"/>
  <c r="EG99" i="20" s="1"/>
  <c r="BN99" i="20" a="1"/>
  <c r="BN99" i="20" s="1"/>
  <c r="ES98" i="20" a="1"/>
  <c r="ES98" i="20" s="1"/>
  <c r="CN101" i="20" a="1"/>
  <c r="CN101" i="20" s="1"/>
  <c r="P101" i="20" a="1"/>
  <c r="P101" i="20" s="1"/>
  <c r="DN100" i="20" a="1"/>
  <c r="DN100" i="20" s="1"/>
  <c r="AX100" i="20" a="1"/>
  <c r="AX100" i="20" s="1"/>
  <c r="EW99" i="20" a="1"/>
  <c r="EW99" i="20" s="1"/>
  <c r="CP99" i="20" a="1"/>
  <c r="CP99" i="20" s="1"/>
  <c r="AR99" i="20" a="1"/>
  <c r="AR99" i="20" s="1"/>
  <c r="DN101" i="20" a="1"/>
  <c r="DN101" i="20" s="1"/>
  <c r="J101" i="20" a="1"/>
  <c r="J101" i="20" s="1"/>
  <c r="CS100" i="20" a="1"/>
  <c r="CS100" i="20" s="1"/>
  <c r="AH100" i="20" a="1"/>
  <c r="AH100" i="20" s="1"/>
  <c r="DV99" i="20" a="1"/>
  <c r="DV99" i="20" s="1"/>
  <c r="AV99" i="20" a="1"/>
  <c r="AV99" i="20" s="1"/>
  <c r="DU98" i="20" a="1"/>
  <c r="DU98" i="20" s="1"/>
  <c r="AC98" i="20" a="1"/>
  <c r="AC98" i="20" s="1"/>
  <c r="DU101" i="20" a="1"/>
  <c r="DU101" i="20" s="1"/>
  <c r="AT101" i="20" a="1"/>
  <c r="AT101" i="20" s="1"/>
  <c r="DS100" i="20" a="1"/>
  <c r="DS100" i="20" s="1"/>
  <c r="AR100" i="20" a="1"/>
  <c r="AR100" i="20" s="1"/>
  <c r="EK99" i="20" a="1"/>
  <c r="EK99" i="20" s="1"/>
  <c r="CI99" i="20" a="1"/>
  <c r="CI99" i="20" s="1"/>
  <c r="R99" i="20" a="1"/>
  <c r="R99" i="20" s="1"/>
  <c r="EA101" i="20" a="1"/>
  <c r="EA101" i="20" s="1"/>
  <c r="BN101" i="20" a="1"/>
  <c r="BN101" i="20" s="1"/>
  <c r="I101" i="20" a="1"/>
  <c r="I101" i="20" s="1"/>
  <c r="DB100" i="20" a="1"/>
  <c r="DB100" i="20" s="1"/>
  <c r="AF100" i="20" a="1"/>
  <c r="AF100" i="20" s="1"/>
  <c r="DT99" i="20" a="1"/>
  <c r="DT99" i="20" s="1"/>
  <c r="BA99" i="20" a="1"/>
  <c r="BA99" i="20" s="1"/>
  <c r="EJ98" i="20" a="1"/>
  <c r="EJ98" i="20" s="1"/>
  <c r="CE98" i="20" a="1"/>
  <c r="CE98" i="20" s="1"/>
  <c r="DM98" i="20" a="1"/>
  <c r="DM98" i="20" s="1"/>
  <c r="L98" i="20" a="1"/>
  <c r="L98" i="20" s="1"/>
  <c r="CY97" i="20" a="1"/>
  <c r="CY97" i="20" s="1"/>
  <c r="BI97" i="20" a="1"/>
  <c r="BI97" i="20" s="1"/>
  <c r="EG96" i="20" a="1"/>
  <c r="EG96" i="20" s="1"/>
  <c r="CC96" i="20" a="1"/>
  <c r="CC96" i="20" s="1"/>
  <c r="L96" i="20" a="1"/>
  <c r="L96" i="20" s="1"/>
  <c r="N99" i="20" a="1"/>
  <c r="N99" i="20" s="1"/>
  <c r="BC98" i="20" a="1"/>
  <c r="BC98" i="20" s="1"/>
  <c r="ET97" i="20" a="1"/>
  <c r="ET97" i="20" s="1"/>
  <c r="CN97" i="20" a="1"/>
  <c r="CN97" i="20" s="1"/>
  <c r="AG97" i="20" a="1"/>
  <c r="AG97" i="20" s="1"/>
  <c r="DZ96" i="20" a="1"/>
  <c r="DZ96" i="20" s="1"/>
  <c r="BK96" i="20" a="1"/>
  <c r="BK96" i="20" s="1"/>
  <c r="E96" i="20" a="1"/>
  <c r="E96" i="20" s="1"/>
  <c r="DE95" i="20" a="1"/>
  <c r="DE95" i="20" s="1"/>
  <c r="BQ98" i="20" a="1"/>
  <c r="BQ98" i="20" s="1"/>
  <c r="EN97" i="20" a="1"/>
  <c r="EN97" i="20" s="1"/>
  <c r="CH97" i="20" a="1"/>
  <c r="CH97" i="20" s="1"/>
  <c r="Q97" i="20" a="1"/>
  <c r="Q97" i="20" s="1"/>
  <c r="CS96" i="20" a="1"/>
  <c r="CS96" i="20" s="1"/>
  <c r="AM96" i="20" a="1"/>
  <c r="AM96" i="20" s="1"/>
  <c r="DV95" i="20" a="1"/>
  <c r="DV95" i="20" s="1"/>
  <c r="BW98" i="20" a="1"/>
  <c r="BW98" i="20" s="1"/>
  <c r="EC97" i="20" a="1"/>
  <c r="EC97" i="20" s="1"/>
  <c r="BB97" i="20" a="1"/>
  <c r="BB97" i="20" s="1"/>
  <c r="EU96" i="20" a="1"/>
  <c r="EU96" i="20" s="1"/>
  <c r="CF96" i="20" a="1"/>
  <c r="CF96" i="20" s="1"/>
  <c r="U96" i="20" a="1"/>
  <c r="U96" i="20" s="1"/>
  <c r="CR95" i="20" a="1"/>
  <c r="CR95" i="20" s="1"/>
  <c r="CD98" i="20" a="1"/>
  <c r="CD98" i="20" s="1"/>
  <c r="P98" i="20" a="1"/>
  <c r="P98" i="20" s="1"/>
  <c r="DL97" i="20" a="1"/>
  <c r="DL97" i="20" s="1"/>
  <c r="AP97" i="20" a="1"/>
  <c r="AP97" i="20" s="1"/>
  <c r="EI96" i="20" a="1"/>
  <c r="EI96" i="20" s="1"/>
  <c r="BT96" i="20" a="1"/>
  <c r="BT96" i="20" s="1"/>
  <c r="T96" i="20" a="1"/>
  <c r="T96" i="20" s="1"/>
  <c r="DI98" i="20" a="1"/>
  <c r="DI98" i="20" s="1"/>
  <c r="AA98" i="20" a="1"/>
  <c r="AA98" i="20" s="1"/>
  <c r="DK97" i="20" a="1"/>
  <c r="DK97" i="20" s="1"/>
  <c r="BF97" i="20" a="1"/>
  <c r="BF97" i="20" s="1"/>
  <c r="EN96" i="20" a="1"/>
  <c r="EN96" i="20" s="1"/>
  <c r="BY96" i="20" a="1"/>
  <c r="BY96" i="20" s="1"/>
  <c r="H96" i="20" a="1"/>
  <c r="H96" i="20" s="1"/>
  <c r="DN95" i="20" a="1"/>
  <c r="DN95" i="20" s="1"/>
  <c r="BN95" i="20" a="1"/>
  <c r="BN95" i="20" s="1"/>
  <c r="EL98" i="20" a="1"/>
  <c r="EL98" i="20" s="1"/>
  <c r="BU98" i="20" a="1"/>
  <c r="BU98" i="20" s="1"/>
  <c r="EF97" i="20" a="1"/>
  <c r="EF97" i="20" s="1"/>
  <c r="BZ97" i="20" a="1"/>
  <c r="BZ97" i="20" s="1"/>
  <c r="Y97" i="20" a="1"/>
  <c r="Y97" i="20" s="1"/>
  <c r="DL96" i="20" a="1"/>
  <c r="DL96" i="20" s="1"/>
  <c r="BM96" i="20" a="1"/>
  <c r="BM96" i="20" s="1"/>
  <c r="G96" i="20" a="1"/>
  <c r="G96" i="20" s="1"/>
  <c r="EK98" i="20" a="1"/>
  <c r="EK98" i="20" s="1"/>
  <c r="CB98" i="20" a="1"/>
  <c r="CB98" i="20" s="1"/>
  <c r="Z98" i="20" a="1"/>
  <c r="Z98" i="20" s="1"/>
  <c r="DO97" i="20" a="1"/>
  <c r="DO97" i="20" s="1"/>
  <c r="AN97" i="20" a="1"/>
  <c r="AN97" i="20" s="1"/>
  <c r="EA96" i="20" a="1"/>
  <c r="EA96" i="20" s="1"/>
  <c r="BL96" i="20" a="1"/>
  <c r="BL96" i="20" s="1"/>
  <c r="EO95" i="20" a="1"/>
  <c r="EO95" i="20" s="1"/>
  <c r="BF95" i="20" a="1"/>
  <c r="BF95" i="20" s="1"/>
  <c r="DY94" i="20" a="1"/>
  <c r="DY94" i="20" s="1"/>
  <c r="BE95" i="20" a="1"/>
  <c r="BE95" i="20" s="1"/>
  <c r="EJ94" i="20" a="1"/>
  <c r="EJ94" i="20" s="1"/>
  <c r="CG94" i="20" a="1"/>
  <c r="CG94" i="20" s="1"/>
  <c r="W94" i="20" a="1"/>
  <c r="W94" i="20" s="1"/>
  <c r="CR93" i="20" a="1"/>
  <c r="CR93" i="20" s="1"/>
  <c r="AT93" i="20" a="1"/>
  <c r="AT93" i="20" s="1"/>
  <c r="ED92" i="20" a="1"/>
  <c r="ED92" i="20" s="1"/>
  <c r="BV92" i="20" a="1"/>
  <c r="BV92" i="20" s="1"/>
  <c r="F92" i="20" a="1"/>
  <c r="F92" i="20" s="1"/>
  <c r="CX91" i="20" a="1"/>
  <c r="CX91" i="20" s="1"/>
  <c r="AD91" i="20" a="1"/>
  <c r="AD91" i="20" s="1"/>
  <c r="DZ90" i="20" a="1"/>
  <c r="DZ90" i="20" s="1"/>
  <c r="BP90" i="20" a="1"/>
  <c r="BP90" i="20" s="1"/>
  <c r="EV89" i="20" a="1"/>
  <c r="EV89" i="20" s="1"/>
  <c r="CM89" i="20" a="1"/>
  <c r="CM89" i="20" s="1"/>
  <c r="CB95" i="20" a="1"/>
  <c r="CB95" i="20" s="1"/>
  <c r="K95" i="20" a="1"/>
  <c r="K95" i="20" s="1"/>
  <c r="CF94" i="20" a="1"/>
  <c r="CF94" i="20" s="1"/>
  <c r="AB94" i="20" a="1"/>
  <c r="AB94" i="20" s="1"/>
  <c r="DW93" i="20" a="1"/>
  <c r="DW93" i="20" s="1"/>
  <c r="AY93" i="20" a="1"/>
  <c r="AY93" i="20" s="1"/>
  <c r="EW92" i="20" a="1"/>
  <c r="EW92" i="20" s="1"/>
  <c r="CA92" i="20" a="1"/>
  <c r="CA92" i="20" s="1"/>
  <c r="Y92" i="20" a="1"/>
  <c r="Y92" i="20" s="1"/>
  <c r="DC91" i="20" a="1"/>
  <c r="DC91" i="20" s="1"/>
  <c r="BB91" i="20" a="1"/>
  <c r="BB91" i="20" s="1"/>
  <c r="EL90" i="20" a="1"/>
  <c r="EL90" i="20" s="1"/>
  <c r="CH90" i="20" a="1"/>
  <c r="CH90" i="20" s="1"/>
  <c r="V90" i="20" a="1"/>
  <c r="V90" i="20" s="1"/>
  <c r="DM89" i="20" a="1"/>
  <c r="DM89" i="20" s="1"/>
  <c r="AX89" i="20" a="1"/>
  <c r="AX89" i="20" s="1"/>
  <c r="AG95" i="20" a="1"/>
  <c r="AG95" i="20" s="1"/>
  <c r="DL94" i="20" a="1"/>
  <c r="DL94" i="20" s="1"/>
  <c r="AT94" i="20" a="1"/>
  <c r="AT94" i="20" s="1"/>
  <c r="EP93" i="20" a="1"/>
  <c r="EP93" i="20" s="1"/>
  <c r="CK93" i="20" a="1"/>
  <c r="CK93" i="20" s="1"/>
  <c r="X93" i="20" a="1"/>
  <c r="X93" i="20" s="1"/>
  <c r="DH92" i="20" a="1"/>
  <c r="DH92" i="20" s="1"/>
  <c r="AZ92" i="20" a="1"/>
  <c r="AZ92" i="20" s="1"/>
  <c r="EJ91" i="20" a="1"/>
  <c r="EJ91" i="20" s="1"/>
  <c r="CB91" i="20" a="1"/>
  <c r="CB91" i="20" s="1"/>
  <c r="J91" i="20" a="1"/>
  <c r="J91" i="20" s="1"/>
  <c r="CS90" i="20" a="1"/>
  <c r="CS90" i="20" s="1"/>
  <c r="AO90" i="20" a="1"/>
  <c r="AO90" i="20" s="1"/>
  <c r="EG89" i="20" a="1"/>
  <c r="EG89" i="20" s="1"/>
  <c r="BQ89" i="20" a="1"/>
  <c r="BQ89" i="20" s="1"/>
  <c r="CA95" i="20" a="1"/>
  <c r="CA95" i="20" s="1"/>
  <c r="EH94" i="20" a="1"/>
  <c r="EH94" i="20" s="1"/>
  <c r="BF94" i="20" a="1"/>
  <c r="BF94" i="20" s="1"/>
  <c r="EO93" i="20" a="1"/>
  <c r="EO93" i="20" s="1"/>
  <c r="CE93" i="20" a="1"/>
  <c r="CE93" i="20" s="1"/>
  <c r="AC93" i="20" a="1"/>
  <c r="AC93" i="20" s="1"/>
  <c r="DG92" i="20" a="1"/>
  <c r="DG92" i="20" s="1"/>
  <c r="BE92" i="20" a="1"/>
  <c r="BE92" i="20" s="1"/>
  <c r="EI91" i="20" a="1"/>
  <c r="EI91" i="20" s="1"/>
  <c r="CG91" i="20" a="1"/>
  <c r="CG91" i="20" s="1"/>
  <c r="U91" i="20" a="1"/>
  <c r="U91" i="20" s="1"/>
  <c r="DK90" i="20" a="1"/>
  <c r="DK90" i="20" s="1"/>
  <c r="BA90" i="20" a="1"/>
  <c r="BA90" i="20" s="1"/>
  <c r="EL89" i="20" a="1"/>
  <c r="EL89" i="20" s="1"/>
  <c r="BW89" i="20" a="1"/>
  <c r="BW89" i="20" s="1"/>
  <c r="AT95" i="20" a="1"/>
  <c r="AT95" i="20" s="1"/>
  <c r="DR94" i="20" a="1"/>
  <c r="DR94" i="20" s="1"/>
  <c r="BQ94" i="20" a="1"/>
  <c r="BQ94" i="20" s="1"/>
  <c r="G94" i="20" a="1"/>
  <c r="G94" i="20" s="1"/>
  <c r="BX93" i="20" a="1"/>
  <c r="BX93" i="20" s="1"/>
  <c r="I93" i="20" a="1"/>
  <c r="I93" i="20" s="1"/>
  <c r="CZ92" i="20" a="1"/>
  <c r="CZ92" i="20" s="1"/>
  <c r="AK92" i="20" a="1"/>
  <c r="AK92" i="20" s="1"/>
  <c r="EB91" i="20" a="1"/>
  <c r="EB91" i="20" s="1"/>
  <c r="BM91" i="20" a="1"/>
  <c r="BM91" i="20" s="1"/>
  <c r="EO90" i="20" a="1"/>
  <c r="EO90" i="20" s="1"/>
  <c r="CE90" i="20" a="1"/>
  <c r="CE90" i="20" s="1"/>
  <c r="S90" i="20" a="1"/>
  <c r="S90" i="20" s="1"/>
  <c r="DK89" i="20" a="1"/>
  <c r="DK89" i="20" s="1"/>
  <c r="AU89" i="20" a="1"/>
  <c r="AU89" i="20" s="1"/>
  <c r="BA95" i="20" a="1"/>
  <c r="BA95" i="20" s="1"/>
  <c r="DX94" i="20" a="1"/>
  <c r="DX94" i="20" s="1"/>
  <c r="BJ94" i="20" a="1"/>
  <c r="BJ94" i="20" s="1"/>
  <c r="F94" i="20" a="1"/>
  <c r="F94" i="20" s="1"/>
  <c r="CI93" i="20" a="1"/>
  <c r="CI93" i="20" s="1"/>
  <c r="U93" i="20" a="1"/>
  <c r="U93" i="20" s="1"/>
  <c r="DM92" i="20" a="1"/>
  <c r="DM92" i="20" s="1"/>
  <c r="AW92" i="20" a="1"/>
  <c r="AW92" i="20" s="1"/>
  <c r="EO91" i="20" a="1"/>
  <c r="EO91" i="20" s="1"/>
  <c r="BY91" i="20" a="1"/>
  <c r="BY91" i="20" s="1"/>
  <c r="N91" i="20" a="1"/>
  <c r="N91" i="20" s="1"/>
  <c r="DD90" i="20" a="1"/>
  <c r="DD90" i="20" s="1"/>
  <c r="AF90" i="20" a="1"/>
  <c r="AF90" i="20" s="1"/>
  <c r="DQ89" i="20" a="1"/>
  <c r="DQ89" i="20" s="1"/>
  <c r="BH89" i="20" a="1"/>
  <c r="BH89" i="20" s="1"/>
  <c r="ES88" i="20" a="1"/>
  <c r="ES88" i="20" s="1"/>
  <c r="CJ88" i="20" a="1"/>
  <c r="CJ88" i="20" s="1"/>
  <c r="BI95" i="20" a="1"/>
  <c r="BI95" i="20" s="1"/>
  <c r="EK94" i="20" a="1"/>
  <c r="EK94" i="20" s="1"/>
  <c r="BI94" i="20" a="1"/>
  <c r="BI94" i="20" s="1"/>
  <c r="E94" i="20" a="1"/>
  <c r="E94" i="20" s="1"/>
  <c r="DG93" i="20" a="1"/>
  <c r="DG93" i="20" s="1"/>
  <c r="AO93" i="20" a="1"/>
  <c r="AO93" i="20" s="1"/>
  <c r="EF92" i="20" a="1"/>
  <c r="EF92" i="20" s="1"/>
  <c r="BQ92" i="20" a="1"/>
  <c r="BQ92" i="20" s="1"/>
  <c r="H92" i="20" a="1"/>
  <c r="H92" i="20" s="1"/>
  <c r="CS91" i="20" a="1"/>
  <c r="CS91" i="20" s="1"/>
  <c r="AL91" i="20" a="1"/>
  <c r="AL91" i="20" s="1"/>
  <c r="EB90" i="20" a="1"/>
  <c r="EB90" i="20" s="1"/>
  <c r="BK90" i="20" a="1"/>
  <c r="BK90" i="20" s="1"/>
  <c r="K90" i="20" a="1"/>
  <c r="K90" i="20" s="1"/>
  <c r="CO89" i="20" a="1"/>
  <c r="CO89" i="20" s="1"/>
  <c r="DH95" i="20" a="1"/>
  <c r="DH95" i="20" s="1"/>
  <c r="AR95" i="20" a="1"/>
  <c r="AR95" i="20" s="1"/>
  <c r="DH94" i="20" a="1"/>
  <c r="DH94" i="20" s="1"/>
  <c r="BC94" i="20" a="1"/>
  <c r="BC94" i="20" s="1"/>
  <c r="EK93" i="20" a="1"/>
  <c r="EK93" i="20" s="1"/>
  <c r="CH93" i="20" a="1"/>
  <c r="CH93" i="20" s="1"/>
  <c r="M93" i="20" a="1"/>
  <c r="M93" i="20" s="1"/>
  <c r="DK92" i="20" a="1"/>
  <c r="DK92" i="20" s="1"/>
  <c r="AO92" i="20" a="1"/>
  <c r="AO92" i="20" s="1"/>
  <c r="EM91" i="20" a="1"/>
  <c r="EM91" i="20" s="1"/>
  <c r="BQ91" i="20" a="1"/>
  <c r="BQ91" i="20" s="1"/>
  <c r="L91" i="20" a="1"/>
  <c r="L91" i="20" s="1"/>
  <c r="DB90" i="20" a="1"/>
  <c r="DB90" i="20" s="1"/>
  <c r="AR90" i="20" a="1"/>
  <c r="AR90" i="20" s="1"/>
  <c r="EB89" i="20" a="1"/>
  <c r="EB89" i="20" s="1"/>
  <c r="BT89" i="20" a="1"/>
  <c r="BT89" i="20" s="1"/>
  <c r="FD88" i="20" a="1"/>
  <c r="FD88" i="20" s="1"/>
  <c r="CV88" i="20" a="1"/>
  <c r="CV88" i="20" s="1"/>
  <c r="EO88" i="20" a="1"/>
  <c r="EO88" i="20" s="1"/>
  <c r="BU88" i="20" a="1"/>
  <c r="BU88" i="20" s="1"/>
  <c r="S88" i="20" a="1"/>
  <c r="S88" i="20" s="1"/>
  <c r="CV87" i="20" a="1"/>
  <c r="CV87" i="20" s="1"/>
  <c r="AU87" i="20" a="1"/>
  <c r="AU87" i="20" s="1"/>
  <c r="DX86" i="20" a="1"/>
  <c r="DX86" i="20" s="1"/>
  <c r="BW86" i="20" a="1"/>
  <c r="BW86" i="20" s="1"/>
  <c r="EZ85" i="20" a="1"/>
  <c r="EZ85" i="20" s="1"/>
  <c r="CT85" i="20" a="1"/>
  <c r="CT85" i="20" s="1"/>
  <c r="AN85" i="20" a="1"/>
  <c r="AN85" i="20" s="1"/>
  <c r="EN84" i="20" a="1"/>
  <c r="EN84" i="20" s="1"/>
  <c r="CN84" i="20" a="1"/>
  <c r="CN84" i="20" s="1"/>
  <c r="AM84" i="20" a="1"/>
  <c r="AM84" i="20" s="1"/>
  <c r="ER83" i="20" a="1"/>
  <c r="ER83" i="20" s="1"/>
  <c r="BU83" i="20" a="1"/>
  <c r="BU83" i="20" s="1"/>
  <c r="AV89" i="20" a="1"/>
  <c r="AV89" i="20" s="1"/>
  <c r="CU88" i="20" a="1"/>
  <c r="CU88" i="20" s="1"/>
  <c r="Y88" i="20" a="1"/>
  <c r="Y88" i="20" s="1"/>
  <c r="DW87" i="20" a="1"/>
  <c r="DW87" i="20" s="1"/>
  <c r="BA87" i="20" a="1"/>
  <c r="BA87" i="20" s="1"/>
  <c r="EY86" i="20" a="1"/>
  <c r="EY86" i="20" s="1"/>
  <c r="CC86" i="20" a="1"/>
  <c r="CC86" i="20" s="1"/>
  <c r="AA86" i="20" a="1"/>
  <c r="AA86" i="20" s="1"/>
  <c r="DF85" i="20" a="1"/>
  <c r="DF85" i="20" s="1"/>
  <c r="AS85" i="20" a="1"/>
  <c r="AS85" i="20" s="1"/>
  <c r="EG84" i="20" a="1"/>
  <c r="EG84" i="20" s="1"/>
  <c r="BU84" i="20" a="1"/>
  <c r="BU84" i="20" s="1"/>
  <c r="I84" i="20" a="1"/>
  <c r="I84" i="20" s="1"/>
  <c r="CG83" i="20" a="1"/>
  <c r="CG83" i="20" s="1"/>
  <c r="AF83" i="20" a="1"/>
  <c r="AF83" i="20" s="1"/>
  <c r="DY82" i="20" a="1"/>
  <c r="DY82" i="20" s="1"/>
  <c r="N89" i="20" a="1"/>
  <c r="N89" i="20" s="1"/>
  <c r="BS88" i="20" a="1"/>
  <c r="BS88" i="20" s="1"/>
  <c r="J88" i="20" a="1"/>
  <c r="J88" i="20" s="1"/>
  <c r="CU87" i="20" a="1"/>
  <c r="CU87" i="20" s="1"/>
  <c r="AL87" i="20" a="1"/>
  <c r="AL87" i="20" s="1"/>
  <c r="DW86" i="20" a="1"/>
  <c r="DW86" i="20" s="1"/>
  <c r="BN86" i="20" a="1"/>
  <c r="BN86" i="20" s="1"/>
  <c r="EY85" i="20" a="1"/>
  <c r="EY85" i="20" s="1"/>
  <c r="CR85" i="20" a="1"/>
  <c r="CR85" i="20" s="1"/>
  <c r="AX85" i="20" a="1"/>
  <c r="AX85" i="20" s="1"/>
  <c r="DU84" i="20" a="1"/>
  <c r="DU84" i="20" s="1"/>
  <c r="Z84" i="20" a="1"/>
  <c r="Z84" i="20" s="1"/>
  <c r="DX83" i="20" a="1"/>
  <c r="DX83" i="20" s="1"/>
  <c r="BB83" i="20" a="1"/>
  <c r="BB83" i="20" s="1"/>
  <c r="DZ104" i="20" a="1"/>
  <c r="DZ104" i="20" s="1"/>
  <c r="DO103" i="20" a="1"/>
  <c r="DO103" i="20" s="1"/>
  <c r="DQ102" i="20" a="1"/>
  <c r="DQ102" i="20" s="1"/>
  <c r="F105" i="20" a="1"/>
  <c r="F105" i="20" s="1"/>
  <c r="AG104" i="20" a="1"/>
  <c r="AG104" i="20" s="1"/>
  <c r="CI103" i="20" a="1"/>
  <c r="CI103" i="20" s="1"/>
  <c r="W103" i="20" a="1"/>
  <c r="W103" i="20" s="1"/>
  <c r="CT102" i="20" a="1"/>
  <c r="CT102" i="20" s="1"/>
  <c r="AN105" i="20" a="1"/>
  <c r="AN105" i="20" s="1"/>
  <c r="CK104" i="20" a="1"/>
  <c r="CK104" i="20" s="1"/>
  <c r="ES103" i="20" a="1"/>
  <c r="ES103" i="20" s="1"/>
  <c r="AQ103" i="20" a="1"/>
  <c r="AQ103" i="20" s="1"/>
  <c r="DP102" i="20" a="1"/>
  <c r="DP102" i="20" s="1"/>
  <c r="Y102" i="20" a="1"/>
  <c r="Y102" i="20" s="1"/>
  <c r="DA101" i="20" a="1"/>
  <c r="DA101" i="20" s="1"/>
  <c r="AL105" i="20" a="1"/>
  <c r="AL105" i="20" s="1"/>
  <c r="BO104" i="20" a="1"/>
  <c r="BO104" i="20" s="1"/>
  <c r="DR103" i="20" a="1"/>
  <c r="DR103" i="20" s="1"/>
  <c r="AV103" i="20" a="1"/>
  <c r="AV103" i="20" s="1"/>
  <c r="DO102" i="20" a="1"/>
  <c r="DO102" i="20" s="1"/>
  <c r="AO102" i="20" a="1"/>
  <c r="AO102" i="20" s="1"/>
  <c r="CX104" i="20" a="1"/>
  <c r="CX104" i="20" s="1"/>
  <c r="X104" i="20" a="1"/>
  <c r="X104" i="20" s="1"/>
  <c r="DW103" i="20" a="1"/>
  <c r="DW103" i="20" s="1"/>
  <c r="BK103" i="20" a="1"/>
  <c r="BK103" i="20" s="1"/>
  <c r="EK102" i="20" a="1"/>
  <c r="EK102" i="20" s="1"/>
  <c r="CG102" i="20" a="1"/>
  <c r="CG102" i="20" s="1"/>
  <c r="EP101" i="20" a="1"/>
  <c r="EP101" i="20" s="1"/>
  <c r="CU101" i="20" a="1"/>
  <c r="CU101" i="20" s="1"/>
  <c r="EV101" i="20" a="1"/>
  <c r="EV101" i="20" s="1"/>
  <c r="AZ101" i="20" a="1"/>
  <c r="AZ101" i="20" s="1"/>
  <c r="EW100" i="20" a="1"/>
  <c r="EW100" i="20" s="1"/>
  <c r="CL100" i="20" a="1"/>
  <c r="CL100" i="20" s="1"/>
  <c r="Z100" i="20" a="1"/>
  <c r="Z100" i="20" s="1"/>
  <c r="DO99" i="20" a="1"/>
  <c r="DO99" i="20" s="1"/>
  <c r="AZ99" i="20" a="1"/>
  <c r="AZ99" i="20" s="1"/>
  <c r="FA98" i="20" a="1"/>
  <c r="FA98" i="20" s="1"/>
  <c r="CI101" i="20" a="1"/>
  <c r="CI101" i="20" s="1"/>
  <c r="EQ100" i="20" a="1"/>
  <c r="EQ100" i="20" s="1"/>
  <c r="CA100" i="20" a="1"/>
  <c r="CA100" i="20" s="1"/>
  <c r="AE100" i="20" a="1"/>
  <c r="AE100" i="20" s="1"/>
  <c r="DS99" i="20" a="1"/>
  <c r="DS99" i="20" s="1"/>
  <c r="BU99" i="20" a="1"/>
  <c r="BU99" i="20" s="1"/>
  <c r="K99" i="20" a="1"/>
  <c r="K99" i="20" s="1"/>
  <c r="DQ101" i="20" a="1"/>
  <c r="DQ101" i="20" s="1"/>
  <c r="AW101" i="20" a="1"/>
  <c r="AW101" i="20" s="1"/>
  <c r="FA100" i="20" a="1"/>
  <c r="FA100" i="20" s="1"/>
  <c r="CZ100" i="20" a="1"/>
  <c r="CZ100" i="20" s="1"/>
  <c r="Y100" i="20" a="1"/>
  <c r="Y100" i="20" s="1"/>
  <c r="DH99" i="20" a="1"/>
  <c r="DH99" i="20" s="1"/>
  <c r="AX99" i="20" a="1"/>
  <c r="AX99" i="20" s="1"/>
  <c r="DC101" i="20" a="1"/>
  <c r="DC101" i="20" s="1"/>
  <c r="F101" i="20" a="1"/>
  <c r="F101" i="20" s="1"/>
  <c r="CO100" i="20" a="1"/>
  <c r="CO100" i="20" s="1"/>
  <c r="AY100" i="20" a="1"/>
  <c r="AY100" i="20" s="1"/>
  <c r="EB99" i="20" a="1"/>
  <c r="EB99" i="20" s="1"/>
  <c r="BI99" i="20" a="1"/>
  <c r="BI99" i="20" s="1"/>
  <c r="EM98" i="20" a="1"/>
  <c r="EM98" i="20" s="1"/>
  <c r="CG101" i="20" a="1"/>
  <c r="CG101" i="20" s="1"/>
  <c r="K101" i="20" a="1"/>
  <c r="K101" i="20" s="1"/>
  <c r="DD100" i="20" a="1"/>
  <c r="DD100" i="20" s="1"/>
  <c r="AS100" i="20" a="1"/>
  <c r="AS100" i="20" s="1"/>
  <c r="EQ99" i="20" a="1"/>
  <c r="EQ99" i="20" s="1"/>
  <c r="CJ99" i="20" a="1"/>
  <c r="CJ99" i="20" s="1"/>
  <c r="AK99" i="20" a="1"/>
  <c r="AK99" i="20" s="1"/>
  <c r="DH101" i="20" a="1"/>
  <c r="DH101" i="20" s="1"/>
  <c r="FD100" i="20" a="1"/>
  <c r="FD100" i="20" s="1"/>
  <c r="CN100" i="20" a="1"/>
  <c r="CN100" i="20" s="1"/>
  <c r="V100" i="20" a="1"/>
  <c r="V100" i="20" s="1"/>
  <c r="DK99" i="20" a="1"/>
  <c r="DK99" i="20" s="1"/>
  <c r="AQ99" i="20" a="1"/>
  <c r="AQ99" i="20" s="1"/>
  <c r="CX98" i="20" a="1"/>
  <c r="CX98" i="20" s="1"/>
  <c r="X98" i="20" a="1"/>
  <c r="X98" i="20" s="1"/>
  <c r="CS101" i="20" a="1"/>
  <c r="CS101" i="20" s="1"/>
  <c r="AM101" i="20" a="1"/>
  <c r="AM101" i="20" s="1"/>
  <c r="DM100" i="20" a="1"/>
  <c r="DM100" i="20" s="1"/>
  <c r="AM100" i="20" a="1"/>
  <c r="AM100" i="20" s="1"/>
  <c r="DZ99" i="20" a="1"/>
  <c r="DZ99" i="20" s="1"/>
  <c r="CC99" i="20" a="1"/>
  <c r="CC99" i="20" s="1"/>
  <c r="M99" i="20" a="1"/>
  <c r="M99" i="20" s="1"/>
  <c r="DT101" i="20" a="1"/>
  <c r="DT101" i="20" s="1"/>
  <c r="BF101" i="20" a="1"/>
  <c r="BF101" i="20" s="1"/>
  <c r="FC100" i="20" a="1"/>
  <c r="FC100" i="20" s="1"/>
  <c r="CW100" i="20" a="1"/>
  <c r="CW100" i="20" s="1"/>
  <c r="AA100" i="20" a="1"/>
  <c r="AA100" i="20" s="1"/>
  <c r="DE99" i="20" a="1"/>
  <c r="DE99" i="20" s="1"/>
  <c r="AU99" i="20" a="1"/>
  <c r="AU99" i="20" s="1"/>
  <c r="EE98" i="20" a="1"/>
  <c r="EE98" i="20" s="1"/>
  <c r="BX98" i="20" a="1"/>
  <c r="BX98" i="20" s="1"/>
  <c r="CY98" i="20" a="1"/>
  <c r="CY98" i="20" s="1"/>
  <c r="F98" i="20" a="1"/>
  <c r="F98" i="20" s="1"/>
  <c r="CT97" i="20" a="1"/>
  <c r="CT97" i="20" s="1"/>
  <c r="AH97" i="20" a="1"/>
  <c r="AH97" i="20" s="1"/>
  <c r="DU96" i="20" a="1"/>
  <c r="DU96" i="20" s="1"/>
  <c r="BW96" i="20" a="1"/>
  <c r="BW96" i="20" s="1"/>
  <c r="F96" i="20" a="1"/>
  <c r="F96" i="20" s="1"/>
  <c r="EI98" i="20" a="1"/>
  <c r="EI98" i="20" s="1"/>
  <c r="AT98" i="20" a="1"/>
  <c r="AT98" i="20" s="1"/>
  <c r="EO97" i="20" a="1"/>
  <c r="EO97" i="20" s="1"/>
  <c r="BX97" i="20" a="1"/>
  <c r="BX97" i="20" s="1"/>
  <c r="AB97" i="20" a="1"/>
  <c r="AB97" i="20" s="1"/>
  <c r="DT96" i="20" a="1"/>
  <c r="DT96" i="20" s="1"/>
  <c r="AT96" i="20" a="1"/>
  <c r="AT96" i="20" s="1"/>
  <c r="EY95" i="20" a="1"/>
  <c r="EY95" i="20" s="1"/>
  <c r="I99" i="20" a="1"/>
  <c r="I99" i="20" s="1"/>
  <c r="BJ98" i="20" a="1"/>
  <c r="BJ98" i="20" s="1"/>
  <c r="EI97" i="20" a="1"/>
  <c r="EI97" i="20" s="1"/>
  <c r="CC97" i="20" a="1"/>
  <c r="CC97" i="20" s="1"/>
  <c r="L97" i="20" a="1"/>
  <c r="L97" i="20" s="1"/>
  <c r="CM96" i="20" a="1"/>
  <c r="CM96" i="20" s="1"/>
  <c r="V96" i="20" a="1"/>
  <c r="V96" i="20" s="1"/>
  <c r="DY98" i="20" a="1"/>
  <c r="DY98" i="20" s="1"/>
  <c r="AZ98" i="20" a="1"/>
  <c r="AZ98" i="20" s="1"/>
  <c r="DW97" i="20" a="1"/>
  <c r="DW97" i="20" s="1"/>
  <c r="AW97" i="20" a="1"/>
  <c r="AW97" i="20" s="1"/>
  <c r="ED96" i="20" a="1"/>
  <c r="ED96" i="20" s="1"/>
  <c r="BU96" i="20" a="1"/>
  <c r="BU96" i="20" s="1"/>
  <c r="J96" i="20" a="1"/>
  <c r="J96" i="20" s="1"/>
  <c r="EO98" i="20" a="1"/>
  <c r="EO98" i="20" s="1"/>
  <c r="BV98" i="20" a="1"/>
  <c r="BV98" i="20" s="1"/>
  <c r="J98" i="20" a="1"/>
  <c r="J98" i="20" s="1"/>
  <c r="DG97" i="20" a="1"/>
  <c r="DG97" i="20" s="1"/>
  <c r="AK97" i="20" a="1"/>
  <c r="AK97" i="20" s="1"/>
  <c r="EC96" i="20" a="1"/>
  <c r="EC96" i="20" s="1"/>
  <c r="BN96" i="20" a="1"/>
  <c r="BN96" i="20" s="1"/>
  <c r="O96" i="20" a="1"/>
  <c r="O96" i="20" s="1"/>
  <c r="DA98" i="20" a="1"/>
  <c r="DA98" i="20" s="1"/>
  <c r="O98" i="20" a="1"/>
  <c r="O98" i="20" s="1"/>
  <c r="DA97" i="20" a="1"/>
  <c r="DA97" i="20" s="1"/>
  <c r="BA97" i="20" a="1"/>
  <c r="BA97" i="20" s="1"/>
  <c r="EB96" i="20" a="1"/>
  <c r="EB96" i="20" s="1"/>
  <c r="BS96" i="20" a="1"/>
  <c r="BS96" i="20" s="1"/>
  <c r="FC95" i="20" a="1"/>
  <c r="FC95" i="20" s="1"/>
  <c r="DB95" i="20" a="1"/>
  <c r="DB95" i="20" s="1"/>
  <c r="BH95" i="20" a="1"/>
  <c r="BH95" i="20" s="1"/>
  <c r="ED98" i="20" a="1"/>
  <c r="ED98" i="20" s="1"/>
  <c r="BF98" i="20" a="1"/>
  <c r="BF98" i="20" s="1"/>
  <c r="EA97" i="20" a="1"/>
  <c r="EA97" i="20" s="1"/>
  <c r="BT97" i="20" a="1"/>
  <c r="BT97" i="20" s="1"/>
  <c r="S97" i="20" a="1"/>
  <c r="S97" i="20" s="1"/>
  <c r="DF96" i="20" a="1"/>
  <c r="DF96" i="20" s="1"/>
  <c r="BG96" i="20" a="1"/>
  <c r="BG96" i="20" s="1"/>
  <c r="FB95" i="20" a="1"/>
  <c r="FB95" i="20" s="1"/>
  <c r="EC98" i="20" a="1"/>
  <c r="EC98" i="20" s="1"/>
  <c r="BT98" i="20" a="1"/>
  <c r="BT98" i="20" s="1"/>
  <c r="T98" i="20" a="1"/>
  <c r="T98" i="20" s="1"/>
  <c r="DJ97" i="20" a="1"/>
  <c r="DJ97" i="20" s="1"/>
  <c r="AI97" i="20" a="1"/>
  <c r="AI97" i="20" s="1"/>
  <c r="DV96" i="20" a="1"/>
  <c r="DV96" i="20" s="1"/>
  <c r="BA96" i="20" a="1"/>
  <c r="BA96" i="20" s="1"/>
  <c r="ED95" i="20" a="1"/>
  <c r="ED95" i="20" s="1"/>
  <c r="AO95" i="20" a="1"/>
  <c r="AO95" i="20" s="1"/>
  <c r="DS94" i="20" a="1"/>
  <c r="DS94" i="20" s="1"/>
  <c r="AX95" i="20" a="1"/>
  <c r="AX95" i="20" s="1"/>
  <c r="EB94" i="20" a="1"/>
  <c r="EB94" i="20" s="1"/>
  <c r="BU94" i="20" a="1"/>
  <c r="BU94" i="20" s="1"/>
  <c r="P94" i="20" a="1"/>
  <c r="P94" i="20" s="1"/>
  <c r="CM93" i="20" a="1"/>
  <c r="CM93" i="20" s="1"/>
  <c r="AM93" i="20" a="1"/>
  <c r="AM93" i="20" s="1"/>
  <c r="DP92" i="20" a="1"/>
  <c r="DP92" i="20" s="1"/>
  <c r="BO92" i="20" a="1"/>
  <c r="BO92" i="20" s="1"/>
  <c r="ER91" i="20" a="1"/>
  <c r="ER91" i="20" s="1"/>
  <c r="CQ91" i="20" a="1"/>
  <c r="CQ91" i="20" s="1"/>
  <c r="X91" i="20" a="1"/>
  <c r="X91" i="20" s="1"/>
  <c r="DT90" i="20" a="1"/>
  <c r="DT90" i="20" s="1"/>
  <c r="BC90" i="20" a="1"/>
  <c r="BC90" i="20" s="1"/>
  <c r="EO89" i="20" a="1"/>
  <c r="EO89" i="20" s="1"/>
  <c r="CF89" i="20" a="1"/>
  <c r="CF89" i="20" s="1"/>
  <c r="BU95" i="20" a="1"/>
  <c r="BU95" i="20" s="1"/>
  <c r="FD94" i="20" a="1"/>
  <c r="FD94" i="20" s="1"/>
  <c r="BZ94" i="20" a="1"/>
  <c r="BZ94" i="20" s="1"/>
  <c r="V94" i="20" a="1"/>
  <c r="V94" i="20" s="1"/>
  <c r="DK93" i="20" a="1"/>
  <c r="DK93" i="20" s="1"/>
  <c r="AS93" i="20" a="1"/>
  <c r="AS93" i="20" s="1"/>
  <c r="EQ92" i="20" a="1"/>
  <c r="EQ92" i="20" s="1"/>
  <c r="BU92" i="20" a="1"/>
  <c r="BU92" i="20" s="1"/>
  <c r="S92" i="20" a="1"/>
  <c r="S92" i="20" s="1"/>
  <c r="CW91" i="20" a="1"/>
  <c r="CW91" i="20" s="1"/>
  <c r="AW91" i="20" a="1"/>
  <c r="AW91" i="20" s="1"/>
  <c r="EE90" i="20" a="1"/>
  <c r="EE90" i="20" s="1"/>
  <c r="CA90" i="20" a="1"/>
  <c r="CA90" i="20" s="1"/>
  <c r="O90" i="20" a="1"/>
  <c r="O90" i="20" s="1"/>
  <c r="DF89" i="20" a="1"/>
  <c r="DF89" i="20" s="1"/>
  <c r="AQ89" i="20" a="1"/>
  <c r="AQ89" i="20" s="1"/>
  <c r="P95" i="20" a="1"/>
  <c r="P95" i="20" s="1"/>
  <c r="DE94" i="20" a="1"/>
  <c r="DE94" i="20" s="1"/>
  <c r="AN94" i="20" a="1"/>
  <c r="AN94" i="20" s="1"/>
  <c r="EB93" i="20" a="1"/>
  <c r="EB93" i="20" s="1"/>
  <c r="BZ93" i="20" a="1"/>
  <c r="BZ93" i="20" s="1"/>
  <c r="J93" i="20" a="1"/>
  <c r="J93" i="20" s="1"/>
  <c r="DB92" i="20" a="1"/>
  <c r="DB92" i="20" s="1"/>
  <c r="AL92" i="20" a="1"/>
  <c r="AL92" i="20" s="1"/>
  <c r="ED91" i="20" a="1"/>
  <c r="ED91" i="20" s="1"/>
  <c r="BN91" i="20" a="1"/>
  <c r="BN91" i="20" s="1"/>
  <c r="EW90" i="20" a="1"/>
  <c r="EW90" i="20" s="1"/>
  <c r="CM90" i="20" a="1"/>
  <c r="CM90" i="20" s="1"/>
  <c r="AI90" i="20" a="1"/>
  <c r="AI90" i="20" s="1"/>
  <c r="DZ89" i="20" a="1"/>
  <c r="DZ89" i="20" s="1"/>
  <c r="BK89" i="20" a="1"/>
  <c r="BK89" i="20" s="1"/>
  <c r="BS95" i="20" a="1"/>
  <c r="BS95" i="20" s="1"/>
  <c r="DZ94" i="20" a="1"/>
  <c r="DZ94" i="20" s="1"/>
  <c r="AS94" i="20" a="1"/>
  <c r="AS94" i="20" s="1"/>
  <c r="EH93" i="20" a="1"/>
  <c r="EH93" i="20" s="1"/>
  <c r="BY93" i="20" a="1"/>
  <c r="BY93" i="20" s="1"/>
  <c r="W93" i="20" a="1"/>
  <c r="W93" i="20" s="1"/>
  <c r="DA92" i="20" a="1"/>
  <c r="DA92" i="20" s="1"/>
  <c r="AY92" i="20" a="1"/>
  <c r="AY92" i="20" s="1"/>
  <c r="EC91" i="20" a="1"/>
  <c r="EC91" i="20" s="1"/>
  <c r="CA91" i="20" a="1"/>
  <c r="CA91" i="20" s="1"/>
  <c r="P91" i="20" a="1"/>
  <c r="P91" i="20" s="1"/>
  <c r="CR90" i="20" a="1"/>
  <c r="CR90" i="20" s="1"/>
  <c r="AN90" i="20" a="1"/>
  <c r="AN90" i="20" s="1"/>
  <c r="EF89" i="20" a="1"/>
  <c r="EF89" i="20" s="1"/>
  <c r="BP89" i="20" a="1"/>
  <c r="BP89" i="20" s="1"/>
  <c r="AM95" i="20" a="1"/>
  <c r="AM95" i="20" s="1"/>
  <c r="DK94" i="20" a="1"/>
  <c r="DK94" i="20" s="1"/>
  <c r="BK94" i="20" a="1"/>
  <c r="BK94" i="20" s="1"/>
  <c r="EN93" i="20" a="1"/>
  <c r="EN93" i="20" s="1"/>
  <c r="BQ93" i="20" a="1"/>
  <c r="BQ93" i="20" s="1"/>
  <c r="FB92" i="20" a="1"/>
  <c r="FB92" i="20" s="1"/>
  <c r="CS92" i="20" a="1"/>
  <c r="CS92" i="20" s="1"/>
  <c r="AD92" i="20" a="1"/>
  <c r="AD92" i="20" s="1"/>
  <c r="DU91" i="20" a="1"/>
  <c r="DU91" i="20" s="1"/>
  <c r="AT91" i="20" a="1"/>
  <c r="AT91" i="20" s="1"/>
  <c r="EJ90" i="20" a="1"/>
  <c r="EJ90" i="20" s="1"/>
  <c r="BL90" i="20" a="1"/>
  <c r="BL90" i="20" s="1"/>
  <c r="M90" i="20" a="1"/>
  <c r="M90" i="20" s="1"/>
  <c r="CW89" i="20" a="1"/>
  <c r="CW89" i="20" s="1"/>
  <c r="AO89" i="20" a="1"/>
  <c r="AO89" i="20" s="1"/>
  <c r="AS95" i="20" a="1"/>
  <c r="AS95" i="20" s="1"/>
  <c r="DQ94" i="20" a="1"/>
  <c r="DQ94" i="20" s="1"/>
  <c r="BD94" i="20" a="1"/>
  <c r="BD94" i="20" s="1"/>
  <c r="EZ93" i="20" a="1"/>
  <c r="EZ93" i="20" s="1"/>
  <c r="CD93" i="20" a="1"/>
  <c r="CD93" i="20" s="1"/>
  <c r="O93" i="20" a="1"/>
  <c r="O93" i="20" s="1"/>
  <c r="DF92" i="20" a="1"/>
  <c r="DF92" i="20" s="1"/>
  <c r="AQ92" i="20" a="1"/>
  <c r="AQ92" i="20" s="1"/>
  <c r="EH91" i="20" a="1"/>
  <c r="EH91" i="20" s="1"/>
  <c r="BS91" i="20" a="1"/>
  <c r="BS91" i="20" s="1"/>
  <c r="H91" i="20" a="1"/>
  <c r="H91" i="20" s="1"/>
  <c r="CQ90" i="20" a="1"/>
  <c r="CQ90" i="20" s="1"/>
  <c r="Y90" i="20" a="1"/>
  <c r="Y90" i="20" s="1"/>
  <c r="DJ89" i="20" a="1"/>
  <c r="DJ89" i="20" s="1"/>
  <c r="BA89" i="20" a="1"/>
  <c r="BA89" i="20" s="1"/>
  <c r="EL88" i="20" a="1"/>
  <c r="EL88" i="20" s="1"/>
  <c r="CC88" i="20" a="1"/>
  <c r="CC88" i="20" s="1"/>
  <c r="AZ95" i="20" a="1"/>
  <c r="AZ95" i="20" s="1"/>
  <c r="ED94" i="20" a="1"/>
  <c r="ED94" i="20" s="1"/>
  <c r="AW94" i="20" a="1"/>
  <c r="AW94" i="20" s="1"/>
  <c r="EY93" i="20" a="1"/>
  <c r="EY93" i="20" s="1"/>
  <c r="CT93" i="20" a="1"/>
  <c r="CT93" i="20" s="1"/>
  <c r="AH93" i="20" a="1"/>
  <c r="AH93" i="20" s="1"/>
  <c r="DY92" i="20" a="1"/>
  <c r="DY92" i="20" s="1"/>
  <c r="BJ92" i="20" a="1"/>
  <c r="BJ92" i="20" s="1"/>
  <c r="FA91" i="20" a="1"/>
  <c r="FA91" i="20" s="1"/>
  <c r="CL91" i="20" a="1"/>
  <c r="CL91" i="20" s="1"/>
  <c r="AF91" i="20" a="1"/>
  <c r="AF91" i="20" s="1"/>
  <c r="DO90" i="20" a="1"/>
  <c r="DO90" i="20" s="1"/>
  <c r="BD90" i="20" a="1"/>
  <c r="BD90" i="20" s="1"/>
  <c r="E90" i="20" a="1"/>
  <c r="E90" i="20" s="1"/>
  <c r="CH89" i="20" a="1"/>
  <c r="CH89" i="20" s="1"/>
  <c r="CT95" i="20" a="1"/>
  <c r="CT95" i="20" s="1"/>
  <c r="AJ95" i="20" a="1"/>
  <c r="AJ95" i="20" s="1"/>
  <c r="DB94" i="20" a="1"/>
  <c r="DB94" i="20" s="1"/>
  <c r="AV94" i="20" a="1"/>
  <c r="AV94" i="20" s="1"/>
  <c r="EE93" i="20" a="1"/>
  <c r="EE93" i="20" s="1"/>
  <c r="CB93" i="20" a="1"/>
  <c r="CB93" i="20" s="1"/>
  <c r="F93" i="20" a="1"/>
  <c r="F93" i="20" s="1"/>
  <c r="DE92" i="20" a="1"/>
  <c r="DE92" i="20" s="1"/>
  <c r="AH92" i="20" a="1"/>
  <c r="AH92" i="20" s="1"/>
  <c r="EG91" i="20" a="1"/>
  <c r="EG91" i="20" s="1"/>
  <c r="BJ91" i="20" a="1"/>
  <c r="BJ91" i="20" s="1"/>
  <c r="F91" i="20" a="1"/>
  <c r="F91" i="20" s="1"/>
  <c r="CV90" i="20" a="1"/>
  <c r="CV90" i="20" s="1"/>
  <c r="AD90" i="20" a="1"/>
  <c r="AD90" i="20" s="1"/>
  <c r="DV89" i="20" a="1"/>
  <c r="DV89" i="20" s="1"/>
  <c r="BF89" i="20" a="1"/>
  <c r="BF89" i="20" s="1"/>
  <c r="EX88" i="20" a="1"/>
  <c r="EX88" i="20" s="1"/>
  <c r="CH88" i="20" a="1"/>
  <c r="CH88" i="20" s="1"/>
  <c r="EF88" i="20" a="1"/>
  <c r="EF88" i="20" s="1"/>
  <c r="BN88" i="20" a="1"/>
  <c r="BN88" i="20" s="1"/>
  <c r="L88" i="20" a="1"/>
  <c r="L88" i="20" s="1"/>
  <c r="CP87" i="20" a="1"/>
  <c r="CP87" i="20" s="1"/>
  <c r="AN87" i="20" a="1"/>
  <c r="AN87" i="20" s="1"/>
  <c r="DR86" i="20" a="1"/>
  <c r="DR86" i="20" s="1"/>
  <c r="BP86" i="20" a="1"/>
  <c r="BP86" i="20" s="1"/>
  <c r="ET85" i="20" a="1"/>
  <c r="ET85" i="20" s="1"/>
  <c r="CM85" i="20" a="1"/>
  <c r="CM85" i="20" s="1"/>
  <c r="AH85" i="20" a="1"/>
  <c r="AH85" i="20" s="1"/>
  <c r="EH84" i="20" a="1"/>
  <c r="EH84" i="20" s="1"/>
  <c r="CG84" i="20" a="1"/>
  <c r="CG84" i="20" s="1"/>
  <c r="AG84" i="20" a="1"/>
  <c r="AG84" i="20" s="1"/>
  <c r="EL83" i="20" a="1"/>
  <c r="EL83" i="20" s="1"/>
  <c r="BI83" i="20" a="1"/>
  <c r="BI83" i="20" s="1"/>
  <c r="X89" i="20" a="1"/>
  <c r="X89" i="20" s="1"/>
  <c r="CM88" i="20" a="1"/>
  <c r="CM88" i="20" s="1"/>
  <c r="R88" i="20" a="1"/>
  <c r="R88" i="20" s="1"/>
  <c r="DQ87" i="20" a="1"/>
  <c r="DQ87" i="20" s="1"/>
  <c r="AT87" i="20" a="1"/>
  <c r="AT87" i="20" s="1"/>
  <c r="ES86" i="20" a="1"/>
  <c r="ES86" i="20" s="1"/>
  <c r="BV86" i="20" a="1"/>
  <c r="BV86" i="20" s="1"/>
  <c r="U86" i="20" a="1"/>
  <c r="U86" i="20" s="1"/>
  <c r="CY85" i="20" a="1"/>
  <c r="CY85" i="20" s="1"/>
  <c r="AA85" i="20" a="1"/>
  <c r="AA85" i="20" s="1"/>
  <c r="DO84" i="20" a="1"/>
  <c r="DO84" i="20" s="1"/>
  <c r="BC84" i="20" a="1"/>
  <c r="BC84" i="20" s="1"/>
  <c r="EQ83" i="20" a="1"/>
  <c r="EQ83" i="20" s="1"/>
  <c r="CA83" i="20" a="1"/>
  <c r="CA83" i="20" s="1"/>
  <c r="T83" i="20" a="1"/>
  <c r="T83" i="20" s="1"/>
  <c r="DT82" i="20" a="1"/>
  <c r="DT82" i="20" s="1"/>
  <c r="CM104" i="20" a="1"/>
  <c r="CM104" i="20" s="1"/>
  <c r="DJ103" i="20" a="1"/>
  <c r="DJ103" i="20" s="1"/>
  <c r="DK102" i="20" a="1"/>
  <c r="DK102" i="20" s="1"/>
  <c r="EU104" i="20" a="1"/>
  <c r="EU104" i="20" s="1"/>
  <c r="EY103" i="20" a="1"/>
  <c r="EY103" i="20" s="1"/>
  <c r="CD103" i="20" a="1"/>
  <c r="CD103" i="20" s="1"/>
  <c r="H103" i="20" a="1"/>
  <c r="H103" i="20" s="1"/>
  <c r="CI102" i="20" a="1"/>
  <c r="CI102" i="20" s="1"/>
  <c r="Z105" i="20" a="1"/>
  <c r="Z105" i="20" s="1"/>
  <c r="BW104" i="20" a="1"/>
  <c r="BW104" i="20" s="1"/>
  <c r="ED103" i="20" a="1"/>
  <c r="ED103" i="20" s="1"/>
  <c r="AL103" i="20" a="1"/>
  <c r="AL103" i="20" s="1"/>
  <c r="CH102" i="20" a="1"/>
  <c r="CH102" i="20" s="1"/>
  <c r="N102" i="20" a="1"/>
  <c r="N102" i="20" s="1"/>
  <c r="CV101" i="20" a="1"/>
  <c r="CV101" i="20" s="1"/>
  <c r="FA104" i="20" a="1"/>
  <c r="FA104" i="20" s="1"/>
  <c r="AM104" i="20" a="1"/>
  <c r="AM104" i="20" s="1"/>
  <c r="DM103" i="20" a="1"/>
  <c r="DM103" i="20" s="1"/>
  <c r="AF103" i="20" a="1"/>
  <c r="AF103" i="20" s="1"/>
  <c r="CY102" i="20" a="1"/>
  <c r="CY102" i="20" s="1"/>
  <c r="AD102" i="20" a="1"/>
  <c r="AD102" i="20" s="1"/>
  <c r="CP104" i="20" a="1"/>
  <c r="CP104" i="20" s="1"/>
  <c r="S104" i="20" a="1"/>
  <c r="S104" i="20" s="1"/>
  <c r="DG103" i="20" a="1"/>
  <c r="DG103" i="20" s="1"/>
  <c r="AU103" i="20" a="1"/>
  <c r="AU103" i="20" s="1"/>
  <c r="DZ102" i="20" a="1"/>
  <c r="DZ102" i="20" s="1"/>
  <c r="BV102" i="20" a="1"/>
  <c r="BV102" i="20" s="1"/>
  <c r="EJ101" i="20" a="1"/>
  <c r="EJ101" i="20" s="1"/>
  <c r="CJ101" i="20" a="1"/>
  <c r="CJ101" i="20" s="1"/>
  <c r="EO101" i="20" a="1"/>
  <c r="EO101" i="20" s="1"/>
  <c r="AR101" i="20" a="1"/>
  <c r="AR101" i="20" s="1"/>
  <c r="EL100" i="20" a="1"/>
  <c r="EL100" i="20" s="1"/>
  <c r="CB100" i="20" a="1"/>
  <c r="CB100" i="20" s="1"/>
  <c r="P100" i="20" a="1"/>
  <c r="P100" i="20" s="1"/>
  <c r="DI99" i="20" a="1"/>
  <c r="DI99" i="20" s="1"/>
  <c r="AT99" i="20" a="1"/>
  <c r="AT99" i="20" s="1"/>
  <c r="U102" i="20" a="1"/>
  <c r="U102" i="20" s="1"/>
  <c r="CA101" i="20" a="1"/>
  <c r="CA101" i="20" s="1"/>
  <c r="EK100" i="20" a="1"/>
  <c r="EK100" i="20" s="1"/>
  <c r="BU100" i="20" a="1"/>
  <c r="BU100" i="20" s="1"/>
  <c r="T100" i="20" a="1"/>
  <c r="T100" i="20" s="1"/>
  <c r="DN99" i="20" a="1"/>
  <c r="DN99" i="20" s="1"/>
  <c r="BK99" i="20" a="1"/>
  <c r="BK99" i="20" s="1"/>
  <c r="E99" i="20" a="1"/>
  <c r="E99" i="20" s="1"/>
  <c r="DK101" i="20" a="1"/>
  <c r="DK101" i="20" s="1"/>
  <c r="AP101" i="20" a="1"/>
  <c r="AP101" i="20" s="1"/>
  <c r="EU100" i="20" a="1"/>
  <c r="EU100" i="20" s="1"/>
  <c r="CK100" i="20" a="1"/>
  <c r="CK100" i="20" s="1"/>
  <c r="N100" i="20" a="1"/>
  <c r="N100" i="20" s="1"/>
  <c r="DC99" i="20" a="1"/>
  <c r="DC99" i="20" s="1"/>
  <c r="AS99" i="20" a="1"/>
  <c r="AS99" i="20" s="1"/>
  <c r="CO101" i="20" a="1"/>
  <c r="CO101" i="20" s="1"/>
  <c r="ET100" i="20" a="1"/>
  <c r="ET100" i="20" s="1"/>
  <c r="CJ100" i="20" a="1"/>
  <c r="CJ100" i="20" s="1"/>
  <c r="X100" i="20" a="1"/>
  <c r="X100" i="20" s="1"/>
  <c r="DM99" i="20" a="1"/>
  <c r="DM99" i="20" s="1"/>
  <c r="AL99" i="20" a="1"/>
  <c r="AL99" i="20" s="1"/>
  <c r="FB101" i="20" a="1"/>
  <c r="FB101" i="20" s="1"/>
  <c r="BP101" i="20" a="1"/>
  <c r="BP101" i="20" s="1"/>
  <c r="E101" i="20" a="1"/>
  <c r="E101" i="20" s="1"/>
  <c r="CY100" i="20" a="1"/>
  <c r="CY100" i="20" s="1"/>
  <c r="AN100" i="20" a="1"/>
  <c r="AN100" i="20" s="1"/>
  <c r="EL99" i="20" a="1"/>
  <c r="EL99" i="20" s="1"/>
  <c r="CD99" i="20" a="1"/>
  <c r="CD99" i="20" s="1"/>
  <c r="AF99" i="20" a="1"/>
  <c r="AF99" i="20" s="1"/>
  <c r="CT101" i="20" a="1"/>
  <c r="CT101" i="20" s="1"/>
  <c r="EY100" i="20" a="1"/>
  <c r="EY100" i="20" s="1"/>
  <c r="CH100" i="20" a="1"/>
  <c r="CH100" i="20" s="1"/>
  <c r="L100" i="20" a="1"/>
  <c r="L100" i="20" s="1"/>
  <c r="DF99" i="20" a="1"/>
  <c r="DF99" i="20" s="1"/>
  <c r="Y99" i="20" a="1"/>
  <c r="Y99" i="20" s="1"/>
  <c r="BZ98" i="20" a="1"/>
  <c r="BZ98" i="20" s="1"/>
  <c r="S98" i="20" a="1"/>
  <c r="S98" i="20" s="1"/>
  <c r="CM101" i="20" a="1"/>
  <c r="CM101" i="20" s="1"/>
  <c r="T101" i="20" a="1"/>
  <c r="T101" i="20" s="1"/>
  <c r="DC100" i="20" a="1"/>
  <c r="DC100" i="20" s="1"/>
  <c r="AG100" i="20" a="1"/>
  <c r="AG100" i="20" s="1"/>
  <c r="DU99" i="20" a="1"/>
  <c r="DU99" i="20" s="1"/>
  <c r="BX99" i="20" a="1"/>
  <c r="BX99" i="20" s="1"/>
  <c r="H99" i="20" a="1"/>
  <c r="H99" i="20" s="1"/>
  <c r="DM101" i="20" a="1"/>
  <c r="DM101" i="20" s="1"/>
  <c r="AS101" i="20" a="1"/>
  <c r="AS101" i="20" s="1"/>
  <c r="ER100" i="20" a="1"/>
  <c r="ER100" i="20" s="1"/>
  <c r="CM100" i="20" a="1"/>
  <c r="CM100" i="20" s="1"/>
  <c r="U100" i="20" a="1"/>
  <c r="U100" i="20" s="1"/>
  <c r="CY99" i="20" a="1"/>
  <c r="CY99" i="20" s="1"/>
  <c r="AO99" i="20" a="1"/>
  <c r="AO99" i="20" s="1"/>
  <c r="DT98" i="20" a="1"/>
  <c r="DT98" i="20" s="1"/>
  <c r="BS98" i="20" a="1"/>
  <c r="BS98" i="20" s="1"/>
  <c r="CQ98" i="20" a="1"/>
  <c r="CQ98" i="20" s="1"/>
  <c r="EZ97" i="20" a="1"/>
  <c r="EZ97" i="20" s="1"/>
  <c r="CO97" i="20" a="1"/>
  <c r="CO97" i="20" s="1"/>
  <c r="AC97" i="20" a="1"/>
  <c r="AC97" i="20" s="1"/>
  <c r="DP96" i="20" a="1"/>
  <c r="DP96" i="20" s="1"/>
  <c r="BP96" i="20" a="1"/>
  <c r="BP96" i="20" s="1"/>
  <c r="EZ95" i="20" a="1"/>
  <c r="EZ95" i="20" s="1"/>
  <c r="EB98" i="20" a="1"/>
  <c r="EB98" i="20" s="1"/>
  <c r="AO98" i="20" a="1"/>
  <c r="AO98" i="20" s="1"/>
  <c r="EJ97" i="20" a="1"/>
  <c r="EJ97" i="20" s="1"/>
  <c r="BM97" i="20" a="1"/>
  <c r="BM97" i="20" s="1"/>
  <c r="M97" i="20" a="1"/>
  <c r="M97" i="20" s="1"/>
  <c r="DJ96" i="20" a="1"/>
  <c r="DJ96" i="20" s="1"/>
  <c r="AN96" i="20" a="1"/>
  <c r="AN96" i="20" s="1"/>
  <c r="ET95" i="20" a="1"/>
  <c r="ET95" i="20" s="1"/>
  <c r="EQ98" i="20" a="1"/>
  <c r="EQ98" i="20" s="1"/>
  <c r="BA98" i="20" a="1"/>
  <c r="BA98" i="20" s="1"/>
  <c r="ED97" i="20" a="1"/>
  <c r="ED97" i="20" s="1"/>
  <c r="BW97" i="20" a="1"/>
  <c r="BW97" i="20" s="1"/>
  <c r="EZ96" i="20" a="1"/>
  <c r="EZ96" i="20" s="1"/>
  <c r="CG96" i="20" a="1"/>
  <c r="CG96" i="20" s="1"/>
  <c r="P96" i="20" a="1"/>
  <c r="P96" i="20" s="1"/>
  <c r="DS98" i="20" a="1"/>
  <c r="DS98" i="20" s="1"/>
  <c r="AS98" i="20" a="1"/>
  <c r="AS98" i="20" s="1"/>
  <c r="DM97" i="20" a="1"/>
  <c r="DM97" i="20" s="1"/>
  <c r="AQ97" i="20" a="1"/>
  <c r="AQ97" i="20" s="1"/>
  <c r="DY96" i="20" a="1"/>
  <c r="DY96" i="20" s="1"/>
  <c r="BI96" i="20" a="1"/>
  <c r="BI96" i="20" s="1"/>
  <c r="FD95" i="20" a="1"/>
  <c r="FD95" i="20" s="1"/>
  <c r="EG98" i="20" a="1"/>
  <c r="EG98" i="20" s="1"/>
  <c r="BP98" i="20" a="1"/>
  <c r="BP98" i="20" s="1"/>
  <c r="FC97" i="20" a="1"/>
  <c r="FC97" i="20" s="1"/>
  <c r="CW97" i="20" a="1"/>
  <c r="CW97" i="20" s="1"/>
  <c r="AE97" i="20" a="1"/>
  <c r="AE97" i="20" s="1"/>
  <c r="DX96" i="20" a="1"/>
  <c r="DX96" i="20" s="1"/>
  <c r="BH96" i="20" a="1"/>
  <c r="BH96" i="20" s="1"/>
  <c r="I96" i="20" a="1"/>
  <c r="I96" i="20" s="1"/>
  <c r="CT98" i="20" a="1"/>
  <c r="CT98" i="20" s="1"/>
  <c r="I98" i="20" a="1"/>
  <c r="I98" i="20" s="1"/>
  <c r="CV97" i="20" a="1"/>
  <c r="CV97" i="20" s="1"/>
  <c r="AJ97" i="20" a="1"/>
  <c r="AJ97" i="20" s="1"/>
  <c r="DR96" i="20" a="1"/>
  <c r="DR96" i="20" s="1"/>
  <c r="BB96" i="20" a="1"/>
  <c r="BB96" i="20" s="1"/>
  <c r="EV95" i="20" a="1"/>
  <c r="EV95" i="20" s="1"/>
  <c r="CV95" i="20" a="1"/>
  <c r="CV95" i="20" s="1"/>
  <c r="BB95" i="20" a="1"/>
  <c r="BB95" i="20" s="1"/>
  <c r="DW98" i="20" a="1"/>
  <c r="DW98" i="20" s="1"/>
  <c r="AK98" i="20" a="1"/>
  <c r="AK98" i="20" s="1"/>
  <c r="DP97" i="20" a="1"/>
  <c r="DP97" i="20" s="1"/>
  <c r="BJ97" i="20" a="1"/>
  <c r="BJ97" i="20" s="1"/>
  <c r="I97" i="20" a="1"/>
  <c r="I97" i="20" s="1"/>
  <c r="CU96" i="20" a="1"/>
  <c r="CU96" i="20" s="1"/>
  <c r="AV96" i="20" a="1"/>
  <c r="AV96" i="20" s="1"/>
  <c r="EP95" i="20" a="1"/>
  <c r="EP95" i="20" s="1"/>
  <c r="DV98" i="20" a="1"/>
  <c r="DV98" i="20" s="1"/>
  <c r="BL98" i="20" a="1"/>
  <c r="BL98" i="20" s="1"/>
  <c r="G98" i="20" a="1"/>
  <c r="G98" i="20" s="1"/>
  <c r="CU97" i="20" a="1"/>
  <c r="CU97" i="20" s="1"/>
  <c r="X97" i="20" a="1"/>
  <c r="X97" i="20" s="1"/>
  <c r="DQ96" i="20" a="1"/>
  <c r="DQ96" i="20" s="1"/>
  <c r="AU96" i="20" a="1"/>
  <c r="AU96" i="20" s="1"/>
  <c r="DX95" i="20" a="1"/>
  <c r="DX95" i="20" s="1"/>
  <c r="AI95" i="20" a="1"/>
  <c r="AI95" i="20" s="1"/>
  <c r="DM94" i="20" a="1"/>
  <c r="DM94" i="20" s="1"/>
  <c r="Z95" i="20" a="1"/>
  <c r="Z95" i="20" s="1"/>
  <c r="DU94" i="20" a="1"/>
  <c r="DU94" i="20" s="1"/>
  <c r="BN94" i="20" a="1"/>
  <c r="BN94" i="20" s="1"/>
  <c r="EW93" i="20" a="1"/>
  <c r="EW93" i="20" s="1"/>
  <c r="CG93" i="20" a="1"/>
  <c r="CG93" i="20" s="1"/>
  <c r="AF93" i="20" a="1"/>
  <c r="AF93" i="20" s="1"/>
  <c r="DJ92" i="20" a="1"/>
  <c r="DJ92" i="20" s="1"/>
  <c r="BH92" i="20" a="1"/>
  <c r="BH92" i="20" s="1"/>
  <c r="EL91" i="20" a="1"/>
  <c r="EL91" i="20" s="1"/>
  <c r="CJ91" i="20" a="1"/>
  <c r="CJ91" i="20" s="1"/>
  <c r="R91" i="20" a="1"/>
  <c r="R91" i="20" s="1"/>
  <c r="DN90" i="20" a="1"/>
  <c r="DN90" i="20" s="1"/>
  <c r="AV90" i="20" a="1"/>
  <c r="AV90" i="20" s="1"/>
  <c r="EA89" i="20" a="1"/>
  <c r="EA89" i="20" s="1"/>
  <c r="BY89" i="20" a="1"/>
  <c r="BY89" i="20" s="1"/>
  <c r="BM95" i="20" a="1"/>
  <c r="BM95" i="20" s="1"/>
  <c r="EW94" i="20" a="1"/>
  <c r="EW94" i="20" s="1"/>
  <c r="BT94" i="20" a="1"/>
  <c r="BT94" i="20" s="1"/>
  <c r="O94" i="20" a="1"/>
  <c r="O94" i="20" s="1"/>
  <c r="DD93" i="20" a="1"/>
  <c r="DD93" i="20" s="1"/>
  <c r="AL93" i="20" a="1"/>
  <c r="AL93" i="20" s="1"/>
  <c r="EK92" i="20" a="1"/>
  <c r="EK92" i="20" s="1"/>
  <c r="BN92" i="20" a="1"/>
  <c r="BN92" i="20" s="1"/>
  <c r="M92" i="20" a="1"/>
  <c r="M92" i="20" s="1"/>
  <c r="CP91" i="20" a="1"/>
  <c r="CP91" i="20" s="1"/>
  <c r="AP91" i="20" a="1"/>
  <c r="AP91" i="20" s="1"/>
  <c r="DY90" i="20" a="1"/>
  <c r="DY90" i="20" s="1"/>
  <c r="BU90" i="20" a="1"/>
  <c r="BU90" i="20" s="1"/>
  <c r="H90" i="20" a="1"/>
  <c r="H90" i="20" s="1"/>
  <c r="CZ89" i="20" a="1"/>
  <c r="CZ89" i="20" s="1"/>
  <c r="DZ95" i="20" a="1"/>
  <c r="DZ95" i="20" s="1"/>
  <c r="I95" i="20" a="1"/>
  <c r="I95" i="20" s="1"/>
  <c r="CX94" i="20" a="1"/>
  <c r="CX94" i="20" s="1"/>
  <c r="AG94" i="20" a="1"/>
  <c r="AG94" i="20" s="1"/>
  <c r="DV93" i="20" a="1"/>
  <c r="DV93" i="20" s="1"/>
  <c r="BS93" i="20" a="1"/>
  <c r="BS93" i="20" s="1"/>
  <c r="EV92" i="20" a="1"/>
  <c r="EV92" i="20" s="1"/>
  <c r="CU92" i="20" a="1"/>
  <c r="CU92" i="20" s="1"/>
  <c r="X92" i="20" a="1"/>
  <c r="X92" i="20" s="1"/>
  <c r="DW91" i="20" a="1"/>
  <c r="DW91" i="20" s="1"/>
  <c r="BA91" i="20" a="1"/>
  <c r="BA91" i="20" s="1"/>
  <c r="EQ90" i="20" a="1"/>
  <c r="EQ90" i="20" s="1"/>
  <c r="CG90" i="20" a="1"/>
  <c r="CG90" i="20" s="1"/>
  <c r="AB90" i="20" a="1"/>
  <c r="AB90" i="20" s="1"/>
  <c r="DS89" i="20" a="1"/>
  <c r="DS89" i="20" s="1"/>
  <c r="BD89" i="20" a="1"/>
  <c r="BD89" i="20" s="1"/>
  <c r="AU95" i="20" a="1"/>
  <c r="AU95" i="20" s="1"/>
  <c r="CW94" i="20" a="1"/>
  <c r="CW94" i="20" s="1"/>
  <c r="AM94" i="20" a="1"/>
  <c r="AM94" i="20" s="1"/>
  <c r="EA93" i="20" a="1"/>
  <c r="EA93" i="20" s="1"/>
  <c r="BR93" i="20" a="1"/>
  <c r="BR93" i="20" s="1"/>
  <c r="Q93" i="20" a="1"/>
  <c r="Q93" i="20" s="1"/>
  <c r="CT92" i="20" a="1"/>
  <c r="CT92" i="20" s="1"/>
  <c r="AS92" i="20" a="1"/>
  <c r="AS92" i="20" s="1"/>
  <c r="DV91" i="20" a="1"/>
  <c r="DV91" i="20" s="1"/>
  <c r="BU91" i="20" a="1"/>
  <c r="BU91" i="20" s="1"/>
  <c r="FC90" i="20" a="1"/>
  <c r="FC90" i="20" s="1"/>
  <c r="CL90" i="20" a="1"/>
  <c r="CL90" i="20" s="1"/>
  <c r="AH90" i="20" a="1"/>
  <c r="AH90" i="20" s="1"/>
  <c r="DR89" i="20" a="1"/>
  <c r="DR89" i="20" s="1"/>
  <c r="BJ89" i="20" a="1"/>
  <c r="BJ89" i="20" s="1"/>
  <c r="AF95" i="20" a="1"/>
  <c r="AF95" i="20" s="1"/>
  <c r="DD94" i="20" a="1"/>
  <c r="DD94" i="20" s="1"/>
  <c r="BE94" i="20" a="1"/>
  <c r="BE94" i="20" s="1"/>
  <c r="EG93" i="20" a="1"/>
  <c r="EG93" i="20" s="1"/>
  <c r="BJ93" i="20" a="1"/>
  <c r="BJ93" i="20" s="1"/>
  <c r="EU92" i="20" a="1"/>
  <c r="EU92" i="20" s="1"/>
  <c r="CL92" i="20" a="1"/>
  <c r="CL92" i="20" s="1"/>
  <c r="W92" i="20" a="1"/>
  <c r="W92" i="20" s="1"/>
  <c r="DN91" i="20" a="1"/>
  <c r="DN91" i="20" s="1"/>
  <c r="AN91" i="20" a="1"/>
  <c r="AN91" i="20" s="1"/>
  <c r="DW90" i="20" a="1"/>
  <c r="DW90" i="20" s="1"/>
  <c r="BF90" i="20" a="1"/>
  <c r="BF90" i="20" s="1"/>
  <c r="F90" i="20" a="1"/>
  <c r="F90" i="20" s="1"/>
  <c r="CQ89" i="20" a="1"/>
  <c r="CQ89" i="20" s="1"/>
  <c r="AH89" i="20" a="1"/>
  <c r="AH89" i="20" s="1"/>
  <c r="AD95" i="20" a="1"/>
  <c r="AD95" i="20" s="1"/>
  <c r="DJ94" i="20" a="1"/>
  <c r="DJ94" i="20" s="1"/>
  <c r="AX94" i="20" a="1"/>
  <c r="AX94" i="20" s="1"/>
  <c r="ET93" i="20" a="1"/>
  <c r="ET93" i="20" s="1"/>
  <c r="BW93" i="20" a="1"/>
  <c r="BW93" i="20" s="1"/>
  <c r="H93" i="20" a="1"/>
  <c r="H93" i="20" s="1"/>
  <c r="CY92" i="20" a="1"/>
  <c r="CY92" i="20" s="1"/>
  <c r="AJ92" i="20" a="1"/>
  <c r="AJ92" i="20" s="1"/>
  <c r="EA91" i="20" a="1"/>
  <c r="EA91" i="20" s="1"/>
  <c r="BL91" i="20" a="1"/>
  <c r="BL91" i="20" s="1"/>
  <c r="EU90" i="20" a="1"/>
  <c r="EU90" i="20" s="1"/>
  <c r="CJ90" i="20" a="1"/>
  <c r="CJ90" i="20" s="1"/>
  <c r="R90" i="20" a="1"/>
  <c r="R90" i="20" s="1"/>
  <c r="DC89" i="20" a="1"/>
  <c r="DC89" i="20" s="1"/>
  <c r="AT89" i="20" a="1"/>
  <c r="AT89" i="20" s="1"/>
  <c r="EE88" i="20" a="1"/>
  <c r="EE88" i="20" s="1"/>
  <c r="BV88" i="20" a="1"/>
  <c r="BV88" i="20" s="1"/>
  <c r="AL95" i="20" a="1"/>
  <c r="AL95" i="20" s="1"/>
  <c r="DW94" i="20" a="1"/>
  <c r="DW94" i="20" s="1"/>
  <c r="AQ94" i="20" a="1"/>
  <c r="AQ94" i="20" s="1"/>
  <c r="ES93" i="20" a="1"/>
  <c r="ES93" i="20" s="1"/>
  <c r="CN93" i="20" a="1"/>
  <c r="CN93" i="20" s="1"/>
  <c r="AA93" i="20" a="1"/>
  <c r="AA93" i="20" s="1"/>
  <c r="DR92" i="20" a="1"/>
  <c r="DR92" i="20" s="1"/>
  <c r="BC92" i="20" a="1"/>
  <c r="BC92" i="20" s="1"/>
  <c r="ET91" i="20" a="1"/>
  <c r="ET91" i="20" s="1"/>
  <c r="CE91" i="20" a="1"/>
  <c r="CE91" i="20" s="1"/>
  <c r="Z91" i="20" a="1"/>
  <c r="Z91" i="20" s="1"/>
  <c r="DH90" i="20" a="1"/>
  <c r="DH90" i="20" s="1"/>
  <c r="AX90" i="20" a="1"/>
  <c r="AX90" i="20" s="1"/>
  <c r="EQ89" i="20" a="1"/>
  <c r="EQ89" i="20" s="1"/>
  <c r="CA89" i="20" a="1"/>
  <c r="CA89" i="20" s="1"/>
  <c r="CK95" i="20" a="1"/>
  <c r="CK95" i="20" s="1"/>
  <c r="AA95" i="20" a="1"/>
  <c r="AA95" i="20" s="1"/>
  <c r="CT94" i="20" a="1"/>
  <c r="CT94" i="20" s="1"/>
  <c r="AC94" i="20" a="1"/>
  <c r="AC94" i="20" s="1"/>
  <c r="DX93" i="20" a="1"/>
  <c r="DX93" i="20" s="1"/>
  <c r="BO93" i="20" a="1"/>
  <c r="BO93" i="20" s="1"/>
  <c r="EY92" i="20" a="1"/>
  <c r="EY92" i="20" s="1"/>
  <c r="CQ92" i="20" a="1"/>
  <c r="CQ92" i="20" s="1"/>
  <c r="AA92" i="20" a="1"/>
  <c r="AA92" i="20" s="1"/>
  <c r="DS91" i="20" a="1"/>
  <c r="DS91" i="20" s="1"/>
  <c r="BD91" i="20" a="1"/>
  <c r="BD91" i="20" s="1"/>
  <c r="EZ90" i="20" a="1"/>
  <c r="EZ90" i="20" s="1"/>
  <c r="CI90" i="20" a="1"/>
  <c r="CI90" i="20" s="1"/>
  <c r="P90" i="20" a="1"/>
  <c r="P90" i="20" s="1"/>
  <c r="DO89" i="20" a="1"/>
  <c r="DO89" i="20" s="1"/>
  <c r="AR89" i="20" a="1"/>
  <c r="AR89" i="20" s="1"/>
  <c r="EQ88" i="20" a="1"/>
  <c r="EQ88" i="20" s="1"/>
  <c r="BT88" i="20" a="1"/>
  <c r="BT88" i="20" s="1"/>
  <c r="DW88" i="20" a="1"/>
  <c r="DW88" i="20" s="1"/>
  <c r="BH88" i="20" a="1"/>
  <c r="BH88" i="20" s="1"/>
  <c r="F88" i="20" a="1"/>
  <c r="F88" i="20" s="1"/>
  <c r="CJ87" i="20" a="1"/>
  <c r="CJ87" i="20" s="1"/>
  <c r="AH87" i="20" a="1"/>
  <c r="AH87" i="20" s="1"/>
  <c r="DL86" i="20" a="1"/>
  <c r="DL86" i="20" s="1"/>
  <c r="BJ86" i="20" a="1"/>
  <c r="BJ86" i="20" s="1"/>
  <c r="EN85" i="20" a="1"/>
  <c r="EN85" i="20" s="1"/>
  <c r="CG85" i="20" a="1"/>
  <c r="CG85" i="20" s="1"/>
  <c r="AB85" i="20" a="1"/>
  <c r="AB85" i="20" s="1"/>
  <c r="EB84" i="20" a="1"/>
  <c r="EB84" i="20" s="1"/>
  <c r="CB84" i="20" a="1"/>
  <c r="CB84" i="20" s="1"/>
  <c r="AB84" i="20" a="1"/>
  <c r="AB84" i="20" s="1"/>
  <c r="DS83" i="20" a="1"/>
  <c r="DS83" i="20" s="1"/>
  <c r="BD83" i="20" a="1"/>
  <c r="BD83" i="20" s="1"/>
  <c r="O89" i="20" a="1"/>
  <c r="O89" i="20" s="1"/>
  <c r="CD88" i="20" a="1"/>
  <c r="CD88" i="20" s="1"/>
  <c r="K88" i="20" a="1"/>
  <c r="K88" i="20" s="1"/>
  <c r="DC87" i="20" a="1"/>
  <c r="DC87" i="20" s="1"/>
  <c r="AM87" i="20" a="1"/>
  <c r="AM87" i="20" s="1"/>
  <c r="EE86" i="20" a="1"/>
  <c r="EE86" i="20" s="1"/>
  <c r="BO86" i="20" a="1"/>
  <c r="BO86" i="20" s="1"/>
  <c r="G86" i="20" a="1"/>
  <c r="G86" i="20" s="1"/>
  <c r="CS85" i="20" a="1"/>
  <c r="CS85" i="20" s="1"/>
  <c r="V85" i="20" a="1"/>
  <c r="V85" i="20" s="1"/>
  <c r="DJ84" i="20" a="1"/>
  <c r="DJ84" i="20" s="1"/>
  <c r="AX84" i="20" a="1"/>
  <c r="AX84" i="20" s="1"/>
  <c r="EE83" i="20" a="1"/>
  <c r="EE83" i="20" s="1"/>
  <c r="BT83" i="20" a="1"/>
  <c r="BT83" i="20" s="1"/>
  <c r="N83" i="20" a="1"/>
  <c r="N83" i="20" s="1"/>
  <c r="DH82" i="20" a="1"/>
  <c r="DH82" i="20" s="1"/>
  <c r="EV88" i="20" a="1"/>
  <c r="EV88" i="20" s="1"/>
  <c r="BF88" i="20" a="1"/>
  <c r="BF88" i="20" s="1"/>
  <c r="EP87" i="20" a="1"/>
  <c r="EP87" i="20" s="1"/>
  <c r="CH87" i="20" a="1"/>
  <c r="CH87" i="20" s="1"/>
  <c r="R87" i="20" a="1"/>
  <c r="R87" i="20" s="1"/>
  <c r="DJ86" i="20" a="1"/>
  <c r="DJ86" i="20" s="1"/>
  <c r="AT86" i="20" a="1"/>
  <c r="AT86" i="20" s="1"/>
  <c r="EL85" i="20" a="1"/>
  <c r="EL85" i="20" s="1"/>
  <c r="CE85" i="20" a="1"/>
  <c r="CE85" i="20" s="1"/>
  <c r="AG85" i="20" a="1"/>
  <c r="AG85" i="20" s="1"/>
  <c r="CL84" i="20" a="1"/>
  <c r="CL84" i="20" s="1"/>
  <c r="N84" i="20" a="1"/>
  <c r="N84" i="20" s="1"/>
  <c r="CY83" i="20" a="1"/>
  <c r="CY83" i="20" s="1"/>
  <c r="AQ83" i="20" a="1"/>
  <c r="AQ83" i="20" s="1"/>
  <c r="DS82" i="20" a="1"/>
  <c r="DS82" i="20" s="1"/>
  <c r="EU88" i="20" a="1"/>
  <c r="EU88" i="20" s="1"/>
  <c r="CA88" i="20" a="1"/>
  <c r="CA88" i="20" s="1"/>
  <c r="P88" i="20" a="1"/>
  <c r="P88" i="20" s="1"/>
  <c r="DA87" i="20" a="1"/>
  <c r="DA87" i="20" s="1"/>
  <c r="AR87" i="20" a="1"/>
  <c r="AR87" i="20" s="1"/>
  <c r="EC86" i="20" a="1"/>
  <c r="EC86" i="20" s="1"/>
  <c r="BT86" i="20" a="1"/>
  <c r="BT86" i="20" s="1"/>
  <c r="E86" i="20" a="1"/>
  <c r="E86" i="20" s="1"/>
  <c r="CQ85" i="20" a="1"/>
  <c r="CQ85" i="20" s="1"/>
  <c r="O85" i="20" a="1"/>
  <c r="O85" i="20" s="1"/>
  <c r="DC84" i="20" a="1"/>
  <c r="DC84" i="20" s="1"/>
  <c r="AQ84" i="20" a="1"/>
  <c r="AQ84" i="20" s="1"/>
  <c r="EJ83" i="20" a="1"/>
  <c r="EJ83" i="20" s="1"/>
  <c r="CE83" i="20" a="1"/>
  <c r="CE83" i="20" s="1"/>
  <c r="CE104" i="20" a="1"/>
  <c r="CE104" i="20" s="1"/>
  <c r="DD103" i="20" a="1"/>
  <c r="DD103" i="20" s="1"/>
  <c r="DF102" i="20" a="1"/>
  <c r="DF102" i="20" s="1"/>
  <c r="EN104" i="20" a="1"/>
  <c r="EN104" i="20" s="1"/>
  <c r="EO103" i="20" a="1"/>
  <c r="EO103" i="20" s="1"/>
  <c r="BX103" i="20" a="1"/>
  <c r="BX103" i="20" s="1"/>
  <c r="FC102" i="20" a="1"/>
  <c r="FC102" i="20" s="1"/>
  <c r="CC102" i="20" a="1"/>
  <c r="CC102" i="20" s="1"/>
  <c r="FC104" i="20" a="1"/>
  <c r="FC104" i="20" s="1"/>
  <c r="BI104" i="20" a="1"/>
  <c r="BI104" i="20" s="1"/>
  <c r="DS103" i="20" a="1"/>
  <c r="DS103" i="20" s="1"/>
  <c r="AB103" i="20" a="1"/>
  <c r="AB103" i="20" s="1"/>
  <c r="BX102" i="20" a="1"/>
  <c r="BX102" i="20" s="1"/>
  <c r="H102" i="20" a="1"/>
  <c r="H102" i="20" s="1"/>
  <c r="CQ101" i="20" a="1"/>
  <c r="CQ101" i="20" s="1"/>
  <c r="ES104" i="20" a="1"/>
  <c r="ES104" i="20" s="1"/>
  <c r="AD104" i="20" a="1"/>
  <c r="AD104" i="20" s="1"/>
  <c r="DH103" i="20" a="1"/>
  <c r="DH103" i="20" s="1"/>
  <c r="AA103" i="20" a="1"/>
  <c r="AA103" i="20" s="1"/>
  <c r="CS102" i="20" a="1"/>
  <c r="CS102" i="20" s="1"/>
  <c r="R102" i="20" a="1"/>
  <c r="R102" i="20" s="1"/>
  <c r="BU104" i="20" a="1"/>
  <c r="BU104" i="20" s="1"/>
  <c r="H104" i="20" a="1"/>
  <c r="H104" i="20" s="1"/>
  <c r="CW103" i="20" a="1"/>
  <c r="CW103" i="20" s="1"/>
  <c r="AK103" i="20" a="1"/>
  <c r="AK103" i="20" s="1"/>
  <c r="DT102" i="20" a="1"/>
  <c r="DT102" i="20" s="1"/>
  <c r="AZ102" i="20" a="1"/>
  <c r="AZ102" i="20" s="1"/>
  <c r="EE101" i="20" a="1"/>
  <c r="EE101" i="20" s="1"/>
  <c r="BX101" i="20" a="1"/>
  <c r="BX101" i="20" s="1"/>
  <c r="DS101" i="20" a="1"/>
  <c r="DS101" i="20" s="1"/>
  <c r="AJ101" i="20" a="1"/>
  <c r="AJ101" i="20" s="1"/>
  <c r="EB100" i="20" a="1"/>
  <c r="EB100" i="20" s="1"/>
  <c r="BV100" i="20" a="1"/>
  <c r="BV100" i="20" s="1"/>
  <c r="J100" i="20" a="1"/>
  <c r="J100" i="20" s="1"/>
  <c r="CX99" i="20" a="1"/>
  <c r="CX99" i="20" s="1"/>
  <c r="AI99" i="20" a="1"/>
  <c r="AI99" i="20" s="1"/>
  <c r="F102" i="20" a="1"/>
  <c r="F102" i="20" s="1"/>
  <c r="BL101" i="20" a="1"/>
  <c r="BL101" i="20" s="1"/>
  <c r="EF100" i="20" a="1"/>
  <c r="EF100" i="20" s="1"/>
  <c r="BP100" i="20" a="1"/>
  <c r="BP100" i="20" s="1"/>
  <c r="O100" i="20" a="1"/>
  <c r="O100" i="20" s="1"/>
  <c r="DD99" i="20" a="1"/>
  <c r="DD99" i="20" s="1"/>
  <c r="AY99" i="20" a="1"/>
  <c r="AY99" i="20" s="1"/>
  <c r="EU98" i="20" a="1"/>
  <c r="EU98" i="20" s="1"/>
  <c r="DD101" i="20" a="1"/>
  <c r="DD101" i="20" s="1"/>
  <c r="AI101" i="20" a="1"/>
  <c r="AI101" i="20" s="1"/>
  <c r="EP100" i="20" a="1"/>
  <c r="EP100" i="20" s="1"/>
  <c r="BZ100" i="20" a="1"/>
  <c r="BZ100" i="20" s="1"/>
  <c r="FD99" i="20" a="1"/>
  <c r="FD99" i="20" s="1"/>
  <c r="CK99" i="20" a="1"/>
  <c r="CK99" i="20" s="1"/>
  <c r="AM99" i="20" a="1"/>
  <c r="AM99" i="20" s="1"/>
  <c r="BQ101" i="20" a="1"/>
  <c r="BQ101" i="20" s="1"/>
  <c r="EJ100" i="20" a="1"/>
  <c r="EJ100" i="20" s="1"/>
  <c r="CE100" i="20" a="1"/>
  <c r="CE100" i="20" s="1"/>
  <c r="S100" i="20" a="1"/>
  <c r="S100" i="20" s="1"/>
  <c r="DB99" i="20" a="1"/>
  <c r="DB99" i="20" s="1"/>
  <c r="AG99" i="20" a="1"/>
  <c r="AG99" i="20" s="1"/>
  <c r="ES101" i="20" a="1"/>
  <c r="ES101" i="20" s="1"/>
  <c r="BJ101" i="20" a="1"/>
  <c r="BJ101" i="20" s="1"/>
  <c r="EZ100" i="20" a="1"/>
  <c r="EZ100" i="20" s="1"/>
  <c r="CT100" i="20" a="1"/>
  <c r="CT100" i="20" s="1"/>
  <c r="AI100" i="20" a="1"/>
  <c r="AI100" i="20" s="1"/>
  <c r="DW99" i="20" a="1"/>
  <c r="DW99" i="20" s="1"/>
  <c r="BY99" i="20" a="1"/>
  <c r="BY99" i="20" s="1"/>
  <c r="Z99" i="20" a="1"/>
  <c r="Z99" i="20" s="1"/>
  <c r="CF101" i="20" a="1"/>
  <c r="CF101" i="20" s="1"/>
  <c r="ES100" i="20" a="1"/>
  <c r="ES100" i="20" s="1"/>
  <c r="BX100" i="20" a="1"/>
  <c r="BX100" i="20" s="1"/>
  <c r="G100" i="20" a="1"/>
  <c r="G100" i="20" s="1"/>
  <c r="CU99" i="20" a="1"/>
  <c r="CU99" i="20" s="1"/>
  <c r="S99" i="20" a="1"/>
  <c r="S99" i="20" s="1"/>
  <c r="BO98" i="20" a="1"/>
  <c r="BO98" i="20" s="1"/>
  <c r="M98" i="20" a="1"/>
  <c r="M98" i="20" s="1"/>
  <c r="CD101" i="20" a="1"/>
  <c r="CD101" i="20" s="1"/>
  <c r="O101" i="20" a="1"/>
  <c r="O101" i="20" s="1"/>
  <c r="CR100" i="20" a="1"/>
  <c r="CR100" i="20" s="1"/>
  <c r="AB100" i="20" a="1"/>
  <c r="AB100" i="20" s="1"/>
  <c r="DP99" i="20" a="1"/>
  <c r="DP99" i="20" s="1"/>
  <c r="BQ99" i="20" a="1"/>
  <c r="BQ99" i="20" s="1"/>
  <c r="FB98" i="20" a="1"/>
  <c r="FB98" i="20" s="1"/>
  <c r="DG101" i="20" a="1"/>
  <c r="DG101" i="20" s="1"/>
  <c r="AK101" i="20" a="1"/>
  <c r="AK101" i="20" s="1"/>
  <c r="EM100" i="20" a="1"/>
  <c r="EM100" i="20" s="1"/>
  <c r="CG100" i="20" a="1"/>
  <c r="CG100" i="20" s="1"/>
  <c r="K100" i="20" a="1"/>
  <c r="K100" i="20" s="1"/>
  <c r="CH99" i="20" a="1"/>
  <c r="CH99" i="20" s="1"/>
  <c r="AD99" i="20" a="1"/>
  <c r="AD99" i="20" s="1"/>
  <c r="DN98" i="20" a="1"/>
  <c r="DN98" i="20" s="1"/>
  <c r="BM98" i="20" a="1"/>
  <c r="BM98" i="20" s="1"/>
  <c r="CI98" i="20" a="1"/>
  <c r="CI98" i="20" s="1"/>
  <c r="EK97" i="20" a="1"/>
  <c r="EK97" i="20" s="1"/>
  <c r="CI97" i="20" a="1"/>
  <c r="CI97" i="20" s="1"/>
  <c r="W97" i="20" a="1"/>
  <c r="W97" i="20" s="1"/>
  <c r="DE96" i="20" a="1"/>
  <c r="DE96" i="20" s="1"/>
  <c r="BF96" i="20" a="1"/>
  <c r="BF96" i="20" s="1"/>
  <c r="EN95" i="20" a="1"/>
  <c r="EN95" i="20" s="1"/>
  <c r="DE98" i="20" a="1"/>
  <c r="DE98" i="20" s="1"/>
  <c r="AI98" i="20" a="1"/>
  <c r="AI98" i="20" s="1"/>
  <c r="DX97" i="20" a="1"/>
  <c r="DX97" i="20" s="1"/>
  <c r="BH97" i="20" a="1"/>
  <c r="BH97" i="20" s="1"/>
  <c r="G97" i="20" a="1"/>
  <c r="G97" i="20" s="1"/>
  <c r="DD96" i="20" a="1"/>
  <c r="DD96" i="20" s="1"/>
  <c r="AH96" i="20" a="1"/>
  <c r="AH96" i="20" s="1"/>
  <c r="EH95" i="20" a="1"/>
  <c r="EH95" i="20" s="1"/>
  <c r="EH98" i="20" a="1"/>
  <c r="EH98" i="20" s="1"/>
  <c r="AN98" i="20" a="1"/>
  <c r="AN98" i="20" s="1"/>
  <c r="DS97" i="20" a="1"/>
  <c r="DS97" i="20" s="1"/>
  <c r="BR97" i="20" a="1"/>
  <c r="BR97" i="20" s="1"/>
  <c r="EP96" i="20" a="1"/>
  <c r="EP96" i="20" s="1"/>
  <c r="CA96" i="20" a="1"/>
  <c r="CA96" i="20" s="1"/>
  <c r="EX95" i="20" a="1"/>
  <c r="EX95" i="20" s="1"/>
  <c r="DK98" i="20" a="1"/>
  <c r="DK98" i="20" s="1"/>
  <c r="AH98" i="20" a="1"/>
  <c r="AH98" i="20" s="1"/>
  <c r="DB97" i="20" a="1"/>
  <c r="DB97" i="20" s="1"/>
  <c r="AL97" i="20" a="1"/>
  <c r="AL97" i="20" s="1"/>
  <c r="DS96" i="20" a="1"/>
  <c r="DS96" i="20" s="1"/>
  <c r="BD96" i="20" a="1"/>
  <c r="BD96" i="20" s="1"/>
  <c r="EW95" i="20" a="1"/>
  <c r="EW95" i="20" s="1"/>
  <c r="DX98" i="20" a="1"/>
  <c r="DX98" i="20" s="1"/>
  <c r="AY98" i="20" a="1"/>
  <c r="AY98" i="20" s="1"/>
  <c r="EX97" i="20" a="1"/>
  <c r="EX97" i="20" s="1"/>
  <c r="CQ97" i="20" a="1"/>
  <c r="CQ97" i="20" s="1"/>
  <c r="U97" i="20" a="1"/>
  <c r="U97" i="20" s="1"/>
  <c r="DN96" i="20" a="1"/>
  <c r="DN96" i="20" s="1"/>
  <c r="BC96" i="20" a="1"/>
  <c r="BC96" i="20" s="1"/>
  <c r="ER95" i="20" a="1"/>
  <c r="ER95" i="20" s="1"/>
  <c r="CM98" i="20" a="1"/>
  <c r="CM98" i="20" s="1"/>
  <c r="EW97" i="20" a="1"/>
  <c r="EW97" i="20" s="1"/>
  <c r="CL97" i="20" a="1"/>
  <c r="CL97" i="20" s="1"/>
  <c r="Z97" i="20" a="1"/>
  <c r="Z97" i="20" s="1"/>
  <c r="DM96" i="20" a="1"/>
  <c r="DM96" i="20" s="1"/>
  <c r="AW96" i="20" a="1"/>
  <c r="AW96" i="20" s="1"/>
  <c r="EQ95" i="20" a="1"/>
  <c r="EQ95" i="20" s="1"/>
  <c r="CQ95" i="20" a="1"/>
  <c r="CQ95" i="20" s="1"/>
  <c r="AQ95" i="20" a="1"/>
  <c r="AQ95" i="20" s="1"/>
  <c r="DP98" i="20" a="1"/>
  <c r="DP98" i="20" s="1"/>
  <c r="U98" i="20" a="1"/>
  <c r="U98" i="20" s="1"/>
  <c r="DF97" i="20" a="1"/>
  <c r="DF97" i="20" s="1"/>
  <c r="BE97" i="20" a="1"/>
  <c r="BE97" i="20" s="1"/>
  <c r="EX96" i="20" a="1"/>
  <c r="EX96" i="20" s="1"/>
  <c r="CP96" i="20" a="1"/>
  <c r="CP96" i="20" s="1"/>
  <c r="AQ96" i="20" a="1"/>
  <c r="AQ96" i="20" s="1"/>
  <c r="EJ95" i="20" a="1"/>
  <c r="EJ95" i="20" s="1"/>
  <c r="DO98" i="20" a="1"/>
  <c r="DO98" i="20" s="1"/>
  <c r="BE98" i="20" a="1"/>
  <c r="BE98" i="20" s="1"/>
  <c r="FA97" i="20" a="1"/>
  <c r="FA97" i="20" s="1"/>
  <c r="CJ97" i="20" a="1"/>
  <c r="CJ97" i="20" s="1"/>
  <c r="N97" i="20" a="1"/>
  <c r="N97" i="20" s="1"/>
  <c r="DK96" i="20" a="1"/>
  <c r="DK96" i="20" s="1"/>
  <c r="AP96" i="20" a="1"/>
  <c r="AP96" i="20" s="1"/>
  <c r="DQ95" i="20" a="1"/>
  <c r="DQ95" i="20" s="1"/>
  <c r="AC95" i="20" a="1"/>
  <c r="AC95" i="20" s="1"/>
  <c r="DA94" i="20" a="1"/>
  <c r="DA94" i="20" s="1"/>
  <c r="R95" i="20" a="1"/>
  <c r="R95" i="20" s="1"/>
  <c r="DO94" i="20" a="1"/>
  <c r="DO94" i="20" s="1"/>
  <c r="BH94" i="20" a="1"/>
  <c r="BH94" i="20" s="1"/>
  <c r="EJ93" i="20" a="1"/>
  <c r="EJ93" i="20" s="1"/>
  <c r="CA93" i="20" a="1"/>
  <c r="CA93" i="20" s="1"/>
  <c r="Z93" i="20" a="1"/>
  <c r="Z93" i="20" s="1"/>
  <c r="DD92" i="20" a="1"/>
  <c r="DD92" i="20" s="1"/>
  <c r="BB92" i="20" a="1"/>
  <c r="BB92" i="20" s="1"/>
  <c r="EF91" i="20" a="1"/>
  <c r="EF91" i="20" s="1"/>
  <c r="CD91" i="20" a="1"/>
  <c r="CD91" i="20" s="1"/>
  <c r="K91" i="20" a="1"/>
  <c r="K91" i="20" s="1"/>
  <c r="DG90" i="20" a="1"/>
  <c r="DG90" i="20" s="1"/>
  <c r="AQ90" i="20" a="1"/>
  <c r="AQ90" i="20" s="1"/>
  <c r="DU89" i="20" a="1"/>
  <c r="DU89" i="20" s="1"/>
  <c r="BS89" i="20" a="1"/>
  <c r="BS89" i="20" s="1"/>
  <c r="AW95" i="20" a="1"/>
  <c r="AW95" i="20" s="1"/>
  <c r="EP94" i="20" a="1"/>
  <c r="EP94" i="20" s="1"/>
  <c r="BM94" i="20" a="1"/>
  <c r="BM94" i="20" s="1"/>
  <c r="J94" i="20" a="1"/>
  <c r="J94" i="20" s="1"/>
  <c r="CX93" i="20" a="1"/>
  <c r="CX93" i="20" s="1"/>
  <c r="AE93" i="20" a="1"/>
  <c r="AE93" i="20" s="1"/>
  <c r="DW92" i="20" a="1"/>
  <c r="DW92" i="20" s="1"/>
  <c r="BG92" i="20" a="1"/>
  <c r="BG92" i="20" s="1"/>
  <c r="EY91" i="20" a="1"/>
  <c r="EY91" i="20" s="1"/>
  <c r="CI91" i="20" a="1"/>
  <c r="CI91" i="20" s="1"/>
  <c r="AC91" i="20" a="1"/>
  <c r="AC91" i="20" s="1"/>
  <c r="DS90" i="20" a="1"/>
  <c r="DS90" i="20" s="1"/>
  <c r="BO90" i="20" a="1"/>
  <c r="BO90" i="20" s="1"/>
  <c r="FB89" i="20" a="1"/>
  <c r="FB89" i="20" s="1"/>
  <c r="CL89" i="20" a="1"/>
  <c r="CL89" i="20" s="1"/>
  <c r="CZ95" i="20" a="1"/>
  <c r="CZ95" i="20" s="1"/>
  <c r="FC94" i="20" a="1"/>
  <c r="FC94" i="20" s="1"/>
  <c r="CR94" i="20" a="1"/>
  <c r="CR94" i="20" s="1"/>
  <c r="AA94" i="20" a="1"/>
  <c r="AA94" i="20" s="1"/>
  <c r="DP93" i="20" a="1"/>
  <c r="DP93" i="20" s="1"/>
  <c r="BL93" i="20" a="1"/>
  <c r="BL93" i="20" s="1"/>
  <c r="EP92" i="20" a="1"/>
  <c r="EP92" i="20" s="1"/>
  <c r="CN92" i="20" a="1"/>
  <c r="CN92" i="20" s="1"/>
  <c r="R92" i="20" a="1"/>
  <c r="R92" i="20" s="1"/>
  <c r="DP91" i="20" a="1"/>
  <c r="DP91" i="20" s="1"/>
  <c r="AV91" i="20" a="1"/>
  <c r="AV91" i="20" s="1"/>
  <c r="DX90" i="20" a="1"/>
  <c r="DX90" i="20" s="1"/>
  <c r="BT90" i="20" a="1"/>
  <c r="BT90" i="20" s="1"/>
  <c r="U90" i="20" a="1"/>
  <c r="U90" i="20" s="1"/>
  <c r="DL89" i="20" a="1"/>
  <c r="DL89" i="20" s="1"/>
  <c r="AW89" i="20" a="1"/>
  <c r="AW89" i="20" s="1"/>
  <c r="W95" i="20" a="1"/>
  <c r="W95" i="20" s="1"/>
  <c r="CQ94" i="20" a="1"/>
  <c r="CQ94" i="20" s="1"/>
  <c r="T94" i="20" a="1"/>
  <c r="T94" i="20" s="1"/>
  <c r="DU93" i="20" a="1"/>
  <c r="DU93" i="20" s="1"/>
  <c r="BK93" i="20" a="1"/>
  <c r="BK93" i="20" s="1"/>
  <c r="FC92" i="20" a="1"/>
  <c r="FC92" i="20" s="1"/>
  <c r="CM92" i="20" a="1"/>
  <c r="CM92" i="20" s="1"/>
  <c r="AE92" i="20" a="1"/>
  <c r="AE92" i="20" s="1"/>
  <c r="DO91" i="20" a="1"/>
  <c r="DO91" i="20" s="1"/>
  <c r="BG91" i="20" a="1"/>
  <c r="BG91" i="20" s="1"/>
  <c r="EV90" i="20" a="1"/>
  <c r="EV90" i="20" s="1"/>
  <c r="CF90" i="20" a="1"/>
  <c r="CF90" i="20" s="1"/>
  <c r="AA90" i="20" a="1"/>
  <c r="AA90" i="20" s="1"/>
  <c r="DD89" i="20" a="1"/>
  <c r="DD89" i="20" s="1"/>
  <c r="CN95" i="20" a="1"/>
  <c r="CN95" i="20" s="1"/>
  <c r="V95" i="20" a="1"/>
  <c r="V95" i="20" s="1"/>
  <c r="CV94" i="20" a="1"/>
  <c r="CV94" i="20" s="1"/>
  <c r="AY94" i="20" a="1"/>
  <c r="AY94" i="20" s="1"/>
  <c r="DH93" i="20" a="1"/>
  <c r="DH93" i="20" s="1"/>
  <c r="BD93" i="20" a="1"/>
  <c r="BD93" i="20" s="1"/>
  <c r="EN92" i="20" a="1"/>
  <c r="EN92" i="20" s="1"/>
  <c r="CF92" i="20" a="1"/>
  <c r="CF92" i="20" s="1"/>
  <c r="P92" i="20" a="1"/>
  <c r="P92" i="20" s="1"/>
  <c r="DH91" i="20" a="1"/>
  <c r="DH91" i="20" s="1"/>
  <c r="AA91" i="20" a="1"/>
  <c r="AA91" i="20" s="1"/>
  <c r="DP90" i="20" a="1"/>
  <c r="DP90" i="20" s="1"/>
  <c r="AZ90" i="20" a="1"/>
  <c r="AZ90" i="20" s="1"/>
  <c r="EY89" i="20" a="1"/>
  <c r="EY89" i="20" s="1"/>
  <c r="CJ89" i="20" a="1"/>
  <c r="CJ89" i="20" s="1"/>
  <c r="CW95" i="20" a="1"/>
  <c r="CW95" i="20" s="1"/>
  <c r="U95" i="20" a="1"/>
  <c r="U95" i="20" s="1"/>
  <c r="DC94" i="20" a="1"/>
  <c r="DC94" i="20" s="1"/>
  <c r="AR94" i="20" a="1"/>
  <c r="AR94" i="20" s="1"/>
  <c r="EM93" i="20" a="1"/>
  <c r="EM93" i="20" s="1"/>
  <c r="BP93" i="20" a="1"/>
  <c r="BP93" i="20" s="1"/>
  <c r="FA92" i="20" a="1"/>
  <c r="FA92" i="20" s="1"/>
  <c r="CR92" i="20" a="1"/>
  <c r="CR92" i="20" s="1"/>
  <c r="AC92" i="20" a="1"/>
  <c r="AC92" i="20" s="1"/>
  <c r="DT91" i="20" a="1"/>
  <c r="DT91" i="20" s="1"/>
  <c r="BF91" i="20" a="1"/>
  <c r="BF91" i="20" s="1"/>
  <c r="EN90" i="20" a="1"/>
  <c r="EN90" i="20" s="1"/>
  <c r="CD90" i="20" a="1"/>
  <c r="CD90" i="20" s="1"/>
  <c r="L90" i="20" a="1"/>
  <c r="L90" i="20" s="1"/>
  <c r="CV89" i="20" a="1"/>
  <c r="CV89" i="20" s="1"/>
  <c r="AN89" i="20" a="1"/>
  <c r="AN89" i="20" s="1"/>
  <c r="DX88" i="20" a="1"/>
  <c r="DX88" i="20" s="1"/>
  <c r="DJ95" i="20" a="1"/>
  <c r="DJ95" i="20" s="1"/>
  <c r="AB95" i="20" a="1"/>
  <c r="AB95" i="20" s="1"/>
  <c r="DP94" i="20" a="1"/>
  <c r="DP94" i="20" s="1"/>
  <c r="AJ94" i="20" a="1"/>
  <c r="AJ94" i="20" s="1"/>
  <c r="EL93" i="20" a="1"/>
  <c r="EL93" i="20" s="1"/>
  <c r="CC93" i="20" a="1"/>
  <c r="CC93" i="20" s="1"/>
  <c r="T93" i="20" a="1"/>
  <c r="T93" i="20" s="1"/>
  <c r="DL92" i="20" a="1"/>
  <c r="DL92" i="20" s="1"/>
  <c r="AV92" i="20" a="1"/>
  <c r="AV92" i="20" s="1"/>
  <c r="EN91" i="20" a="1"/>
  <c r="EN91" i="20" s="1"/>
  <c r="BX91" i="20" a="1"/>
  <c r="BX91" i="20" s="1"/>
  <c r="S91" i="20" a="1"/>
  <c r="S91" i="20" s="1"/>
  <c r="DC90" i="20" a="1"/>
  <c r="DC90" i="20" s="1"/>
  <c r="AS90" i="20" a="1"/>
  <c r="AS90" i="20" s="1"/>
  <c r="EC89" i="20" a="1"/>
  <c r="EC89" i="20" s="1"/>
  <c r="BU89" i="20" a="1"/>
  <c r="BU89" i="20" s="1"/>
  <c r="CD95" i="20" a="1"/>
  <c r="CD95" i="20" s="1"/>
  <c r="S95" i="20" a="1"/>
  <c r="S95" i="20" s="1"/>
  <c r="CN94" i="20" a="1"/>
  <c r="CN94" i="20" s="1"/>
  <c r="Q94" i="20" a="1"/>
  <c r="Q94" i="20" s="1"/>
  <c r="DR93" i="20" a="1"/>
  <c r="DR93" i="20" s="1"/>
  <c r="BA93" i="20" a="1"/>
  <c r="BA93" i="20" s="1"/>
  <c r="ES92" i="20" a="1"/>
  <c r="ES92" i="20" s="1"/>
  <c r="CC92" i="20" a="1"/>
  <c r="CC92" i="20" s="1"/>
  <c r="U92" i="20" a="1"/>
  <c r="U92" i="20" s="1"/>
  <c r="DE91" i="20" a="1"/>
  <c r="DE91" i="20" s="1"/>
  <c r="AX91" i="20" a="1"/>
  <c r="AX91" i="20" s="1"/>
  <c r="ET90" i="20" a="1"/>
  <c r="ET90" i="20" s="1"/>
  <c r="CB90" i="20" a="1"/>
  <c r="CB90" i="20" s="1"/>
  <c r="J90" i="20" a="1"/>
  <c r="J90" i="20" s="1"/>
  <c r="DH89" i="20" a="1"/>
  <c r="DH89" i="20" s="1"/>
  <c r="AL89" i="20" a="1"/>
  <c r="AL89" i="20" s="1"/>
  <c r="EJ88" i="20" a="1"/>
  <c r="EJ88" i="20" s="1"/>
  <c r="BC89" i="20" a="1"/>
  <c r="BC89" i="20" s="1"/>
  <c r="DN88" i="20" a="1"/>
  <c r="DN88" i="20" s="1"/>
  <c r="BA88" i="20" a="1"/>
  <c r="BA88" i="20" s="1"/>
  <c r="ER87" i="20" a="1"/>
  <c r="ER87" i="20" s="1"/>
  <c r="CC87" i="20" a="1"/>
  <c r="CC87" i="20" s="1"/>
  <c r="T87" i="20" a="1"/>
  <c r="T87" i="20" s="1"/>
  <c r="DE86" i="20" a="1"/>
  <c r="DE86" i="20" s="1"/>
  <c r="AV86" i="20" a="1"/>
  <c r="AV86" i="20" s="1"/>
  <c r="EG85" i="20" a="1"/>
  <c r="EG85" i="20" s="1"/>
  <c r="CA85" i="20" a="1"/>
  <c r="CA85" i="20" s="1"/>
  <c r="W85" i="20" a="1"/>
  <c r="W85" i="20" s="1"/>
  <c r="DV84" i="20" a="1"/>
  <c r="DV84" i="20" s="1"/>
  <c r="BV84" i="20" a="1"/>
  <c r="BV84" i="20" s="1"/>
  <c r="U84" i="20" a="1"/>
  <c r="U84" i="20" s="1"/>
  <c r="DM83" i="20" a="1"/>
  <c r="DM83" i="20" s="1"/>
  <c r="AW83" i="20" a="1"/>
  <c r="AW83" i="20" s="1"/>
  <c r="G89" i="20" a="1"/>
  <c r="G89" i="20" s="1"/>
  <c r="BM88" i="20" a="1"/>
  <c r="BM88" i="20" s="1"/>
  <c r="E88" i="20" a="1"/>
  <c r="E88" i="20" s="1"/>
  <c r="CO87" i="20" a="1"/>
  <c r="CO87" i="20" s="1"/>
  <c r="AG87" i="20" a="1"/>
  <c r="AG87" i="20" s="1"/>
  <c r="DQ86" i="20" a="1"/>
  <c r="DQ86" i="20" s="1"/>
  <c r="BI86" i="20" a="1"/>
  <c r="BI86" i="20" s="1"/>
  <c r="ES85" i="20" a="1"/>
  <c r="ES85" i="20" s="1"/>
  <c r="CF85" i="20" a="1"/>
  <c r="CF85" i="20" s="1"/>
  <c r="P85" i="20" a="1"/>
  <c r="P85" i="20" s="1"/>
  <c r="DD84" i="20" a="1"/>
  <c r="DD84" i="20" s="1"/>
  <c r="AR84" i="20" a="1"/>
  <c r="AR84" i="20" s="1"/>
  <c r="DY83" i="20" a="1"/>
  <c r="DY83" i="20" s="1"/>
  <c r="BO83" i="20" a="1"/>
  <c r="BO83" i="20" s="1"/>
  <c r="H83" i="20" a="1"/>
  <c r="H83" i="20" s="1"/>
  <c r="DB82" i="20" a="1"/>
  <c r="DB82" i="20" s="1"/>
  <c r="DM88" i="20" a="1"/>
  <c r="DM88" i="20" s="1"/>
  <c r="AY88" i="20" a="1"/>
  <c r="AY88" i="20" s="1"/>
  <c r="EB87" i="20" a="1"/>
  <c r="EB87" i="20" s="1"/>
  <c r="CA87" i="20" a="1"/>
  <c r="CA87" i="20" s="1"/>
  <c r="FD86" i="20" a="1"/>
  <c r="FD86" i="20" s="1"/>
  <c r="DC86" i="20" a="1"/>
  <c r="DC86" i="20" s="1"/>
  <c r="AF86" i="20" a="1"/>
  <c r="AF86" i="20" s="1"/>
  <c r="EE85" i="20" a="1"/>
  <c r="EE85" i="20" s="1"/>
  <c r="BZ85" i="20" a="1"/>
  <c r="BZ85" i="20" s="1"/>
  <c r="Z85" i="20" a="1"/>
  <c r="Z85" i="20" s="1"/>
  <c r="CF84" i="20" a="1"/>
  <c r="CF84" i="20" s="1"/>
  <c r="FC83" i="20" a="1"/>
  <c r="FC83" i="20" s="1"/>
  <c r="CS83" i="20" a="1"/>
  <c r="CS83" i="20" s="1"/>
  <c r="AE83" i="20" a="1"/>
  <c r="AE83" i="20" s="1"/>
  <c r="DM82" i="20" a="1"/>
  <c r="DM82" i="20" s="1"/>
  <c r="EM88" i="20" a="1"/>
  <c r="EM88" i="20" s="1"/>
  <c r="BK88" i="20" a="1"/>
  <c r="BK88" i="20" s="1"/>
  <c r="I88" i="20" a="1"/>
  <c r="I88" i="20" s="1"/>
  <c r="CM87" i="20" a="1"/>
  <c r="CM87" i="20" s="1"/>
  <c r="AK87" i="20" a="1"/>
  <c r="AK87" i="20" s="1"/>
  <c r="DO86" i="20" a="1"/>
  <c r="DO86" i="20" s="1"/>
  <c r="BM86" i="20" a="1"/>
  <c r="BM86" i="20" s="1"/>
  <c r="EQ85" i="20" a="1"/>
  <c r="EQ85" i="20" s="1"/>
  <c r="CK85" i="20" a="1"/>
  <c r="CK85" i="20" s="1"/>
  <c r="I85" i="20" a="1"/>
  <c r="I85" i="20" s="1"/>
  <c r="CW84" i="20" a="1"/>
  <c r="CW84" i="20" s="1"/>
  <c r="AK84" i="20" a="1"/>
  <c r="AK84" i="20" s="1"/>
  <c r="EC83" i="20" a="1"/>
  <c r="EC83" i="20" s="1"/>
  <c r="BS83" i="20" a="1"/>
  <c r="BS83" i="20" s="1"/>
  <c r="I103" i="20" a="1"/>
  <c r="I103" i="20" s="1"/>
  <c r="BJ104" i="20" a="1"/>
  <c r="BJ104" i="20" s="1"/>
  <c r="CO103" i="20" a="1"/>
  <c r="CO103" i="20" s="1"/>
  <c r="CO102" i="20" a="1"/>
  <c r="CO102" i="20" s="1"/>
  <c r="DR104" i="20" a="1"/>
  <c r="DR104" i="20" s="1"/>
  <c r="EE103" i="20" a="1"/>
  <c r="EE103" i="20" s="1"/>
  <c r="BM103" i="20" a="1"/>
  <c r="BM103" i="20" s="1"/>
  <c r="EM102" i="20" a="1"/>
  <c r="EM102" i="20" s="1"/>
  <c r="BS102" i="20" a="1"/>
  <c r="BS102" i="20" s="1"/>
  <c r="EL104" i="20" a="1"/>
  <c r="EL104" i="20" s="1"/>
  <c r="AT104" i="20" a="1"/>
  <c r="AT104" i="20" s="1"/>
  <c r="DC103" i="20" a="1"/>
  <c r="DC103" i="20" s="1"/>
  <c r="L103" i="20" a="1"/>
  <c r="L103" i="20" s="1"/>
  <c r="BM102" i="20" a="1"/>
  <c r="BM102" i="20" s="1"/>
  <c r="FC101" i="20" a="1"/>
  <c r="FC101" i="20" s="1"/>
  <c r="CE101" i="20" a="1"/>
  <c r="CE101" i="20" s="1"/>
  <c r="ED104" i="20" a="1"/>
  <c r="ED104" i="20" s="1"/>
  <c r="T104" i="20" a="1"/>
  <c r="T104" i="20" s="1"/>
  <c r="CR103" i="20" a="1"/>
  <c r="CR103" i="20" s="1"/>
  <c r="G103" i="20" a="1"/>
  <c r="G103" i="20" s="1"/>
  <c r="CM102" i="20" a="1"/>
  <c r="CM102" i="20" s="1"/>
  <c r="AH105" i="20" a="1"/>
  <c r="AH105" i="20" s="1"/>
  <c r="BN104" i="20" a="1"/>
  <c r="BN104" i="20" s="1"/>
  <c r="FB103" i="20" a="1"/>
  <c r="FB103" i="20" s="1"/>
  <c r="CL103" i="20" a="1"/>
  <c r="CL103" i="20" s="1"/>
  <c r="Z103" i="20" a="1"/>
  <c r="Z103" i="20" s="1"/>
  <c r="DN102" i="20" a="1"/>
  <c r="DN102" i="20" s="1"/>
  <c r="AU102" i="20" a="1"/>
  <c r="AU102" i="20" s="1"/>
  <c r="DY101" i="20" a="1"/>
  <c r="DY101" i="20" s="1"/>
  <c r="BR101" i="20" a="1"/>
  <c r="BR101" i="20" s="1"/>
  <c r="CX101" i="20" a="1"/>
  <c r="CX101" i="20" s="1"/>
  <c r="AD101" i="20" a="1"/>
  <c r="AD101" i="20" s="1"/>
  <c r="DV100" i="20" a="1"/>
  <c r="DV100" i="20" s="1"/>
  <c r="BQ100" i="20" a="1"/>
  <c r="BQ100" i="20" s="1"/>
  <c r="E100" i="20" a="1"/>
  <c r="E100" i="20" s="1"/>
  <c r="CS99" i="20" a="1"/>
  <c r="CS99" i="20" s="1"/>
  <c r="AC99" i="20" a="1"/>
  <c r="AC99" i="20" s="1"/>
  <c r="EU101" i="20" a="1"/>
  <c r="EU101" i="20" s="1"/>
  <c r="BE101" i="20" a="1"/>
  <c r="BE101" i="20" s="1"/>
  <c r="DQ100" i="20" a="1"/>
  <c r="DQ100" i="20" s="1"/>
  <c r="BJ100" i="20" a="1"/>
  <c r="BJ100" i="20" s="1"/>
  <c r="I100" i="20" a="1"/>
  <c r="I100" i="20" s="1"/>
  <c r="CW99" i="20" a="1"/>
  <c r="CW99" i="20" s="1"/>
  <c r="AN99" i="20" a="1"/>
  <c r="AN99" i="20" s="1"/>
  <c r="Q102" i="20" a="1"/>
  <c r="Q102" i="20" s="1"/>
  <c r="CW101" i="20" a="1"/>
  <c r="CW101" i="20" s="1"/>
  <c r="AB101" i="20" a="1"/>
  <c r="AB101" i="20" s="1"/>
  <c r="EA100" i="20" a="1"/>
  <c r="EA100" i="20" s="1"/>
  <c r="BE100" i="20" a="1"/>
  <c r="BE100" i="20" s="1"/>
  <c r="EX99" i="20" a="1"/>
  <c r="EX99" i="20" s="1"/>
  <c r="CF99" i="20" a="1"/>
  <c r="CF99" i="20" s="1"/>
  <c r="J99" i="20" a="1"/>
  <c r="J99" i="20" s="1"/>
  <c r="BK101" i="20" a="1"/>
  <c r="BK101" i="20" s="1"/>
  <c r="EE100" i="20" a="1"/>
  <c r="EE100" i="20" s="1"/>
  <c r="BY100" i="20" a="1"/>
  <c r="BY100" i="20" s="1"/>
  <c r="M100" i="20" a="1"/>
  <c r="M100" i="20" s="1"/>
  <c r="CV99" i="20" a="1"/>
  <c r="CV99" i="20" s="1"/>
  <c r="AA99" i="20" a="1"/>
  <c r="AA99" i="20" s="1"/>
  <c r="EC101" i="20" a="1"/>
  <c r="EC101" i="20" s="1"/>
  <c r="BC101" i="20" a="1"/>
  <c r="BC101" i="20" s="1"/>
  <c r="EO100" i="20" a="1"/>
  <c r="EO100" i="20" s="1"/>
  <c r="CI100" i="20" a="1"/>
  <c r="CI100" i="20" s="1"/>
  <c r="AC100" i="20" a="1"/>
  <c r="AC100" i="20" s="1"/>
  <c r="DQ99" i="20" a="1"/>
  <c r="DQ99" i="20" s="1"/>
  <c r="BS99" i="20" a="1"/>
  <c r="BS99" i="20" s="1"/>
  <c r="L102" i="20" a="1"/>
  <c r="L102" i="20" s="1"/>
  <c r="AU101" i="20" a="1"/>
  <c r="AU101" i="20" s="1"/>
  <c r="EI100" i="20" a="1"/>
  <c r="EI100" i="20" s="1"/>
  <c r="BS100" i="20" a="1"/>
  <c r="BS100" i="20" s="1"/>
  <c r="FB99" i="20" a="1"/>
  <c r="FB99" i="20" s="1"/>
  <c r="CO99" i="20" a="1"/>
  <c r="CO99" i="20" s="1"/>
  <c r="FC98" i="20" a="1"/>
  <c r="FC98" i="20" s="1"/>
  <c r="BI98" i="20" a="1"/>
  <c r="BI98" i="20" s="1"/>
  <c r="FB97" i="20" a="1"/>
  <c r="FB97" i="20" s="1"/>
  <c r="BW101" i="20" a="1"/>
  <c r="BW101" i="20" s="1"/>
  <c r="EX100" i="20" a="1"/>
  <c r="EX100" i="20" s="1"/>
  <c r="CC100" i="20" a="1"/>
  <c r="CC100" i="20" s="1"/>
  <c r="Q100" i="20" a="1"/>
  <c r="Q100" i="20" s="1"/>
  <c r="DJ99" i="20" a="1"/>
  <c r="DJ99" i="20" s="1"/>
  <c r="BG99" i="20" a="1"/>
  <c r="BG99" i="20" s="1"/>
  <c r="EW98" i="20" a="1"/>
  <c r="EW98" i="20" s="1"/>
  <c r="CY101" i="20" a="1"/>
  <c r="CY101" i="20" s="1"/>
  <c r="AE101" i="20" a="1"/>
  <c r="AE101" i="20" s="1"/>
  <c r="EG100" i="20" a="1"/>
  <c r="EG100" i="20" s="1"/>
  <c r="BW100" i="20" a="1"/>
  <c r="BW100" i="20" s="1"/>
  <c r="EZ99" i="20" a="1"/>
  <c r="EZ99" i="20" s="1"/>
  <c r="CB99" i="20" a="1"/>
  <c r="CB99" i="20" s="1"/>
  <c r="X99" i="20" a="1"/>
  <c r="X99" i="20" s="1"/>
  <c r="DH98" i="20" a="1"/>
  <c r="DH98" i="20" s="1"/>
  <c r="BH98" i="20" a="1"/>
  <c r="BH98" i="20" s="1"/>
  <c r="CA98" i="20" a="1"/>
  <c r="CA98" i="20" s="1"/>
  <c r="EE97" i="20" a="1"/>
  <c r="EE97" i="20" s="1"/>
  <c r="CD97" i="20" a="1"/>
  <c r="CD97" i="20" s="1"/>
  <c r="R97" i="20" a="1"/>
  <c r="R97" i="20" s="1"/>
  <c r="CZ96" i="20" a="1"/>
  <c r="CZ96" i="20" s="1"/>
  <c r="AZ96" i="20" a="1"/>
  <c r="AZ96" i="20" s="1"/>
  <c r="EI95" i="20" a="1"/>
  <c r="EI95" i="20" s="1"/>
  <c r="CP98" i="20" a="1"/>
  <c r="CP98" i="20" s="1"/>
  <c r="AD98" i="20" a="1"/>
  <c r="AD98" i="20" s="1"/>
  <c r="DN97" i="20" a="1"/>
  <c r="DN97" i="20" s="1"/>
  <c r="BC97" i="20" a="1"/>
  <c r="BC97" i="20" s="1"/>
  <c r="FA96" i="20" a="1"/>
  <c r="FA96" i="20" s="1"/>
  <c r="CY96" i="20" a="1"/>
  <c r="CY96" i="20" s="1"/>
  <c r="AB96" i="20" a="1"/>
  <c r="AB96" i="20" s="1"/>
  <c r="EB95" i="20" a="1"/>
  <c r="EB95" i="20" s="1"/>
  <c r="EA98" i="20" a="1"/>
  <c r="EA98" i="20" s="1"/>
  <c r="W98" i="20" a="1"/>
  <c r="W98" i="20" s="1"/>
  <c r="DH97" i="20" a="1"/>
  <c r="DH97" i="20" s="1"/>
  <c r="BL97" i="20" a="1"/>
  <c r="BL97" i="20" s="1"/>
  <c r="EJ96" i="20" a="1"/>
  <c r="EJ96" i="20" s="1"/>
  <c r="BO96" i="20" a="1"/>
  <c r="BO96" i="20" s="1"/>
  <c r="ES95" i="20" a="1"/>
  <c r="ES95" i="20" s="1"/>
  <c r="DC98" i="20" a="1"/>
  <c r="DC98" i="20" s="1"/>
  <c r="AB98" i="20" a="1"/>
  <c r="AB98" i="20" s="1"/>
  <c r="CM97" i="20" a="1"/>
  <c r="CM97" i="20" s="1"/>
  <c r="AA97" i="20" a="1"/>
  <c r="AA97" i="20" s="1"/>
  <c r="DI96" i="20" a="1"/>
  <c r="DI96" i="20" s="1"/>
  <c r="AS96" i="20" a="1"/>
  <c r="AS96" i="20" s="1"/>
  <c r="DU95" i="20" a="1"/>
  <c r="DU95" i="20" s="1"/>
  <c r="DR98" i="20" a="1"/>
  <c r="DR98" i="20" s="1"/>
  <c r="AR98" i="20" a="1"/>
  <c r="AR98" i="20" s="1"/>
  <c r="ER97" i="20" a="1"/>
  <c r="ER97" i="20" s="1"/>
  <c r="CG97" i="20" a="1"/>
  <c r="CG97" i="20" s="1"/>
  <c r="J97" i="20" a="1"/>
  <c r="J97" i="20" s="1"/>
  <c r="DH96" i="20" a="1"/>
  <c r="DH96" i="20" s="1"/>
  <c r="AX96" i="20" a="1"/>
  <c r="AX96" i="20" s="1"/>
  <c r="EZ98" i="20" a="1"/>
  <c r="EZ98" i="20" s="1"/>
  <c r="BN98" i="20" a="1"/>
  <c r="BN98" i="20" s="1"/>
  <c r="EQ97" i="20" a="1"/>
  <c r="EQ97" i="20" s="1"/>
  <c r="CF97" i="20" a="1"/>
  <c r="CF97" i="20" s="1"/>
  <c r="T97" i="20" a="1"/>
  <c r="T97" i="20" s="1"/>
  <c r="DG96" i="20" a="1"/>
  <c r="DG96" i="20" s="1"/>
  <c r="AJ96" i="20" a="1"/>
  <c r="AJ96" i="20" s="1"/>
  <c r="EK95" i="20" a="1"/>
  <c r="EK95" i="20" s="1"/>
  <c r="CJ95" i="20" a="1"/>
  <c r="CJ95" i="20" s="1"/>
  <c r="AK95" i="20" a="1"/>
  <c r="AK95" i="20" s="1"/>
  <c r="DG98" i="20" a="1"/>
  <c r="DG98" i="20" s="1"/>
  <c r="N98" i="20" a="1"/>
  <c r="N98" i="20" s="1"/>
  <c r="CZ97" i="20" a="1"/>
  <c r="CZ97" i="20" s="1"/>
  <c r="AZ97" i="20" a="1"/>
  <c r="AZ97" i="20" s="1"/>
  <c r="ES96" i="20" a="1"/>
  <c r="ES96" i="20" s="1"/>
  <c r="CK96" i="20" a="1"/>
  <c r="CK96" i="20" s="1"/>
  <c r="AD96" i="20" a="1"/>
  <c r="AD96" i="20" s="1"/>
  <c r="DR95" i="20" a="1"/>
  <c r="DR95" i="20" s="1"/>
  <c r="DF98" i="20" a="1"/>
  <c r="DF98" i="20" s="1"/>
  <c r="AV98" i="20" a="1"/>
  <c r="AV98" i="20" s="1"/>
  <c r="EU97" i="20" a="1"/>
  <c r="EU97" i="20" s="1"/>
  <c r="BO97" i="20" a="1"/>
  <c r="BO97" i="20" s="1"/>
  <c r="H97" i="20" a="1"/>
  <c r="H97" i="20" s="1"/>
  <c r="DA96" i="20" a="1"/>
  <c r="DA96" i="20" s="1"/>
  <c r="AI96" i="20" a="1"/>
  <c r="AI96" i="20" s="1"/>
  <c r="CO95" i="20" a="1"/>
  <c r="CO95" i="20" s="1"/>
  <c r="J95" i="20" a="1"/>
  <c r="J95" i="20" s="1"/>
  <c r="EL95" i="20" a="1"/>
  <c r="EL95" i="20" s="1"/>
  <c r="L95" i="20" a="1"/>
  <c r="L95" i="20" s="1"/>
  <c r="DG94" i="20" a="1"/>
  <c r="DG94" i="20" s="1"/>
  <c r="BB94" i="20" a="1"/>
  <c r="BB94" i="20" s="1"/>
  <c r="ED93" i="20" a="1"/>
  <c r="ED93" i="20" s="1"/>
  <c r="BU93" i="20" a="1"/>
  <c r="BU93" i="20" s="1"/>
  <c r="L93" i="20" a="1"/>
  <c r="L93" i="20" s="1"/>
  <c r="CW92" i="20" a="1"/>
  <c r="CW92" i="20" s="1"/>
  <c r="AN92" i="20" a="1"/>
  <c r="AN92" i="20" s="1"/>
  <c r="DY91" i="20" a="1"/>
  <c r="DY91" i="20" s="1"/>
  <c r="BP91" i="20" a="1"/>
  <c r="BP91" i="20" s="1"/>
  <c r="E91" i="20" a="1"/>
  <c r="E91" i="20" s="1"/>
  <c r="DA90" i="20" a="1"/>
  <c r="DA90" i="20" s="1"/>
  <c r="AK90" i="20" a="1"/>
  <c r="AK90" i="20" s="1"/>
  <c r="DN89" i="20" a="1"/>
  <c r="DN89" i="20" s="1"/>
  <c r="BM89" i="20" a="1"/>
  <c r="BM89" i="20" s="1"/>
  <c r="AP95" i="20" a="1"/>
  <c r="AP95" i="20" s="1"/>
  <c r="EI94" i="20" a="1"/>
  <c r="EI94" i="20" s="1"/>
  <c r="BG94" i="20" a="1"/>
  <c r="BG94" i="20" s="1"/>
  <c r="FC93" i="20" a="1"/>
  <c r="FC93" i="20" s="1"/>
  <c r="CL93" i="20" a="1"/>
  <c r="CL93" i="20" s="1"/>
  <c r="Y93" i="20" a="1"/>
  <c r="Y93" i="20" s="1"/>
  <c r="DI92" i="20" a="1"/>
  <c r="DI92" i="20" s="1"/>
  <c r="BA92" i="20" a="1"/>
  <c r="BA92" i="20" s="1"/>
  <c r="EK91" i="20" a="1"/>
  <c r="EK91" i="20" s="1"/>
  <c r="CC91" i="20" a="1"/>
  <c r="CC91" i="20" s="1"/>
  <c r="W91" i="20" a="1"/>
  <c r="W91" i="20" s="1"/>
  <c r="DM90" i="20" a="1"/>
  <c r="DM90" i="20" s="1"/>
  <c r="BI90" i="20" a="1"/>
  <c r="BI90" i="20" s="1"/>
  <c r="EU89" i="20" a="1"/>
  <c r="EU89" i="20" s="1"/>
  <c r="BX89" i="20" a="1"/>
  <c r="BX89" i="20" s="1"/>
  <c r="BL95" i="20" a="1"/>
  <c r="BL95" i="20" s="1"/>
  <c r="EV94" i="20" a="1"/>
  <c r="EV94" i="20" s="1"/>
  <c r="CL94" i="20" a="1"/>
  <c r="CL94" i="20" s="1"/>
  <c r="U94" i="20" a="1"/>
  <c r="U94" i="20" s="1"/>
  <c r="DJ93" i="20" a="1"/>
  <c r="DJ93" i="20" s="1"/>
  <c r="BF93" i="20" a="1"/>
  <c r="BF93" i="20" s="1"/>
  <c r="EJ92" i="20" a="1"/>
  <c r="EJ92" i="20" s="1"/>
  <c r="CH92" i="20" a="1"/>
  <c r="CH92" i="20" s="1"/>
  <c r="L92" i="20" a="1"/>
  <c r="L92" i="20" s="1"/>
  <c r="DJ91" i="20" a="1"/>
  <c r="DJ91" i="20" s="1"/>
  <c r="AI91" i="20" a="1"/>
  <c r="AI91" i="20" s="1"/>
  <c r="DR90" i="20" a="1"/>
  <c r="DR90" i="20" s="1"/>
  <c r="BN90" i="20" a="1"/>
  <c r="BN90" i="20" s="1"/>
  <c r="G90" i="20" a="1"/>
  <c r="G90" i="20" s="1"/>
  <c r="DE89" i="20" a="1"/>
  <c r="DE89" i="20" s="1"/>
  <c r="DT95" i="20" a="1"/>
  <c r="DT95" i="20" s="1"/>
  <c r="O95" i="20" a="1"/>
  <c r="O95" i="20" s="1"/>
  <c r="CK94" i="20" a="1"/>
  <c r="CK94" i="20" s="1"/>
  <c r="N94" i="20" a="1"/>
  <c r="N94" i="20" s="1"/>
  <c r="DO93" i="20" a="1"/>
  <c r="DO93" i="20" s="1"/>
  <c r="BE93" i="20" a="1"/>
  <c r="BE93" i="20" s="1"/>
  <c r="EO92" i="20" a="1"/>
  <c r="EO92" i="20" s="1"/>
  <c r="CG92" i="20" a="1"/>
  <c r="CG92" i="20" s="1"/>
  <c r="Q92" i="20" a="1"/>
  <c r="Q92" i="20" s="1"/>
  <c r="DI91" i="20" a="1"/>
  <c r="DI91" i="20" s="1"/>
  <c r="AZ91" i="20" a="1"/>
  <c r="AZ91" i="20" s="1"/>
  <c r="EP90" i="20" a="1"/>
  <c r="EP90" i="20" s="1"/>
  <c r="BZ90" i="20" a="1"/>
  <c r="BZ90" i="20" s="1"/>
  <c r="T90" i="20" a="1"/>
  <c r="T90" i="20" s="1"/>
  <c r="CX89" i="20" a="1"/>
  <c r="CX89" i="20" s="1"/>
  <c r="CG95" i="20" a="1"/>
  <c r="CG95" i="20" s="1"/>
  <c r="FA94" i="20" a="1"/>
  <c r="FA94" i="20" s="1"/>
  <c r="CP94" i="20" a="1"/>
  <c r="CP94" i="20" s="1"/>
  <c r="AL94" i="20" a="1"/>
  <c r="AL94" i="20" s="1"/>
  <c r="DB93" i="20" a="1"/>
  <c r="DB93" i="20" s="1"/>
  <c r="AP93" i="20" a="1"/>
  <c r="AP93" i="20" s="1"/>
  <c r="EH92" i="20" a="1"/>
  <c r="EH92" i="20" s="1"/>
  <c r="BR92" i="20" a="1"/>
  <c r="BR92" i="20" s="1"/>
  <c r="J92" i="20" a="1"/>
  <c r="J92" i="20" s="1"/>
  <c r="CT91" i="20" a="1"/>
  <c r="CT91" i="20" s="1"/>
  <c r="T91" i="20" a="1"/>
  <c r="T91" i="20" s="1"/>
  <c r="DJ90" i="20" a="1"/>
  <c r="DJ90" i="20" s="1"/>
  <c r="AT90" i="20" a="1"/>
  <c r="AT90" i="20" s="1"/>
  <c r="ER89" i="20" a="1"/>
  <c r="ER89" i="20" s="1"/>
  <c r="CC89" i="20" a="1"/>
  <c r="CC89" i="20" s="1"/>
  <c r="CM95" i="20" a="1"/>
  <c r="CM95" i="20" s="1"/>
  <c r="N95" i="20" a="1"/>
  <c r="N95" i="20" s="1"/>
  <c r="CO94" i="20" a="1"/>
  <c r="CO94" i="20" s="1"/>
  <c r="AK94" i="20" a="1"/>
  <c r="AK94" i="20" s="1"/>
  <c r="DZ93" i="20" a="1"/>
  <c r="DZ93" i="20" s="1"/>
  <c r="BI93" i="20" a="1"/>
  <c r="BI93" i="20" s="1"/>
  <c r="EM92" i="20" a="1"/>
  <c r="EM92" i="20" s="1"/>
  <c r="CK92" i="20" a="1"/>
  <c r="CK92" i="20" s="1"/>
  <c r="O92" i="20" a="1"/>
  <c r="O92" i="20" s="1"/>
  <c r="DM91" i="20" a="1"/>
  <c r="DM91" i="20" s="1"/>
  <c r="AY91" i="20" a="1"/>
  <c r="AY91" i="20" s="1"/>
  <c r="EI90" i="20" a="1"/>
  <c r="EI90" i="20" s="1"/>
  <c r="BY90" i="20" a="1"/>
  <c r="BY90" i="20" s="1"/>
  <c r="EX89" i="20" a="1"/>
  <c r="EX89" i="20" s="1"/>
  <c r="CP89" i="20" a="1"/>
  <c r="CP89" i="20" s="1"/>
  <c r="Z89" i="20" a="1"/>
  <c r="Z89" i="20" s="1"/>
  <c r="DR88" i="20" a="1"/>
  <c r="DR88" i="20" s="1"/>
  <c r="CU95" i="20" a="1"/>
  <c r="CU95" i="20" s="1"/>
  <c r="T95" i="20" a="1"/>
  <c r="T95" i="20" s="1"/>
  <c r="DI94" i="20" a="1"/>
  <c r="DI94" i="20" s="1"/>
  <c r="AD94" i="20" a="1"/>
  <c r="AD94" i="20" s="1"/>
  <c r="EF93" i="20" a="1"/>
  <c r="EF93" i="20" s="1"/>
  <c r="BV93" i="20" a="1"/>
  <c r="BV93" i="20" s="1"/>
  <c r="N93" i="20" a="1"/>
  <c r="N93" i="20" s="1"/>
  <c r="CX92" i="20" a="1"/>
  <c r="CX92" i="20" s="1"/>
  <c r="AP92" i="20" a="1"/>
  <c r="AP92" i="20" s="1"/>
  <c r="DZ91" i="20" a="1"/>
  <c r="DZ91" i="20" s="1"/>
  <c r="BR91" i="20" a="1"/>
  <c r="BR91" i="20" s="1"/>
  <c r="M91" i="20" a="1"/>
  <c r="M91" i="20" s="1"/>
  <c r="CW90" i="20" a="1"/>
  <c r="CW90" i="20" s="1"/>
  <c r="AL90" i="20" a="1"/>
  <c r="AL90" i="20" s="1"/>
  <c r="DW89" i="20" a="1"/>
  <c r="DW89" i="20" s="1"/>
  <c r="BN89" i="20" a="1"/>
  <c r="BN89" i="20" s="1"/>
  <c r="BW95" i="20" a="1"/>
  <c r="BW95" i="20" s="1"/>
  <c r="F95" i="20" a="1"/>
  <c r="F95" i="20" s="1"/>
  <c r="CH94" i="20" a="1"/>
  <c r="CH94" i="20" s="1"/>
  <c r="K94" i="20" a="1"/>
  <c r="K94" i="20" s="1"/>
  <c r="DL93" i="20" a="1"/>
  <c r="DL93" i="20" s="1"/>
  <c r="AU93" i="20" a="1"/>
  <c r="AU93" i="20" s="1"/>
  <c r="EL92" i="20" a="1"/>
  <c r="EL92" i="20" s="1"/>
  <c r="BW92" i="20" a="1"/>
  <c r="BW92" i="20" s="1"/>
  <c r="N92" i="20" a="1"/>
  <c r="N92" i="20" s="1"/>
  <c r="CY91" i="20" a="1"/>
  <c r="CY91" i="20" s="1"/>
  <c r="AQ91" i="20" a="1"/>
  <c r="AQ91" i="20" s="1"/>
  <c r="EM90" i="20" a="1"/>
  <c r="EM90" i="20" s="1"/>
  <c r="BW90" i="20" a="1"/>
  <c r="BW90" i="20" s="1"/>
  <c r="FD89" i="20" a="1"/>
  <c r="FD89" i="20" s="1"/>
  <c r="DB89" i="20" a="1"/>
  <c r="DB89" i="20" s="1"/>
  <c r="AF89" i="20" a="1"/>
  <c r="AF89" i="20" s="1"/>
  <c r="ED88" i="20" a="1"/>
  <c r="ED88" i="20" s="1"/>
  <c r="AI89" i="20" a="1"/>
  <c r="AI89" i="20" s="1"/>
  <c r="DF88" i="20" a="1"/>
  <c r="DF88" i="20" s="1"/>
  <c r="AT88" i="20" a="1"/>
  <c r="AT88" i="20" s="1"/>
  <c r="EK87" i="20" a="1"/>
  <c r="EK87" i="20" s="1"/>
  <c r="BV87" i="20" a="1"/>
  <c r="BV87" i="20" s="1"/>
  <c r="M87" i="20" a="1"/>
  <c r="M87" i="20" s="1"/>
  <c r="CX86" i="20" a="1"/>
  <c r="CX86" i="20" s="1"/>
  <c r="AO86" i="20" a="1"/>
  <c r="AO86" i="20" s="1"/>
  <c r="DZ85" i="20" a="1"/>
  <c r="DZ85" i="20" s="1"/>
  <c r="BK85" i="20" a="1"/>
  <c r="BK85" i="20" s="1"/>
  <c r="K85" i="20" a="1"/>
  <c r="K85" i="20" s="1"/>
  <c r="DP84" i="20" a="1"/>
  <c r="DP84" i="20" s="1"/>
  <c r="BP84" i="20" a="1"/>
  <c r="BP84" i="20" s="1"/>
  <c r="P84" i="20" a="1"/>
  <c r="P84" i="20" s="1"/>
  <c r="DG83" i="20" a="1"/>
  <c r="DG83" i="20" s="1"/>
  <c r="AL83" i="20" a="1"/>
  <c r="AL83" i="20" s="1"/>
  <c r="EW88" i="20" a="1"/>
  <c r="EW88" i="20" s="1"/>
  <c r="BG88" i="20" a="1"/>
  <c r="BG88" i="20" s="1"/>
  <c r="EX87" i="20" a="1"/>
  <c r="EX87" i="20" s="1"/>
  <c r="CI87" i="20" a="1"/>
  <c r="CI87" i="20" s="1"/>
  <c r="Z87" i="20" a="1"/>
  <c r="Z87" i="20" s="1"/>
  <c r="DK86" i="20" a="1"/>
  <c r="DK86" i="20" s="1"/>
  <c r="BB86" i="20" a="1"/>
  <c r="BB86" i="20" s="1"/>
  <c r="EM85" i="20" a="1"/>
  <c r="EM85" i="20" s="1"/>
  <c r="BU85" i="20" a="1"/>
  <c r="BU85" i="20" s="1"/>
  <c r="J85" i="20" a="1"/>
  <c r="J85" i="20" s="1"/>
  <c r="CX84" i="20" a="1"/>
  <c r="CX84" i="20" s="1"/>
  <c r="AL84" i="20" a="1"/>
  <c r="AL84" i="20" s="1"/>
  <c r="DR83" i="20" a="1"/>
  <c r="DR83" i="20" s="1"/>
  <c r="BH83" i="20" a="1"/>
  <c r="BH83" i="20" s="1"/>
  <c r="FC82" i="20" a="1"/>
  <c r="FC82" i="20" s="1"/>
  <c r="CV82" i="20" a="1"/>
  <c r="CV82" i="20" s="1"/>
  <c r="DC88" i="20" a="1"/>
  <c r="DC88" i="20" s="1"/>
  <c r="AR88" i="20" a="1"/>
  <c r="AR88" i="20" s="1"/>
  <c r="DV87" i="20" a="1"/>
  <c r="DV87" i="20" s="1"/>
  <c r="BT87" i="20" a="1"/>
  <c r="BT87" i="20" s="1"/>
  <c r="EX86" i="20" a="1"/>
  <c r="EX86" i="20" s="1"/>
  <c r="CV86" i="20" a="1"/>
  <c r="CV86" i="20" s="1"/>
  <c r="Z86" i="20" a="1"/>
  <c r="Z86" i="20" s="1"/>
  <c r="DX85" i="20" a="1"/>
  <c r="DX85" i="20" s="1"/>
  <c r="BT85" i="20" a="1"/>
  <c r="BT85" i="20" s="1"/>
  <c r="EX84" i="20" a="1"/>
  <c r="EX84" i="20" s="1"/>
  <c r="BZ84" i="20" a="1"/>
  <c r="BZ84" i="20" s="1"/>
  <c r="EW83" i="20" a="1"/>
  <c r="EW83" i="20" s="1"/>
  <c r="CL83" i="20" a="1"/>
  <c r="CL83" i="20" s="1"/>
  <c r="Y83" i="20" a="1"/>
  <c r="Y83" i="20" s="1"/>
  <c r="DG82" i="20" a="1"/>
  <c r="DG82" i="20" s="1"/>
  <c r="EC88" i="20" a="1"/>
  <c r="EC88" i="20" s="1"/>
  <c r="BE88" i="20" a="1"/>
  <c r="BE88" i="20" s="1"/>
  <c r="FC87" i="20" a="1"/>
  <c r="FC87" i="20" s="1"/>
  <c r="CG87" i="20" a="1"/>
  <c r="CG87" i="20" s="1"/>
  <c r="AE87" i="20" a="1"/>
  <c r="AE87" i="20" s="1"/>
  <c r="DI86" i="20" a="1"/>
  <c r="DI86" i="20" s="1"/>
  <c r="BG86" i="20" a="1"/>
  <c r="BG86" i="20" s="1"/>
  <c r="EK85" i="20" a="1"/>
  <c r="EK85" i="20" s="1"/>
  <c r="BS85" i="20" a="1"/>
  <c r="BS85" i="20" s="1"/>
  <c r="FC84" i="20" a="1"/>
  <c r="FC84" i="20" s="1"/>
  <c r="CQ84" i="20" a="1"/>
  <c r="CQ84" i="20" s="1"/>
  <c r="AE84" i="20" a="1"/>
  <c r="AE84" i="20" s="1"/>
  <c r="DW83" i="20" a="1"/>
  <c r="DW83" i="20" s="1"/>
  <c r="BG83" i="20" a="1"/>
  <c r="BG83" i="20" s="1"/>
  <c r="DG102" i="20" a="1"/>
  <c r="DG102" i="20" s="1"/>
  <c r="Z104" i="20" a="1"/>
  <c r="Z104" i="20" s="1"/>
  <c r="AR103" i="20" a="1"/>
  <c r="AR103" i="20" s="1"/>
  <c r="BH102" i="20" a="1"/>
  <c r="BH102" i="20" s="1"/>
  <c r="CD104" i="20" a="1"/>
  <c r="CD104" i="20" s="1"/>
  <c r="DY103" i="20" a="1"/>
  <c r="DY103" i="20" s="1"/>
  <c r="BH103" i="20" a="1"/>
  <c r="BH103" i="20" s="1"/>
  <c r="EG102" i="20" a="1"/>
  <c r="EG102" i="20" s="1"/>
  <c r="BB102" i="20" a="1"/>
  <c r="BB102" i="20" s="1"/>
  <c r="EE104" i="20" a="1"/>
  <c r="EE104" i="20" s="1"/>
  <c r="AF104" i="20" a="1"/>
  <c r="AF104" i="20" s="1"/>
  <c r="CX103" i="20" a="1"/>
  <c r="CX103" i="20" s="1"/>
  <c r="FB102" i="20" a="1"/>
  <c r="FB102" i="20" s="1"/>
  <c r="BG102" i="20" a="1"/>
  <c r="BG102" i="20" s="1"/>
  <c r="EW101" i="20" a="1"/>
  <c r="EW101" i="20" s="1"/>
  <c r="BY101" i="20" a="1"/>
  <c r="BY101" i="20" s="1"/>
  <c r="DW104" i="20" a="1"/>
  <c r="DW104" i="20" s="1"/>
  <c r="N104" i="20" a="1"/>
  <c r="N104" i="20" s="1"/>
  <c r="CM103" i="20" a="1"/>
  <c r="CM103" i="20" s="1"/>
  <c r="FA102" i="20" a="1"/>
  <c r="FA102" i="20" s="1"/>
  <c r="CB102" i="20" a="1"/>
  <c r="CB102" i="20" s="1"/>
  <c r="X105" i="20" a="1"/>
  <c r="X105" i="20" s="1"/>
  <c r="BG104" i="20" a="1"/>
  <c r="BG104" i="20" s="1"/>
  <c r="EW103" i="20" a="1"/>
  <c r="EW103" i="20" s="1"/>
  <c r="CG103" i="20" a="1"/>
  <c r="CG103" i="20" s="1"/>
  <c r="U103" i="20" a="1"/>
  <c r="U103" i="20" s="1"/>
  <c r="DD102" i="20" a="1"/>
  <c r="DD102" i="20" s="1"/>
  <c r="AI102" i="20" a="1"/>
  <c r="AI102" i="20" s="1"/>
  <c r="DO101" i="20" a="1"/>
  <c r="DO101" i="20" s="1"/>
  <c r="BG101" i="20" a="1"/>
  <c r="BG101" i="20" s="1"/>
  <c r="CR101" i="20" a="1"/>
  <c r="CR101" i="20" s="1"/>
  <c r="R101" i="20" a="1"/>
  <c r="R101" i="20" s="1"/>
  <c r="DL100" i="20" a="1"/>
  <c r="DL100" i="20" s="1"/>
  <c r="BK100" i="20" a="1"/>
  <c r="BK100" i="20" s="1"/>
  <c r="ET99" i="20" a="1"/>
  <c r="ET99" i="20" s="1"/>
  <c r="CM99" i="20" a="1"/>
  <c r="CM99" i="20" s="1"/>
  <c r="W99" i="20" a="1"/>
  <c r="W99" i="20" s="1"/>
  <c r="EN101" i="20" a="1"/>
  <c r="EN101" i="20" s="1"/>
  <c r="AY101" i="20" a="1"/>
  <c r="AY101" i="20" s="1"/>
  <c r="DF100" i="20" a="1"/>
  <c r="DF100" i="20" s="1"/>
  <c r="AZ100" i="20" a="1"/>
  <c r="AZ100" i="20" s="1"/>
  <c r="EY99" i="20" a="1"/>
  <c r="EY99" i="20" s="1"/>
  <c r="CR99" i="20" a="1"/>
  <c r="CR99" i="20" s="1"/>
  <c r="AH99" i="20" a="1"/>
  <c r="AH99" i="20" s="1"/>
  <c r="ET101" i="20" a="1"/>
  <c r="ET101" i="20" s="1"/>
  <c r="CP101" i="20" a="1"/>
  <c r="CP101" i="20" s="1"/>
  <c r="V101" i="20" a="1"/>
  <c r="V101" i="20" s="1"/>
  <c r="DU100" i="20" a="1"/>
  <c r="DU100" i="20" s="1"/>
  <c r="AT100" i="20" a="1"/>
  <c r="AT100" i="20" s="1"/>
  <c r="ES99" i="20" a="1"/>
  <c r="ES99" i="20" s="1"/>
  <c r="BZ99" i="20" a="1"/>
  <c r="BZ99" i="20" s="1"/>
  <c r="P102" i="20" a="1"/>
  <c r="P102" i="20" s="1"/>
  <c r="BD101" i="20" a="1"/>
  <c r="BD101" i="20" s="1"/>
  <c r="DZ100" i="20" a="1"/>
  <c r="DZ100" i="20" s="1"/>
  <c r="BT100" i="20" a="1"/>
  <c r="BT100" i="20" s="1"/>
  <c r="H100" i="20" a="1"/>
  <c r="H100" i="20" s="1"/>
  <c r="CQ99" i="20" a="1"/>
  <c r="CQ99" i="20" s="1"/>
  <c r="U99" i="20" a="1"/>
  <c r="U99" i="20" s="1"/>
  <c r="DW101" i="20" a="1"/>
  <c r="DW101" i="20" s="1"/>
  <c r="AO101" i="20" a="1"/>
  <c r="AO101" i="20" s="1"/>
  <c r="ED100" i="20" a="1"/>
  <c r="ED100" i="20" s="1"/>
  <c r="CD100" i="20" a="1"/>
  <c r="CD100" i="20" s="1"/>
  <c r="W100" i="20" a="1"/>
  <c r="W100" i="20" s="1"/>
  <c r="DL99" i="20" a="1"/>
  <c r="DL99" i="20" s="1"/>
  <c r="BH99" i="20" a="1"/>
  <c r="BH99" i="20" s="1"/>
  <c r="FA101" i="20" a="1"/>
  <c r="FA101" i="20" s="1"/>
  <c r="AN101" i="20" a="1"/>
  <c r="AN101" i="20" s="1"/>
  <c r="DX100" i="20" a="1"/>
  <c r="DX100" i="20" s="1"/>
  <c r="BM100" i="20" a="1"/>
  <c r="BM100" i="20" s="1"/>
  <c r="EP99" i="20" a="1"/>
  <c r="EP99" i="20" s="1"/>
  <c r="BR99" i="20" a="1"/>
  <c r="BR99" i="20" s="1"/>
  <c r="EX98" i="20" a="1"/>
  <c r="EX98" i="20" s="1"/>
  <c r="AW98" i="20" a="1"/>
  <c r="AW98" i="20" s="1"/>
  <c r="J102" i="20" a="1"/>
  <c r="J102" i="20" s="1"/>
  <c r="BO101" i="20" a="1"/>
  <c r="BO101" i="20" s="1"/>
  <c r="EN100" i="20" a="1"/>
  <c r="EN100" i="20" s="1"/>
  <c r="BR100" i="20" a="1"/>
  <c r="BR100" i="20" s="1"/>
  <c r="F100" i="20" a="1"/>
  <c r="F100" i="20" s="1"/>
  <c r="CZ99" i="20" a="1"/>
  <c r="CZ99" i="20" s="1"/>
  <c r="AP99" i="20" a="1"/>
  <c r="AP99" i="20" s="1"/>
  <c r="I102" i="20" a="1"/>
  <c r="I102" i="20" s="1"/>
  <c r="CL101" i="20" a="1"/>
  <c r="CL101" i="20" s="1"/>
  <c r="X101" i="20" a="1"/>
  <c r="X101" i="20" s="1"/>
  <c r="DW100" i="20" a="1"/>
  <c r="DW100" i="20" s="1"/>
  <c r="BG100" i="20" a="1"/>
  <c r="BG100" i="20" s="1"/>
  <c r="EU99" i="20" a="1"/>
  <c r="EU99" i="20" s="1"/>
  <c r="BW99" i="20" a="1"/>
  <c r="BW99" i="20" s="1"/>
  <c r="G99" i="20" a="1"/>
  <c r="G99" i="20" s="1"/>
  <c r="DB98" i="20" a="1"/>
  <c r="DB98" i="20" s="1"/>
  <c r="BB98" i="20" a="1"/>
  <c r="BB98" i="20" s="1"/>
  <c r="BR98" i="20" a="1"/>
  <c r="BR98" i="20" s="1"/>
  <c r="DY97" i="20" a="1"/>
  <c r="DY97" i="20" s="1"/>
  <c r="BY97" i="20" a="1"/>
  <c r="BY97" i="20" s="1"/>
  <c r="FB96" i="20" a="1"/>
  <c r="FB96" i="20" s="1"/>
  <c r="CT96" i="20" a="1"/>
  <c r="CT96" i="20" s="1"/>
  <c r="AO96" i="20" a="1"/>
  <c r="AO96" i="20" s="1"/>
  <c r="EC95" i="20" a="1"/>
  <c r="EC95" i="20" s="1"/>
  <c r="CH98" i="20" a="1"/>
  <c r="CH98" i="20" s="1"/>
  <c r="Y98" i="20" a="1"/>
  <c r="Y98" i="20" s="1"/>
  <c r="DI97" i="20" a="1"/>
  <c r="DI97" i="20" s="1"/>
  <c r="AX97" i="20" a="1"/>
  <c r="AX97" i="20" s="1"/>
  <c r="EV96" i="20" a="1"/>
  <c r="EV96" i="20" s="1"/>
  <c r="CH96" i="20" a="1"/>
  <c r="CH96" i="20" s="1"/>
  <c r="W96" i="20" a="1"/>
  <c r="W96" i="20" s="1"/>
  <c r="DW95" i="20" a="1"/>
  <c r="DW95" i="20" s="1"/>
  <c r="DL98" i="20" a="1"/>
  <c r="DL98" i="20" s="1"/>
  <c r="K98" i="20" a="1"/>
  <c r="K98" i="20" s="1"/>
  <c r="DC97" i="20" a="1"/>
  <c r="DC97" i="20" s="1"/>
  <c r="AR97" i="20" a="1"/>
  <c r="AR97" i="20" s="1"/>
  <c r="EE96" i="20" a="1"/>
  <c r="EE96" i="20" s="1"/>
  <c r="BJ96" i="20" a="1"/>
  <c r="BJ96" i="20" s="1"/>
  <c r="EM95" i="20" a="1"/>
  <c r="EM95" i="20" s="1"/>
  <c r="CV98" i="20" a="1"/>
  <c r="CV98" i="20" s="1"/>
  <c r="Q98" i="20" a="1"/>
  <c r="Q98" i="20" s="1"/>
  <c r="CB97" i="20" a="1"/>
  <c r="CB97" i="20" s="1"/>
  <c r="P97" i="20" a="1"/>
  <c r="P97" i="20" s="1"/>
  <c r="DC96" i="20" a="1"/>
  <c r="DC96" i="20" s="1"/>
  <c r="AL96" i="20" a="1"/>
  <c r="AL96" i="20" s="1"/>
  <c r="DO95" i="20" a="1"/>
  <c r="DO95" i="20" s="1"/>
  <c r="DJ98" i="20" a="1"/>
  <c r="DJ98" i="20" s="1"/>
  <c r="AM98" i="20" a="1"/>
  <c r="AM98" i="20" s="1"/>
  <c r="EM97" i="20" a="1"/>
  <c r="EM97" i="20" s="1"/>
  <c r="BQ97" i="20" a="1"/>
  <c r="BQ97" i="20" s="1"/>
  <c r="E97" i="20" a="1"/>
  <c r="E97" i="20" s="1"/>
  <c r="CV96" i="20" a="1"/>
  <c r="CV96" i="20" s="1"/>
  <c r="AR96" i="20" a="1"/>
  <c r="AR96" i="20" s="1"/>
  <c r="EN98" i="20" a="1"/>
  <c r="EN98" i="20" s="1"/>
  <c r="BG98" i="20" a="1"/>
  <c r="BG98" i="20" s="1"/>
  <c r="EG97" i="20" a="1"/>
  <c r="EG97" i="20" s="1"/>
  <c r="CA97" i="20" a="1"/>
  <c r="CA97" i="20" s="1"/>
  <c r="O97" i="20" a="1"/>
  <c r="O97" i="20" s="1"/>
  <c r="DB96" i="20" a="1"/>
  <c r="DB96" i="20" s="1"/>
  <c r="AE96" i="20" a="1"/>
  <c r="AE96" i="20" s="1"/>
  <c r="EE95" i="20" a="1"/>
  <c r="EE95" i="20" s="1"/>
  <c r="CE95" i="20" a="1"/>
  <c r="CE95" i="20" s="1"/>
  <c r="AE95" i="20" a="1"/>
  <c r="AE95" i="20" s="1"/>
  <c r="CS98" i="20" a="1"/>
  <c r="CS98" i="20" s="1"/>
  <c r="H98" i="20" a="1"/>
  <c r="H98" i="20" s="1"/>
  <c r="CP97" i="20" a="1"/>
  <c r="CP97" i="20" s="1"/>
  <c r="AU97" i="20" a="1"/>
  <c r="AU97" i="20" s="1"/>
  <c r="EM96" i="20" a="1"/>
  <c r="EM96" i="20" s="1"/>
  <c r="CD96" i="20" a="1"/>
  <c r="CD96" i="20" s="1"/>
  <c r="Y96" i="20" a="1"/>
  <c r="Y96" i="20" s="1"/>
  <c r="DM95" i="20" a="1"/>
  <c r="DM95" i="20" s="1"/>
  <c r="CZ98" i="20" a="1"/>
  <c r="CZ98" i="20" s="1"/>
  <c r="AP98" i="20" a="1"/>
  <c r="AP98" i="20" s="1"/>
  <c r="EP97" i="20" a="1"/>
  <c r="EP97" i="20" s="1"/>
  <c r="BD97" i="20" a="1"/>
  <c r="BD97" i="20" s="1"/>
  <c r="FC96" i="20" a="1"/>
  <c r="FC96" i="20" s="1"/>
  <c r="CO96" i="20" a="1"/>
  <c r="CO96" i="20" s="1"/>
  <c r="AC96" i="20" a="1"/>
  <c r="AC96" i="20" s="1"/>
  <c r="CI95" i="20" a="1"/>
  <c r="CI95" i="20" s="1"/>
  <c r="ER94" i="20" a="1"/>
  <c r="ER94" i="20" s="1"/>
  <c r="DD95" i="20" a="1"/>
  <c r="DD95" i="20" s="1"/>
  <c r="E95" i="20" a="1"/>
  <c r="E95" i="20" s="1"/>
  <c r="CZ94" i="20" a="1"/>
  <c r="CZ94" i="20" s="1"/>
  <c r="AU94" i="20" a="1"/>
  <c r="AU94" i="20" s="1"/>
  <c r="DQ93" i="20" a="1"/>
  <c r="DQ93" i="20" s="1"/>
  <c r="BN93" i="20" a="1"/>
  <c r="BN93" i="20" s="1"/>
  <c r="E93" i="20" a="1"/>
  <c r="E93" i="20" s="1"/>
  <c r="CP92" i="20" a="1"/>
  <c r="CP92" i="20" s="1"/>
  <c r="AG92" i="20" a="1"/>
  <c r="AG92" i="20" s="1"/>
  <c r="DR91" i="20" a="1"/>
  <c r="DR91" i="20" s="1"/>
  <c r="BI91" i="20" a="1"/>
  <c r="BI91" i="20" s="1"/>
  <c r="EY90" i="20" a="1"/>
  <c r="EY90" i="20" s="1"/>
  <c r="CU90" i="20" a="1"/>
  <c r="CU90" i="20" s="1"/>
  <c r="W90" i="20" a="1"/>
  <c r="W90" i="20" s="1"/>
  <c r="DG89" i="20" a="1"/>
  <c r="DG89" i="20" s="1"/>
  <c r="AY89" i="20" a="1"/>
  <c r="AY89" i="20" s="1"/>
  <c r="AH95" i="20" a="1"/>
  <c r="AH95" i="20" s="1"/>
  <c r="DN94" i="20" a="1"/>
  <c r="DN94" i="20" s="1"/>
  <c r="BA94" i="20" a="1"/>
  <c r="BA94" i="20" s="1"/>
  <c r="EQ93" i="20" a="1"/>
  <c r="EQ93" i="20" s="1"/>
  <c r="CF93" i="20" a="1"/>
  <c r="CF93" i="20" s="1"/>
  <c r="R93" i="20" a="1"/>
  <c r="R93" i="20" s="1"/>
  <c r="DC92" i="20" a="1"/>
  <c r="DC92" i="20" s="1"/>
  <c r="AT92" i="20" a="1"/>
  <c r="AT92" i="20" s="1"/>
  <c r="EE91" i="20" a="1"/>
  <c r="EE91" i="20" s="1"/>
  <c r="BV91" i="20" a="1"/>
  <c r="BV91" i="20" s="1"/>
  <c r="FD90" i="20" a="1"/>
  <c r="FD90" i="20" s="1"/>
  <c r="CZ90" i="20" a="1"/>
  <c r="CZ90" i="20" s="1"/>
  <c r="AP90" i="20" a="1"/>
  <c r="AP90" i="20" s="1"/>
  <c r="EN89" i="20" a="1"/>
  <c r="EN89" i="20" s="1"/>
  <c r="BR89" i="20" a="1"/>
  <c r="BR89" i="20" s="1"/>
  <c r="BD95" i="20" a="1"/>
  <c r="BD95" i="20" s="1"/>
  <c r="EO94" i="20" a="1"/>
  <c r="EO94" i="20" s="1"/>
  <c r="BY94" i="20" a="1"/>
  <c r="BY94" i="20" s="1"/>
  <c r="I94" i="20" a="1"/>
  <c r="I94" i="20" s="1"/>
  <c r="DC93" i="20" a="1"/>
  <c r="DC93" i="20" s="1"/>
  <c r="AR93" i="20" a="1"/>
  <c r="AR93" i="20" s="1"/>
  <c r="EC92" i="20" a="1"/>
  <c r="EC92" i="20" s="1"/>
  <c r="BT92" i="20" a="1"/>
  <c r="BT92" i="20" s="1"/>
  <c r="E92" i="20" a="1"/>
  <c r="E92" i="20" s="1"/>
  <c r="CV91" i="20" a="1"/>
  <c r="CV91" i="20" s="1"/>
  <c r="AB91" i="20" a="1"/>
  <c r="AB91" i="20" s="1"/>
  <c r="DL90" i="20" a="1"/>
  <c r="DL90" i="20" s="1"/>
  <c r="BH90" i="20" a="1"/>
  <c r="BH90" i="20" s="1"/>
  <c r="FA89" i="20" a="1"/>
  <c r="FA89" i="20" s="1"/>
  <c r="CY89" i="20" a="1"/>
  <c r="CY89" i="20" s="1"/>
  <c r="CY95" i="20" a="1"/>
  <c r="CY95" i="20" s="1"/>
  <c r="H95" i="20" a="1"/>
  <c r="H95" i="20" s="1"/>
  <c r="CE94" i="20" a="1"/>
  <c r="CE94" i="20" s="1"/>
  <c r="H94" i="20" a="1"/>
  <c r="H94" i="20" s="1"/>
  <c r="DI93" i="20" a="1"/>
  <c r="DI93" i="20" s="1"/>
  <c r="AX93" i="20" a="1"/>
  <c r="AX93" i="20" s="1"/>
  <c r="EI92" i="20" a="1"/>
  <c r="EI92" i="20" s="1"/>
  <c r="BZ92" i="20" a="1"/>
  <c r="BZ92" i="20" s="1"/>
  <c r="K92" i="20" a="1"/>
  <c r="K92" i="20" s="1"/>
  <c r="DB91" i="20" a="1"/>
  <c r="DB91" i="20" s="1"/>
  <c r="AU91" i="20" a="1"/>
  <c r="AU91" i="20" s="1"/>
  <c r="EK90" i="20" a="1"/>
  <c r="EK90" i="20" s="1"/>
  <c r="BS90" i="20" a="1"/>
  <c r="BS90" i="20" s="1"/>
  <c r="N90" i="20" a="1"/>
  <c r="N90" i="20" s="1"/>
  <c r="CR89" i="20" a="1"/>
  <c r="CR89" i="20" s="1"/>
  <c r="BR95" i="20" a="1"/>
  <c r="BR95" i="20" s="1"/>
  <c r="EU94" i="20" a="1"/>
  <c r="EU94" i="20" s="1"/>
  <c r="CJ94" i="20" a="1"/>
  <c r="CJ94" i="20" s="1"/>
  <c r="AF94" i="20" a="1"/>
  <c r="AF94" i="20" s="1"/>
  <c r="CU93" i="20" a="1"/>
  <c r="CU93" i="20" s="1"/>
  <c r="AB93" i="20" a="1"/>
  <c r="AB93" i="20" s="1"/>
  <c r="EA92" i="20" a="1"/>
  <c r="EA92" i="20" s="1"/>
  <c r="BD92" i="20" a="1"/>
  <c r="BD92" i="20" s="1"/>
  <c r="FC91" i="20" a="1"/>
  <c r="FC91" i="20" s="1"/>
  <c r="CF91" i="20" a="1"/>
  <c r="CF91" i="20" s="1"/>
  <c r="O91" i="20" a="1"/>
  <c r="O91" i="20" s="1"/>
  <c r="DE90" i="20" a="1"/>
  <c r="DE90" i="20" s="1"/>
  <c r="AM90" i="20" a="1"/>
  <c r="AM90" i="20" s="1"/>
  <c r="EK89" i="20" a="1"/>
  <c r="EK89" i="20" s="1"/>
  <c r="BO89" i="20" a="1"/>
  <c r="BO89" i="20" s="1"/>
  <c r="BY95" i="20" a="1"/>
  <c r="BY95" i="20" s="1"/>
  <c r="G95" i="20" a="1"/>
  <c r="G95" i="20" s="1"/>
  <c r="CC94" i="20" a="1"/>
  <c r="CC94" i="20" s="1"/>
  <c r="AE94" i="20" a="1"/>
  <c r="AE94" i="20" s="1"/>
  <c r="DT93" i="20" a="1"/>
  <c r="DT93" i="20" s="1"/>
  <c r="BC93" i="20" a="1"/>
  <c r="BC93" i="20" s="1"/>
  <c r="EG92" i="20" a="1"/>
  <c r="EG92" i="20" s="1"/>
  <c r="CE92" i="20" a="1"/>
  <c r="CE92" i="20" s="1"/>
  <c r="I92" i="20" a="1"/>
  <c r="I92" i="20" s="1"/>
  <c r="DG91" i="20" a="1"/>
  <c r="DG91" i="20" s="1"/>
  <c r="AS91" i="20" a="1"/>
  <c r="AS91" i="20" s="1"/>
  <c r="EC90" i="20" a="1"/>
  <c r="EC90" i="20" s="1"/>
  <c r="BR90" i="20" a="1"/>
  <c r="BR90" i="20" s="1"/>
  <c r="EJ89" i="20" a="1"/>
  <c r="EJ89" i="20" s="1"/>
  <c r="CI89" i="20" a="1"/>
  <c r="CI89" i="20" s="1"/>
  <c r="L89" i="20" a="1"/>
  <c r="L89" i="20" s="1"/>
  <c r="DK88" i="20" a="1"/>
  <c r="DK88" i="20" s="1"/>
  <c r="CL95" i="20" a="1"/>
  <c r="CL95" i="20" s="1"/>
  <c r="M95" i="20" a="1"/>
  <c r="M95" i="20" s="1"/>
  <c r="CU94" i="20" a="1"/>
  <c r="CU94" i="20" s="1"/>
  <c r="X94" i="20" a="1"/>
  <c r="X94" i="20" s="1"/>
  <c r="DY93" i="20" a="1"/>
  <c r="DY93" i="20" s="1"/>
  <c r="BH93" i="20" a="1"/>
  <c r="BH93" i="20" s="1"/>
  <c r="G93" i="20" a="1"/>
  <c r="G93" i="20" s="1"/>
  <c r="CJ92" i="20" a="1"/>
  <c r="CJ92" i="20" s="1"/>
  <c r="AI92" i="20" a="1"/>
  <c r="AI92" i="20" s="1"/>
  <c r="DL91" i="20" a="1"/>
  <c r="DL91" i="20" s="1"/>
  <c r="BK91" i="20" a="1"/>
  <c r="BK91" i="20" s="1"/>
  <c r="G91" i="20" a="1"/>
  <c r="G91" i="20" s="1"/>
  <c r="CP90" i="20" a="1"/>
  <c r="CP90" i="20" s="1"/>
  <c r="AE90" i="20" a="1"/>
  <c r="AE90" i="20" s="1"/>
  <c r="DP89" i="20" a="1"/>
  <c r="DP89" i="20" s="1"/>
  <c r="BG89" i="20" a="1"/>
  <c r="BG89" i="20" s="1"/>
  <c r="BO95" i="20" a="1"/>
  <c r="BO95" i="20" s="1"/>
  <c r="EY94" i="20" a="1"/>
  <c r="EY94" i="20" s="1"/>
  <c r="CA94" i="20" a="1"/>
  <c r="CA94" i="20" s="1"/>
  <c r="FD93" i="20" a="1"/>
  <c r="FD93" i="20" s="1"/>
  <c r="DF93" i="20" a="1"/>
  <c r="DF93" i="20" s="1"/>
  <c r="AN93" i="20" a="1"/>
  <c r="AN93" i="20" s="1"/>
  <c r="EE92" i="20" a="1"/>
  <c r="EE92" i="20" s="1"/>
  <c r="BP92" i="20" a="1"/>
  <c r="BP92" i="20" s="1"/>
  <c r="G92" i="20" a="1"/>
  <c r="G92" i="20" s="1"/>
  <c r="CR91" i="20" a="1"/>
  <c r="CR91" i="20" s="1"/>
  <c r="AK91" i="20" a="1"/>
  <c r="AK91" i="20" s="1"/>
  <c r="EG90" i="20" a="1"/>
  <c r="EG90" i="20" s="1"/>
  <c r="BQ90" i="20" a="1"/>
  <c r="BQ90" i="20" s="1"/>
  <c r="EW89" i="20" a="1"/>
  <c r="EW89" i="20" s="1"/>
  <c r="CN89" i="20" a="1"/>
  <c r="CN89" i="20" s="1"/>
  <c r="Y89" i="20" a="1"/>
  <c r="Y89" i="20" s="1"/>
  <c r="DP88" i="20" a="1"/>
  <c r="DP88" i="20" s="1"/>
  <c r="P89" i="20" a="1"/>
  <c r="P89" i="20" s="1"/>
  <c r="CW88" i="20" a="1"/>
  <c r="CW88" i="20" s="1"/>
  <c r="AM88" i="20" a="1"/>
  <c r="AM88" i="20" s="1"/>
  <c r="ED87" i="20" a="1"/>
  <c r="ED87" i="20" s="1"/>
  <c r="BO87" i="20" a="1"/>
  <c r="BO87" i="20" s="1"/>
  <c r="F87" i="20" a="1"/>
  <c r="F87" i="20" s="1"/>
  <c r="CQ86" i="20" a="1"/>
  <c r="CQ86" i="20" s="1"/>
  <c r="AH86" i="20" a="1"/>
  <c r="AH86" i="20" s="1"/>
  <c r="DS85" i="20" a="1"/>
  <c r="DS85" i="20" s="1"/>
  <c r="BE85" i="20" a="1"/>
  <c r="BE85" i="20" s="1"/>
  <c r="E85" i="20" a="1"/>
  <c r="E85" i="20" s="1"/>
  <c r="DK84" i="20" a="1"/>
  <c r="DK84" i="20" s="1"/>
  <c r="BJ84" i="20" a="1"/>
  <c r="BJ84" i="20" s="1"/>
  <c r="J84" i="20" a="1"/>
  <c r="J84" i="20" s="1"/>
  <c r="CZ83" i="20" a="1"/>
  <c r="CZ83" i="20" s="1"/>
  <c r="AG83" i="20" a="1"/>
  <c r="AG83" i="20" s="1"/>
  <c r="EN88" i="20" a="1"/>
  <c r="EN88" i="20" s="1"/>
  <c r="AZ88" i="20" a="1"/>
  <c r="AZ88" i="20" s="1"/>
  <c r="EQ87" i="20" a="1"/>
  <c r="EQ87" i="20" s="1"/>
  <c r="CB87" i="20" a="1"/>
  <c r="CB87" i="20" s="1"/>
  <c r="S87" i="20" a="1"/>
  <c r="S87" i="20" s="1"/>
  <c r="DD86" i="20" a="1"/>
  <c r="DD86" i="20" s="1"/>
  <c r="AU86" i="20" a="1"/>
  <c r="AU86" i="20" s="1"/>
  <c r="EF85" i="20" a="1"/>
  <c r="EF85" i="20" s="1"/>
  <c r="BO85" i="20" a="1"/>
  <c r="BO85" i="20" s="1"/>
  <c r="FD84" i="20" a="1"/>
  <c r="FD84" i="20" s="1"/>
  <c r="CR84" i="20" a="1"/>
  <c r="CR84" i="20" s="1"/>
  <c r="AF84" i="20" a="1"/>
  <c r="AF84" i="20" s="1"/>
  <c r="DL83" i="20" a="1"/>
  <c r="DL83" i="20" s="1"/>
  <c r="BC83" i="20" a="1"/>
  <c r="BC83" i="20" s="1"/>
  <c r="EV82" i="20" a="1"/>
  <c r="EV82" i="20" s="1"/>
  <c r="CQ82" i="20" a="1"/>
  <c r="CQ82" i="20" s="1"/>
  <c r="CT88" i="20" a="1"/>
  <c r="CT88" i="20" s="1"/>
  <c r="AL88" i="20" a="1"/>
  <c r="AL88" i="20" s="1"/>
  <c r="DP87" i="20" a="1"/>
  <c r="DP87" i="20" s="1"/>
  <c r="BN87" i="20" a="1"/>
  <c r="BN87" i="20" s="1"/>
  <c r="ER86" i="20" a="1"/>
  <c r="ER86" i="20" s="1"/>
  <c r="CP86" i="20" a="1"/>
  <c r="CP86" i="20" s="1"/>
  <c r="T86" i="20" a="1"/>
  <c r="T86" i="20" s="1"/>
  <c r="DR85" i="20" a="1"/>
  <c r="DR85" i="20" s="1"/>
  <c r="BN85" i="20" a="1"/>
  <c r="BN85" i="20" s="1"/>
  <c r="ER84" i="20" a="1"/>
  <c r="ER84" i="20" s="1"/>
  <c r="BO84" i="20" a="1"/>
  <c r="BO84" i="20" s="1"/>
  <c r="EP83" i="20" a="1"/>
  <c r="EP83" i="20" s="1"/>
  <c r="CF83" i="20" a="1"/>
  <c r="CF83" i="20" s="1"/>
  <c r="S83" i="20" a="1"/>
  <c r="S83" i="20" s="1"/>
  <c r="CP82" i="20" a="1"/>
  <c r="CP82" i="20" s="1"/>
  <c r="DU88" i="20" a="1"/>
  <c r="DU88" i="20" s="1"/>
  <c r="AX88" i="20" a="1"/>
  <c r="AX88" i="20" s="1"/>
  <c r="EW87" i="20" a="1"/>
  <c r="EW87" i="20" s="1"/>
  <c r="BZ87" i="20" a="1"/>
  <c r="BZ87" i="20" s="1"/>
  <c r="Y87" i="20" a="1"/>
  <c r="Y87" i="20" s="1"/>
  <c r="DB86" i="20" a="1"/>
  <c r="DB86" i="20" s="1"/>
  <c r="FD87" i="20" a="1"/>
  <c r="FD87" i="20" s="1"/>
  <c r="DN84" i="20" a="1"/>
  <c r="DN84" i="20" s="1"/>
  <c r="CS88" i="20" a="1"/>
  <c r="CS88" i="20" s="1"/>
  <c r="EQ86" i="20" a="1"/>
  <c r="EQ86" i="20" s="1"/>
  <c r="DJ85" i="20" a="1"/>
  <c r="DJ85" i="20" s="1"/>
  <c r="CK84" i="20" a="1"/>
  <c r="CK84" i="20" s="1"/>
  <c r="CR83" i="20" a="1"/>
  <c r="CR83" i="20" s="1"/>
  <c r="DF82" i="20" a="1"/>
  <c r="DF82" i="20" s="1"/>
  <c r="DT88" i="20" a="1"/>
  <c r="DT88" i="20" s="1"/>
  <c r="AW88" i="20" a="1"/>
  <c r="AW88" i="20" s="1"/>
  <c r="EH87" i="20" a="1"/>
  <c r="EH87" i="20" s="1"/>
  <c r="BY87" i="20" a="1"/>
  <c r="BY87" i="20" s="1"/>
  <c r="J87" i="20" a="1"/>
  <c r="J87" i="20" s="1"/>
  <c r="DA86" i="20" a="1"/>
  <c r="DA86" i="20" s="1"/>
  <c r="AL86" i="20" a="1"/>
  <c r="AL86" i="20" s="1"/>
  <c r="EC85" i="20" a="1"/>
  <c r="EC85" i="20" s="1"/>
  <c r="BY85" i="20" a="1"/>
  <c r="BY85" i="20" s="1"/>
  <c r="T85" i="20" a="1"/>
  <c r="T85" i="20" s="1"/>
  <c r="DT84" i="20" a="1"/>
  <c r="DT84" i="20" s="1"/>
  <c r="BS84" i="20" a="1"/>
  <c r="BS84" i="20" s="1"/>
  <c r="X84" i="20" a="1"/>
  <c r="X84" i="20" s="1"/>
  <c r="DD83" i="20" a="1"/>
  <c r="DD83" i="20" s="1"/>
  <c r="BF83" i="20" a="1"/>
  <c r="BF83" i="20" s="1"/>
  <c r="FA82" i="20" a="1"/>
  <c r="FA82" i="20" s="1"/>
  <c r="CT82" i="20" a="1"/>
  <c r="CT82" i="20" s="1"/>
  <c r="EA88" i="20" a="1"/>
  <c r="EA88" i="20" s="1"/>
  <c r="AV88" i="20" a="1"/>
  <c r="AV88" i="20" s="1"/>
  <c r="EG87" i="20" a="1"/>
  <c r="EG87" i="20" s="1"/>
  <c r="BX87" i="20" a="1"/>
  <c r="BX87" i="20" s="1"/>
  <c r="I87" i="20" a="1"/>
  <c r="I87" i="20" s="1"/>
  <c r="CZ86" i="20" a="1"/>
  <c r="CZ86" i="20" s="1"/>
  <c r="AK86" i="20" a="1"/>
  <c r="AK86" i="20" s="1"/>
  <c r="EB85" i="20" a="1"/>
  <c r="EB85" i="20" s="1"/>
  <c r="BG85" i="20" a="1"/>
  <c r="BG85" i="20" s="1"/>
  <c r="EU84" i="20" a="1"/>
  <c r="EU84" i="20" s="1"/>
  <c r="CI84" i="20" a="1"/>
  <c r="CI84" i="20" s="1"/>
  <c r="W84" i="20" a="1"/>
  <c r="W84" i="20" s="1"/>
  <c r="EB83" i="20" a="1"/>
  <c r="EB83" i="20" s="1"/>
  <c r="BL83" i="20" a="1"/>
  <c r="BL83" i="20" s="1"/>
  <c r="E83" i="20" a="1"/>
  <c r="E83" i="20" s="1"/>
  <c r="AB89" i="20" a="1"/>
  <c r="AB89" i="20" s="1"/>
  <c r="CP88" i="20" a="1"/>
  <c r="CP88" i="20" s="1"/>
  <c r="U88" i="20" a="1"/>
  <c r="U88" i="20" s="1"/>
  <c r="DL87" i="20" a="1"/>
  <c r="DL87" i="20" s="1"/>
  <c r="AW87" i="20" a="1"/>
  <c r="AW87" i="20" s="1"/>
  <c r="EN86" i="20" a="1"/>
  <c r="EN86" i="20" s="1"/>
  <c r="BY86" i="20" a="1"/>
  <c r="BY86" i="20" s="1"/>
  <c r="P86" i="20" a="1"/>
  <c r="P86" i="20" s="1"/>
  <c r="CN85" i="20" a="1"/>
  <c r="CN85" i="20" s="1"/>
  <c r="X85" i="20" a="1"/>
  <c r="X85" i="20" s="1"/>
  <c r="CU84" i="20" a="1"/>
  <c r="CU84" i="20" s="1"/>
  <c r="V84" i="20" a="1"/>
  <c r="V84" i="20" s="1"/>
  <c r="CV83" i="20" a="1"/>
  <c r="CV83" i="20" s="1"/>
  <c r="V83" i="20" a="1"/>
  <c r="V83" i="20" s="1"/>
  <c r="DD82" i="20" a="1"/>
  <c r="DD82" i="20" s="1"/>
  <c r="AM82" i="20" a="1"/>
  <c r="AM82" i="20" s="1"/>
  <c r="DY88" i="20" a="1"/>
  <c r="DY88" i="20" s="1"/>
  <c r="AU88" i="20" a="1"/>
  <c r="AU88" i="20" s="1"/>
  <c r="EE87" i="20" a="1"/>
  <c r="EE87" i="20" s="1"/>
  <c r="BW87" i="20" a="1"/>
  <c r="BW87" i="20" s="1"/>
  <c r="G87" i="20" a="1"/>
  <c r="G87" i="20" s="1"/>
  <c r="CY86" i="20" a="1"/>
  <c r="CY86" i="20" s="1"/>
  <c r="AI86" i="20" a="1"/>
  <c r="AI86" i="20" s="1"/>
  <c r="EA85" i="20" a="1"/>
  <c r="EA85" i="20" s="1"/>
  <c r="BP85" i="20" a="1"/>
  <c r="BP85" i="20" s="1"/>
  <c r="F85" i="20" a="1"/>
  <c r="F85" i="20" s="1"/>
  <c r="CT84" i="20" a="1"/>
  <c r="CT84" i="20" s="1"/>
  <c r="AH84" i="20" a="1"/>
  <c r="AH84" i="20" s="1"/>
  <c r="DZ83" i="20" a="1"/>
  <c r="DZ83" i="20" s="1"/>
  <c r="BP83" i="20" a="1"/>
  <c r="BP83" i="20" s="1"/>
  <c r="EX82" i="20" a="1"/>
  <c r="EX82" i="20" s="1"/>
  <c r="BZ82" i="20" a="1"/>
  <c r="BZ82" i="20" s="1"/>
  <c r="CU82" i="20" a="1"/>
  <c r="CU82" i="20" s="1"/>
  <c r="FB81" i="20" a="1"/>
  <c r="FB81" i="20" s="1"/>
  <c r="DA81" i="20" a="1"/>
  <c r="DA81" i="20" s="1"/>
  <c r="AV81" i="20" a="1"/>
  <c r="AV81" i="20" s="1"/>
  <c r="EO80" i="20" a="1"/>
  <c r="EO80" i="20" s="1"/>
  <c r="CO80" i="20" a="1"/>
  <c r="CO80" i="20" s="1"/>
  <c r="AI80" i="20" a="1"/>
  <c r="AI80" i="20" s="1"/>
  <c r="EC79" i="20" a="1"/>
  <c r="EC79" i="20" s="1"/>
  <c r="BH79" i="20" a="1"/>
  <c r="BH79" i="20" s="1"/>
  <c r="EY78" i="20" a="1"/>
  <c r="EY78" i="20" s="1"/>
  <c r="CM78" i="20" a="1"/>
  <c r="CM78" i="20" s="1"/>
  <c r="AA78" i="20" a="1"/>
  <c r="AA78" i="20" s="1"/>
  <c r="DO77" i="20" a="1"/>
  <c r="DO77" i="20" s="1"/>
  <c r="BC77" i="20" a="1"/>
  <c r="BC77" i="20" s="1"/>
  <c r="EP76" i="20" a="1"/>
  <c r="EP76" i="20" s="1"/>
  <c r="CD76" i="20" a="1"/>
  <c r="CD76" i="20" s="1"/>
  <c r="R76" i="20" a="1"/>
  <c r="R76" i="20" s="1"/>
  <c r="BI82" i="20" a="1"/>
  <c r="BI82" i="20" s="1"/>
  <c r="FA81" i="20" a="1"/>
  <c r="FA81" i="20" s="1"/>
  <c r="CV81" i="20" a="1"/>
  <c r="CV81" i="20" s="1"/>
  <c r="AU81" i="20" a="1"/>
  <c r="AU81" i="20" s="1"/>
  <c r="EN80" i="20" a="1"/>
  <c r="EN80" i="20" s="1"/>
  <c r="CI80" i="20" a="1"/>
  <c r="CI80" i="20" s="1"/>
  <c r="AB80" i="20" a="1"/>
  <c r="AB80" i="20" s="1"/>
  <c r="DV79" i="20" a="1"/>
  <c r="DV79" i="20" s="1"/>
  <c r="BT79" i="20" a="1"/>
  <c r="BT79" i="20" s="1"/>
  <c r="N79" i="20" a="1"/>
  <c r="N79" i="20" s="1"/>
  <c r="DB78" i="20" a="1"/>
  <c r="DB78" i="20" s="1"/>
  <c r="AP78" i="20" a="1"/>
  <c r="AP78" i="20" s="1"/>
  <c r="ED77" i="20" a="1"/>
  <c r="ED77" i="20" s="1"/>
  <c r="BR77" i="20" a="1"/>
  <c r="BR77" i="20" s="1"/>
  <c r="G77" i="20" a="1"/>
  <c r="G77" i="20" s="1"/>
  <c r="CU76" i="20" a="1"/>
  <c r="CU76" i="20" s="1"/>
  <c r="CE82" i="20" a="1"/>
  <c r="CE82" i="20" s="1"/>
  <c r="EU81" i="20" a="1"/>
  <c r="EU81" i="20" s="1"/>
  <c r="CC81" i="20" a="1"/>
  <c r="CC81" i="20" s="1"/>
  <c r="K81" i="20" a="1"/>
  <c r="K81" i="20" s="1"/>
  <c r="CH80" i="20" a="1"/>
  <c r="CH80" i="20" s="1"/>
  <c r="J80" i="20" a="1"/>
  <c r="J80" i="20" s="1"/>
  <c r="DC79" i="20" a="1"/>
  <c r="DC79" i="20" s="1"/>
  <c r="AC79" i="20" a="1"/>
  <c r="AC79" i="20" s="1"/>
  <c r="DQ78" i="20" a="1"/>
  <c r="DQ78" i="20" s="1"/>
  <c r="BE78" i="20" a="1"/>
  <c r="BE78" i="20" s="1"/>
  <c r="ES77" i="20" a="1"/>
  <c r="ES77" i="20" s="1"/>
  <c r="CG77" i="20" a="1"/>
  <c r="CG77" i="20" s="1"/>
  <c r="X77" i="20" a="1"/>
  <c r="X77" i="20" s="1"/>
  <c r="DL76" i="20" a="1"/>
  <c r="DL76" i="20" s="1"/>
  <c r="AZ76" i="20" a="1"/>
  <c r="AZ76" i="20" s="1"/>
  <c r="EN75" i="20" a="1"/>
  <c r="EN75" i="20" s="1"/>
  <c r="CD82" i="20" a="1"/>
  <c r="CD82" i="20" s="1"/>
  <c r="EZ81" i="20" a="1"/>
  <c r="EZ81" i="20" s="1"/>
  <c r="CH81" i="20" a="1"/>
  <c r="CH81" i="20" s="1"/>
  <c r="J81" i="20" a="1"/>
  <c r="J81" i="20" s="1"/>
  <c r="CS80" i="20" a="1"/>
  <c r="CS80" i="20" s="1"/>
  <c r="AA80" i="20" a="1"/>
  <c r="AA80" i="20" s="1"/>
  <c r="CW79" i="20" a="1"/>
  <c r="CW79" i="20" s="1"/>
  <c r="AX79" i="20" a="1"/>
  <c r="AX79" i="20" s="1"/>
  <c r="EN78" i="20" a="1"/>
  <c r="EN78" i="20" s="1"/>
  <c r="CB78" i="20" a="1"/>
  <c r="CB78" i="20" s="1"/>
  <c r="P78" i="20" a="1"/>
  <c r="P78" i="20" s="1"/>
  <c r="DD77" i="20" a="1"/>
  <c r="DD77" i="20" s="1"/>
  <c r="AR77" i="20" a="1"/>
  <c r="AR77" i="20" s="1"/>
  <c r="EC76" i="20" a="1"/>
  <c r="EC76" i="20" s="1"/>
  <c r="BQ76" i="20" a="1"/>
  <c r="BQ76" i="20" s="1"/>
  <c r="E76" i="20" a="1"/>
  <c r="E76" i="20" s="1"/>
  <c r="CN82" i="20" a="1"/>
  <c r="CN82" i="20" s="1"/>
  <c r="V82" i="20" a="1"/>
  <c r="V82" i="20" s="1"/>
  <c r="DQ81" i="20" a="1"/>
  <c r="DQ81" i="20" s="1"/>
  <c r="BJ81" i="20" a="1"/>
  <c r="BJ81" i="20" s="1"/>
  <c r="I81" i="20" a="1"/>
  <c r="I81" i="20" s="1"/>
  <c r="DD80" i="20" a="1"/>
  <c r="DD80" i="20" s="1"/>
  <c r="AW80" i="20" a="1"/>
  <c r="AW80" i="20" s="1"/>
  <c r="EW79" i="20" a="1"/>
  <c r="EW79" i="20" s="1"/>
  <c r="CJ79" i="20" a="1"/>
  <c r="CJ79" i="20" s="1"/>
  <c r="S79" i="20" a="1"/>
  <c r="S79" i="20" s="1"/>
  <c r="DG78" i="20" a="1"/>
  <c r="DG78" i="20" s="1"/>
  <c r="AU78" i="20" a="1"/>
  <c r="AU78" i="20" s="1"/>
  <c r="EI77" i="20" a="1"/>
  <c r="EI77" i="20" s="1"/>
  <c r="BW77" i="20" a="1"/>
  <c r="BW77" i="20" s="1"/>
  <c r="Q77" i="20" a="1"/>
  <c r="Q77" i="20" s="1"/>
  <c r="DE76" i="20" a="1"/>
  <c r="DE76" i="20" s="1"/>
  <c r="AS76" i="20" a="1"/>
  <c r="AS76" i="20" s="1"/>
  <c r="BE82" i="20" a="1"/>
  <c r="BE82" i="20" s="1"/>
  <c r="ER81" i="20" a="1"/>
  <c r="ER81" i="20" s="1"/>
  <c r="CM81" i="20" a="1"/>
  <c r="CM81" i="20" s="1"/>
  <c r="AF81" i="20" a="1"/>
  <c r="AF81" i="20" s="1"/>
  <c r="DZ80" i="20" a="1"/>
  <c r="DZ80" i="20" s="1"/>
  <c r="BT80" i="20" a="1"/>
  <c r="BT80" i="20" s="1"/>
  <c r="T80" i="20" a="1"/>
  <c r="T80" i="20" s="1"/>
  <c r="DN79" i="20" a="1"/>
  <c r="DN79" i="20" s="1"/>
  <c r="AP79" i="20" a="1"/>
  <c r="AP79" i="20" s="1"/>
  <c r="ED78" i="20" a="1"/>
  <c r="ED78" i="20" s="1"/>
  <c r="BR78" i="20" a="1"/>
  <c r="BR78" i="20" s="1"/>
  <c r="F78" i="20" a="1"/>
  <c r="F78" i="20" s="1"/>
  <c r="CT77" i="20" a="1"/>
  <c r="CT77" i="20" s="1"/>
  <c r="AH77" i="20" a="1"/>
  <c r="AH77" i="20" s="1"/>
  <c r="DV76" i="20" a="1"/>
  <c r="DV76" i="20" s="1"/>
  <c r="BJ76" i="20" a="1"/>
  <c r="BJ76" i="20" s="1"/>
  <c r="EX75" i="20" a="1"/>
  <c r="EX75" i="20" s="1"/>
  <c r="CL75" i="20" a="1"/>
  <c r="CL75" i="20" s="1"/>
  <c r="Z75" i="20" a="1"/>
  <c r="Z75" i="20" s="1"/>
  <c r="AO82" i="20" a="1"/>
  <c r="AO82" i="20" s="1"/>
  <c r="EA81" i="20" a="1"/>
  <c r="EA81" i="20" s="1"/>
  <c r="BC81" i="20" a="1"/>
  <c r="BC81" i="20" s="1"/>
  <c r="EK80" i="20" a="1"/>
  <c r="EK80" i="20" s="1"/>
  <c r="BS80" i="20" a="1"/>
  <c r="BS80" i="20" s="1"/>
  <c r="EP79" i="20" a="1"/>
  <c r="EP79" i="20" s="1"/>
  <c r="CI79" i="20" a="1"/>
  <c r="CI79" i="20" s="1"/>
  <c r="Q79" i="20" a="1"/>
  <c r="Q79" i="20" s="1"/>
  <c r="DE78" i="20" a="1"/>
  <c r="DE78" i="20" s="1"/>
  <c r="AS78" i="20" a="1"/>
  <c r="AS78" i="20" s="1"/>
  <c r="EG77" i="20" a="1"/>
  <c r="EG77" i="20" s="1"/>
  <c r="BU77" i="20" a="1"/>
  <c r="BU77" i="20" s="1"/>
  <c r="J77" i="20" a="1"/>
  <c r="J77" i="20" s="1"/>
  <c r="CX76" i="20" a="1"/>
  <c r="CX76" i="20" s="1"/>
  <c r="AL76" i="20" a="1"/>
  <c r="AL76" i="20" s="1"/>
  <c r="DZ75" i="20" a="1"/>
  <c r="DZ75" i="20" s="1"/>
  <c r="BS82" i="20" a="1"/>
  <c r="BS82" i="20" s="1"/>
  <c r="DZ81" i="20" a="1"/>
  <c r="DZ81" i="20" s="1"/>
  <c r="BH81" i="20" a="1"/>
  <c r="BH81" i="20" s="1"/>
  <c r="EP80" i="20" a="1"/>
  <c r="EP80" i="20" s="1"/>
  <c r="BR80" i="20" a="1"/>
  <c r="BR80" i="20" s="1"/>
  <c r="FA79" i="20" a="1"/>
  <c r="FA79" i="20" s="1"/>
  <c r="CH79" i="20" a="1"/>
  <c r="CH79" i="20" s="1"/>
  <c r="AF79" i="20" a="1"/>
  <c r="AF79" i="20" s="1"/>
  <c r="DT78" i="20" a="1"/>
  <c r="DT78" i="20" s="1"/>
  <c r="BH78" i="20" a="1"/>
  <c r="BH78" i="20" s="1"/>
  <c r="EV77" i="20" a="1"/>
  <c r="EV77" i="20" s="1"/>
  <c r="CJ77" i="20" a="1"/>
  <c r="CJ77" i="20" s="1"/>
  <c r="T77" i="20" a="1"/>
  <c r="T77" i="20" s="1"/>
  <c r="DH76" i="20" a="1"/>
  <c r="DH76" i="20" s="1"/>
  <c r="AV76" i="20" a="1"/>
  <c r="AV76" i="20" s="1"/>
  <c r="EJ75" i="20" a="1"/>
  <c r="EJ75" i="20" s="1"/>
  <c r="BX75" i="20" a="1"/>
  <c r="BX75" i="20" s="1"/>
  <c r="AU76" i="20" a="1"/>
  <c r="AU76" i="20" s="1"/>
  <c r="CA75" i="20" a="1"/>
  <c r="CA75" i="20" s="1"/>
  <c r="L75" i="20" a="1"/>
  <c r="L75" i="20" s="1"/>
  <c r="CZ74" i="20" a="1"/>
  <c r="CZ74" i="20" s="1"/>
  <c r="AN74" i="20" a="1"/>
  <c r="AN74" i="20" s="1"/>
  <c r="EB73" i="20" a="1"/>
  <c r="EB73" i="20" s="1"/>
  <c r="BP73" i="20" a="1"/>
  <c r="BP73" i="20" s="1"/>
  <c r="FD72" i="20" a="1"/>
  <c r="FD72" i="20" s="1"/>
  <c r="CP72" i="20" a="1"/>
  <c r="CP72" i="20" s="1"/>
  <c r="AR72" i="20" a="1"/>
  <c r="AR72" i="20" s="1"/>
  <c r="DU71" i="20" a="1"/>
  <c r="DU71" i="20" s="1"/>
  <c r="BT71" i="20" a="1"/>
  <c r="BT71" i="20" s="1"/>
  <c r="EW70" i="20" a="1"/>
  <c r="EW70" i="20" s="1"/>
  <c r="CV70" i="20" a="1"/>
  <c r="CV70" i="20" s="1"/>
  <c r="Y70" i="20" a="1"/>
  <c r="Y70" i="20" s="1"/>
  <c r="CX75" i="20" a="1"/>
  <c r="CX75" i="20" s="1"/>
  <c r="AF75" i="20" a="1"/>
  <c r="AF75" i="20" s="1"/>
  <c r="BA75" i="20" a="1"/>
  <c r="BA75" i="20" s="1"/>
  <c r="ET74" i="20" a="1"/>
  <c r="ET74" i="20" s="1"/>
  <c r="CH74" i="20" a="1"/>
  <c r="CH74" i="20" s="1"/>
  <c r="V74" i="20" a="1"/>
  <c r="V74" i="20" s="1"/>
  <c r="DJ73" i="20" a="1"/>
  <c r="DJ73" i="20" s="1"/>
  <c r="AX73" i="20" a="1"/>
  <c r="AX73" i="20" s="1"/>
  <c r="EL72" i="20" a="1"/>
  <c r="EL72" i="20" s="1"/>
  <c r="BO72" i="20" a="1"/>
  <c r="BO72" i="20" s="1"/>
  <c r="EU71" i="20" a="1"/>
  <c r="EU71" i="20" s="1"/>
  <c r="CS71" i="20" a="1"/>
  <c r="CS71" i="20" s="1"/>
  <c r="W71" i="20" a="1"/>
  <c r="W71" i="20" s="1"/>
  <c r="DU70" i="20" a="1"/>
  <c r="DU70" i="20" s="1"/>
  <c r="AY70" i="20" a="1"/>
  <c r="AY70" i="20" s="1"/>
  <c r="EW69" i="20" a="1"/>
  <c r="EW69" i="20" s="1"/>
  <c r="CA69" i="20" a="1"/>
  <c r="CA69" i="20" s="1"/>
  <c r="Y69" i="20" a="1"/>
  <c r="Y69" i="20" s="1"/>
  <c r="DJ75" i="20" a="1"/>
  <c r="DJ75" i="20" s="1"/>
  <c r="FD74" i="20" a="1"/>
  <c r="FD74" i="20" s="1"/>
  <c r="CR74" i="20" a="1"/>
  <c r="CR74" i="20" s="1"/>
  <c r="AF74" i="20" a="1"/>
  <c r="AF74" i="20" s="1"/>
  <c r="DT73" i="20" a="1"/>
  <c r="DT73" i="20" s="1"/>
  <c r="BH73" i="20" a="1"/>
  <c r="BH73" i="20" s="1"/>
  <c r="EV72" i="20" a="1"/>
  <c r="EV72" i="20" s="1"/>
  <c r="CS72" i="20" a="1"/>
  <c r="CS72" i="20" s="1"/>
  <c r="AB72" i="20" a="1"/>
  <c r="AB72" i="20" s="1"/>
  <c r="DE71" i="20" a="1"/>
  <c r="DE71" i="20" s="1"/>
  <c r="BD71" i="20" a="1"/>
  <c r="BD71" i="20" s="1"/>
  <c r="EG70" i="20" a="1"/>
  <c r="EG70" i="20" s="1"/>
  <c r="CF70" i="20" a="1"/>
  <c r="CF70" i="20" s="1"/>
  <c r="I70" i="20" a="1"/>
  <c r="I70" i="20" s="1"/>
  <c r="DH69" i="20" a="1"/>
  <c r="DH69" i="20" s="1"/>
  <c r="AK69" i="20" a="1"/>
  <c r="AK69" i="20" s="1"/>
  <c r="DW75" i="20" a="1"/>
  <c r="DW75" i="20" s="1"/>
  <c r="O75" i="20" a="1"/>
  <c r="O75" i="20" s="1"/>
  <c r="DC74" i="20" a="1"/>
  <c r="DC74" i="20" s="1"/>
  <c r="AQ74" i="20" a="1"/>
  <c r="AQ74" i="20" s="1"/>
  <c r="EE73" i="20" a="1"/>
  <c r="EE73" i="20" s="1"/>
  <c r="BS73" i="20" a="1"/>
  <c r="BS73" i="20" s="1"/>
  <c r="G73" i="20" a="1"/>
  <c r="G73" i="20" s="1"/>
  <c r="BZ72" i="20" a="1"/>
  <c r="BZ72" i="20" s="1"/>
  <c r="T72" i="20" a="1"/>
  <c r="T72" i="20" s="1"/>
  <c r="DR71" i="20" a="1"/>
  <c r="DR71" i="20" s="1"/>
  <c r="AV71" i="20" a="1"/>
  <c r="AV71" i="20" s="1"/>
  <c r="ET70" i="20" a="1"/>
  <c r="ET70" i="20" s="1"/>
  <c r="BX70" i="20" a="1"/>
  <c r="BX70" i="20" s="1"/>
  <c r="V70" i="20" a="1"/>
  <c r="V70" i="20" s="1"/>
  <c r="CZ69" i="20" a="1"/>
  <c r="CZ69" i="20" s="1"/>
  <c r="AX69" i="20" a="1"/>
  <c r="AX69" i="20" s="1"/>
  <c r="Q76" i="20" a="1"/>
  <c r="Q76" i="20" s="1"/>
  <c r="T75" i="20" a="1"/>
  <c r="T75" i="20" s="1"/>
  <c r="DH74" i="20" a="1"/>
  <c r="DH74" i="20" s="1"/>
  <c r="AV74" i="20" a="1"/>
  <c r="AV74" i="20" s="1"/>
  <c r="EJ73" i="20" a="1"/>
  <c r="EJ73" i="20" s="1"/>
  <c r="BX73" i="20" a="1"/>
  <c r="BX73" i="20" s="1"/>
  <c r="L73" i="20" a="1"/>
  <c r="L73" i="20" s="1"/>
  <c r="DF72" i="20" a="1"/>
  <c r="DF72" i="20" s="1"/>
  <c r="AT72" i="20" a="1"/>
  <c r="AT72" i="20" s="1"/>
  <c r="DX71" i="20" a="1"/>
  <c r="DX71" i="20" s="1"/>
  <c r="BV71" i="20" a="1"/>
  <c r="BV71" i="20" s="1"/>
  <c r="EZ70" i="20" a="1"/>
  <c r="EZ70" i="20" s="1"/>
  <c r="CX70" i="20" a="1"/>
  <c r="CX70" i="20" s="1"/>
  <c r="AB70" i="20" a="1"/>
  <c r="AB70" i="20" s="1"/>
  <c r="DZ69" i="20" a="1"/>
  <c r="DZ69" i="20" s="1"/>
  <c r="BD69" i="20" a="1"/>
  <c r="BD69" i="20" s="1"/>
  <c r="FB68" i="20" a="1"/>
  <c r="FB68" i="20" s="1"/>
  <c r="CF68" i="20" a="1"/>
  <c r="CF68" i="20" s="1"/>
  <c r="CS75" i="20" a="1"/>
  <c r="CS75" i="20" s="1"/>
  <c r="H75" i="20" a="1"/>
  <c r="H75" i="20" s="1"/>
  <c r="CV74" i="20" a="1"/>
  <c r="CV74" i="20" s="1"/>
  <c r="AJ74" i="20" a="1"/>
  <c r="AJ74" i="20" s="1"/>
  <c r="DX73" i="20" a="1"/>
  <c r="DX73" i="20" s="1"/>
  <c r="BL73" i="20" a="1"/>
  <c r="BL73" i="20" s="1"/>
  <c r="CN87" i="20" a="1"/>
  <c r="CN87" i="20" s="1"/>
  <c r="T84" i="20" a="1"/>
  <c r="T84" i="20" s="1"/>
  <c r="CK88" i="20" a="1"/>
  <c r="CK88" i="20" s="1"/>
  <c r="EJ86" i="20" a="1"/>
  <c r="EJ86" i="20" s="1"/>
  <c r="DD85" i="20" a="1"/>
  <c r="DD85" i="20" s="1"/>
  <c r="BN84" i="20" a="1"/>
  <c r="BN84" i="20" s="1"/>
  <c r="AP83" i="20" a="1"/>
  <c r="AP83" i="20" s="1"/>
  <c r="DA82" i="20" a="1"/>
  <c r="DA82" i="20" s="1"/>
  <c r="DJ88" i="20" a="1"/>
  <c r="DJ88" i="20" s="1"/>
  <c r="AP88" i="20" a="1"/>
  <c r="AP88" i="20" s="1"/>
  <c r="EA87" i="20" a="1"/>
  <c r="EA87" i="20" s="1"/>
  <c r="BR87" i="20" a="1"/>
  <c r="BR87" i="20" s="1"/>
  <c r="FC86" i="20" a="1"/>
  <c r="FC86" i="20" s="1"/>
  <c r="CT86" i="20" a="1"/>
  <c r="CT86" i="20" s="1"/>
  <c r="AE86" i="20" a="1"/>
  <c r="AE86" i="20" s="1"/>
  <c r="DV85" i="20" a="1"/>
  <c r="DV85" i="20" s="1"/>
  <c r="BR85" i="20" a="1"/>
  <c r="BR85" i="20" s="1"/>
  <c r="N85" i="20" a="1"/>
  <c r="N85" i="20" s="1"/>
  <c r="DM84" i="20" a="1"/>
  <c r="DM84" i="20" s="1"/>
  <c r="BM84" i="20" a="1"/>
  <c r="BM84" i="20" s="1"/>
  <c r="S84" i="20" a="1"/>
  <c r="S84" i="20" s="1"/>
  <c r="CW83" i="20" a="1"/>
  <c r="CW83" i="20" s="1"/>
  <c r="BA83" i="20" a="1"/>
  <c r="BA83" i="20" s="1"/>
  <c r="ET82" i="20" a="1"/>
  <c r="ET82" i="20" s="1"/>
  <c r="CO82" i="20" a="1"/>
  <c r="CO82" i="20" s="1"/>
  <c r="DS88" i="20" a="1"/>
  <c r="DS88" i="20" s="1"/>
  <c r="AO88" i="20" a="1"/>
  <c r="AO88" i="20" s="1"/>
  <c r="DS87" i="20" a="1"/>
  <c r="DS87" i="20" s="1"/>
  <c r="BQ87" i="20" a="1"/>
  <c r="BQ87" i="20" s="1"/>
  <c r="EU86" i="20" a="1"/>
  <c r="EU86" i="20" s="1"/>
  <c r="CS86" i="20" a="1"/>
  <c r="CS86" i="20" s="1"/>
  <c r="W86" i="20" a="1"/>
  <c r="W86" i="20" s="1"/>
  <c r="DU85" i="20" a="1"/>
  <c r="DU85" i="20" s="1"/>
  <c r="BB85" i="20" a="1"/>
  <c r="BB85" i="20" s="1"/>
  <c r="EP84" i="20" a="1"/>
  <c r="EP84" i="20" s="1"/>
  <c r="CD84" i="20" a="1"/>
  <c r="CD84" i="20" s="1"/>
  <c r="R84" i="20" a="1"/>
  <c r="R84" i="20" s="1"/>
  <c r="DU83" i="20" a="1"/>
  <c r="DU83" i="20" s="1"/>
  <c r="AZ83" i="20" a="1"/>
  <c r="AZ83" i="20" s="1"/>
  <c r="EZ82" i="20" a="1"/>
  <c r="EZ82" i="20" s="1"/>
  <c r="S89" i="20" a="1"/>
  <c r="S89" i="20" s="1"/>
  <c r="CG88" i="20" a="1"/>
  <c r="CG88" i="20" s="1"/>
  <c r="N88" i="20" a="1"/>
  <c r="N88" i="20" s="1"/>
  <c r="DE87" i="20" a="1"/>
  <c r="DE87" i="20" s="1"/>
  <c r="AP87" i="20" a="1"/>
  <c r="AP87" i="20" s="1"/>
  <c r="EG86" i="20" a="1"/>
  <c r="EG86" i="20" s="1"/>
  <c r="BR86" i="20" a="1"/>
  <c r="BR86" i="20" s="1"/>
  <c r="I86" i="20" a="1"/>
  <c r="I86" i="20" s="1"/>
  <c r="CI85" i="20" a="1"/>
  <c r="CI85" i="20" s="1"/>
  <c r="R85" i="20" a="1"/>
  <c r="R85" i="20" s="1"/>
  <c r="CO84" i="20" a="1"/>
  <c r="CO84" i="20" s="1"/>
  <c r="ET83" i="20" a="1"/>
  <c r="ET83" i="20" s="1"/>
  <c r="CO83" i="20" a="1"/>
  <c r="CO83" i="20" s="1"/>
  <c r="P83" i="20" a="1"/>
  <c r="P83" i="20" s="1"/>
  <c r="CY82" i="20" a="1"/>
  <c r="CY82" i="20" s="1"/>
  <c r="AJ89" i="20" a="1"/>
  <c r="AJ89" i="20" s="1"/>
  <c r="DO88" i="20" a="1"/>
  <c r="DO88" i="20" s="1"/>
  <c r="AG88" i="20" a="1"/>
  <c r="AG88" i="20" s="1"/>
  <c r="DY87" i="20" a="1"/>
  <c r="DY87" i="20" s="1"/>
  <c r="BI87" i="20" a="1"/>
  <c r="BI87" i="20" s="1"/>
  <c r="FA86" i="20" a="1"/>
  <c r="FA86" i="20" s="1"/>
  <c r="CK86" i="20" a="1"/>
  <c r="CK86" i="20" s="1"/>
  <c r="AC86" i="20" a="1"/>
  <c r="AC86" i="20" s="1"/>
  <c r="DM85" i="20" a="1"/>
  <c r="DM85" i="20" s="1"/>
  <c r="BA85" i="20" a="1"/>
  <c r="BA85" i="20" s="1"/>
  <c r="EO84" i="20" a="1"/>
  <c r="EO84" i="20" s="1"/>
  <c r="CC84" i="20" a="1"/>
  <c r="CC84" i="20" s="1"/>
  <c r="Q84" i="20" a="1"/>
  <c r="Q84" i="20" s="1"/>
  <c r="DN83" i="20" a="1"/>
  <c r="DN83" i="20" s="1"/>
  <c r="BJ83" i="20" a="1"/>
  <c r="BJ83" i="20" s="1"/>
  <c r="EL82" i="20" a="1"/>
  <c r="EL82" i="20" s="1"/>
  <c r="BU82" i="20" a="1"/>
  <c r="BU82" i="20" s="1"/>
  <c r="BR82" i="20" a="1"/>
  <c r="BR82" i="20" s="1"/>
  <c r="EW81" i="20" a="1"/>
  <c r="EW81" i="20" s="1"/>
  <c r="CP81" i="20" a="1"/>
  <c r="CP81" i="20" s="1"/>
  <c r="AO81" i="20" a="1"/>
  <c r="AO81" i="20" s="1"/>
  <c r="EJ80" i="20" a="1"/>
  <c r="EJ80" i="20" s="1"/>
  <c r="CC80" i="20" a="1"/>
  <c r="CC80" i="20" s="1"/>
  <c r="AC80" i="20" a="1"/>
  <c r="AC80" i="20" s="1"/>
  <c r="DW79" i="20" a="1"/>
  <c r="DW79" i="20" s="1"/>
  <c r="BA79" i="20" a="1"/>
  <c r="BA79" i="20" s="1"/>
  <c r="EQ78" i="20" a="1"/>
  <c r="EQ78" i="20" s="1"/>
  <c r="CE78" i="20" a="1"/>
  <c r="CE78" i="20" s="1"/>
  <c r="S78" i="20" a="1"/>
  <c r="S78" i="20" s="1"/>
  <c r="DG77" i="20" a="1"/>
  <c r="DG77" i="20" s="1"/>
  <c r="AU77" i="20" a="1"/>
  <c r="AU77" i="20" s="1"/>
  <c r="EK76" i="20" a="1"/>
  <c r="EK76" i="20" s="1"/>
  <c r="BY76" i="20" a="1"/>
  <c r="BY76" i="20" s="1"/>
  <c r="M76" i="20" a="1"/>
  <c r="M76" i="20" s="1"/>
  <c r="BA82" i="20" a="1"/>
  <c r="BA82" i="20" s="1"/>
  <c r="EV81" i="20" a="1"/>
  <c r="EV81" i="20" s="1"/>
  <c r="CO81" i="20" a="1"/>
  <c r="CO81" i="20" s="1"/>
  <c r="AJ81" i="20" a="1"/>
  <c r="AJ81" i="20" s="1"/>
  <c r="EI80" i="20" a="1"/>
  <c r="EI80" i="20" s="1"/>
  <c r="CB80" i="20" a="1"/>
  <c r="CB80" i="20" s="1"/>
  <c r="W80" i="20" a="1"/>
  <c r="W80" i="20" s="1"/>
  <c r="DK79" i="20" a="1"/>
  <c r="DK79" i="20" s="1"/>
  <c r="BM79" i="20" a="1"/>
  <c r="BM79" i="20" s="1"/>
  <c r="F79" i="20" a="1"/>
  <c r="F79" i="20" s="1"/>
  <c r="CT78" i="20" a="1"/>
  <c r="CT78" i="20" s="1"/>
  <c r="AH78" i="20" a="1"/>
  <c r="AH78" i="20" s="1"/>
  <c r="DV77" i="20" a="1"/>
  <c r="DV77" i="20" s="1"/>
  <c r="BJ77" i="20" a="1"/>
  <c r="BJ77" i="20" s="1"/>
  <c r="FB76" i="20" a="1"/>
  <c r="FB76" i="20" s="1"/>
  <c r="CP76" i="20" a="1"/>
  <c r="CP76" i="20" s="1"/>
  <c r="BP82" i="20" a="1"/>
  <c r="BP82" i="20" s="1"/>
  <c r="EO81" i="20" a="1"/>
  <c r="EO81" i="20" s="1"/>
  <c r="BW81" i="20" a="1"/>
  <c r="BW81" i="20" s="1"/>
  <c r="ET80" i="20" a="1"/>
  <c r="ET80" i="20" s="1"/>
  <c r="BV80" i="20" a="1"/>
  <c r="BV80" i="20" s="1"/>
  <c r="FD79" i="20" a="1"/>
  <c r="FD79" i="20" s="1"/>
  <c r="CL79" i="20" a="1"/>
  <c r="CL79" i="20" s="1"/>
  <c r="U79" i="20" a="1"/>
  <c r="U79" i="20" s="1"/>
  <c r="DI78" i="20" a="1"/>
  <c r="DI78" i="20" s="1"/>
  <c r="AW78" i="20" a="1"/>
  <c r="AW78" i="20" s="1"/>
  <c r="EK77" i="20" a="1"/>
  <c r="EK77" i="20" s="1"/>
  <c r="BY77" i="20" a="1"/>
  <c r="BY77" i="20" s="1"/>
  <c r="L77" i="20" a="1"/>
  <c r="L77" i="20" s="1"/>
  <c r="CZ76" i="20" a="1"/>
  <c r="CZ76" i="20" s="1"/>
  <c r="AN76" i="20" a="1"/>
  <c r="AN76" i="20" s="1"/>
  <c r="EB75" i="20" a="1"/>
  <c r="EB75" i="20" s="1"/>
  <c r="BW82" i="20" a="1"/>
  <c r="BW82" i="20" s="1"/>
  <c r="ET81" i="20" a="1"/>
  <c r="ET81" i="20" s="1"/>
  <c r="BV81" i="20" a="1"/>
  <c r="BV81" i="20" s="1"/>
  <c r="E81" i="20" a="1"/>
  <c r="E81" i="20" s="1"/>
  <c r="CM80" i="20" a="1"/>
  <c r="CM80" i="20" s="1"/>
  <c r="O80" i="20" a="1"/>
  <c r="O80" i="20" s="1"/>
  <c r="CQ79" i="20" a="1"/>
  <c r="CQ79" i="20" s="1"/>
  <c r="AR79" i="20" a="1"/>
  <c r="AR79" i="20" s="1"/>
  <c r="EF78" i="20" a="1"/>
  <c r="EF78" i="20" s="1"/>
  <c r="BT78" i="20" a="1"/>
  <c r="BT78" i="20" s="1"/>
  <c r="H78" i="20" a="1"/>
  <c r="H78" i="20" s="1"/>
  <c r="CV77" i="20" a="1"/>
  <c r="CV77" i="20" s="1"/>
  <c r="AJ77" i="20" a="1"/>
  <c r="AJ77" i="20" s="1"/>
  <c r="DW76" i="20" a="1"/>
  <c r="DW76" i="20" s="1"/>
  <c r="BK76" i="20" a="1"/>
  <c r="BK76" i="20" s="1"/>
  <c r="EY75" i="20" a="1"/>
  <c r="EY75" i="20" s="1"/>
  <c r="BV82" i="20" a="1"/>
  <c r="BV82" i="20" s="1"/>
  <c r="Q82" i="20" a="1"/>
  <c r="Q82" i="20" s="1"/>
  <c r="DJ81" i="20" a="1"/>
  <c r="DJ81" i="20" s="1"/>
  <c r="BE81" i="20" a="1"/>
  <c r="BE81" i="20" s="1"/>
  <c r="EX80" i="20" a="1"/>
  <c r="EX80" i="20" s="1"/>
  <c r="CW80" i="20" a="1"/>
  <c r="CW80" i="20" s="1"/>
  <c r="AR80" i="20" a="1"/>
  <c r="AR80" i="20" s="1"/>
  <c r="EK79" i="20" a="1"/>
  <c r="EK79" i="20" s="1"/>
  <c r="CD79" i="20" a="1"/>
  <c r="CD79" i="20" s="1"/>
  <c r="K79" i="20" a="1"/>
  <c r="K79" i="20" s="1"/>
  <c r="CY78" i="20" a="1"/>
  <c r="CY78" i="20" s="1"/>
  <c r="AM78" i="20" a="1"/>
  <c r="AM78" i="20" s="1"/>
  <c r="EA77" i="20" a="1"/>
  <c r="EA77" i="20" s="1"/>
  <c r="BO77" i="20" a="1"/>
  <c r="BO77" i="20" s="1"/>
  <c r="K77" i="20" a="1"/>
  <c r="K77" i="20" s="1"/>
  <c r="CY76" i="20" a="1"/>
  <c r="CY76" i="20" s="1"/>
  <c r="AM76" i="20" a="1"/>
  <c r="AM76" i="20" s="1"/>
  <c r="AW82" i="20" a="1"/>
  <c r="AW82" i="20" s="1"/>
  <c r="EM81" i="20" a="1"/>
  <c r="EM81" i="20" s="1"/>
  <c r="CF81" i="20" a="1"/>
  <c r="CF81" i="20" s="1"/>
  <c r="AA81" i="20" a="1"/>
  <c r="AA81" i="20" s="1"/>
  <c r="DT80" i="20" a="1"/>
  <c r="DT80" i="20" s="1"/>
  <c r="BN80" i="20" a="1"/>
  <c r="BN80" i="20" s="1"/>
  <c r="H80" i="20" a="1"/>
  <c r="H80" i="20" s="1"/>
  <c r="DH79" i="20" a="1"/>
  <c r="DH79" i="20" s="1"/>
  <c r="AH79" i="20" a="1"/>
  <c r="AH79" i="20" s="1"/>
  <c r="DV78" i="20" a="1"/>
  <c r="DV78" i="20" s="1"/>
  <c r="BJ78" i="20" a="1"/>
  <c r="BJ78" i="20" s="1"/>
  <c r="EX77" i="20" a="1"/>
  <c r="EX77" i="20" s="1"/>
  <c r="CL77" i="20" a="1"/>
  <c r="CL77" i="20" s="1"/>
  <c r="U77" i="20" a="1"/>
  <c r="U77" i="20" s="1"/>
  <c r="DI76" i="20" a="1"/>
  <c r="DI76" i="20" s="1"/>
  <c r="AW76" i="20" a="1"/>
  <c r="AW76" i="20" s="1"/>
  <c r="EK75" i="20" a="1"/>
  <c r="EK75" i="20" s="1"/>
  <c r="BY75" i="20" a="1"/>
  <c r="BY75" i="20" s="1"/>
  <c r="CZ82" i="20" a="1"/>
  <c r="CZ82" i="20" s="1"/>
  <c r="AG82" i="20" a="1"/>
  <c r="AG82" i="20" s="1"/>
  <c r="DO81" i="20" a="1"/>
  <c r="DO81" i="20" s="1"/>
  <c r="AW81" i="20" a="1"/>
  <c r="AW81" i="20" s="1"/>
  <c r="EE80" i="20" a="1"/>
  <c r="EE80" i="20" s="1"/>
  <c r="BB80" i="20" a="1"/>
  <c r="BB80" i="20" s="1"/>
  <c r="ED79" i="20" a="1"/>
  <c r="ED79" i="20" s="1"/>
  <c r="CC79" i="20" a="1"/>
  <c r="CC79" i="20" s="1"/>
  <c r="I79" i="20" a="1"/>
  <c r="I79" i="20" s="1"/>
  <c r="CW78" i="20" a="1"/>
  <c r="CW78" i="20" s="1"/>
  <c r="AK78" i="20" a="1"/>
  <c r="AK78" i="20" s="1"/>
  <c r="DY77" i="20" a="1"/>
  <c r="DY77" i="20" s="1"/>
  <c r="BM77" i="20" a="1"/>
  <c r="BM77" i="20" s="1"/>
  <c r="EW76" i="20" a="1"/>
  <c r="EW76" i="20" s="1"/>
  <c r="CK76" i="20" a="1"/>
  <c r="CK76" i="20" s="1"/>
  <c r="Y76" i="20" a="1"/>
  <c r="Y76" i="20" s="1"/>
  <c r="DM75" i="20" a="1"/>
  <c r="DM75" i="20" s="1"/>
  <c r="BB82" i="20" a="1"/>
  <c r="BB82" i="20" s="1"/>
  <c r="DT81" i="20" a="1"/>
  <c r="DT81" i="20" s="1"/>
  <c r="BB81" i="20" a="1"/>
  <c r="BB81" i="20" s="1"/>
  <c r="ED80" i="20" a="1"/>
  <c r="ED80" i="20" s="1"/>
  <c r="BM80" i="20" a="1"/>
  <c r="BM80" i="20" s="1"/>
  <c r="EU79" i="20" a="1"/>
  <c r="EU79" i="20" s="1"/>
  <c r="CB79" i="20" a="1"/>
  <c r="CB79" i="20" s="1"/>
  <c r="X79" i="20" a="1"/>
  <c r="X79" i="20" s="1"/>
  <c r="DL78" i="20" a="1"/>
  <c r="DL78" i="20" s="1"/>
  <c r="AZ78" i="20" a="1"/>
  <c r="AZ78" i="20" s="1"/>
  <c r="EN77" i="20" a="1"/>
  <c r="EN77" i="20" s="1"/>
  <c r="CB77" i="20" a="1"/>
  <c r="CB77" i="20" s="1"/>
  <c r="N77" i="20" a="1"/>
  <c r="N77" i="20" s="1"/>
  <c r="DB76" i="20" a="1"/>
  <c r="DB76" i="20" s="1"/>
  <c r="AP76" i="20" a="1"/>
  <c r="AP76" i="20" s="1"/>
  <c r="ED75" i="20" a="1"/>
  <c r="ED75" i="20" s="1"/>
  <c r="BR75" i="20" a="1"/>
  <c r="BR75" i="20" s="1"/>
  <c r="I76" i="20" a="1"/>
  <c r="I76" i="20" s="1"/>
  <c r="BS75" i="20" a="1"/>
  <c r="BS75" i="20" s="1"/>
  <c r="F75" i="20" a="1"/>
  <c r="F75" i="20" s="1"/>
  <c r="CT74" i="20" a="1"/>
  <c r="CT74" i="20" s="1"/>
  <c r="AH74" i="20" a="1"/>
  <c r="AH74" i="20" s="1"/>
  <c r="DV73" i="20" a="1"/>
  <c r="DV73" i="20" s="1"/>
  <c r="BJ73" i="20" a="1"/>
  <c r="BJ73" i="20" s="1"/>
  <c r="EX72" i="20" a="1"/>
  <c r="EX72" i="20" s="1"/>
  <c r="CI72" i="20" a="1"/>
  <c r="CI72" i="20" s="1"/>
  <c r="AK72" i="20" a="1"/>
  <c r="AK72" i="20" s="1"/>
  <c r="DO71" i="20" a="1"/>
  <c r="DO71" i="20" s="1"/>
  <c r="BM71" i="20" a="1"/>
  <c r="BM71" i="20" s="1"/>
  <c r="EQ70" i="20" a="1"/>
  <c r="EQ70" i="20" s="1"/>
  <c r="CO70" i="20" a="1"/>
  <c r="CO70" i="20" s="1"/>
  <c r="S70" i="20" a="1"/>
  <c r="S70" i="20" s="1"/>
  <c r="CG75" i="20" a="1"/>
  <c r="CG75" i="20" s="1"/>
  <c r="W75" i="20" a="1"/>
  <c r="W75" i="20" s="1"/>
  <c r="AS75" i="20" a="1"/>
  <c r="AS75" i="20" s="1"/>
  <c r="EG74" i="20" a="1"/>
  <c r="EG74" i="20" s="1"/>
  <c r="BU74" i="20" a="1"/>
  <c r="BU74" i="20" s="1"/>
  <c r="I74" i="20" a="1"/>
  <c r="I74" i="20" s="1"/>
  <c r="CW73" i="20" a="1"/>
  <c r="CW73" i="20" s="1"/>
  <c r="AK73" i="20" a="1"/>
  <c r="AK73" i="20" s="1"/>
  <c r="DY72" i="20" a="1"/>
  <c r="DY72" i="20" s="1"/>
  <c r="BI72" i="20" a="1"/>
  <c r="BI72" i="20" s="1"/>
  <c r="EN71" i="20" a="1"/>
  <c r="EN71" i="20" s="1"/>
  <c r="CL71" i="20" a="1"/>
  <c r="CL71" i="20" s="1"/>
  <c r="P71" i="20" a="1"/>
  <c r="P71" i="20" s="1"/>
  <c r="DN70" i="20" a="1"/>
  <c r="DN70" i="20" s="1"/>
  <c r="AR70" i="20" a="1"/>
  <c r="AR70" i="20" s="1"/>
  <c r="EP69" i="20" a="1"/>
  <c r="EP69" i="20" s="1"/>
  <c r="BT69" i="20" a="1"/>
  <c r="BT69" i="20" s="1"/>
  <c r="R69" i="20" a="1"/>
  <c r="R69" i="20" s="1"/>
  <c r="CU75" i="20" a="1"/>
  <c r="CU75" i="20" s="1"/>
  <c r="EX74" i="20" a="1"/>
  <c r="EX74" i="20" s="1"/>
  <c r="CL74" i="20" a="1"/>
  <c r="CL74" i="20" s="1"/>
  <c r="Z74" i="20" a="1"/>
  <c r="Z74" i="20" s="1"/>
  <c r="DN73" i="20" a="1"/>
  <c r="DN73" i="20" s="1"/>
  <c r="BB73" i="20" a="1"/>
  <c r="BB73" i="20" s="1"/>
  <c r="EP72" i="20" a="1"/>
  <c r="EP72" i="20" s="1"/>
  <c r="CN72" i="20" a="1"/>
  <c r="CN72" i="20" s="1"/>
  <c r="U72" i="20" a="1"/>
  <c r="U72" i="20" s="1"/>
  <c r="CY71" i="20" a="1"/>
  <c r="CY71" i="20" s="1"/>
  <c r="AW71" i="20" a="1"/>
  <c r="AW71" i="20" s="1"/>
  <c r="EA70" i="20" a="1"/>
  <c r="EA70" i="20" s="1"/>
  <c r="BY70" i="20" a="1"/>
  <c r="BY70" i="20" s="1"/>
  <c r="FC69" i="20" a="1"/>
  <c r="FC69" i="20" s="1"/>
  <c r="DA69" i="20" a="1"/>
  <c r="DA69" i="20" s="1"/>
  <c r="AE69" i="20" a="1"/>
  <c r="AE69" i="20" s="1"/>
  <c r="DF75" i="20" a="1"/>
  <c r="DF75" i="20" s="1"/>
  <c r="J75" i="20" a="1"/>
  <c r="J75" i="20" s="1"/>
  <c r="CX74" i="20" a="1"/>
  <c r="CX74" i="20" s="1"/>
  <c r="AL74" i="20" a="1"/>
  <c r="AL74" i="20" s="1"/>
  <c r="DZ73" i="20" a="1"/>
  <c r="DZ73" i="20" s="1"/>
  <c r="BN73" i="20" a="1"/>
  <c r="BN73" i="20" s="1"/>
  <c r="FB72" i="20" a="1"/>
  <c r="FB72" i="20" s="1"/>
  <c r="BS72" i="20" a="1"/>
  <c r="BS72" i="20" s="1"/>
  <c r="M72" i="20" a="1"/>
  <c r="M72" i="20" s="1"/>
  <c r="DK71" i="20" a="1"/>
  <c r="DK71" i="20" s="1"/>
  <c r="AO71" i="20" a="1"/>
  <c r="AO71" i="20" s="1"/>
  <c r="EM70" i="20" a="1"/>
  <c r="EM70" i="20" s="1"/>
  <c r="BQ70" i="20" a="1"/>
  <c r="BQ70" i="20" s="1"/>
  <c r="O70" i="20" a="1"/>
  <c r="O70" i="20" s="1"/>
  <c r="CS69" i="20" a="1"/>
  <c r="CS69" i="20" s="1"/>
  <c r="AQ69" i="20" a="1"/>
  <c r="AQ69" i="20" s="1"/>
  <c r="EZ75" i="20" a="1"/>
  <c r="EZ75" i="20" s="1"/>
  <c r="N75" i="20" a="1"/>
  <c r="N75" i="20" s="1"/>
  <c r="DB74" i="20" a="1"/>
  <c r="DB74" i="20" s="1"/>
  <c r="AP74" i="20" a="1"/>
  <c r="AP74" i="20" s="1"/>
  <c r="ED73" i="20" a="1"/>
  <c r="ED73" i="20" s="1"/>
  <c r="BR73" i="20" a="1"/>
  <c r="BR73" i="20" s="1"/>
  <c r="F73" i="20" a="1"/>
  <c r="F73" i="20" s="1"/>
  <c r="CY72" i="20" a="1"/>
  <c r="CY72" i="20" s="1"/>
  <c r="AM72" i="20" a="1"/>
  <c r="AM72" i="20" s="1"/>
  <c r="DQ71" i="20" a="1"/>
  <c r="DQ71" i="20" s="1"/>
  <c r="BO71" i="20" a="1"/>
  <c r="BO71" i="20" s="1"/>
  <c r="ES70" i="20" a="1"/>
  <c r="ES70" i="20" s="1"/>
  <c r="CQ70" i="20" a="1"/>
  <c r="CQ70" i="20" s="1"/>
  <c r="U70" i="20" a="1"/>
  <c r="U70" i="20" s="1"/>
  <c r="DS69" i="20" a="1"/>
  <c r="DS69" i="20" s="1"/>
  <c r="AW69" i="20" a="1"/>
  <c r="AW69" i="20" s="1"/>
  <c r="EU68" i="20" a="1"/>
  <c r="EU68" i="20" s="1"/>
  <c r="BY68" i="20" a="1"/>
  <c r="BY68" i="20" s="1"/>
  <c r="CK75" i="20" a="1"/>
  <c r="CK75" i="20" s="1"/>
  <c r="EV74" i="20" a="1"/>
  <c r="EV74" i="20" s="1"/>
  <c r="CJ74" i="20" a="1"/>
  <c r="CJ74" i="20" s="1"/>
  <c r="X74" i="20" a="1"/>
  <c r="X74" i="20" s="1"/>
  <c r="DL73" i="20" a="1"/>
  <c r="DL73" i="20" s="1"/>
  <c r="AZ73" i="20" a="1"/>
  <c r="AZ73" i="20" s="1"/>
  <c r="EN72" i="20" a="1"/>
  <c r="EN72" i="20" s="1"/>
  <c r="CK72" i="20" a="1"/>
  <c r="CK72" i="20" s="1"/>
  <c r="AE72" i="20" a="1"/>
  <c r="AE72" i="20" s="1"/>
  <c r="ED71" i="20" a="1"/>
  <c r="ED71" i="20" s="1"/>
  <c r="BG71" i="20" a="1"/>
  <c r="BG71" i="20" s="1"/>
  <c r="F71" i="20" a="1"/>
  <c r="F71" i="20" s="1"/>
  <c r="CI70" i="20" a="1"/>
  <c r="CI70" i="20" s="1"/>
  <c r="AH70" i="20" a="1"/>
  <c r="AH70" i="20" s="1"/>
  <c r="DK69" i="20" a="1"/>
  <c r="DK69" i="20" s="1"/>
  <c r="BJ69" i="20" a="1"/>
  <c r="BJ69" i="20" s="1"/>
  <c r="EM68" i="20" a="1"/>
  <c r="EM68" i="20" s="1"/>
  <c r="DA75" i="20" a="1"/>
  <c r="DA75" i="20" s="1"/>
  <c r="AO75" i="20" a="1"/>
  <c r="AO75" i="20" s="1"/>
  <c r="DR74" i="20" a="1"/>
  <c r="DR74" i="20" s="1"/>
  <c r="BF74" i="20" a="1"/>
  <c r="BF74" i="20" s="1"/>
  <c r="ET73" i="20" a="1"/>
  <c r="ET73" i="20" s="1"/>
  <c r="CH73" i="20" a="1"/>
  <c r="CH73" i="20" s="1"/>
  <c r="V73" i="20" a="1"/>
  <c r="V73" i="20" s="1"/>
  <c r="DI72" i="20" a="1"/>
  <c r="DI72" i="20" s="1"/>
  <c r="X72" i="20" a="1"/>
  <c r="X72" i="20" s="1"/>
  <c r="DV71" i="20" a="1"/>
  <c r="DV71" i="20" s="1"/>
  <c r="AZ71" i="20" a="1"/>
  <c r="AZ71" i="20" s="1"/>
  <c r="EX70" i="20" a="1"/>
  <c r="EX70" i="20" s="1"/>
  <c r="CB70" i="20" a="1"/>
  <c r="CB70" i="20" s="1"/>
  <c r="Z70" i="20" a="1"/>
  <c r="Z70" i="20" s="1"/>
  <c r="DD69" i="20" a="1"/>
  <c r="DD69" i="20" s="1"/>
  <c r="BB69" i="20" a="1"/>
  <c r="BB69" i="20" s="1"/>
  <c r="EF68" i="20" a="1"/>
  <c r="EF68" i="20" s="1"/>
  <c r="CD68" i="20" a="1"/>
  <c r="CD68" i="20" s="1"/>
  <c r="DW74" i="20" a="1"/>
  <c r="DW74" i="20" s="1"/>
  <c r="BE71" i="20" a="1"/>
  <c r="BE71" i="20" s="1"/>
  <c r="ES68" i="20" a="1"/>
  <c r="ES68" i="20" s="1"/>
  <c r="BS68" i="20" a="1"/>
  <c r="BS68" i="20" s="1"/>
  <c r="FB67" i="20" a="1"/>
  <c r="FB67" i="20" s="1"/>
  <c r="CV67" i="20" a="1"/>
  <c r="CV67" i="20" s="1"/>
  <c r="Y67" i="20" a="1"/>
  <c r="Y67" i="20" s="1"/>
  <c r="EA66" i="20" a="1"/>
  <c r="EA66" i="20" s="1"/>
  <c r="BL66" i="20" a="1"/>
  <c r="BL66" i="20" s="1"/>
  <c r="EZ65" i="20" a="1"/>
  <c r="EZ65" i="20" s="1"/>
  <c r="CN65" i="20" a="1"/>
  <c r="CN65" i="20" s="1"/>
  <c r="AB65" i="20" a="1"/>
  <c r="AB65" i="20" s="1"/>
  <c r="DP64" i="20" a="1"/>
  <c r="DP64" i="20" s="1"/>
  <c r="BD64" i="20" a="1"/>
  <c r="BD64" i="20" s="1"/>
  <c r="ER63" i="20" a="1"/>
  <c r="ER63" i="20" s="1"/>
  <c r="CF63" i="20" a="1"/>
  <c r="CF63" i="20" s="1"/>
  <c r="T63" i="20" a="1"/>
  <c r="T63" i="20" s="1"/>
  <c r="AF87" i="20" a="1"/>
  <c r="AF87" i="20" s="1"/>
  <c r="DK83" i="20" a="1"/>
  <c r="DK83" i="20" s="1"/>
  <c r="AD88" i="20" a="1"/>
  <c r="AD88" i="20" s="1"/>
  <c r="CH86" i="20" a="1"/>
  <c r="CH86" i="20" s="1"/>
  <c r="BH85" i="20" a="1"/>
  <c r="BH85" i="20" s="1"/>
  <c r="AW84" i="20" a="1"/>
  <c r="AW84" i="20" s="1"/>
  <c r="R83" i="20" a="1"/>
  <c r="R83" i="20" s="1"/>
  <c r="AP89" i="20" a="1"/>
  <c r="AP89" i="20" s="1"/>
  <c r="CZ88" i="20" a="1"/>
  <c r="CZ88" i="20" s="1"/>
  <c r="AJ88" i="20" a="1"/>
  <c r="AJ88" i="20" s="1"/>
  <c r="DT87" i="20" a="1"/>
  <c r="DT87" i="20" s="1"/>
  <c r="BL87" i="20" a="1"/>
  <c r="BL87" i="20" s="1"/>
  <c r="EV86" i="20" a="1"/>
  <c r="EV86" i="20" s="1"/>
  <c r="CN86" i="20" a="1"/>
  <c r="CN86" i="20" s="1"/>
  <c r="X86" i="20" a="1"/>
  <c r="X86" i="20" s="1"/>
  <c r="DP85" i="20" a="1"/>
  <c r="DP85" i="20" s="1"/>
  <c r="BM85" i="20" a="1"/>
  <c r="BM85" i="20" s="1"/>
  <c r="H85" i="20" a="1"/>
  <c r="H85" i="20" s="1"/>
  <c r="DH84" i="20" a="1"/>
  <c r="DH84" i="20" s="1"/>
  <c r="BH84" i="20" a="1"/>
  <c r="BH84" i="20" s="1"/>
  <c r="G84" i="20" a="1"/>
  <c r="G84" i="20" s="1"/>
  <c r="CQ83" i="20" a="1"/>
  <c r="CQ83" i="20" s="1"/>
  <c r="AU83" i="20" a="1"/>
  <c r="AU83" i="20" s="1"/>
  <c r="EO82" i="20" a="1"/>
  <c r="EO82" i="20" s="1"/>
  <c r="CH82" i="20" a="1"/>
  <c r="CH82" i="20" s="1"/>
  <c r="DH88" i="20" a="1"/>
  <c r="DH88" i="20" s="1"/>
  <c r="AI88" i="20" a="1"/>
  <c r="AI88" i="20" s="1"/>
  <c r="DM87" i="20" a="1"/>
  <c r="DM87" i="20" s="1"/>
  <c r="BK87" i="20" a="1"/>
  <c r="BK87" i="20" s="1"/>
  <c r="EO86" i="20" a="1"/>
  <c r="EO86" i="20" s="1"/>
  <c r="CM86" i="20" a="1"/>
  <c r="CM86" i="20" s="1"/>
  <c r="Q86" i="20" a="1"/>
  <c r="Q86" i="20" s="1"/>
  <c r="DO85" i="20" a="1"/>
  <c r="DO85" i="20" s="1"/>
  <c r="AV85" i="20" a="1"/>
  <c r="AV85" i="20" s="1"/>
  <c r="EJ84" i="20" a="1"/>
  <c r="EJ84" i="20" s="1"/>
  <c r="BX84" i="20" a="1"/>
  <c r="BX84" i="20" s="1"/>
  <c r="L84" i="20" a="1"/>
  <c r="L84" i="20" s="1"/>
  <c r="DP83" i="20" a="1"/>
  <c r="DP83" i="20" s="1"/>
  <c r="AT83" i="20" a="1"/>
  <c r="AT83" i="20" s="1"/>
  <c r="EN82" i="20" a="1"/>
  <c r="EN82" i="20" s="1"/>
  <c r="J89" i="20" a="1"/>
  <c r="J89" i="20" s="1"/>
  <c r="BX88" i="20" a="1"/>
  <c r="BX88" i="20" s="1"/>
  <c r="G88" i="20" a="1"/>
  <c r="G88" i="20" s="1"/>
  <c r="CX87" i="20" a="1"/>
  <c r="CX87" i="20" s="1"/>
  <c r="AI87" i="20" a="1"/>
  <c r="AI87" i="20" s="1"/>
  <c r="DZ86" i="20" a="1"/>
  <c r="DZ86" i="20" s="1"/>
  <c r="BK86" i="20" a="1"/>
  <c r="BK86" i="20" s="1"/>
  <c r="FB85" i="20" a="1"/>
  <c r="FB85" i="20" s="1"/>
  <c r="CC85" i="20" a="1"/>
  <c r="CC85" i="20" s="1"/>
  <c r="G85" i="20" a="1"/>
  <c r="G85" i="20" s="1"/>
  <c r="CH84" i="20" a="1"/>
  <c r="CH84" i="20" s="1"/>
  <c r="EG83" i="20" a="1"/>
  <c r="EG83" i="20" s="1"/>
  <c r="CJ83" i="20" a="1"/>
  <c r="CJ83" i="20" s="1"/>
  <c r="K83" i="20" a="1"/>
  <c r="K83" i="20" s="1"/>
  <c r="CM82" i="20" a="1"/>
  <c r="CM82" i="20" s="1"/>
  <c r="AA89" i="20" a="1"/>
  <c r="AA89" i="20" s="1"/>
  <c r="DG88" i="20" a="1"/>
  <c r="DG88" i="20" s="1"/>
  <c r="AA88" i="20" a="1"/>
  <c r="AA88" i="20" s="1"/>
  <c r="DR87" i="20" a="1"/>
  <c r="DR87" i="20" s="1"/>
  <c r="BC87" i="20" a="1"/>
  <c r="BC87" i="20" s="1"/>
  <c r="ET86" i="20" a="1"/>
  <c r="ET86" i="20" s="1"/>
  <c r="CE86" i="20" a="1"/>
  <c r="CE86" i="20" s="1"/>
  <c r="V86" i="20" a="1"/>
  <c r="V86" i="20" s="1"/>
  <c r="DG85" i="20" a="1"/>
  <c r="DG85" i="20" s="1"/>
  <c r="AU85" i="20" a="1"/>
  <c r="AU85" i="20" s="1"/>
  <c r="EI84" i="20" a="1"/>
  <c r="EI84" i="20" s="1"/>
  <c r="BW84" i="20" a="1"/>
  <c r="BW84" i="20" s="1"/>
  <c r="K84" i="20" a="1"/>
  <c r="K84" i="20" s="1"/>
  <c r="DA83" i="20" a="1"/>
  <c r="DA83" i="20" s="1"/>
  <c r="AX83" i="20" a="1"/>
  <c r="AX83" i="20" s="1"/>
  <c r="EG82" i="20" a="1"/>
  <c r="EG82" i="20" s="1"/>
  <c r="BO82" i="20" a="1"/>
  <c r="BO82" i="20" s="1"/>
  <c r="BK82" i="20" a="1"/>
  <c r="BK82" i="20" s="1"/>
  <c r="EP81" i="20" a="1"/>
  <c r="EP81" i="20" s="1"/>
  <c r="CK81" i="20" a="1"/>
  <c r="CK81" i="20" s="1"/>
  <c r="AD81" i="20" a="1"/>
  <c r="AD81" i="20" s="1"/>
  <c r="EC80" i="20" a="1"/>
  <c r="EC80" i="20" s="1"/>
  <c r="BX80" i="20" a="1"/>
  <c r="BX80" i="20" s="1"/>
  <c r="Q80" i="20" a="1"/>
  <c r="Q80" i="20" s="1"/>
  <c r="DQ79" i="20" a="1"/>
  <c r="DQ79" i="20" s="1"/>
  <c r="AU79" i="20" a="1"/>
  <c r="AU79" i="20" s="1"/>
  <c r="EI78" i="20" a="1"/>
  <c r="EI78" i="20" s="1"/>
  <c r="BW78" i="20" a="1"/>
  <c r="BW78" i="20" s="1"/>
  <c r="K78" i="20" a="1"/>
  <c r="K78" i="20" s="1"/>
  <c r="CY77" i="20" a="1"/>
  <c r="CY77" i="20" s="1"/>
  <c r="AM77" i="20" a="1"/>
  <c r="AM77" i="20" s="1"/>
  <c r="EE76" i="20" a="1"/>
  <c r="EE76" i="20" s="1"/>
  <c r="BS76" i="20" a="1"/>
  <c r="BS76" i="20" s="1"/>
  <c r="I83" i="20" a="1"/>
  <c r="I83" i="20" s="1"/>
  <c r="AS82" i="20" a="1"/>
  <c r="AS82" i="20" s="1"/>
  <c r="EJ81" i="20" a="1"/>
  <c r="EJ81" i="20" s="1"/>
  <c r="CJ81" i="20" a="1"/>
  <c r="CJ81" i="20" s="1"/>
  <c r="AC81" i="20" a="1"/>
  <c r="AC81" i="20" s="1"/>
  <c r="DX80" i="20" a="1"/>
  <c r="DX80" i="20" s="1"/>
  <c r="BW80" i="20" a="1"/>
  <c r="BW80" i="20" s="1"/>
  <c r="P80" i="20" a="1"/>
  <c r="P80" i="20" s="1"/>
  <c r="DD79" i="20" a="1"/>
  <c r="DD79" i="20" s="1"/>
  <c r="BG79" i="20" a="1"/>
  <c r="BG79" i="20" s="1"/>
  <c r="EX78" i="20" a="1"/>
  <c r="EX78" i="20" s="1"/>
  <c r="CL78" i="20" a="1"/>
  <c r="CL78" i="20" s="1"/>
  <c r="Z78" i="20" a="1"/>
  <c r="Z78" i="20" s="1"/>
  <c r="DN77" i="20" a="1"/>
  <c r="DN77" i="20" s="1"/>
  <c r="BB77" i="20" a="1"/>
  <c r="BB77" i="20" s="1"/>
  <c r="EO76" i="20" a="1"/>
  <c r="EO76" i="20" s="1"/>
  <c r="CC76" i="20" a="1"/>
  <c r="CC76" i="20" s="1"/>
  <c r="BH82" i="20" a="1"/>
  <c r="BH82" i="20" s="1"/>
  <c r="EI81" i="20" a="1"/>
  <c r="EI81" i="20" s="1"/>
  <c r="BF81" i="20" a="1"/>
  <c r="BF81" i="20" s="1"/>
  <c r="EH80" i="20" a="1"/>
  <c r="EH80" i="20" s="1"/>
  <c r="BP80" i="20" a="1"/>
  <c r="BP80" i="20" s="1"/>
  <c r="EY79" i="20" a="1"/>
  <c r="EY79" i="20" s="1"/>
  <c r="BY79" i="20" a="1"/>
  <c r="BY79" i="20" s="1"/>
  <c r="M79" i="20" a="1"/>
  <c r="M79" i="20" s="1"/>
  <c r="DA78" i="20" a="1"/>
  <c r="DA78" i="20" s="1"/>
  <c r="AO78" i="20" a="1"/>
  <c r="AO78" i="20" s="1"/>
  <c r="EC77" i="20" a="1"/>
  <c r="EC77" i="20" s="1"/>
  <c r="BQ77" i="20" a="1"/>
  <c r="BQ77" i="20" s="1"/>
  <c r="F77" i="20" a="1"/>
  <c r="F77" i="20" s="1"/>
  <c r="CT76" i="20" a="1"/>
  <c r="CT76" i="20" s="1"/>
  <c r="AH76" i="20" a="1"/>
  <c r="AH76" i="20" s="1"/>
  <c r="DV75" i="20" a="1"/>
  <c r="DV75" i="20" s="1"/>
  <c r="BN82" i="20" a="1"/>
  <c r="BN82" i="20" s="1"/>
  <c r="EH81" i="20" a="1"/>
  <c r="EH81" i="20" s="1"/>
  <c r="BQ81" i="20" a="1"/>
  <c r="BQ81" i="20" s="1"/>
  <c r="EY80" i="20" a="1"/>
  <c r="EY80" i="20" s="1"/>
  <c r="CA80" i="20" a="1"/>
  <c r="CA80" i="20" s="1"/>
  <c r="EX79" i="20" a="1"/>
  <c r="EX79" i="20" s="1"/>
  <c r="CK79" i="20" a="1"/>
  <c r="CK79" i="20" s="1"/>
  <c r="AJ79" i="20" a="1"/>
  <c r="AJ79" i="20" s="1"/>
  <c r="DX78" i="20" a="1"/>
  <c r="DX78" i="20" s="1"/>
  <c r="BL78" i="20" a="1"/>
  <c r="BL78" i="20" s="1"/>
  <c r="EZ77" i="20" a="1"/>
  <c r="EZ77" i="20" s="1"/>
  <c r="CN77" i="20" a="1"/>
  <c r="CN77" i="20" s="1"/>
  <c r="W77" i="20" a="1"/>
  <c r="W77" i="20" s="1"/>
  <c r="DK76" i="20" a="1"/>
  <c r="DK76" i="20" s="1"/>
  <c r="AY76" i="20" a="1"/>
  <c r="AY76" i="20" s="1"/>
  <c r="EM75" i="20" a="1"/>
  <c r="EM75" i="20" s="1"/>
  <c r="BM82" i="20" a="1"/>
  <c r="BM82" i="20" s="1"/>
  <c r="K82" i="20" a="1"/>
  <c r="K82" i="20" s="1"/>
  <c r="DE81" i="20" a="1"/>
  <c r="DE81" i="20" s="1"/>
  <c r="AX81" i="20" a="1"/>
  <c r="AX81" i="20" s="1"/>
  <c r="ES80" i="20" a="1"/>
  <c r="ES80" i="20" s="1"/>
  <c r="CL80" i="20" a="1"/>
  <c r="CL80" i="20" s="1"/>
  <c r="AK80" i="20" a="1"/>
  <c r="AK80" i="20" s="1"/>
  <c r="EF79" i="20" a="1"/>
  <c r="EF79" i="20" s="1"/>
  <c r="BW79" i="20" a="1"/>
  <c r="BW79" i="20" s="1"/>
  <c r="FC78" i="20" a="1"/>
  <c r="FC78" i="20" s="1"/>
  <c r="CQ78" i="20" a="1"/>
  <c r="CQ78" i="20" s="1"/>
  <c r="AE78" i="20" a="1"/>
  <c r="AE78" i="20" s="1"/>
  <c r="DS77" i="20" a="1"/>
  <c r="DS77" i="20" s="1"/>
  <c r="BG77" i="20" a="1"/>
  <c r="BG77" i="20" s="1"/>
  <c r="EY76" i="20" a="1"/>
  <c r="EY76" i="20" s="1"/>
  <c r="CM76" i="20" a="1"/>
  <c r="CM76" i="20" s="1"/>
  <c r="AA76" i="20" a="1"/>
  <c r="AA76" i="20" s="1"/>
  <c r="AH82" i="20" a="1"/>
  <c r="AH82" i="20" s="1"/>
  <c r="EB81" i="20" a="1"/>
  <c r="EB81" i="20" s="1"/>
  <c r="CA81" i="20" a="1"/>
  <c r="CA81" i="20" s="1"/>
  <c r="T81" i="20" a="1"/>
  <c r="T81" i="20" s="1"/>
  <c r="DO80" i="20" a="1"/>
  <c r="DO80" i="20" s="1"/>
  <c r="BH80" i="20" a="1"/>
  <c r="BH80" i="20" s="1"/>
  <c r="FB79" i="20" a="1"/>
  <c r="FB79" i="20" s="1"/>
  <c r="DA79" i="20" a="1"/>
  <c r="DA79" i="20" s="1"/>
  <c r="Z79" i="20" a="1"/>
  <c r="Z79" i="20" s="1"/>
  <c r="DN78" i="20" a="1"/>
  <c r="DN78" i="20" s="1"/>
  <c r="BB78" i="20" a="1"/>
  <c r="BB78" i="20" s="1"/>
  <c r="EP77" i="20" a="1"/>
  <c r="EP77" i="20" s="1"/>
  <c r="CD77" i="20" a="1"/>
  <c r="CD77" i="20" s="1"/>
  <c r="P77" i="20" a="1"/>
  <c r="P77" i="20" s="1"/>
  <c r="DD76" i="20" a="1"/>
  <c r="DD76" i="20" s="1"/>
  <c r="AR76" i="20" a="1"/>
  <c r="AR76" i="20" s="1"/>
  <c r="EF75" i="20" a="1"/>
  <c r="EF75" i="20" s="1"/>
  <c r="BT75" i="20" a="1"/>
  <c r="BT75" i="20" s="1"/>
  <c r="CJ82" i="20" a="1"/>
  <c r="CJ82" i="20" s="1"/>
  <c r="AA82" i="20" a="1"/>
  <c r="AA82" i="20" s="1"/>
  <c r="DI81" i="20" a="1"/>
  <c r="DI81" i="20" s="1"/>
  <c r="AQ81" i="20" a="1"/>
  <c r="AQ81" i="20" s="1"/>
  <c r="DN80" i="20" a="1"/>
  <c r="DN80" i="20" s="1"/>
  <c r="AP80" i="20" a="1"/>
  <c r="AP80" i="20" s="1"/>
  <c r="DX79" i="20" a="1"/>
  <c r="DX79" i="20" s="1"/>
  <c r="BO79" i="20" a="1"/>
  <c r="BO79" i="20" s="1"/>
  <c r="FA78" i="20" a="1"/>
  <c r="FA78" i="20" s="1"/>
  <c r="CO78" i="20" a="1"/>
  <c r="CO78" i="20" s="1"/>
  <c r="AC78" i="20" a="1"/>
  <c r="AC78" i="20" s="1"/>
  <c r="DQ77" i="20" a="1"/>
  <c r="DQ77" i="20" s="1"/>
  <c r="BE77" i="20" a="1"/>
  <c r="BE77" i="20" s="1"/>
  <c r="ER76" i="20" a="1"/>
  <c r="ER76" i="20" s="1"/>
  <c r="CF76" i="20" a="1"/>
  <c r="CF76" i="20" s="1"/>
  <c r="T76" i="20" a="1"/>
  <c r="T76" i="20" s="1"/>
  <c r="DH75" i="20" a="1"/>
  <c r="DH75" i="20" s="1"/>
  <c r="AU82" i="20" a="1"/>
  <c r="AU82" i="20" s="1"/>
  <c r="DN81" i="20" a="1"/>
  <c r="DN81" i="20" s="1"/>
  <c r="AP81" i="20" a="1"/>
  <c r="AP81" i="20" s="1"/>
  <c r="DY80" i="20" a="1"/>
  <c r="DY80" i="20" s="1"/>
  <c r="BG80" i="20" a="1"/>
  <c r="BG80" i="20" s="1"/>
  <c r="EI79" i="20" a="1"/>
  <c r="EI79" i="20" s="1"/>
  <c r="BU79" i="20" a="1"/>
  <c r="BU79" i="20" s="1"/>
  <c r="P79" i="20" a="1"/>
  <c r="P79" i="20" s="1"/>
  <c r="DD78" i="20" a="1"/>
  <c r="DD78" i="20" s="1"/>
  <c r="AR78" i="20" a="1"/>
  <c r="AR78" i="20" s="1"/>
  <c r="EF77" i="20" a="1"/>
  <c r="EF77" i="20" s="1"/>
  <c r="BT77" i="20" a="1"/>
  <c r="BT77" i="20" s="1"/>
  <c r="I77" i="20" a="1"/>
  <c r="I77" i="20" s="1"/>
  <c r="CW76" i="20" a="1"/>
  <c r="CW76" i="20" s="1"/>
  <c r="AK76" i="20" a="1"/>
  <c r="AK76" i="20" s="1"/>
  <c r="DY75" i="20" a="1"/>
  <c r="DY75" i="20" s="1"/>
  <c r="BM75" i="20" a="1"/>
  <c r="BM75" i="20" s="1"/>
  <c r="ET75" i="20" a="1"/>
  <c r="ET75" i="20" s="1"/>
  <c r="BK75" i="20" a="1"/>
  <c r="BK75" i="20" s="1"/>
  <c r="FA74" i="20" a="1"/>
  <c r="FA74" i="20" s="1"/>
  <c r="CO74" i="20" a="1"/>
  <c r="CO74" i="20" s="1"/>
  <c r="AC74" i="20" a="1"/>
  <c r="AC74" i="20" s="1"/>
  <c r="DQ73" i="20" a="1"/>
  <c r="DQ73" i="20" s="1"/>
  <c r="BE73" i="20" a="1"/>
  <c r="BE73" i="20" s="1"/>
  <c r="ES72" i="20" a="1"/>
  <c r="ES72" i="20" s="1"/>
  <c r="CC72" i="20" a="1"/>
  <c r="CC72" i="20" s="1"/>
  <c r="AD72" i="20" a="1"/>
  <c r="AD72" i="20" s="1"/>
  <c r="DH71" i="20" a="1"/>
  <c r="DH71" i="20" s="1"/>
  <c r="BF71" i="20" a="1"/>
  <c r="BF71" i="20" s="1"/>
  <c r="EJ70" i="20" a="1"/>
  <c r="EJ70" i="20" s="1"/>
  <c r="CH70" i="20" a="1"/>
  <c r="CH70" i="20" s="1"/>
  <c r="L70" i="20" a="1"/>
  <c r="L70" i="20" s="1"/>
  <c r="BZ75" i="20" a="1"/>
  <c r="BZ75" i="20" s="1"/>
  <c r="AI76" i="20" a="1"/>
  <c r="AI76" i="20" s="1"/>
  <c r="AL75" i="20" a="1"/>
  <c r="AL75" i="20" s="1"/>
  <c r="EB74" i="20" a="1"/>
  <c r="EB74" i="20" s="1"/>
  <c r="BP74" i="20" a="1"/>
  <c r="BP74" i="20" s="1"/>
  <c r="FD73" i="20" a="1"/>
  <c r="FD73" i="20" s="1"/>
  <c r="CR73" i="20" a="1"/>
  <c r="CR73" i="20" s="1"/>
  <c r="AF73" i="20" a="1"/>
  <c r="AF73" i="20" s="1"/>
  <c r="DT72" i="20" a="1"/>
  <c r="DT72" i="20" s="1"/>
  <c r="BB72" i="20" a="1"/>
  <c r="BB72" i="20" s="1"/>
  <c r="EG71" i="20" a="1"/>
  <c r="EG71" i="20" s="1"/>
  <c r="CE71" i="20" a="1"/>
  <c r="CE71" i="20" s="1"/>
  <c r="I71" i="20" a="1"/>
  <c r="I71" i="20" s="1"/>
  <c r="DG70" i="20" a="1"/>
  <c r="DG70" i="20" s="1"/>
  <c r="AK70" i="20" a="1"/>
  <c r="AK70" i="20" s="1"/>
  <c r="EI69" i="20" a="1"/>
  <c r="EI69" i="20" s="1"/>
  <c r="BM69" i="20" a="1"/>
  <c r="BM69" i="20" s="1"/>
  <c r="K69" i="20" a="1"/>
  <c r="K69" i="20" s="1"/>
  <c r="CF75" i="20" a="1"/>
  <c r="CF75" i="20" s="1"/>
  <c r="ES74" i="20" a="1"/>
  <c r="ES74" i="20" s="1"/>
  <c r="CG74" i="20" a="1"/>
  <c r="CG74" i="20" s="1"/>
  <c r="U74" i="20" a="1"/>
  <c r="U74" i="20" s="1"/>
  <c r="DI73" i="20" a="1"/>
  <c r="DI73" i="20" s="1"/>
  <c r="AW73" i="20" a="1"/>
  <c r="AW73" i="20" s="1"/>
  <c r="EK72" i="20" a="1"/>
  <c r="EK72" i="20" s="1"/>
  <c r="CG72" i="20" a="1"/>
  <c r="CG72" i="20" s="1"/>
  <c r="N72" i="20" a="1"/>
  <c r="N72" i="20" s="1"/>
  <c r="CR71" i="20" a="1"/>
  <c r="CR71" i="20" s="1"/>
  <c r="AP71" i="20" a="1"/>
  <c r="AP71" i="20" s="1"/>
  <c r="DT70" i="20" a="1"/>
  <c r="DT70" i="20" s="1"/>
  <c r="BR70" i="20" a="1"/>
  <c r="BR70" i="20" s="1"/>
  <c r="EV69" i="20" a="1"/>
  <c r="EV69" i="20" s="1"/>
  <c r="CT69" i="20" a="1"/>
  <c r="CT69" i="20" s="1"/>
  <c r="X69" i="20" a="1"/>
  <c r="X69" i="20" s="1"/>
  <c r="CM75" i="20" a="1"/>
  <c r="CM75" i="20" s="1"/>
  <c r="EW74" i="20" a="1"/>
  <c r="EW74" i="20" s="1"/>
  <c r="CK74" i="20" a="1"/>
  <c r="CK74" i="20" s="1"/>
  <c r="Y74" i="20" a="1"/>
  <c r="Y74" i="20" s="1"/>
  <c r="DM73" i="20" a="1"/>
  <c r="DM73" i="20" s="1"/>
  <c r="BA73" i="20" a="1"/>
  <c r="BA73" i="20" s="1"/>
  <c r="EO72" i="20" a="1"/>
  <c r="EO72" i="20" s="1"/>
  <c r="BM72" i="20" a="1"/>
  <c r="BM72" i="20" s="1"/>
  <c r="F72" i="20" a="1"/>
  <c r="F72" i="20" s="1"/>
  <c r="DD71" i="20" a="1"/>
  <c r="DD71" i="20" s="1"/>
  <c r="AH71" i="20" a="1"/>
  <c r="AH71" i="20" s="1"/>
  <c r="EF70" i="20" a="1"/>
  <c r="EF70" i="20" s="1"/>
  <c r="BJ70" i="20" a="1"/>
  <c r="BJ70" i="20" s="1"/>
  <c r="H70" i="20" a="1"/>
  <c r="H70" i="20" s="1"/>
  <c r="CL69" i="20" a="1"/>
  <c r="CL69" i="20" s="1"/>
  <c r="AJ69" i="20" a="1"/>
  <c r="AJ69" i="20" s="1"/>
  <c r="DE75" i="20" a="1"/>
  <c r="DE75" i="20" s="1"/>
  <c r="I75" i="20" a="1"/>
  <c r="I75" i="20" s="1"/>
  <c r="CW74" i="20" a="1"/>
  <c r="CW74" i="20" s="1"/>
  <c r="AK74" i="20" a="1"/>
  <c r="AK74" i="20" s="1"/>
  <c r="DY73" i="20" a="1"/>
  <c r="DY73" i="20" s="1"/>
  <c r="BM73" i="20" a="1"/>
  <c r="BM73" i="20" s="1"/>
  <c r="FA72" i="20" a="1"/>
  <c r="FA72" i="20" s="1"/>
  <c r="CR72" i="20" a="1"/>
  <c r="CR72" i="20" s="1"/>
  <c r="AF72" i="20" a="1"/>
  <c r="AF72" i="20" s="1"/>
  <c r="DJ71" i="20" a="1"/>
  <c r="DJ71" i="20" s="1"/>
  <c r="BH71" i="20" a="1"/>
  <c r="BH71" i="20" s="1"/>
  <c r="EL70" i="20" a="1"/>
  <c r="EL70" i="20" s="1"/>
  <c r="CJ70" i="20" a="1"/>
  <c r="CJ70" i="20" s="1"/>
  <c r="N70" i="20" a="1"/>
  <c r="N70" i="20" s="1"/>
  <c r="DL69" i="20" a="1"/>
  <c r="DL69" i="20" s="1"/>
  <c r="AP69" i="20" a="1"/>
  <c r="AP69" i="20" s="1"/>
  <c r="EN68" i="20" a="1"/>
  <c r="EN68" i="20" s="1"/>
  <c r="BR68" i="20" a="1"/>
  <c r="BR68" i="20" s="1"/>
  <c r="DP86" i="20" a="1"/>
  <c r="DP86" i="20" s="1"/>
  <c r="AV83" i="20" a="1"/>
  <c r="AV83" i="20" s="1"/>
  <c r="W88" i="20" a="1"/>
  <c r="W88" i="20" s="1"/>
  <c r="CA86" i="20" a="1"/>
  <c r="CA86" i="20" s="1"/>
  <c r="AL85" i="20" a="1"/>
  <c r="AL85" i="20" s="1"/>
  <c r="Y84" i="20" a="1"/>
  <c r="Y84" i="20" s="1"/>
  <c r="M83" i="20" a="1"/>
  <c r="M83" i="20" s="1"/>
  <c r="AD89" i="20" a="1"/>
  <c r="AD89" i="20" s="1"/>
  <c r="CR88" i="20" a="1"/>
  <c r="CR88" i="20" s="1"/>
  <c r="V88" i="20" a="1"/>
  <c r="V88" i="20" s="1"/>
  <c r="DN87" i="20" a="1"/>
  <c r="DN87" i="20" s="1"/>
  <c r="AX87" i="20" a="1"/>
  <c r="AX87" i="20" s="1"/>
  <c r="EP86" i="20" a="1"/>
  <c r="EP86" i="20" s="1"/>
  <c r="BZ86" i="20" a="1"/>
  <c r="BZ86" i="20" s="1"/>
  <c r="R86" i="20" a="1"/>
  <c r="R86" i="20" s="1"/>
  <c r="DC85" i="20" a="1"/>
  <c r="DC85" i="20" s="1"/>
  <c r="BC85" i="20" a="1"/>
  <c r="BC85" i="20" s="1"/>
  <c r="FB84" i="20" a="1"/>
  <c r="FB84" i="20" s="1"/>
  <c r="DB84" i="20" a="1"/>
  <c r="DB84" i="20" s="1"/>
  <c r="BA84" i="20" a="1"/>
  <c r="BA84" i="20" s="1"/>
  <c r="FA83" i="20" a="1"/>
  <c r="FA83" i="20" s="1"/>
  <c r="CK83" i="20" a="1"/>
  <c r="CK83" i="20" s="1"/>
  <c r="AO83" i="20" a="1"/>
  <c r="AO83" i="20" s="1"/>
  <c r="EI82" i="20" a="1"/>
  <c r="EI82" i="20" s="1"/>
  <c r="AM89" i="20" a="1"/>
  <c r="AM89" i="20" s="1"/>
  <c r="CQ88" i="20" a="1"/>
  <c r="CQ88" i="20" s="1"/>
  <c r="AC88" i="20" a="1"/>
  <c r="AC88" i="20" s="1"/>
  <c r="DF87" i="20" a="1"/>
  <c r="DF87" i="20" s="1"/>
  <c r="BE87" i="20" a="1"/>
  <c r="BE87" i="20" s="1"/>
  <c r="EH86" i="20" a="1"/>
  <c r="EH86" i="20" s="1"/>
  <c r="CG86" i="20" a="1"/>
  <c r="CG86" i="20" s="1"/>
  <c r="J86" i="20" a="1"/>
  <c r="J86" i="20" s="1"/>
  <c r="DI85" i="20" a="1"/>
  <c r="DI85" i="20" s="1"/>
  <c r="AP85" i="20" a="1"/>
  <c r="AP85" i="20" s="1"/>
  <c r="ED84" i="20" a="1"/>
  <c r="ED84" i="20" s="1"/>
  <c r="BR84" i="20" a="1"/>
  <c r="BR84" i="20" s="1"/>
  <c r="F84" i="20" a="1"/>
  <c r="F84" i="20" s="1"/>
  <c r="DC83" i="20" a="1"/>
  <c r="DC83" i="20" s="1"/>
  <c r="AN83" i="20" a="1"/>
  <c r="AN83" i="20" s="1"/>
  <c r="EH82" i="20" a="1"/>
  <c r="EH82" i="20" s="1"/>
  <c r="ER88" i="20" a="1"/>
  <c r="ER88" i="20" s="1"/>
  <c r="BP88" i="20" a="1"/>
  <c r="BP88" i="20" s="1"/>
  <c r="EZ87" i="20" a="1"/>
  <c r="EZ87" i="20" s="1"/>
  <c r="CR87" i="20" a="1"/>
  <c r="CR87" i="20" s="1"/>
  <c r="AB87" i="20" a="1"/>
  <c r="AB87" i="20" s="1"/>
  <c r="DT86" i="20" a="1"/>
  <c r="DT86" i="20" s="1"/>
  <c r="BD86" i="20" a="1"/>
  <c r="BD86" i="20" s="1"/>
  <c r="EV85" i="20" a="1"/>
  <c r="EV85" i="20" s="1"/>
  <c r="BW85" i="20" a="1"/>
  <c r="BW85" i="20" s="1"/>
  <c r="FA84" i="20" a="1"/>
  <c r="FA84" i="20" s="1"/>
  <c r="BF84" i="20" a="1"/>
  <c r="BF84" i="20" s="1"/>
  <c r="EA83" i="20" a="1"/>
  <c r="EA83" i="20" s="1"/>
  <c r="BW83" i="20" a="1"/>
  <c r="BW83" i="20" s="1"/>
  <c r="EY82" i="20" a="1"/>
  <c r="EY82" i="20" s="1"/>
  <c r="CG82" i="20" a="1"/>
  <c r="CG82" i="20" s="1"/>
  <c r="Q89" i="20" a="1"/>
  <c r="Q89" i="20" s="1"/>
  <c r="CO88" i="20" a="1"/>
  <c r="CO88" i="20" s="1"/>
  <c r="T88" i="20" a="1"/>
  <c r="T88" i="20" s="1"/>
  <c r="DK87" i="20" a="1"/>
  <c r="DK87" i="20" s="1"/>
  <c r="AV87" i="20" a="1"/>
  <c r="AV87" i="20" s="1"/>
  <c r="EM86" i="20" a="1"/>
  <c r="EM86" i="20" s="1"/>
  <c r="BX86" i="20" a="1"/>
  <c r="BX86" i="20" s="1"/>
  <c r="O86" i="20" a="1"/>
  <c r="O86" i="20" s="1"/>
  <c r="DA85" i="20" a="1"/>
  <c r="DA85" i="20" s="1"/>
  <c r="AO85" i="20" a="1"/>
  <c r="AO85" i="20" s="1"/>
  <c r="EC84" i="20" a="1"/>
  <c r="EC84" i="20" s="1"/>
  <c r="BQ84" i="20" a="1"/>
  <c r="BQ84" i="20" s="1"/>
  <c r="E84" i="20" a="1"/>
  <c r="E84" i="20" s="1"/>
  <c r="CU83" i="20" a="1"/>
  <c r="CU83" i="20" s="1"/>
  <c r="AS83" i="20" a="1"/>
  <c r="AS83" i="20" s="1"/>
  <c r="EA82" i="20" a="1"/>
  <c r="EA82" i="20" s="1"/>
  <c r="BC82" i="20" a="1"/>
  <c r="BC82" i="20" s="1"/>
  <c r="AT82" i="20" a="1"/>
  <c r="AT82" i="20" s="1"/>
  <c r="EK81" i="20" a="1"/>
  <c r="EK81" i="20" s="1"/>
  <c r="CD81" i="20" a="1"/>
  <c r="CD81" i="20" s="1"/>
  <c r="Y81" i="20" a="1"/>
  <c r="Y81" i="20" s="1"/>
  <c r="DR80" i="20" a="1"/>
  <c r="DR80" i="20" s="1"/>
  <c r="BQ80" i="20" a="1"/>
  <c r="BQ80" i="20" s="1"/>
  <c r="L80" i="20" a="1"/>
  <c r="L80" i="20" s="1"/>
  <c r="DE79" i="20" a="1"/>
  <c r="DE79" i="20" s="1"/>
  <c r="AM79" i="20" a="1"/>
  <c r="AM79" i="20" s="1"/>
  <c r="EA78" i="20" a="1"/>
  <c r="EA78" i="20" s="1"/>
  <c r="BO78" i="20" a="1"/>
  <c r="BO78" i="20" s="1"/>
  <c r="FC77" i="20" a="1"/>
  <c r="FC77" i="20" s="1"/>
  <c r="CQ77" i="20" a="1"/>
  <c r="CQ77" i="20" s="1"/>
  <c r="AE77" i="20" a="1"/>
  <c r="AE77" i="20" s="1"/>
  <c r="DS76" i="20" a="1"/>
  <c r="DS76" i="20" s="1"/>
  <c r="BG76" i="20" a="1"/>
  <c r="BG76" i="20" s="1"/>
  <c r="DN82" i="20" a="1"/>
  <c r="DN82" i="20" s="1"/>
  <c r="AK82" i="20" a="1"/>
  <c r="AK82" i="20" s="1"/>
  <c r="ED81" i="20" a="1"/>
  <c r="ED81" i="20" s="1"/>
  <c r="BX81" i="20" a="1"/>
  <c r="BX81" i="20" s="1"/>
  <c r="X81" i="20" a="1"/>
  <c r="X81" i="20" s="1"/>
  <c r="DQ80" i="20" a="1"/>
  <c r="DQ80" i="20" s="1"/>
  <c r="BL80" i="20" a="1"/>
  <c r="BL80" i="20" s="1"/>
  <c r="K80" i="20" a="1"/>
  <c r="K80" i="20" s="1"/>
  <c r="CX79" i="20" a="1"/>
  <c r="CX79" i="20" s="1"/>
  <c r="AZ79" i="20" a="1"/>
  <c r="AZ79" i="20" s="1"/>
  <c r="EP78" i="20" a="1"/>
  <c r="EP78" i="20" s="1"/>
  <c r="CD78" i="20" a="1"/>
  <c r="CD78" i="20" s="1"/>
  <c r="R78" i="20" a="1"/>
  <c r="R78" i="20" s="1"/>
  <c r="DF77" i="20" a="1"/>
  <c r="DF77" i="20" s="1"/>
  <c r="AT77" i="20" a="1"/>
  <c r="AT77" i="20" s="1"/>
  <c r="EJ76" i="20" a="1"/>
  <c r="EJ76" i="20" s="1"/>
  <c r="BX76" i="20" a="1"/>
  <c r="BX76" i="20" s="1"/>
  <c r="AJ82" i="20" a="1"/>
  <c r="AJ82" i="20" s="1"/>
  <c r="DR81" i="20" a="1"/>
  <c r="DR81" i="20" s="1"/>
  <c r="AT81" i="20" a="1"/>
  <c r="AT81" i="20" s="1"/>
  <c r="EB80" i="20" a="1"/>
  <c r="EB80" i="20" s="1"/>
  <c r="BK80" i="20" a="1"/>
  <c r="BK80" i="20" s="1"/>
  <c r="EM79" i="20" a="1"/>
  <c r="EM79" i="20" s="1"/>
  <c r="BS79" i="20" a="1"/>
  <c r="BS79" i="20" s="1"/>
  <c r="E79" i="20" a="1"/>
  <c r="E79" i="20" s="1"/>
  <c r="CS78" i="20" a="1"/>
  <c r="CS78" i="20" s="1"/>
  <c r="AG78" i="20" a="1"/>
  <c r="AG78" i="20" s="1"/>
  <c r="DU77" i="20" a="1"/>
  <c r="DU77" i="20" s="1"/>
  <c r="BI77" i="20" a="1"/>
  <c r="BI77" i="20" s="1"/>
  <c r="FA76" i="20" a="1"/>
  <c r="FA76" i="20" s="1"/>
  <c r="CO76" i="20" a="1"/>
  <c r="CO76" i="20" s="1"/>
  <c r="AC76" i="20" a="1"/>
  <c r="AC76" i="20" s="1"/>
  <c r="DQ75" i="20" a="1"/>
  <c r="DQ75" i="20" s="1"/>
  <c r="BG82" i="20" a="1"/>
  <c r="BG82" i="20" s="1"/>
  <c r="EC81" i="20" a="1"/>
  <c r="EC81" i="20" s="1"/>
  <c r="BK81" i="20" a="1"/>
  <c r="BK81" i="20" s="1"/>
  <c r="EM80" i="20" a="1"/>
  <c r="EM80" i="20" s="1"/>
  <c r="BJ80" i="20" a="1"/>
  <c r="BJ80" i="20" s="1"/>
  <c r="ER79" i="20" a="1"/>
  <c r="ER79" i="20" s="1"/>
  <c r="CE79" i="20" a="1"/>
  <c r="CE79" i="20" s="1"/>
  <c r="AB79" i="20" a="1"/>
  <c r="AB79" i="20" s="1"/>
  <c r="DP78" i="20" a="1"/>
  <c r="DP78" i="20" s="1"/>
  <c r="BD78" i="20" a="1"/>
  <c r="BD78" i="20" s="1"/>
  <c r="ER77" i="20" a="1"/>
  <c r="ER77" i="20" s="1"/>
  <c r="CF77" i="20" a="1"/>
  <c r="CF77" i="20" s="1"/>
  <c r="R77" i="20" a="1"/>
  <c r="R77" i="20" s="1"/>
  <c r="DF76" i="20" a="1"/>
  <c r="DF76" i="20" s="1"/>
  <c r="AT76" i="20" a="1"/>
  <c r="AT76" i="20" s="1"/>
  <c r="EH75" i="20" a="1"/>
  <c r="EH75" i="20" s="1"/>
  <c r="BF82" i="20" a="1"/>
  <c r="BF82" i="20" s="1"/>
  <c r="E82" i="20" a="1"/>
  <c r="E82" i="20" s="1"/>
  <c r="CY81" i="20" a="1"/>
  <c r="CY81" i="20" s="1"/>
  <c r="AS81" i="20" a="1"/>
  <c r="AS81" i="20" s="1"/>
  <c r="EL80" i="20" a="1"/>
  <c r="EL80" i="20" s="1"/>
  <c r="CG80" i="20" a="1"/>
  <c r="CG80" i="20" s="1"/>
  <c r="Z80" i="20" a="1"/>
  <c r="Z80" i="20" s="1"/>
  <c r="DY79" i="20" a="1"/>
  <c r="DY79" i="20" s="1"/>
  <c r="BQ79" i="20" a="1"/>
  <c r="BQ79" i="20" s="1"/>
  <c r="EU78" i="20" a="1"/>
  <c r="EU78" i="20" s="1"/>
  <c r="CI78" i="20" a="1"/>
  <c r="CI78" i="20" s="1"/>
  <c r="W78" i="20" a="1"/>
  <c r="W78" i="20" s="1"/>
  <c r="DK77" i="20" a="1"/>
  <c r="DK77" i="20" s="1"/>
  <c r="AY77" i="20" a="1"/>
  <c r="AY77" i="20" s="1"/>
  <c r="ET76" i="20" a="1"/>
  <c r="ET76" i="20" s="1"/>
  <c r="CH76" i="20" a="1"/>
  <c r="CH76" i="20" s="1"/>
  <c r="V76" i="20" a="1"/>
  <c r="V76" i="20" s="1"/>
  <c r="AB82" i="20" a="1"/>
  <c r="AB82" i="20" s="1"/>
  <c r="DU81" i="20" a="1"/>
  <c r="DU81" i="20" s="1"/>
  <c r="BP81" i="20" a="1"/>
  <c r="BP81" i="20" s="1"/>
  <c r="O81" i="20" a="1"/>
  <c r="O81" i="20" s="1"/>
  <c r="DH80" i="20" a="1"/>
  <c r="DH80" i="20" s="1"/>
  <c r="BC80" i="20" a="1"/>
  <c r="BC80" i="20" s="1"/>
  <c r="EV79" i="20" a="1"/>
  <c r="EV79" i="20" s="1"/>
  <c r="CU79" i="20" a="1"/>
  <c r="CU79" i="20" s="1"/>
  <c r="R79" i="20" a="1"/>
  <c r="R79" i="20" s="1"/>
  <c r="DF78" i="20" a="1"/>
  <c r="DF78" i="20" s="1"/>
  <c r="AT78" i="20" a="1"/>
  <c r="AT78" i="20" s="1"/>
  <c r="EH77" i="20" a="1"/>
  <c r="EH77" i="20" s="1"/>
  <c r="BV77" i="20" a="1"/>
  <c r="BV77" i="20" s="1"/>
  <c r="FD76" i="20" a="1"/>
  <c r="FD76" i="20" s="1"/>
  <c r="CR76" i="20" a="1"/>
  <c r="CR76" i="20" s="1"/>
  <c r="AF76" i="20" a="1"/>
  <c r="AF76" i="20" s="1"/>
  <c r="DT75" i="20" a="1"/>
  <c r="DT75" i="20" s="1"/>
  <c r="BH75" i="20" a="1"/>
  <c r="BH75" i="20" s="1"/>
  <c r="CB82" i="20" a="1"/>
  <c r="CB82" i="20" s="1"/>
  <c r="U82" i="20" a="1"/>
  <c r="U82" i="20" s="1"/>
  <c r="DC81" i="20" a="1"/>
  <c r="DC81" i="20" s="1"/>
  <c r="Z81" i="20" a="1"/>
  <c r="Z81" i="20" s="1"/>
  <c r="DB80" i="20" a="1"/>
  <c r="DB80" i="20" s="1"/>
  <c r="AJ80" i="20" a="1"/>
  <c r="AJ80" i="20" s="1"/>
  <c r="DS79" i="20" a="1"/>
  <c r="DS79" i="20" s="1"/>
  <c r="BJ79" i="20" a="1"/>
  <c r="BJ79" i="20" s="1"/>
  <c r="ES78" i="20" a="1"/>
  <c r="ES78" i="20" s="1"/>
  <c r="CG78" i="20" a="1"/>
  <c r="CG78" i="20" s="1"/>
  <c r="U78" i="20" a="1"/>
  <c r="U78" i="20" s="1"/>
  <c r="DI77" i="20" a="1"/>
  <c r="DI77" i="20" s="1"/>
  <c r="AW77" i="20" a="1"/>
  <c r="AW77" i="20" s="1"/>
  <c r="EF76" i="20" a="1"/>
  <c r="EF76" i="20" s="1"/>
  <c r="BT76" i="20" a="1"/>
  <c r="BT76" i="20" s="1"/>
  <c r="H76" i="20" a="1"/>
  <c r="H76" i="20" s="1"/>
  <c r="CV75" i="20" a="1"/>
  <c r="CV75" i="20" s="1"/>
  <c r="Z82" i="20" a="1"/>
  <c r="Z82" i="20" s="1"/>
  <c r="DB81" i="20" a="1"/>
  <c r="DB81" i="20" s="1"/>
  <c r="AK81" i="20" a="1"/>
  <c r="AK81" i="20" s="1"/>
  <c r="DS80" i="20" a="1"/>
  <c r="DS80" i="20" s="1"/>
  <c r="AU80" i="20" a="1"/>
  <c r="AU80" i="20" s="1"/>
  <c r="DR79" i="20" a="1"/>
  <c r="DR79" i="20" s="1"/>
  <c r="BN79" i="20" a="1"/>
  <c r="BN79" i="20" s="1"/>
  <c r="H79" i="20" a="1"/>
  <c r="H79" i="20" s="1"/>
  <c r="CV78" i="20" a="1"/>
  <c r="CV78" i="20" s="1"/>
  <c r="AJ78" i="20" a="1"/>
  <c r="AJ78" i="20" s="1"/>
  <c r="DX77" i="20" a="1"/>
  <c r="DX77" i="20" s="1"/>
  <c r="BL77" i="20" a="1"/>
  <c r="BL77" i="20" s="1"/>
  <c r="FC76" i="20" a="1"/>
  <c r="FC76" i="20" s="1"/>
  <c r="CQ76" i="20" a="1"/>
  <c r="CQ76" i="20" s="1"/>
  <c r="AE76" i="20" a="1"/>
  <c r="AE76" i="20" s="1"/>
  <c r="DS75" i="20" a="1"/>
  <c r="DS75" i="20" s="1"/>
  <c r="BG75" i="20" a="1"/>
  <c r="BG75" i="20" s="1"/>
  <c r="EC75" i="20" a="1"/>
  <c r="EC75" i="20" s="1"/>
  <c r="BD75" i="20" a="1"/>
  <c r="BD75" i="20" s="1"/>
  <c r="EU74" i="20" a="1"/>
  <c r="EU74" i="20" s="1"/>
  <c r="CI74" i="20" a="1"/>
  <c r="CI74" i="20" s="1"/>
  <c r="W74" i="20" a="1"/>
  <c r="W74" i="20" s="1"/>
  <c r="DK73" i="20" a="1"/>
  <c r="DK73" i="20" s="1"/>
  <c r="AY73" i="20" a="1"/>
  <c r="AY73" i="20" s="1"/>
  <c r="EM72" i="20" a="1"/>
  <c r="EM72" i="20" s="1"/>
  <c r="BW72" i="20" a="1"/>
  <c r="BW72" i="20" s="1"/>
  <c r="W72" i="20" a="1"/>
  <c r="W72" i="20" s="1"/>
  <c r="DA71" i="20" a="1"/>
  <c r="DA71" i="20" s="1"/>
  <c r="AY71" i="20" a="1"/>
  <c r="AY71" i="20" s="1"/>
  <c r="EC70" i="20" a="1"/>
  <c r="EC70" i="20" s="1"/>
  <c r="CA70" i="20" a="1"/>
  <c r="CA70" i="20" s="1"/>
  <c r="E70" i="20" a="1"/>
  <c r="E70" i="20" s="1"/>
  <c r="BQ75" i="20" a="1"/>
  <c r="BQ75" i="20" s="1"/>
  <c r="EP75" i="20" a="1"/>
  <c r="EP75" i="20" s="1"/>
  <c r="AD75" i="20" a="1"/>
  <c r="AD75" i="20" s="1"/>
  <c r="DP74" i="20" a="1"/>
  <c r="DP74" i="20" s="1"/>
  <c r="BD74" i="20" a="1"/>
  <c r="BD74" i="20" s="1"/>
  <c r="ER73" i="20" a="1"/>
  <c r="ER73" i="20" s="1"/>
  <c r="CF73" i="20" a="1"/>
  <c r="CF73" i="20" s="1"/>
  <c r="T73" i="20" a="1"/>
  <c r="T73" i="20" s="1"/>
  <c r="DN72" i="20" a="1"/>
  <c r="DN72" i="20" s="1"/>
  <c r="AV72" i="20" a="1"/>
  <c r="AV72" i="20" s="1"/>
  <c r="DZ71" i="20" a="1"/>
  <c r="DZ71" i="20" s="1"/>
  <c r="BX71" i="20" a="1"/>
  <c r="BX71" i="20" s="1"/>
  <c r="FB70" i="20" a="1"/>
  <c r="FB70" i="20" s="1"/>
  <c r="CZ70" i="20" a="1"/>
  <c r="CZ70" i="20" s="1"/>
  <c r="AD70" i="20" a="1"/>
  <c r="AD70" i="20" s="1"/>
  <c r="EB69" i="20" a="1"/>
  <c r="EB69" i="20" s="1"/>
  <c r="BF69" i="20" a="1"/>
  <c r="BF69" i="20" s="1"/>
  <c r="FD68" i="20" a="1"/>
  <c r="FD68" i="20" s="1"/>
  <c r="BP75" i="20" a="1"/>
  <c r="BP75" i="20" s="1"/>
  <c r="EM74" i="20" a="1"/>
  <c r="EM74" i="20" s="1"/>
  <c r="CA74" i="20" a="1"/>
  <c r="CA74" i="20" s="1"/>
  <c r="O74" i="20" a="1"/>
  <c r="O74" i="20" s="1"/>
  <c r="DC73" i="20" a="1"/>
  <c r="DC73" i="20" s="1"/>
  <c r="AQ73" i="20" a="1"/>
  <c r="AQ73" i="20" s="1"/>
  <c r="EE72" i="20" a="1"/>
  <c r="EE72" i="20" s="1"/>
  <c r="BT72" i="20" a="1"/>
  <c r="BT72" i="20" s="1"/>
  <c r="G72" i="20" a="1"/>
  <c r="G72" i="20" s="1"/>
  <c r="CK71" i="20" a="1"/>
  <c r="CK71" i="20" s="1"/>
  <c r="AI71" i="20" a="1"/>
  <c r="AI71" i="20" s="1"/>
  <c r="DM70" i="20" a="1"/>
  <c r="DM70" i="20" s="1"/>
  <c r="BK70" i="20" a="1"/>
  <c r="BK70" i="20" s="1"/>
  <c r="EO69" i="20" a="1"/>
  <c r="EO69" i="20" s="1"/>
  <c r="CM69" i="20" a="1"/>
  <c r="CM69" i="20" s="1"/>
  <c r="Q69" i="20" a="1"/>
  <c r="Q69" i="20" s="1"/>
  <c r="CE75" i="20" a="1"/>
  <c r="CE75" i="20" s="1"/>
  <c r="ER74" i="20" a="1"/>
  <c r="ER74" i="20" s="1"/>
  <c r="CF74" i="20" a="1"/>
  <c r="CF74" i="20" s="1"/>
  <c r="T74" i="20" a="1"/>
  <c r="T74" i="20" s="1"/>
  <c r="DH73" i="20" a="1"/>
  <c r="DH73" i="20" s="1"/>
  <c r="AV73" i="20" a="1"/>
  <c r="AV73" i="20" s="1"/>
  <c r="EJ72" i="20" a="1"/>
  <c r="EJ72" i="20" s="1"/>
  <c r="BH72" i="20" a="1"/>
  <c r="BH72" i="20" s="1"/>
  <c r="EY71" i="20" a="1"/>
  <c r="EY71" i="20" s="1"/>
  <c r="CX71" i="20" a="1"/>
  <c r="CX71" i="20" s="1"/>
  <c r="AA71" i="20" a="1"/>
  <c r="AA71" i="20" s="1"/>
  <c r="DZ70" i="20" a="1"/>
  <c r="DZ70" i="20" s="1"/>
  <c r="BC70" i="20" a="1"/>
  <c r="BC70" i="20" s="1"/>
  <c r="FB69" i="20" a="1"/>
  <c r="FB69" i="20" s="1"/>
  <c r="CE69" i="20" a="1"/>
  <c r="CE69" i="20" s="1"/>
  <c r="AD69" i="20" a="1"/>
  <c r="AD69" i="20" s="1"/>
  <c r="CT75" i="20" a="1"/>
  <c r="CT75" i="20" s="1"/>
  <c r="FC74" i="20" a="1"/>
  <c r="FC74" i="20" s="1"/>
  <c r="CQ74" i="20" a="1"/>
  <c r="CQ74" i="20" s="1"/>
  <c r="AE74" i="20" a="1"/>
  <c r="AE74" i="20" s="1"/>
  <c r="DS73" i="20" a="1"/>
  <c r="DS73" i="20" s="1"/>
  <c r="BG73" i="20" a="1"/>
  <c r="BG73" i="20" s="1"/>
  <c r="EU72" i="20" a="1"/>
  <c r="EU72" i="20" s="1"/>
  <c r="CL72" i="20" a="1"/>
  <c r="CL72" i="20" s="1"/>
  <c r="BH86" i="20" a="1"/>
  <c r="BH86" i="20" s="1"/>
  <c r="EJ82" i="20" a="1"/>
  <c r="EJ82" i="20" s="1"/>
  <c r="DO87" i="20" a="1"/>
  <c r="DO87" i="20" s="1"/>
  <c r="BA86" i="20" a="1"/>
  <c r="BA86" i="20" s="1"/>
  <c r="U85" i="20" a="1"/>
  <c r="U85" i="20" s="1"/>
  <c r="FB83" i="20" a="1"/>
  <c r="FB83" i="20" s="1"/>
  <c r="G83" i="20" a="1"/>
  <c r="G83" i="20" s="1"/>
  <c r="U89" i="20" a="1"/>
  <c r="U89" i="20" s="1"/>
  <c r="CI88" i="20" a="1"/>
  <c r="CI88" i="20" s="1"/>
  <c r="H88" i="20" a="1"/>
  <c r="H88" i="20" s="1"/>
  <c r="DG87" i="20" a="1"/>
  <c r="DG87" i="20" s="1"/>
  <c r="AJ87" i="20" a="1"/>
  <c r="AJ87" i="20" s="1"/>
  <c r="EI86" i="20" a="1"/>
  <c r="EI86" i="20" s="1"/>
  <c r="BL86" i="20" a="1"/>
  <c r="BL86" i="20" s="1"/>
  <c r="K86" i="20" a="1"/>
  <c r="K86" i="20" s="1"/>
  <c r="CW85" i="20" a="1"/>
  <c r="CW85" i="20" s="1"/>
  <c r="AQ85" i="20" a="1"/>
  <c r="AQ85" i="20" s="1"/>
  <c r="EV84" i="20" a="1"/>
  <c r="EV84" i="20" s="1"/>
  <c r="CV84" i="20" a="1"/>
  <c r="CV84" i="20" s="1"/>
  <c r="AV84" i="20" a="1"/>
  <c r="AV84" i="20" s="1"/>
  <c r="EV83" i="20" a="1"/>
  <c r="EV83" i="20" s="1"/>
  <c r="CD83" i="20" a="1"/>
  <c r="CD83" i="20" s="1"/>
  <c r="AC83" i="20" a="1"/>
  <c r="AC83" i="20" s="1"/>
  <c r="EC82" i="20" a="1"/>
  <c r="EC82" i="20" s="1"/>
  <c r="AC89" i="20" a="1"/>
  <c r="AC89" i="20" s="1"/>
  <c r="BY88" i="20" a="1"/>
  <c r="BY88" i="20" s="1"/>
  <c r="O88" i="20" a="1"/>
  <c r="O88" i="20" s="1"/>
  <c r="CY87" i="20" a="1"/>
  <c r="CY87" i="20" s="1"/>
  <c r="AQ87" i="20" a="1"/>
  <c r="AQ87" i="20" s="1"/>
  <c r="EA86" i="20" a="1"/>
  <c r="EA86" i="20" s="1"/>
  <c r="BS86" i="20" a="1"/>
  <c r="BS86" i="20" s="1"/>
  <c r="FC85" i="20" a="1"/>
  <c r="FC85" i="20" s="1"/>
  <c r="DB85" i="20" a="1"/>
  <c r="DB85" i="20" s="1"/>
  <c r="AJ85" i="20" a="1"/>
  <c r="AJ85" i="20" s="1"/>
  <c r="DX84" i="20" a="1"/>
  <c r="DX84" i="20" s="1"/>
  <c r="BL84" i="20" a="1"/>
  <c r="BL84" i="20" s="1"/>
  <c r="EZ83" i="20" a="1"/>
  <c r="EZ83" i="20" s="1"/>
  <c r="CP83" i="20" a="1"/>
  <c r="CP83" i="20" s="1"/>
  <c r="AI83" i="20" a="1"/>
  <c r="AI83" i="20" s="1"/>
  <c r="EB82" i="20" a="1"/>
  <c r="EB82" i="20" s="1"/>
  <c r="EH88" i="20" a="1"/>
  <c r="EH88" i="20" s="1"/>
  <c r="BB88" i="20" a="1"/>
  <c r="BB88" i="20" s="1"/>
  <c r="ET87" i="20" a="1"/>
  <c r="ET87" i="20" s="1"/>
  <c r="CD87" i="20" a="1"/>
  <c r="CD87" i="20" s="1"/>
  <c r="V87" i="20" a="1"/>
  <c r="V87" i="20" s="1"/>
  <c r="DF86" i="20" a="1"/>
  <c r="DF86" i="20" s="1"/>
  <c r="AX86" i="20" a="1"/>
  <c r="AX86" i="20" s="1"/>
  <c r="EH85" i="20" a="1"/>
  <c r="EH85" i="20" s="1"/>
  <c r="BQ85" i="20" a="1"/>
  <c r="BQ85" i="20" s="1"/>
  <c r="ET84" i="20" a="1"/>
  <c r="ET84" i="20" s="1"/>
  <c r="AZ84" i="20" a="1"/>
  <c r="AZ84" i="20" s="1"/>
  <c r="DT83" i="20" a="1"/>
  <c r="DT83" i="20" s="1"/>
  <c r="BK83" i="20" a="1"/>
  <c r="BK83" i="20" s="1"/>
  <c r="ES82" i="20" a="1"/>
  <c r="ES82" i="20" s="1"/>
  <c r="CA82" i="20" a="1"/>
  <c r="CA82" i="20" s="1"/>
  <c r="I89" i="20" a="1"/>
  <c r="I89" i="20" s="1"/>
  <c r="CF88" i="20" a="1"/>
  <c r="CF88" i="20" s="1"/>
  <c r="M88" i="20" a="1"/>
  <c r="M88" i="20" s="1"/>
  <c r="DD87" i="20" a="1"/>
  <c r="DD87" i="20" s="1"/>
  <c r="AO87" i="20" a="1"/>
  <c r="AO87" i="20" s="1"/>
  <c r="EF86" i="20" a="1"/>
  <c r="EF86" i="20" s="1"/>
  <c r="BQ86" i="20" a="1"/>
  <c r="BQ86" i="20" s="1"/>
  <c r="H86" i="20" a="1"/>
  <c r="H86" i="20" s="1"/>
  <c r="CU85" i="20" a="1"/>
  <c r="CU85" i="20" s="1"/>
  <c r="AI85" i="20" a="1"/>
  <c r="AI85" i="20" s="1"/>
  <c r="DW84" i="20" a="1"/>
  <c r="DW84" i="20" s="1"/>
  <c r="BK84" i="20" a="1"/>
  <c r="BK84" i="20" s="1"/>
  <c r="EY83" i="20" a="1"/>
  <c r="EY83" i="20" s="1"/>
  <c r="CN83" i="20" a="1"/>
  <c r="CN83" i="20" s="1"/>
  <c r="AM83" i="20" a="1"/>
  <c r="AM83" i="20" s="1"/>
  <c r="DO82" i="20" a="1"/>
  <c r="DO82" i="20" s="1"/>
  <c r="AL82" i="20" a="1"/>
  <c r="AL82" i="20" s="1"/>
  <c r="AN82" i="20" a="1"/>
  <c r="AN82" i="20" s="1"/>
  <c r="EE81" i="20" a="1"/>
  <c r="EE81" i="20" s="1"/>
  <c r="BY81" i="20" a="1"/>
  <c r="BY81" i="20" s="1"/>
  <c r="R81" i="20" a="1"/>
  <c r="R81" i="20" s="1"/>
  <c r="DM80" i="20" a="1"/>
  <c r="DM80" i="20" s="1"/>
  <c r="BF80" i="20" a="1"/>
  <c r="BF80" i="20" s="1"/>
  <c r="E80" i="20" a="1"/>
  <c r="E80" i="20" s="1"/>
  <c r="CY79" i="20" a="1"/>
  <c r="CY79" i="20" s="1"/>
  <c r="AE79" i="20" a="1"/>
  <c r="AE79" i="20" s="1"/>
  <c r="DS78" i="20" a="1"/>
  <c r="DS78" i="20" s="1"/>
  <c r="BG78" i="20" a="1"/>
  <c r="BG78" i="20" s="1"/>
  <c r="EU77" i="20" a="1"/>
  <c r="EU77" i="20" s="1"/>
  <c r="CI77" i="20" a="1"/>
  <c r="CI77" i="20" s="1"/>
  <c r="Z77" i="20" a="1"/>
  <c r="Z77" i="20" s="1"/>
  <c r="DN76" i="20" a="1"/>
  <c r="DN76" i="20" s="1"/>
  <c r="BB76" i="20" a="1"/>
  <c r="BB76" i="20" s="1"/>
  <c r="CS82" i="20" a="1"/>
  <c r="CS82" i="20" s="1"/>
  <c r="AE82" i="20" a="1"/>
  <c r="AE82" i="20" s="1"/>
  <c r="DX81" i="20" a="1"/>
  <c r="DX81" i="20" s="1"/>
  <c r="BR81" i="20" a="1"/>
  <c r="BR81" i="20" s="1"/>
  <c r="L81" i="20" a="1"/>
  <c r="L81" i="20" s="1"/>
  <c r="DL80" i="20" a="1"/>
  <c r="DL80" i="20" s="1"/>
  <c r="BE80" i="20" a="1"/>
  <c r="BE80" i="20" s="1"/>
  <c r="EZ79" i="20" a="1"/>
  <c r="EZ79" i="20" s="1"/>
  <c r="CR79" i="20" a="1"/>
  <c r="CR79" i="20" s="1"/>
  <c r="AT79" i="20" a="1"/>
  <c r="AT79" i="20" s="1"/>
  <c r="EH78" i="20" a="1"/>
  <c r="EH78" i="20" s="1"/>
  <c r="BV78" i="20" a="1"/>
  <c r="BV78" i="20" s="1"/>
  <c r="J78" i="20" a="1"/>
  <c r="J78" i="20" s="1"/>
  <c r="CX77" i="20" a="1"/>
  <c r="CX77" i="20" s="1"/>
  <c r="AL77" i="20" a="1"/>
  <c r="AL77" i="20" s="1"/>
  <c r="DX76" i="20" a="1"/>
  <c r="DX76" i="20" s="1"/>
  <c r="BL76" i="20" a="1"/>
  <c r="BL76" i="20" s="1"/>
  <c r="AD82" i="20" a="1"/>
  <c r="AD82" i="20" s="1"/>
  <c r="DF81" i="20" a="1"/>
  <c r="DF81" i="20" s="1"/>
  <c r="AN81" i="20" a="1"/>
  <c r="AN81" i="20" s="1"/>
  <c r="DW80" i="20" a="1"/>
  <c r="DW80" i="20" s="1"/>
  <c r="AY80" i="20" a="1"/>
  <c r="AY80" i="20" s="1"/>
  <c r="EG79" i="20" a="1"/>
  <c r="EG79" i="20" s="1"/>
  <c r="BF79" i="20" a="1"/>
  <c r="BF79" i="20" s="1"/>
  <c r="EW78" i="20" a="1"/>
  <c r="EW78" i="20" s="1"/>
  <c r="CK78" i="20" a="1"/>
  <c r="CK78" i="20" s="1"/>
  <c r="Y78" i="20" a="1"/>
  <c r="Y78" i="20" s="1"/>
  <c r="DM77" i="20" a="1"/>
  <c r="DM77" i="20" s="1"/>
  <c r="BA77" i="20" a="1"/>
  <c r="BA77" i="20" s="1"/>
  <c r="EU76" i="20" a="1"/>
  <c r="EU76" i="20" s="1"/>
  <c r="CI76" i="20" a="1"/>
  <c r="CI76" i="20" s="1"/>
  <c r="W76" i="20" a="1"/>
  <c r="W76" i="20" s="1"/>
  <c r="DK75" i="20" a="1"/>
  <c r="DK75" i="20" s="1"/>
  <c r="AZ82" i="20" a="1"/>
  <c r="AZ82" i="20" s="1"/>
  <c r="DW81" i="20" a="1"/>
  <c r="DW81" i="20" s="1"/>
  <c r="AY81" i="20" a="1"/>
  <c r="AY81" i="20" s="1"/>
  <c r="DV80" i="20" a="1"/>
  <c r="DV80" i="20" s="1"/>
  <c r="BD80" i="20" a="1"/>
  <c r="BD80" i="20" s="1"/>
  <c r="EL79" i="20" a="1"/>
  <c r="EL79" i="20" s="1"/>
  <c r="BX79" i="20" a="1"/>
  <c r="BX79" i="20" s="1"/>
  <c r="T79" i="20" a="1"/>
  <c r="T79" i="20" s="1"/>
  <c r="DH78" i="20" a="1"/>
  <c r="DH78" i="20" s="1"/>
  <c r="AV78" i="20" a="1"/>
  <c r="AV78" i="20" s="1"/>
  <c r="EJ77" i="20" a="1"/>
  <c r="EJ77" i="20" s="1"/>
  <c r="BX77" i="20" a="1"/>
  <c r="BX77" i="20" s="1"/>
  <c r="E77" i="20" a="1"/>
  <c r="E77" i="20" s="1"/>
  <c r="CS76" i="20" a="1"/>
  <c r="CS76" i="20" s="1"/>
  <c r="AG76" i="20" a="1"/>
  <c r="AG76" i="20" s="1"/>
  <c r="DU75" i="20" a="1"/>
  <c r="DU75" i="20" s="1"/>
  <c r="AY82" i="20" a="1"/>
  <c r="AY82" i="20" s="1"/>
  <c r="ES81" i="20" a="1"/>
  <c r="ES81" i="20" s="1"/>
  <c r="CS81" i="20" a="1"/>
  <c r="CS81" i="20" s="1"/>
  <c r="AM81" i="20" a="1"/>
  <c r="AM81" i="20" s="1"/>
  <c r="EG80" i="20" a="1"/>
  <c r="EG80" i="20" s="1"/>
  <c r="BZ80" i="20" a="1"/>
  <c r="BZ80" i="20" s="1"/>
  <c r="U80" i="20" a="1"/>
  <c r="U80" i="20" s="1"/>
  <c r="DO79" i="20" a="1"/>
  <c r="DO79" i="20" s="1"/>
  <c r="BD79" i="20" a="1"/>
  <c r="BD79" i="20" s="1"/>
  <c r="EM78" i="20" a="1"/>
  <c r="EM78" i="20" s="1"/>
  <c r="CA78" i="20" a="1"/>
  <c r="CA78" i="20" s="1"/>
  <c r="O78" i="20" a="1"/>
  <c r="O78" i="20" s="1"/>
  <c r="DC77" i="20" a="1"/>
  <c r="DC77" i="20" s="1"/>
  <c r="AQ77" i="20" a="1"/>
  <c r="AQ77" i="20" s="1"/>
  <c r="EG76" i="20" a="1"/>
  <c r="EG76" i="20" s="1"/>
  <c r="BU76" i="20" a="1"/>
  <c r="BU76" i="20" s="1"/>
  <c r="EK82" i="20" a="1"/>
  <c r="EK82" i="20" s="1"/>
  <c r="P82" i="20" a="1"/>
  <c r="P82" i="20" s="1"/>
  <c r="DP81" i="20" a="1"/>
  <c r="DP81" i="20" s="1"/>
  <c r="BI81" i="20" a="1"/>
  <c r="BI81" i="20" s="1"/>
  <c r="FD80" i="20" a="1"/>
  <c r="FD80" i="20" s="1"/>
  <c r="DC80" i="20" a="1"/>
  <c r="DC80" i="20" s="1"/>
  <c r="AV80" i="20" a="1"/>
  <c r="AV80" i="20" s="1"/>
  <c r="EQ79" i="20" a="1"/>
  <c r="EQ79" i="20" s="1"/>
  <c r="BV79" i="20" a="1"/>
  <c r="BV79" i="20" s="1"/>
  <c r="J79" i="20" a="1"/>
  <c r="J79" i="20" s="1"/>
  <c r="CX78" i="20" a="1"/>
  <c r="CX78" i="20" s="1"/>
  <c r="AL78" i="20" a="1"/>
  <c r="AL78" i="20" s="1"/>
  <c r="DZ77" i="20" a="1"/>
  <c r="DZ77" i="20" s="1"/>
  <c r="BN77" i="20" a="1"/>
  <c r="BN77" i="20" s="1"/>
  <c r="EX76" i="20" a="1"/>
  <c r="EX76" i="20" s="1"/>
  <c r="CL76" i="20" a="1"/>
  <c r="CL76" i="20" s="1"/>
  <c r="Z76" i="20" a="1"/>
  <c r="Z76" i="20" s="1"/>
  <c r="DN75" i="20" a="1"/>
  <c r="DN75" i="20" s="1"/>
  <c r="BB75" i="20" a="1"/>
  <c r="BB75" i="20" s="1"/>
  <c r="BT82" i="20" a="1"/>
  <c r="BT82" i="20" s="1"/>
  <c r="O82" i="20" a="1"/>
  <c r="O82" i="20" s="1"/>
  <c r="CL81" i="20" a="1"/>
  <c r="CL81" i="20" s="1"/>
  <c r="N81" i="20" a="1"/>
  <c r="N81" i="20" s="1"/>
  <c r="CV80" i="20" a="1"/>
  <c r="CV80" i="20" s="1"/>
  <c r="AE80" i="20" a="1"/>
  <c r="AE80" i="20" s="1"/>
  <c r="DM79" i="20" a="1"/>
  <c r="DM79" i="20" s="1"/>
  <c r="BC79" i="20" a="1"/>
  <c r="BC79" i="20" s="1"/>
  <c r="EK78" i="20" a="1"/>
  <c r="EK78" i="20" s="1"/>
  <c r="BY78" i="20" a="1"/>
  <c r="BY78" i="20" s="1"/>
  <c r="M78" i="20" a="1"/>
  <c r="M78" i="20" s="1"/>
  <c r="DA77" i="20" a="1"/>
  <c r="DA77" i="20" s="1"/>
  <c r="AO77" i="20" a="1"/>
  <c r="AO77" i="20" s="1"/>
  <c r="DZ76" i="20" a="1"/>
  <c r="DZ76" i="20" s="1"/>
  <c r="BN76" i="20" a="1"/>
  <c r="BN76" i="20" s="1"/>
  <c r="FB75" i="20" a="1"/>
  <c r="FB75" i="20" s="1"/>
  <c r="DZ82" i="20" a="1"/>
  <c r="DZ82" i="20" s="1"/>
  <c r="N82" i="20" a="1"/>
  <c r="N82" i="20" s="1"/>
  <c r="CW81" i="20" a="1"/>
  <c r="CW81" i="20" s="1"/>
  <c r="AE81" i="20" a="1"/>
  <c r="AE81" i="20" s="1"/>
  <c r="DG80" i="20" a="1"/>
  <c r="DG80" i="20" s="1"/>
  <c r="AD80" i="20" a="1"/>
  <c r="AD80" i="20" s="1"/>
  <c r="DL79" i="20" a="1"/>
  <c r="DL79" i="20" s="1"/>
  <c r="BI79" i="20" a="1"/>
  <c r="BI79" i="20" s="1"/>
  <c r="EZ78" i="20" a="1"/>
  <c r="EZ78" i="20" s="1"/>
  <c r="CN78" i="20" a="1"/>
  <c r="CN78" i="20" s="1"/>
  <c r="AB78" i="20" a="1"/>
  <c r="AB78" i="20" s="1"/>
  <c r="DP77" i="20" a="1"/>
  <c r="DP77" i="20" s="1"/>
  <c r="BD77" i="20" a="1"/>
  <c r="BD77" i="20" s="1"/>
  <c r="EQ76" i="20" a="1"/>
  <c r="EQ76" i="20" s="1"/>
  <c r="CE76" i="20" a="1"/>
  <c r="CE76" i="20" s="1"/>
  <c r="S76" i="20" a="1"/>
  <c r="S76" i="20" s="1"/>
  <c r="DG75" i="20" a="1"/>
  <c r="DG75" i="20" s="1"/>
  <c r="AU75" i="20" a="1"/>
  <c r="AU75" i="20" s="1"/>
  <c r="DO75" i="20" a="1"/>
  <c r="DO75" i="20" s="1"/>
  <c r="AV75" i="20" a="1"/>
  <c r="AV75" i="20" s="1"/>
  <c r="EI74" i="20" a="1"/>
  <c r="EI74" i="20" s="1"/>
  <c r="BW74" i="20" a="1"/>
  <c r="BW74" i="20" s="1"/>
  <c r="K74" i="20" a="1"/>
  <c r="K74" i="20" s="1"/>
  <c r="CY73" i="20" a="1"/>
  <c r="CY73" i="20" s="1"/>
  <c r="AM73" i="20" a="1"/>
  <c r="AM73" i="20" s="1"/>
  <c r="EA72" i="20" a="1"/>
  <c r="EA72" i="20" s="1"/>
  <c r="BQ72" i="20" a="1"/>
  <c r="BQ72" i="20" s="1"/>
  <c r="P72" i="20" a="1"/>
  <c r="P72" i="20" s="1"/>
  <c r="CT71" i="20" a="1"/>
  <c r="CT71" i="20" s="1"/>
  <c r="AR71" i="20" a="1"/>
  <c r="AR71" i="20" s="1"/>
  <c r="DV70" i="20" a="1"/>
  <c r="DV70" i="20" s="1"/>
  <c r="BT70" i="20" a="1"/>
  <c r="BT70" i="20" s="1"/>
  <c r="EX69" i="20" a="1"/>
  <c r="EX69" i="20" s="1"/>
  <c r="BJ75" i="20" a="1"/>
  <c r="BJ75" i="20" s="1"/>
  <c r="EA75" i="20" a="1"/>
  <c r="EA75" i="20" s="1"/>
  <c r="V75" i="20" a="1"/>
  <c r="V75" i="20" s="1"/>
  <c r="DJ74" i="20" a="1"/>
  <c r="DJ74" i="20" s="1"/>
  <c r="AX74" i="20" a="1"/>
  <c r="AX74" i="20" s="1"/>
  <c r="EL73" i="20" a="1"/>
  <c r="EL73" i="20" s="1"/>
  <c r="BZ73" i="20" a="1"/>
  <c r="BZ73" i="20" s="1"/>
  <c r="N73" i="20" a="1"/>
  <c r="N73" i="20" s="1"/>
  <c r="DA72" i="20" a="1"/>
  <c r="DA72" i="20" s="1"/>
  <c r="AP72" i="20" a="1"/>
  <c r="AP72" i="20" s="1"/>
  <c r="DS71" i="20" a="1"/>
  <c r="DS71" i="20" s="1"/>
  <c r="BR71" i="20" a="1"/>
  <c r="BR71" i="20" s="1"/>
  <c r="EU70" i="20" a="1"/>
  <c r="EU70" i="20" s="1"/>
  <c r="CT70" i="20" a="1"/>
  <c r="CT70" i="20" s="1"/>
  <c r="W70" i="20" a="1"/>
  <c r="W70" i="20" s="1"/>
  <c r="DV69" i="20" a="1"/>
  <c r="DV69" i="20" s="1"/>
  <c r="AY69" i="20" a="1"/>
  <c r="AY69" i="20" s="1"/>
  <c r="AD76" i="20" a="1"/>
  <c r="AD76" i="20" s="1"/>
  <c r="AZ75" i="20" a="1"/>
  <c r="AZ75" i="20" s="1"/>
  <c r="EA74" i="20" a="1"/>
  <c r="EA74" i="20" s="1"/>
  <c r="BO74" i="20" a="1"/>
  <c r="BO74" i="20" s="1"/>
  <c r="FC73" i="20" a="1"/>
  <c r="FC73" i="20" s="1"/>
  <c r="CQ73" i="20" a="1"/>
  <c r="CQ73" i="20" s="1"/>
  <c r="AE73" i="20" a="1"/>
  <c r="AE73" i="20" s="1"/>
  <c r="DS72" i="20" a="1"/>
  <c r="DS72" i="20" s="1"/>
  <c r="BN72" i="20" a="1"/>
  <c r="BN72" i="20" s="1"/>
  <c r="EZ71" i="20" a="1"/>
  <c r="EZ71" i="20" s="1"/>
  <c r="CD71" i="20" a="1"/>
  <c r="CD71" i="20" s="1"/>
  <c r="AB71" i="20" a="1"/>
  <c r="AB71" i="20" s="1"/>
  <c r="DF70" i="20" a="1"/>
  <c r="DF70" i="20" s="1"/>
  <c r="BD70" i="20" a="1"/>
  <c r="BD70" i="20" s="1"/>
  <c r="EH69" i="20" a="1"/>
  <c r="EH69" i="20" s="1"/>
  <c r="CF69" i="20" a="1"/>
  <c r="CF69" i="20" s="1"/>
  <c r="J69" i="20" a="1"/>
  <c r="J69" i="20" s="1"/>
  <c r="BW75" i="20" a="1"/>
  <c r="BW75" i="20" s="1"/>
  <c r="EF74" i="20" a="1"/>
  <c r="EF74" i="20" s="1"/>
  <c r="BT74" i="20" a="1"/>
  <c r="BT74" i="20" s="1"/>
  <c r="H74" i="20" a="1"/>
  <c r="H74" i="20" s="1"/>
  <c r="CV73" i="20" a="1"/>
  <c r="CV73" i="20" s="1"/>
  <c r="AJ73" i="20" a="1"/>
  <c r="AJ73" i="20" s="1"/>
  <c r="DX72" i="20" a="1"/>
  <c r="DX72" i="20" s="1"/>
  <c r="BA72" i="20" a="1"/>
  <c r="BA72" i="20" s="1"/>
  <c r="ES71" i="20" a="1"/>
  <c r="ES71" i="20" s="1"/>
  <c r="CQ71" i="20" a="1"/>
  <c r="CQ71" i="20" s="1"/>
  <c r="U71" i="20" a="1"/>
  <c r="U71" i="20" s="1"/>
  <c r="DS70" i="20" a="1"/>
  <c r="DS70" i="20" s="1"/>
  <c r="AW70" i="20" a="1"/>
  <c r="AW70" i="20" s="1"/>
  <c r="EU69" i="20" a="1"/>
  <c r="EU69" i="20" s="1"/>
  <c r="BY69" i="20" a="1"/>
  <c r="BY69" i="20" s="1"/>
  <c r="W69" i="20" a="1"/>
  <c r="W69" i="20" s="1"/>
  <c r="CD75" i="20" a="1"/>
  <c r="CD75" i="20" s="1"/>
  <c r="EQ74" i="20" a="1"/>
  <c r="EQ74" i="20" s="1"/>
  <c r="CE74" i="20" a="1"/>
  <c r="CE74" i="20" s="1"/>
  <c r="S74" i="20" a="1"/>
  <c r="S74" i="20" s="1"/>
  <c r="DG73" i="20" a="1"/>
  <c r="DG73" i="20" s="1"/>
  <c r="AU73" i="20" a="1"/>
  <c r="AU73" i="20" s="1"/>
  <c r="EI72" i="20" a="1"/>
  <c r="EI72" i="20" s="1"/>
  <c r="CF72" i="20" a="1"/>
  <c r="CF72" i="20" s="1"/>
  <c r="S72" i="20" a="1"/>
  <c r="S72" i="20" s="1"/>
  <c r="CW71" i="20" a="1"/>
  <c r="CW71" i="20" s="1"/>
  <c r="AU71" i="20" a="1"/>
  <c r="AU71" i="20" s="1"/>
  <c r="DY70" i="20" a="1"/>
  <c r="DY70" i="20" s="1"/>
  <c r="BW70" i="20" a="1"/>
  <c r="BW70" i="20" s="1"/>
  <c r="FA69" i="20" a="1"/>
  <c r="FA69" i="20" s="1"/>
  <c r="CY69" i="20" a="1"/>
  <c r="CY69" i="20" s="1"/>
  <c r="AC69" i="20" a="1"/>
  <c r="AC69" i="20" s="1"/>
  <c r="EA68" i="20" a="1"/>
  <c r="EA68" i="20" s="1"/>
  <c r="BE68" i="20" a="1"/>
  <c r="BE68" i="20" s="1"/>
  <c r="ER85" i="20" a="1"/>
  <c r="ER85" i="20" s="1"/>
  <c r="EE82" i="20" a="1"/>
  <c r="EE82" i="20" s="1"/>
  <c r="DH87" i="20" a="1"/>
  <c r="DH87" i="20" s="1"/>
  <c r="S86" i="20" a="1"/>
  <c r="S86" i="20" s="1"/>
  <c r="EW84" i="20" a="1"/>
  <c r="EW84" i="20" s="1"/>
  <c r="EO83" i="20" a="1"/>
  <c r="EO83" i="20" s="1"/>
  <c r="EU82" i="20" a="1"/>
  <c r="EU82" i="20" s="1"/>
  <c r="ET88" i="20" a="1"/>
  <c r="ET88" i="20" s="1"/>
  <c r="BZ88" i="20" a="1"/>
  <c r="BZ88" i="20" s="1"/>
  <c r="FB87" i="20" a="1"/>
  <c r="FB87" i="20" s="1"/>
  <c r="CZ87" i="20" a="1"/>
  <c r="CZ87" i="20" s="1"/>
  <c r="AD87" i="20" a="1"/>
  <c r="AD87" i="20" s="1"/>
  <c r="EB86" i="20" a="1"/>
  <c r="EB86" i="20" s="1"/>
  <c r="BF86" i="20" a="1"/>
  <c r="BF86" i="20" s="1"/>
  <c r="FD85" i="20" a="1"/>
  <c r="FD85" i="20" s="1"/>
  <c r="CP85" i="20" a="1"/>
  <c r="CP85" i="20" s="1"/>
  <c r="AK85" i="20" a="1"/>
  <c r="AK85" i="20" s="1"/>
  <c r="EQ84" i="20" a="1"/>
  <c r="EQ84" i="20" s="1"/>
  <c r="CP84" i="20" a="1"/>
  <c r="CP84" i="20" s="1"/>
  <c r="AP84" i="20" a="1"/>
  <c r="AP84" i="20" s="1"/>
  <c r="EI83" i="20" a="1"/>
  <c r="EI83" i="20" s="1"/>
  <c r="BY83" i="20" a="1"/>
  <c r="BY83" i="20" s="1"/>
  <c r="X83" i="20" a="1"/>
  <c r="X83" i="20" s="1"/>
  <c r="DQ82" i="20" a="1"/>
  <c r="DQ82" i="20" s="1"/>
  <c r="T89" i="20" a="1"/>
  <c r="T89" i="20" s="1"/>
  <c r="BQ88" i="20" a="1"/>
  <c r="BQ88" i="20" s="1"/>
  <c r="FA87" i="20" a="1"/>
  <c r="FA87" i="20" s="1"/>
  <c r="CS87" i="20" a="1"/>
  <c r="CS87" i="20" s="1"/>
  <c r="AC87" i="20" a="1"/>
  <c r="AC87" i="20" s="1"/>
  <c r="DU86" i="20" a="1"/>
  <c r="DU86" i="20" s="1"/>
  <c r="BE86" i="20" a="1"/>
  <c r="BE86" i="20" s="1"/>
  <c r="EW85" i="20" a="1"/>
  <c r="EW85" i="20" s="1"/>
  <c r="CV85" i="20" a="1"/>
  <c r="CV85" i="20" s="1"/>
  <c r="AE85" i="20" a="1"/>
  <c r="AE85" i="20" s="1"/>
  <c r="DS84" i="20" a="1"/>
  <c r="DS84" i="20" s="1"/>
  <c r="BG84" i="20" a="1"/>
  <c r="BG84" i="20" s="1"/>
  <c r="EU83" i="20" a="1"/>
  <c r="EU83" i="20" s="1"/>
  <c r="CC83" i="20" a="1"/>
  <c r="CC83" i="20" s="1"/>
  <c r="AB83" i="20" a="1"/>
  <c r="AB83" i="20" s="1"/>
  <c r="DW82" i="20" a="1"/>
  <c r="DW82" i="20" s="1"/>
  <c r="DZ88" i="20" a="1"/>
  <c r="DZ88" i="20" s="1"/>
  <c r="AN88" i="20" a="1"/>
  <c r="AN88" i="20" s="1"/>
  <c r="EM87" i="20" a="1"/>
  <c r="EM87" i="20" s="1"/>
  <c r="BP87" i="20" a="1"/>
  <c r="BP87" i="20" s="1"/>
  <c r="O87" i="20" a="1"/>
  <c r="O87" i="20" s="1"/>
  <c r="CR86" i="20" a="1"/>
  <c r="CR86" i="20" s="1"/>
  <c r="AQ86" i="20" a="1"/>
  <c r="AQ86" i="20" s="1"/>
  <c r="DT85" i="20" a="1"/>
  <c r="DT85" i="20" s="1"/>
  <c r="BL85" i="20" a="1"/>
  <c r="BL85" i="20" s="1"/>
  <c r="DR84" i="20" a="1"/>
  <c r="DR84" i="20" s="1"/>
  <c r="AT84" i="20" a="1"/>
  <c r="AT84" i="20" s="1"/>
  <c r="DO83" i="20" a="1"/>
  <c r="DO83" i="20" s="1"/>
  <c r="BE83" i="20" a="1"/>
  <c r="BE83" i="20" s="1"/>
  <c r="EM82" i="20" a="1"/>
  <c r="EM82" i="20" s="1"/>
  <c r="BJ82" i="20" a="1"/>
  <c r="BJ82" i="20" s="1"/>
  <c r="FA88" i="20" a="1"/>
  <c r="FA88" i="20" s="1"/>
  <c r="BW88" i="20" a="1"/>
  <c r="BW88" i="20" s="1"/>
  <c r="EY87" i="20" a="1"/>
  <c r="EY87" i="20" s="1"/>
  <c r="CW87" i="20" a="1"/>
  <c r="CW87" i="20" s="1"/>
  <c r="AA87" i="20" a="1"/>
  <c r="AA87" i="20" s="1"/>
  <c r="DY86" i="20" a="1"/>
  <c r="DY86" i="20" s="1"/>
  <c r="BC86" i="20" a="1"/>
  <c r="BC86" i="20" s="1"/>
  <c r="FA85" i="20" a="1"/>
  <c r="FA85" i="20" s="1"/>
  <c r="CH85" i="20" a="1"/>
  <c r="CH85" i="20" s="1"/>
  <c r="AC85" i="20" a="1"/>
  <c r="AC85" i="20" s="1"/>
  <c r="DQ84" i="20" a="1"/>
  <c r="DQ84" i="20" s="1"/>
  <c r="BE84" i="20" a="1"/>
  <c r="BE84" i="20" s="1"/>
  <c r="ES83" i="20" a="1"/>
  <c r="ES83" i="20" s="1"/>
  <c r="CI83" i="20" a="1"/>
  <c r="CI83" i="20" s="1"/>
  <c r="AA83" i="20" a="1"/>
  <c r="AA83" i="20" s="1"/>
  <c r="CX82" i="20" a="1"/>
  <c r="CX82" i="20" s="1"/>
  <c r="AF82" i="20" a="1"/>
  <c r="AF82" i="20" s="1"/>
  <c r="Y82" i="20" a="1"/>
  <c r="Y82" i="20" s="1"/>
  <c r="DY81" i="20" a="1"/>
  <c r="DY81" i="20" s="1"/>
  <c r="BS81" i="20" a="1"/>
  <c r="BS81" i="20" s="1"/>
  <c r="M81" i="20" a="1"/>
  <c r="M81" i="20" s="1"/>
  <c r="DF80" i="20" a="1"/>
  <c r="DF80" i="20" s="1"/>
  <c r="BA80" i="20" a="1"/>
  <c r="BA80" i="20" s="1"/>
  <c r="ET79" i="20" a="1"/>
  <c r="ET79" i="20" s="1"/>
  <c r="CN79" i="20" a="1"/>
  <c r="CN79" i="20" s="1"/>
  <c r="W79" i="20" a="1"/>
  <c r="W79" i="20" s="1"/>
  <c r="DK78" i="20" a="1"/>
  <c r="DK78" i="20" s="1"/>
  <c r="AY78" i="20" a="1"/>
  <c r="AY78" i="20" s="1"/>
  <c r="EM77" i="20" a="1"/>
  <c r="EM77" i="20" s="1"/>
  <c r="CA77" i="20" a="1"/>
  <c r="CA77" i="20" s="1"/>
  <c r="M77" i="20" a="1"/>
  <c r="M77" i="20" s="1"/>
  <c r="DA76" i="20" a="1"/>
  <c r="DA76" i="20" s="1"/>
  <c r="AO76" i="20" a="1"/>
  <c r="AO76" i="20" s="1"/>
  <c r="CF82" i="20" a="1"/>
  <c r="CF82" i="20" s="1"/>
  <c r="X82" i="20" a="1"/>
  <c r="X82" i="20" s="1"/>
  <c r="DS81" i="20" a="1"/>
  <c r="DS81" i="20" s="1"/>
  <c r="BL81" i="20" a="1"/>
  <c r="BL81" i="20" s="1"/>
  <c r="F81" i="20" a="1"/>
  <c r="F81" i="20" s="1"/>
  <c r="CZ80" i="20" a="1"/>
  <c r="CZ80" i="20" s="1"/>
  <c r="AZ80" i="20" a="1"/>
  <c r="AZ80" i="20" s="1"/>
  <c r="ES79" i="20" a="1"/>
  <c r="ES79" i="20" s="1"/>
  <c r="CM79" i="20" a="1"/>
  <c r="CM79" i="20" s="1"/>
  <c r="AL79" i="20" a="1"/>
  <c r="AL79" i="20" s="1"/>
  <c r="DZ78" i="20" a="1"/>
  <c r="DZ78" i="20" s="1"/>
  <c r="BN78" i="20" a="1"/>
  <c r="BN78" i="20" s="1"/>
  <c r="FB77" i="20" a="1"/>
  <c r="FB77" i="20" s="1"/>
  <c r="CP77" i="20" a="1"/>
  <c r="CP77" i="20" s="1"/>
  <c r="AD77" i="20" a="1"/>
  <c r="AD77" i="20" s="1"/>
  <c r="DR76" i="20" a="1"/>
  <c r="DR76" i="20" s="1"/>
  <c r="BF76" i="20" a="1"/>
  <c r="BF76" i="20" s="1"/>
  <c r="R82" i="20" a="1"/>
  <c r="R82" i="20" s="1"/>
  <c r="CZ81" i="20" a="1"/>
  <c r="CZ81" i="20" s="1"/>
  <c r="AI81" i="20" a="1"/>
  <c r="AI81" i="20" s="1"/>
  <c r="DK80" i="20" a="1"/>
  <c r="DK80" i="20" s="1"/>
  <c r="AS80" i="20" a="1"/>
  <c r="AS80" i="20" s="1"/>
  <c r="EA79" i="20" a="1"/>
  <c r="EA79" i="20" s="1"/>
  <c r="AY79" i="20" a="1"/>
  <c r="AY79" i="20" s="1"/>
  <c r="EO78" i="20" a="1"/>
  <c r="EO78" i="20" s="1"/>
  <c r="CC78" i="20" a="1"/>
  <c r="CC78" i="20" s="1"/>
  <c r="Q78" i="20" a="1"/>
  <c r="Q78" i="20" s="1"/>
  <c r="DE77" i="20" a="1"/>
  <c r="DE77" i="20" s="1"/>
  <c r="AS77" i="20" a="1"/>
  <c r="AS77" i="20" s="1"/>
  <c r="EI76" i="20" a="1"/>
  <c r="EI76" i="20" s="1"/>
  <c r="BW76" i="20" a="1"/>
  <c r="BW76" i="20" s="1"/>
  <c r="K76" i="20" a="1"/>
  <c r="K76" i="20" s="1"/>
  <c r="CY75" i="20" a="1"/>
  <c r="CY75" i="20" s="1"/>
  <c r="AQ82" i="20" a="1"/>
  <c r="AQ82" i="20" s="1"/>
  <c r="DK81" i="20" a="1"/>
  <c r="DK81" i="20" s="1"/>
  <c r="AH81" i="20" a="1"/>
  <c r="AH81" i="20" s="1"/>
  <c r="DP80" i="20" a="1"/>
  <c r="DP80" i="20" s="1"/>
  <c r="AX80" i="20" a="1"/>
  <c r="AX80" i="20" s="1"/>
  <c r="DZ79" i="20" a="1"/>
  <c r="DZ79" i="20" s="1"/>
  <c r="BR79" i="20" a="1"/>
  <c r="BR79" i="20" s="1"/>
  <c r="L79" i="20" a="1"/>
  <c r="L79" i="20" s="1"/>
  <c r="CZ78" i="20" a="1"/>
  <c r="CZ78" i="20" s="1"/>
  <c r="AN78" i="20" a="1"/>
  <c r="AN78" i="20" s="1"/>
  <c r="EB77" i="20" a="1"/>
  <c r="EB77" i="20" s="1"/>
  <c r="BP77" i="20" a="1"/>
  <c r="BP77" i="20" s="1"/>
  <c r="EZ76" i="20" a="1"/>
  <c r="EZ76" i="20" s="1"/>
  <c r="CN76" i="20" a="1"/>
  <c r="CN76" i="20" s="1"/>
  <c r="AB76" i="20" a="1"/>
  <c r="AB76" i="20" s="1"/>
  <c r="DP75" i="20" a="1"/>
  <c r="DP75" i="20" s="1"/>
  <c r="AP82" i="20" a="1"/>
  <c r="AP82" i="20" s="1"/>
  <c r="EN81" i="20" a="1"/>
  <c r="EN81" i="20" s="1"/>
  <c r="CG81" i="20" a="1"/>
  <c r="CG81" i="20" s="1"/>
  <c r="AG81" i="20" a="1"/>
  <c r="AG81" i="20" s="1"/>
  <c r="EA80" i="20" a="1"/>
  <c r="EA80" i="20" s="1"/>
  <c r="BU80" i="20" a="1"/>
  <c r="BU80" i="20" s="1"/>
  <c r="N80" i="20" a="1"/>
  <c r="N80" i="20" s="1"/>
  <c r="DI79" i="20" a="1"/>
  <c r="DI79" i="20" s="1"/>
  <c r="AQ79" i="20" a="1"/>
  <c r="AQ79" i="20" s="1"/>
  <c r="EE78" i="20" a="1"/>
  <c r="EE78" i="20" s="1"/>
  <c r="BS78" i="20" a="1"/>
  <c r="BS78" i="20" s="1"/>
  <c r="G78" i="20" a="1"/>
  <c r="G78" i="20" s="1"/>
  <c r="CU77" i="20" a="1"/>
  <c r="CU77" i="20" s="1"/>
  <c r="AI77" i="20" a="1"/>
  <c r="AI77" i="20" s="1"/>
  <c r="EB76" i="20" a="1"/>
  <c r="EB76" i="20" s="1"/>
  <c r="BP76" i="20" a="1"/>
  <c r="BP76" i="20" s="1"/>
  <c r="DC82" i="20" a="1"/>
  <c r="DC82" i="20" s="1"/>
  <c r="J82" i="20" a="1"/>
  <c r="J82" i="20" s="1"/>
  <c r="DD81" i="20" a="1"/>
  <c r="DD81" i="20" s="1"/>
  <c r="BD81" i="20" a="1"/>
  <c r="BD81" i="20" s="1"/>
  <c r="EW80" i="20" a="1"/>
  <c r="EW80" i="20" s="1"/>
  <c r="CR80" i="20" a="1"/>
  <c r="CR80" i="20" s="1"/>
  <c r="AQ80" i="20" a="1"/>
  <c r="AQ80" i="20" s="1"/>
  <c r="EJ79" i="20" a="1"/>
  <c r="EJ79" i="20" s="1"/>
  <c r="BP79" i="20" a="1"/>
  <c r="BP79" i="20" s="1"/>
  <c r="FB78" i="20" a="1"/>
  <c r="FB78" i="20" s="1"/>
  <c r="CP78" i="20" a="1"/>
  <c r="CP78" i="20" s="1"/>
  <c r="AD78" i="20" a="1"/>
  <c r="AD78" i="20" s="1"/>
  <c r="DR77" i="20" a="1"/>
  <c r="DR77" i="20" s="1"/>
  <c r="BF77" i="20" a="1"/>
  <c r="BF77" i="20" s="1"/>
  <c r="ES76" i="20" a="1"/>
  <c r="ES76" i="20" s="1"/>
  <c r="CG76" i="20" a="1"/>
  <c r="CG76" i="20" s="1"/>
  <c r="U76" i="20" a="1"/>
  <c r="U76" i="20" s="1"/>
  <c r="DI75" i="20" a="1"/>
  <c r="DI75" i="20" s="1"/>
  <c r="AW75" i="20" a="1"/>
  <c r="AW75" i="20" s="1"/>
  <c r="BL82" i="20" a="1"/>
  <c r="BL82" i="20" s="1"/>
  <c r="EX81" i="20" a="1"/>
  <c r="EX81" i="20" s="1"/>
  <c r="BZ81" i="20" a="1"/>
  <c r="BZ81" i="20" s="1"/>
  <c r="H81" i="20" a="1"/>
  <c r="H81" i="20" s="1"/>
  <c r="CQ80" i="20" a="1"/>
  <c r="CQ80" i="20" s="1"/>
  <c r="S80" i="20" a="1"/>
  <c r="S80" i="20" s="1"/>
  <c r="DG79" i="20" a="1"/>
  <c r="DG79" i="20" s="1"/>
  <c r="AO79" i="20" a="1"/>
  <c r="AO79" i="20" s="1"/>
  <c r="EC78" i="20" a="1"/>
  <c r="EC78" i="20" s="1"/>
  <c r="BQ78" i="20" a="1"/>
  <c r="BQ78" i="20" s="1"/>
  <c r="E78" i="20" a="1"/>
  <c r="E78" i="20" s="1"/>
  <c r="CS77" i="20" a="1"/>
  <c r="CS77" i="20" s="1"/>
  <c r="AG77" i="20" a="1"/>
  <c r="AG77" i="20" s="1"/>
  <c r="DU76" i="20" a="1"/>
  <c r="DU76" i="20" s="1"/>
  <c r="BI76" i="20" a="1"/>
  <c r="BI76" i="20" s="1"/>
  <c r="EW75" i="20" a="1"/>
  <c r="EW75" i="20" s="1"/>
  <c r="CW82" i="20" a="1"/>
  <c r="CW82" i="20" s="1"/>
  <c r="I82" i="20" a="1"/>
  <c r="I82" i="20" s="1"/>
  <c r="CQ81" i="20" a="1"/>
  <c r="CQ81" i="20" s="1"/>
  <c r="S81" i="20" a="1"/>
  <c r="S81" i="20" s="1"/>
  <c r="CP80" i="20" a="1"/>
  <c r="CP80" i="20" s="1"/>
  <c r="X80" i="20" a="1"/>
  <c r="X80" i="20" s="1"/>
  <c r="DF79" i="20" a="1"/>
  <c r="DF79" i="20" s="1"/>
  <c r="BB79" i="20" a="1"/>
  <c r="BB79" i="20" s="1"/>
  <c r="ER78" i="20" a="1"/>
  <c r="ER78" i="20" s="1"/>
  <c r="CF78" i="20" a="1"/>
  <c r="CF78" i="20" s="1"/>
  <c r="T78" i="20" a="1"/>
  <c r="T78" i="20" s="1"/>
  <c r="DH77" i="20" a="1"/>
  <c r="DH77" i="20" s="1"/>
  <c r="AV77" i="20" a="1"/>
  <c r="AV77" i="20" s="1"/>
  <c r="EL76" i="20" a="1"/>
  <c r="EL76" i="20" s="1"/>
  <c r="BZ76" i="20" a="1"/>
  <c r="BZ76" i="20" s="1"/>
  <c r="N76" i="20" a="1"/>
  <c r="N76" i="20" s="1"/>
  <c r="DB75" i="20" a="1"/>
  <c r="DB75" i="20" s="1"/>
  <c r="AP75" i="20" a="1"/>
  <c r="AP75" i="20" s="1"/>
  <c r="CZ75" i="20" a="1"/>
  <c r="CZ75" i="20" s="1"/>
  <c r="AN75" i="20" a="1"/>
  <c r="AN75" i="20" s="1"/>
  <c r="ED74" i="20" a="1"/>
  <c r="ED74" i="20" s="1"/>
  <c r="BR74" i="20" a="1"/>
  <c r="BR74" i="20" s="1"/>
  <c r="F74" i="20" a="1"/>
  <c r="F74" i="20" s="1"/>
  <c r="CT73" i="20" a="1"/>
  <c r="CT73" i="20" s="1"/>
  <c r="AH73" i="20" a="1"/>
  <c r="AH73" i="20" s="1"/>
  <c r="DV72" i="20" a="1"/>
  <c r="DV72" i="20" s="1"/>
  <c r="BJ72" i="20" a="1"/>
  <c r="BJ72" i="20" s="1"/>
  <c r="J72" i="20" a="1"/>
  <c r="J72" i="20" s="1"/>
  <c r="CM71" i="20" a="1"/>
  <c r="CM71" i="20" s="1"/>
  <c r="AL71" i="20" a="1"/>
  <c r="AL71" i="20" s="1"/>
  <c r="DO70" i="20" a="1"/>
  <c r="DO70" i="20" s="1"/>
  <c r="BN70" i="20" a="1"/>
  <c r="BN70" i="20" s="1"/>
  <c r="G76" i="20" a="1"/>
  <c r="G76" i="20" s="1"/>
  <c r="BC75" i="20" a="1"/>
  <c r="BC75" i="20" s="1"/>
  <c r="CW75" i="20" a="1"/>
  <c r="CW75" i="20" s="1"/>
  <c r="Q75" i="20" a="1"/>
  <c r="Q75" i="20" s="1"/>
  <c r="DE74" i="20" a="1"/>
  <c r="DE74" i="20" s="1"/>
  <c r="AS74" i="20" a="1"/>
  <c r="AS74" i="20" s="1"/>
  <c r="EG73" i="20" a="1"/>
  <c r="EG73" i="20" s="1"/>
  <c r="BU73" i="20" a="1"/>
  <c r="BU73" i="20" s="1"/>
  <c r="I73" i="20" a="1"/>
  <c r="I73" i="20" s="1"/>
  <c r="CT72" i="20" a="1"/>
  <c r="CT72" i="20" s="1"/>
  <c r="AI72" i="20" a="1"/>
  <c r="AI72" i="20" s="1"/>
  <c r="DM71" i="20" a="1"/>
  <c r="DM71" i="20" s="1"/>
  <c r="BK71" i="20" a="1"/>
  <c r="BK71" i="20" s="1"/>
  <c r="EO70" i="20" a="1"/>
  <c r="EO70" i="20" s="1"/>
  <c r="CM70" i="20" a="1"/>
  <c r="CM70" i="20" s="1"/>
  <c r="Q70" i="20" a="1"/>
  <c r="Q70" i="20" s="1"/>
  <c r="DO69" i="20" a="1"/>
  <c r="DO69" i="20" s="1"/>
  <c r="AS69" i="20" a="1"/>
  <c r="AS69" i="20" s="1"/>
  <c r="FD75" i="20" a="1"/>
  <c r="FD75" i="20" s="1"/>
  <c r="AK75" i="20" a="1"/>
  <c r="AK75" i="20" s="1"/>
  <c r="DV74" i="20" a="1"/>
  <c r="DV74" i="20" s="1"/>
  <c r="BJ74" i="20" a="1"/>
  <c r="BJ74" i="20" s="1"/>
  <c r="EX73" i="20" a="1"/>
  <c r="EX73" i="20" s="1"/>
  <c r="CL73" i="20" a="1"/>
  <c r="CL73" i="20" s="1"/>
  <c r="Z73" i="20" a="1"/>
  <c r="Z73" i="20" s="1"/>
  <c r="DM72" i="20" a="1"/>
  <c r="DM72" i="20" s="1"/>
  <c r="AU72" i="20" a="1"/>
  <c r="AU72" i="20" s="1"/>
  <c r="ET71" i="20" a="1"/>
  <c r="ET71" i="20" s="1"/>
  <c r="BW71" i="20" a="1"/>
  <c r="BW71" i="20" s="1"/>
  <c r="V71" i="20" a="1"/>
  <c r="V71" i="20" s="1"/>
  <c r="CY70" i="20" a="1"/>
  <c r="CY70" i="20" s="1"/>
  <c r="AX70" i="20" a="1"/>
  <c r="AX70" i="20" s="1"/>
  <c r="EA69" i="20" a="1"/>
  <c r="EA69" i="20" s="1"/>
  <c r="BZ69" i="20" a="1"/>
  <c r="BZ69" i="20" s="1"/>
  <c r="FC68" i="20" a="1"/>
  <c r="FC68" i="20" s="1"/>
  <c r="AR75" i="20" a="1"/>
  <c r="AR75" i="20" s="1"/>
  <c r="DZ74" i="20" a="1"/>
  <c r="DZ74" i="20" s="1"/>
  <c r="BN74" i="20" a="1"/>
  <c r="BN74" i="20" s="1"/>
  <c r="FB73" i="20" a="1"/>
  <c r="FB73" i="20" s="1"/>
  <c r="CP73" i="20" a="1"/>
  <c r="CP73" i="20" s="1"/>
  <c r="AD73" i="20" a="1"/>
  <c r="AD73" i="20" s="1"/>
  <c r="DR72" i="20" a="1"/>
  <c r="DR72" i="20" s="1"/>
  <c r="AN72" i="20" a="1"/>
  <c r="AN72" i="20" s="1"/>
  <c r="EL71" i="20" a="1"/>
  <c r="EL71" i="20" s="1"/>
  <c r="BP71" i="20" a="1"/>
  <c r="BP71" i="20" s="1"/>
  <c r="N71" i="20" a="1"/>
  <c r="N71" i="20" s="1"/>
  <c r="CR70" i="20" a="1"/>
  <c r="CR70" i="20" s="1"/>
  <c r="AP70" i="20" a="1"/>
  <c r="AP70" i="20" s="1"/>
  <c r="DT69" i="20" a="1"/>
  <c r="DT69" i="20" s="1"/>
  <c r="BR69" i="20" a="1"/>
  <c r="BR69" i="20" s="1"/>
  <c r="EV68" i="20" a="1"/>
  <c r="EV68" i="20" s="1"/>
  <c r="BO75" i="20" a="1"/>
  <c r="BO75" i="20" s="1"/>
  <c r="EL74" i="20" a="1"/>
  <c r="EL74" i="20" s="1"/>
  <c r="BZ74" i="20" a="1"/>
  <c r="BZ74" i="20" s="1"/>
  <c r="N74" i="20" a="1"/>
  <c r="N74" i="20" s="1"/>
  <c r="DB73" i="20" a="1"/>
  <c r="DB73" i="20" s="1"/>
  <c r="AP73" i="20" a="1"/>
  <c r="AP73" i="20" s="1"/>
  <c r="ED72" i="20" a="1"/>
  <c r="ED72" i="20" s="1"/>
  <c r="BY72" i="20" a="1"/>
  <c r="BY72" i="20" s="1"/>
  <c r="ER71" i="20" a="1"/>
  <c r="ER71" i="20" s="1"/>
  <c r="CP71" i="20" a="1"/>
  <c r="CP71" i="20" s="1"/>
  <c r="T71" i="20" a="1"/>
  <c r="T71" i="20" s="1"/>
  <c r="DR70" i="20" a="1"/>
  <c r="DR70" i="20" s="1"/>
  <c r="AV70" i="20" a="1"/>
  <c r="AV70" i="20" s="1"/>
  <c r="ET69" i="20" a="1"/>
  <c r="ET69" i="20" s="1"/>
  <c r="BX69" i="20" a="1"/>
  <c r="BX69" i="20" s="1"/>
  <c r="V69" i="20" a="1"/>
  <c r="V69" i="20" s="1"/>
  <c r="CZ68" i="20" a="1"/>
  <c r="CZ68" i="20" s="1"/>
  <c r="AX68" i="20" a="1"/>
  <c r="AX68" i="20" s="1"/>
  <c r="E89" i="20" a="1"/>
  <c r="E89" i="20" s="1"/>
  <c r="CL85" i="20" a="1"/>
  <c r="CL85" i="20" s="1"/>
  <c r="M89" i="20" a="1"/>
  <c r="M89" i="20" s="1"/>
  <c r="BF87" i="20" a="1"/>
  <c r="BF87" i="20" s="1"/>
  <c r="L86" i="20" a="1"/>
  <c r="L86" i="20" s="1"/>
  <c r="DZ84" i="20" a="1"/>
  <c r="DZ84" i="20" s="1"/>
  <c r="DQ83" i="20" a="1"/>
  <c r="DQ83" i="20" s="1"/>
  <c r="ED82" i="20" a="1"/>
  <c r="ED82" i="20" s="1"/>
  <c r="EK88" i="20" a="1"/>
  <c r="EK88" i="20" s="1"/>
  <c r="BR88" i="20" a="1"/>
  <c r="BR88" i="20" s="1"/>
  <c r="EV87" i="20" a="1"/>
  <c r="EV87" i="20" s="1"/>
  <c r="CT87" i="20" a="1"/>
  <c r="CT87" i="20" s="1"/>
  <c r="X87" i="20" a="1"/>
  <c r="X87" i="20" s="1"/>
  <c r="DV86" i="20" a="1"/>
  <c r="DV86" i="20" s="1"/>
  <c r="AZ86" i="20" a="1"/>
  <c r="AZ86" i="20" s="1"/>
  <c r="EX85" i="20" a="1"/>
  <c r="EX85" i="20" s="1"/>
  <c r="CJ85" i="20" a="1"/>
  <c r="CJ85" i="20" s="1"/>
  <c r="AF85" i="20" a="1"/>
  <c r="AF85" i="20" s="1"/>
  <c r="EE84" i="20" a="1"/>
  <c r="EE84" i="20" s="1"/>
  <c r="CJ84" i="20" a="1"/>
  <c r="CJ84" i="20" s="1"/>
  <c r="AJ84" i="20" a="1"/>
  <c r="AJ84" i="20" s="1"/>
  <c r="DV83" i="20" a="1"/>
  <c r="DV83" i="20" s="1"/>
  <c r="BR83" i="20" a="1"/>
  <c r="BR83" i="20" s="1"/>
  <c r="Q83" i="20" a="1"/>
  <c r="Q83" i="20" s="1"/>
  <c r="DL82" i="20" a="1"/>
  <c r="DL82" i="20" s="1"/>
  <c r="FB88" i="20" a="1"/>
  <c r="FB88" i="20" s="1"/>
  <c r="BJ88" i="20" a="1"/>
  <c r="BJ88" i="20" s="1"/>
  <c r="EU87" i="20" a="1"/>
  <c r="EU87" i="20" s="1"/>
  <c r="CL87" i="20" a="1"/>
  <c r="CL87" i="20" s="1"/>
  <c r="W87" i="20" a="1"/>
  <c r="W87" i="20" s="1"/>
  <c r="DN86" i="20" a="1"/>
  <c r="DN86" i="20" s="1"/>
  <c r="AY86" i="20" a="1"/>
  <c r="AY86" i="20" s="1"/>
  <c r="EP85" i="20" a="1"/>
  <c r="EP85" i="20" s="1"/>
  <c r="CO85" i="20" a="1"/>
  <c r="CO85" i="20" s="1"/>
  <c r="S85" i="20" a="1"/>
  <c r="S85" i="20" s="1"/>
  <c r="DG84" i="20" a="1"/>
  <c r="DG84" i="20" s="1"/>
  <c r="AU84" i="20" a="1"/>
  <c r="AU84" i="20" s="1"/>
  <c r="EN83" i="20" a="1"/>
  <c r="EN83" i="20" s="1"/>
  <c r="BX83" i="20" a="1"/>
  <c r="BX83" i="20" s="1"/>
  <c r="W83" i="20" a="1"/>
  <c r="W83" i="20" s="1"/>
  <c r="DP82" i="20" a="1"/>
  <c r="DP82" i="20" s="1"/>
  <c r="DQ88" i="20" a="1"/>
  <c r="DQ88" i="20" s="1"/>
  <c r="AH88" i="20" a="1"/>
  <c r="AH88" i="20" s="1"/>
  <c r="EF87" i="20" a="1"/>
  <c r="EF87" i="20" s="1"/>
  <c r="BJ87" i="20" a="1"/>
  <c r="BJ87" i="20" s="1"/>
  <c r="H87" i="20" a="1"/>
  <c r="H87" i="20" s="1"/>
  <c r="CL86" i="20" a="1"/>
  <c r="CL86" i="20" s="1"/>
  <c r="AJ86" i="20" a="1"/>
  <c r="AJ86" i="20" s="1"/>
  <c r="DN85" i="20" a="1"/>
  <c r="DN85" i="20" s="1"/>
  <c r="BF85" i="20" a="1"/>
  <c r="BF85" i="20" s="1"/>
  <c r="DL84" i="20" a="1"/>
  <c r="DL84" i="20" s="1"/>
  <c r="AI84" i="20" a="1"/>
  <c r="AI84" i="20" s="1"/>
  <c r="DH83" i="20" a="1"/>
  <c r="DH83" i="20" s="1"/>
  <c r="AY83" i="20" a="1"/>
  <c r="AY83" i="20" s="1"/>
  <c r="DV82" i="20" a="1"/>
  <c r="DV82" i="20" s="1"/>
  <c r="AX82" i="20" a="1"/>
  <c r="AX82" i="20" s="1"/>
  <c r="EP88" i="20" a="1"/>
  <c r="EP88" i="20" s="1"/>
  <c r="BO88" i="20" a="1"/>
  <c r="BO88" i="20" s="1"/>
  <c r="ES87" i="20" a="1"/>
  <c r="ES87" i="20" s="1"/>
  <c r="CQ87" i="20" a="1"/>
  <c r="CQ87" i="20" s="1"/>
  <c r="U87" i="20" a="1"/>
  <c r="U87" i="20" s="1"/>
  <c r="DS86" i="20" a="1"/>
  <c r="DS86" i="20" s="1"/>
  <c r="AW86" i="20" a="1"/>
  <c r="AW86" i="20" s="1"/>
  <c r="EU85" i="20" a="1"/>
  <c r="EU85" i="20" s="1"/>
  <c r="CB85" i="20" a="1"/>
  <c r="CB85" i="20" s="1"/>
  <c r="Q85" i="20" a="1"/>
  <c r="Q85" i="20" s="1"/>
  <c r="DE84" i="20" a="1"/>
  <c r="DE84" i="20" s="1"/>
  <c r="AS84" i="20" a="1"/>
  <c r="AS84" i="20" s="1"/>
  <c r="EM83" i="20" a="1"/>
  <c r="EM83" i="20" s="1"/>
  <c r="CB83" i="20" a="1"/>
  <c r="CB83" i="20" s="1"/>
  <c r="J83" i="20" a="1"/>
  <c r="J83" i="20" s="1"/>
  <c r="CR82" i="20" a="1"/>
  <c r="CR82" i="20" s="1"/>
  <c r="O83" i="20" a="1"/>
  <c r="O83" i="20" s="1"/>
  <c r="T82" i="20" a="1"/>
  <c r="T82" i="20" s="1"/>
  <c r="DM81" i="20" a="1"/>
  <c r="DM81" i="20" s="1"/>
  <c r="BM81" i="20" a="1"/>
  <c r="BM81" i="20" s="1"/>
  <c r="G81" i="20" a="1"/>
  <c r="G81" i="20" s="1"/>
  <c r="DA80" i="20" a="1"/>
  <c r="DA80" i="20" s="1"/>
  <c r="AT80" i="20" a="1"/>
  <c r="AT80" i="20" s="1"/>
  <c r="EO79" i="20" a="1"/>
  <c r="EO79" i="20" s="1"/>
  <c r="CG79" i="20" a="1"/>
  <c r="CG79" i="20" s="1"/>
  <c r="O79" i="20" a="1"/>
  <c r="O79" i="20" s="1"/>
  <c r="DC78" i="20" a="1"/>
  <c r="DC78" i="20" s="1"/>
  <c r="AQ78" i="20" a="1"/>
  <c r="AQ78" i="20" s="1"/>
  <c r="EE77" i="20" a="1"/>
  <c r="EE77" i="20" s="1"/>
  <c r="BS77" i="20" a="1"/>
  <c r="BS77" i="20" s="1"/>
  <c r="H77" i="20" a="1"/>
  <c r="H77" i="20" s="1"/>
  <c r="CV76" i="20" a="1"/>
  <c r="CV76" i="20" s="1"/>
  <c r="AJ76" i="20" a="1"/>
  <c r="AJ76" i="20" s="1"/>
  <c r="BX82" i="20" a="1"/>
  <c r="BX82" i="20" s="1"/>
  <c r="S82" i="20" a="1"/>
  <c r="S82" i="20" s="1"/>
  <c r="DL81" i="20" a="1"/>
  <c r="DL81" i="20" s="1"/>
  <c r="BG81" i="20" a="1"/>
  <c r="BG81" i="20" s="1"/>
  <c r="EZ80" i="20" a="1"/>
  <c r="EZ80" i="20" s="1"/>
  <c r="CT80" i="20" a="1"/>
  <c r="CT80" i="20" s="1"/>
  <c r="AN80" i="20" a="1"/>
  <c r="AN80" i="20" s="1"/>
  <c r="EN79" i="20" a="1"/>
  <c r="EN79" i="20" s="1"/>
  <c r="CF79" i="20" a="1"/>
  <c r="CF79" i="20" s="1"/>
  <c r="AD79" i="20" a="1"/>
  <c r="AD79" i="20" s="1"/>
  <c r="DR78" i="20" a="1"/>
  <c r="DR78" i="20" s="1"/>
  <c r="BF78" i="20" a="1"/>
  <c r="BF78" i="20" s="1"/>
  <c r="ET77" i="20" a="1"/>
  <c r="ET77" i="20" s="1"/>
  <c r="CH77" i="20" a="1"/>
  <c r="CH77" i="20" s="1"/>
  <c r="Y77" i="20" a="1"/>
  <c r="Y77" i="20" s="1"/>
  <c r="DM76" i="20" a="1"/>
  <c r="DM76" i="20" s="1"/>
  <c r="BA76" i="20" a="1"/>
  <c r="BA76" i="20" s="1"/>
  <c r="L82" i="20" a="1"/>
  <c r="L82" i="20" s="1"/>
  <c r="CU81" i="20" a="1"/>
  <c r="CU81" i="20" s="1"/>
  <c r="W81" i="20" a="1"/>
  <c r="W81" i="20" s="1"/>
  <c r="DE80" i="20" a="1"/>
  <c r="DE80" i="20" s="1"/>
  <c r="AM80" i="20" a="1"/>
  <c r="AM80" i="20" s="1"/>
  <c r="DP79" i="20" a="1"/>
  <c r="DP79" i="20" s="1"/>
  <c r="AS79" i="20" a="1"/>
  <c r="AS79" i="20" s="1"/>
  <c r="EG78" i="20" a="1"/>
  <c r="EG78" i="20" s="1"/>
  <c r="BU78" i="20" a="1"/>
  <c r="BU78" i="20" s="1"/>
  <c r="I78" i="20" a="1"/>
  <c r="I78" i="20" s="1"/>
  <c r="CW77" i="20" a="1"/>
  <c r="CW77" i="20" s="1"/>
  <c r="AK77" i="20" a="1"/>
  <c r="AK77" i="20" s="1"/>
  <c r="ED76" i="20" a="1"/>
  <c r="ED76" i="20" s="1"/>
  <c r="BR76" i="20" a="1"/>
  <c r="BR76" i="20" s="1"/>
  <c r="F76" i="20" a="1"/>
  <c r="F76" i="20" s="1"/>
  <c r="EW82" i="20" a="1"/>
  <c r="EW82" i="20" s="1"/>
  <c r="W82" i="20" a="1"/>
  <c r="W82" i="20" s="1"/>
  <c r="CT81" i="20" a="1"/>
  <c r="CT81" i="20" s="1"/>
  <c r="AB81" i="20" a="1"/>
  <c r="AB81" i="20" s="1"/>
  <c r="DJ80" i="20" a="1"/>
  <c r="DJ80" i="20" s="1"/>
  <c r="AL80" i="20" a="1"/>
  <c r="AL80" i="20" s="1"/>
  <c r="DU79" i="20" a="1"/>
  <c r="DU79" i="20" s="1"/>
  <c r="BL79" i="20" a="1"/>
  <c r="BL79" i="20" s="1"/>
  <c r="FD78" i="20" a="1"/>
  <c r="FD78" i="20" s="1"/>
  <c r="CR78" i="20" a="1"/>
  <c r="CR78" i="20" s="1"/>
  <c r="AF78" i="20" a="1"/>
  <c r="AF78" i="20" s="1"/>
  <c r="DT77" i="20" a="1"/>
  <c r="DT77" i="20" s="1"/>
  <c r="BH77" i="20" a="1"/>
  <c r="BH77" i="20" s="1"/>
  <c r="EN76" i="20" a="1"/>
  <c r="EN76" i="20" s="1"/>
  <c r="CB76" i="20" a="1"/>
  <c r="CB76" i="20" s="1"/>
  <c r="P76" i="20" a="1"/>
  <c r="P76" i="20" s="1"/>
  <c r="DD75" i="20" a="1"/>
  <c r="DD75" i="20" s="1"/>
  <c r="AI82" i="20" a="1"/>
  <c r="AI82" i="20" s="1"/>
  <c r="EG81" i="20" a="1"/>
  <c r="EG81" i="20" s="1"/>
  <c r="CB81" i="20" a="1"/>
  <c r="CB81" i="20" s="1"/>
  <c r="U81" i="20" a="1"/>
  <c r="U81" i="20" s="1"/>
  <c r="DU80" i="20" a="1"/>
  <c r="DU80" i="20" s="1"/>
  <c r="BO80" i="20" a="1"/>
  <c r="BO80" i="20" s="1"/>
  <c r="I80" i="20" a="1"/>
  <c r="I80" i="20" s="1"/>
  <c r="CV79" i="20" a="1"/>
  <c r="CV79" i="20" s="1"/>
  <c r="AI79" i="20" a="1"/>
  <c r="AI79" i="20" s="1"/>
  <c r="DW78" i="20" a="1"/>
  <c r="DW78" i="20" s="1"/>
  <c r="BK78" i="20" a="1"/>
  <c r="BK78" i="20" s="1"/>
  <c r="EY77" i="20" a="1"/>
  <c r="EY77" i="20" s="1"/>
  <c r="CM77" i="20" a="1"/>
  <c r="CM77" i="20" s="1"/>
  <c r="AB77" i="20" a="1"/>
  <c r="AB77" i="20" s="1"/>
  <c r="DP76" i="20" a="1"/>
  <c r="DP76" i="20" s="1"/>
  <c r="BD76" i="20" a="1"/>
  <c r="BD76" i="20" s="1"/>
  <c r="CK82" i="20" a="1"/>
  <c r="CK82" i="20" s="1"/>
  <c r="FD81" i="20" a="1"/>
  <c r="FD81" i="20" s="1"/>
  <c r="CX81" i="20" a="1"/>
  <c r="CX81" i="20" s="1"/>
  <c r="AR81" i="20" a="1"/>
  <c r="AR81" i="20" s="1"/>
  <c r="ER80" i="20" a="1"/>
  <c r="ER80" i="20" s="1"/>
  <c r="CK80" i="20" a="1"/>
  <c r="CK80" i="20" s="1"/>
  <c r="AF80" i="20" a="1"/>
  <c r="AF80" i="20" s="1"/>
  <c r="EE79" i="20" a="1"/>
  <c r="EE79" i="20" s="1"/>
  <c r="BK79" i="20" a="1"/>
  <c r="BK79" i="20" s="1"/>
  <c r="ET78" i="20" a="1"/>
  <c r="ET78" i="20" s="1"/>
  <c r="CH78" i="20" a="1"/>
  <c r="CH78" i="20" s="1"/>
  <c r="V78" i="20" a="1"/>
  <c r="V78" i="20" s="1"/>
  <c r="DJ77" i="20" a="1"/>
  <c r="DJ77" i="20" s="1"/>
  <c r="AX77" i="20" a="1"/>
  <c r="AX77" i="20" s="1"/>
  <c r="EM76" i="20" a="1"/>
  <c r="EM76" i="20" s="1"/>
  <c r="CA76" i="20" a="1"/>
  <c r="CA76" i="20" s="1"/>
  <c r="O76" i="20" a="1"/>
  <c r="O76" i="20" s="1"/>
  <c r="DC75" i="20" a="1"/>
  <c r="DC75" i="20" s="1"/>
  <c r="AQ75" i="20" a="1"/>
  <c r="AQ75" i="20" s="1"/>
  <c r="BD82" i="20" a="1"/>
  <c r="BD82" i="20" s="1"/>
  <c r="EL81" i="20" a="1"/>
  <c r="EL81" i="20" s="1"/>
  <c r="BT81" i="20" a="1"/>
  <c r="BT81" i="20" s="1"/>
  <c r="FC80" i="20" a="1"/>
  <c r="FC80" i="20" s="1"/>
  <c r="CE80" i="20" a="1"/>
  <c r="CE80" i="20" s="1"/>
  <c r="M80" i="20" a="1"/>
  <c r="M80" i="20" s="1"/>
  <c r="CT79" i="20" a="1"/>
  <c r="CT79" i="20" s="1"/>
  <c r="AG79" i="20" a="1"/>
  <c r="AG79" i="20" s="1"/>
  <c r="DU78" i="20" a="1"/>
  <c r="DU78" i="20" s="1"/>
  <c r="BI78" i="20" a="1"/>
  <c r="BI78" i="20" s="1"/>
  <c r="EW77" i="20" a="1"/>
  <c r="EW77" i="20" s="1"/>
  <c r="CK77" i="20" a="1"/>
  <c r="CK77" i="20" s="1"/>
  <c r="AA77" i="20" a="1"/>
  <c r="AA77" i="20" s="1"/>
  <c r="DO76" i="20" a="1"/>
  <c r="DO76" i="20" s="1"/>
  <c r="BC76" i="20" a="1"/>
  <c r="BC76" i="20" s="1"/>
  <c r="EQ75" i="20" a="1"/>
  <c r="EQ75" i="20" s="1"/>
  <c r="CI82" i="20" a="1"/>
  <c r="CI82" i="20" s="1"/>
  <c r="FC81" i="20" a="1"/>
  <c r="FC81" i="20" s="1"/>
  <c r="CE81" i="20" a="1"/>
  <c r="CE81" i="20" s="1"/>
  <c r="FB80" i="20" a="1"/>
  <c r="FB80" i="20" s="1"/>
  <c r="CJ80" i="20" a="1"/>
  <c r="CJ80" i="20" s="1"/>
  <c r="R80" i="20" a="1"/>
  <c r="R80" i="20" s="1"/>
  <c r="CZ79" i="20" a="1"/>
  <c r="CZ79" i="20" s="1"/>
  <c r="AV79" i="20" a="1"/>
  <c r="AV79" i="20" s="1"/>
  <c r="EJ78" i="20" a="1"/>
  <c r="EJ78" i="20" s="1"/>
  <c r="BX78" i="20" a="1"/>
  <c r="BX78" i="20" s="1"/>
  <c r="L78" i="20" a="1"/>
  <c r="L78" i="20" s="1"/>
  <c r="CZ77" i="20" a="1"/>
  <c r="CZ77" i="20" s="1"/>
  <c r="AN77" i="20" a="1"/>
  <c r="AN77" i="20" s="1"/>
  <c r="DY76" i="20" a="1"/>
  <c r="DY76" i="20" s="1"/>
  <c r="BM76" i="20" a="1"/>
  <c r="BM76" i="20" s="1"/>
  <c r="FA75" i="20" a="1"/>
  <c r="FA75" i="20" s="1"/>
  <c r="CO75" i="20" a="1"/>
  <c r="CO75" i="20" s="1"/>
  <c r="AC75" i="20" a="1"/>
  <c r="AC75" i="20" s="1"/>
  <c r="CP75" i="20" a="1"/>
  <c r="CP75" i="20" s="1"/>
  <c r="AG75" i="20" a="1"/>
  <c r="AG75" i="20" s="1"/>
  <c r="DQ74" i="20" a="1"/>
  <c r="DQ74" i="20" s="1"/>
  <c r="BE74" i="20" a="1"/>
  <c r="BE74" i="20" s="1"/>
  <c r="ES73" i="20" a="1"/>
  <c r="ES73" i="20" s="1"/>
  <c r="CG73" i="20" a="1"/>
  <c r="CG73" i="20" s="1"/>
  <c r="U73" i="20" a="1"/>
  <c r="U73" i="20" s="1"/>
  <c r="DC72" i="20" a="1"/>
  <c r="DC72" i="20" s="1"/>
  <c r="BD72" i="20" a="1"/>
  <c r="BD72" i="20" s="1"/>
  <c r="FC71" i="20" a="1"/>
  <c r="FC71" i="20" s="1"/>
  <c r="CG71" i="20" a="1"/>
  <c r="CG71" i="20" s="1"/>
  <c r="AE71" i="20" a="1"/>
  <c r="AE71" i="20" s="1"/>
  <c r="DI70" i="20" a="1"/>
  <c r="DI70" i="20" s="1"/>
  <c r="BG70" i="20" a="1"/>
  <c r="BG70" i="20" s="1"/>
  <c r="ER75" i="20" a="1"/>
  <c r="ER75" i="20" s="1"/>
  <c r="AT75" i="20" a="1"/>
  <c r="AT75" i="20" s="1"/>
  <c r="CN75" i="20" a="1"/>
  <c r="CN75" i="20" s="1"/>
  <c r="K75" i="20" a="1"/>
  <c r="K75" i="20" s="1"/>
  <c r="CY74" i="20" a="1"/>
  <c r="CY74" i="20" s="1"/>
  <c r="AM74" i="20" a="1"/>
  <c r="AM74" i="20" s="1"/>
  <c r="EA73" i="20" a="1"/>
  <c r="EA73" i="20" s="1"/>
  <c r="BO73" i="20" a="1"/>
  <c r="BO73" i="20" s="1"/>
  <c r="FC72" i="20" a="1"/>
  <c r="FC72" i="20" s="1"/>
  <c r="CA72" i="20" a="1"/>
  <c r="CA72" i="20" s="1"/>
  <c r="H72" i="20" a="1"/>
  <c r="H72" i="20" s="1"/>
  <c r="DF71" i="20" a="1"/>
  <c r="DF71" i="20" s="1"/>
  <c r="AJ71" i="20" a="1"/>
  <c r="AJ71" i="20" s="1"/>
  <c r="EH70" i="20" a="1"/>
  <c r="EH70" i="20" s="1"/>
  <c r="BL70" i="20" a="1"/>
  <c r="BL70" i="20" s="1"/>
  <c r="J70" i="20" a="1"/>
  <c r="J70" i="20" s="1"/>
  <c r="CN69" i="20" a="1"/>
  <c r="CN69" i="20" s="1"/>
  <c r="AL69" i="20" a="1"/>
  <c r="AL69" i="20" s="1"/>
  <c r="EO75" i="20" a="1"/>
  <c r="EO75" i="20" s="1"/>
  <c r="U75" i="20" a="1"/>
  <c r="U75" i="20" s="1"/>
  <c r="DI74" i="20" a="1"/>
  <c r="DI74" i="20" s="1"/>
  <c r="AW74" i="20" a="1"/>
  <c r="AW74" i="20" s="1"/>
  <c r="EK73" i="20" a="1"/>
  <c r="EK73" i="20" s="1"/>
  <c r="BY73" i="20" a="1"/>
  <c r="BY73" i="20" s="1"/>
  <c r="M73" i="20" a="1"/>
  <c r="M73" i="20" s="1"/>
  <c r="DG72" i="20" a="1"/>
  <c r="DG72" i="20" s="1"/>
  <c r="AO72" i="20" a="1"/>
  <c r="AO72" i="20" s="1"/>
  <c r="EM71" i="20" a="1"/>
  <c r="EM71" i="20" s="1"/>
  <c r="BQ71" i="20" a="1"/>
  <c r="BQ71" i="20" s="1"/>
  <c r="O71" i="20" a="1"/>
  <c r="O71" i="20" s="1"/>
  <c r="CS70" i="20" a="1"/>
  <c r="CS70" i="20" s="1"/>
  <c r="AQ70" i="20" a="1"/>
  <c r="AQ70" i="20" s="1"/>
  <c r="DU69" i="20" a="1"/>
  <c r="DU69" i="20" s="1"/>
  <c r="BS69" i="20" a="1"/>
  <c r="BS69" i="20" s="1"/>
  <c r="EW68" i="20" a="1"/>
  <c r="EW68" i="20" s="1"/>
  <c r="AJ75" i="20" a="1"/>
  <c r="AJ75" i="20" s="1"/>
  <c r="DU74" i="20" a="1"/>
  <c r="DU74" i="20" s="1"/>
  <c r="BI74" i="20" a="1"/>
  <c r="BI74" i="20" s="1"/>
  <c r="EW73" i="20" a="1"/>
  <c r="EW73" i="20" s="1"/>
  <c r="CK73" i="20" a="1"/>
  <c r="CK73" i="20" s="1"/>
  <c r="Y73" i="20" a="1"/>
  <c r="Y73" i="20" s="1"/>
  <c r="DL72" i="20" a="1"/>
  <c r="DL72" i="20" s="1"/>
  <c r="AG72" i="20" a="1"/>
  <c r="AG72" i="20" s="1"/>
  <c r="EF71" i="20" a="1"/>
  <c r="EF71" i="20" s="1"/>
  <c r="BI71" i="20" a="1"/>
  <c r="BI71" i="20" s="1"/>
  <c r="H71" i="20" a="1"/>
  <c r="H71" i="20" s="1"/>
  <c r="CK70" i="20" a="1"/>
  <c r="CK70" i="20" s="1"/>
  <c r="AJ70" i="20" a="1"/>
  <c r="AJ70" i="20" s="1"/>
  <c r="DM69" i="20" a="1"/>
  <c r="DM69" i="20" s="1"/>
  <c r="BL69" i="20" a="1"/>
  <c r="BL69" i="20" s="1"/>
  <c r="EO68" i="20" a="1"/>
  <c r="EO68" i="20" s="1"/>
  <c r="AY75" i="20" a="1"/>
  <c r="AY75" i="20" s="1"/>
  <c r="DY74" i="20" a="1"/>
  <c r="DY74" i="20" s="1"/>
  <c r="BM74" i="20" a="1"/>
  <c r="BM74" i="20" s="1"/>
  <c r="FA73" i="20" a="1"/>
  <c r="FA73" i="20" s="1"/>
  <c r="CO73" i="20" a="1"/>
  <c r="CO73" i="20" s="1"/>
  <c r="AC73" i="20" a="1"/>
  <c r="AC73" i="20" s="1"/>
  <c r="DQ72" i="20" a="1"/>
  <c r="DQ72" i="20" s="1"/>
  <c r="BL72" i="20" a="1"/>
  <c r="BL72" i="20" s="1"/>
  <c r="EK71" i="20" a="1"/>
  <c r="EK71" i="20" s="1"/>
  <c r="CJ71" i="20" a="1"/>
  <c r="CJ71" i="20" s="1"/>
  <c r="M71" i="20" a="1"/>
  <c r="M71" i="20" s="1"/>
  <c r="DL70" i="20" a="1"/>
  <c r="DL70" i="20" s="1"/>
  <c r="AO70" i="20" a="1"/>
  <c r="AO70" i="20" s="1"/>
  <c r="EN69" i="20" a="1"/>
  <c r="EN69" i="20" s="1"/>
  <c r="BQ69" i="20" a="1"/>
  <c r="BQ69" i="20" s="1"/>
  <c r="P69" i="20" a="1"/>
  <c r="P69" i="20" s="1"/>
  <c r="CS68" i="20" a="1"/>
  <c r="CS68" i="20" s="1"/>
  <c r="AR68" i="20" a="1"/>
  <c r="AR68" i="20" s="1"/>
  <c r="AA75" i="20" a="1"/>
  <c r="AA75" i="20" s="1"/>
  <c r="DN74" i="20" a="1"/>
  <c r="DN74" i="20" s="1"/>
  <c r="BB74" i="20" a="1"/>
  <c r="BB74" i="20" s="1"/>
  <c r="EP73" i="20" a="1"/>
  <c r="EP73" i="20" s="1"/>
  <c r="CD73" i="20" a="1"/>
  <c r="CD73" i="20" s="1"/>
  <c r="R73" i="20" a="1"/>
  <c r="R73" i="20" s="1"/>
  <c r="DE72" i="20" a="1"/>
  <c r="DE72" i="20" s="1"/>
  <c r="AZ72" i="20" a="1"/>
  <c r="AZ72" i="20" s="1"/>
  <c r="EX71" i="20" a="1"/>
  <c r="EX71" i="20" s="1"/>
  <c r="CB71" i="20" a="1"/>
  <c r="CB71" i="20" s="1"/>
  <c r="Z71" i="20" a="1"/>
  <c r="Z71" i="20" s="1"/>
  <c r="DD70" i="20" a="1"/>
  <c r="DD70" i="20" s="1"/>
  <c r="BB70" i="20" a="1"/>
  <c r="BB70" i="20" s="1"/>
  <c r="EF69" i="20" a="1"/>
  <c r="EF69" i="20" s="1"/>
  <c r="CD69" i="20" a="1"/>
  <c r="CD69" i="20" s="1"/>
  <c r="FC88" i="20" a="1"/>
  <c r="FC88" i="20" s="1"/>
  <c r="EO87" i="20" a="1"/>
  <c r="EO87" i="20" s="1"/>
  <c r="DY84" i="20" a="1"/>
  <c r="DY84" i="20" s="1"/>
  <c r="BC88" i="20" a="1"/>
  <c r="BC88" i="20" s="1"/>
  <c r="M85" i="20" a="1"/>
  <c r="M85" i="20" s="1"/>
  <c r="AB88" i="20" a="1"/>
  <c r="AB88" i="20" s="1"/>
  <c r="DF84" i="20" a="1"/>
  <c r="DF84" i="20" s="1"/>
  <c r="EL87" i="20" a="1"/>
  <c r="EL87" i="20" s="1"/>
  <c r="CZ84" i="20" a="1"/>
  <c r="CZ84" i="20" s="1"/>
  <c r="DH81" i="20" a="1"/>
  <c r="DH81" i="20" s="1"/>
  <c r="CU78" i="20" a="1"/>
  <c r="CU78" i="20" s="1"/>
  <c r="H82" i="20" a="1"/>
  <c r="H82" i="20" s="1"/>
  <c r="V79" i="20" a="1"/>
  <c r="V79" i="20" s="1"/>
  <c r="G82" i="20" a="1"/>
  <c r="G82" i="20" s="1"/>
  <c r="BM78" i="20" a="1"/>
  <c r="BM78" i="20" s="1"/>
  <c r="F82" i="20" a="1"/>
  <c r="F82" i="20" s="1"/>
  <c r="CJ78" i="20" a="1"/>
  <c r="CJ78" i="20" s="1"/>
  <c r="AC82" i="20" a="1"/>
  <c r="AC82" i="20" s="1"/>
  <c r="AA79" i="20" a="1"/>
  <c r="AA79" i="20" s="1"/>
  <c r="CC82" i="20" a="1"/>
  <c r="CC82" i="20" s="1"/>
  <c r="AW79" i="20" a="1"/>
  <c r="AW79" i="20" s="1"/>
  <c r="FC75" i="20" a="1"/>
  <c r="FC75" i="20" s="1"/>
  <c r="G80" i="20" a="1"/>
  <c r="G80" i="20" s="1"/>
  <c r="DC76" i="20" a="1"/>
  <c r="DC76" i="20" s="1"/>
  <c r="F80" i="20" a="1"/>
  <c r="F80" i="20" s="1"/>
  <c r="DT76" i="20" a="1"/>
  <c r="DT76" i="20" s="1"/>
  <c r="AZ74" i="20" a="1"/>
  <c r="AZ74" i="20" s="1"/>
  <c r="FD70" i="20" a="1"/>
  <c r="FD70" i="20" s="1"/>
  <c r="AA74" i="20" a="1"/>
  <c r="AA74" i="20" s="1"/>
  <c r="EB70" i="20" a="1"/>
  <c r="EB70" i="20" s="1"/>
  <c r="AR74" i="20" a="1"/>
  <c r="AR74" i="20" s="1"/>
  <c r="EN70" i="20" a="1"/>
  <c r="EN70" i="20" s="1"/>
  <c r="BC74" i="20" a="1"/>
  <c r="BC74" i="20" s="1"/>
  <c r="FA70" i="20" a="1"/>
  <c r="FA70" i="20" s="1"/>
  <c r="BH74" i="20" a="1"/>
  <c r="BH74" i="20" s="1"/>
  <c r="DC71" i="20" a="1"/>
  <c r="DC71" i="20" s="1"/>
  <c r="G70" i="20" a="1"/>
  <c r="G70" i="20" s="1"/>
  <c r="BK68" i="20" a="1"/>
  <c r="BK68" i="20" s="1"/>
  <c r="EK74" i="20" a="1"/>
  <c r="EK74" i="20" s="1"/>
  <c r="AO74" i="20" a="1"/>
  <c r="AO74" i="20" s="1"/>
  <c r="CU73" i="20" a="1"/>
  <c r="CU73" i="20" s="1"/>
  <c r="EZ72" i="20" a="1"/>
  <c r="EZ72" i="20" s="1"/>
  <c r="BR72" i="20" a="1"/>
  <c r="BR72" i="20" s="1"/>
  <c r="E72" i="20" a="1"/>
  <c r="E72" i="20" s="1"/>
  <c r="BN71" i="20" a="1"/>
  <c r="BN71" i="20" s="1"/>
  <c r="DX70" i="20" a="1"/>
  <c r="DX70" i="20" s="1"/>
  <c r="BI70" i="20" a="1"/>
  <c r="BI70" i="20" s="1"/>
  <c r="DR69" i="20" a="1"/>
  <c r="DR69" i="20" s="1"/>
  <c r="AB69" i="20" a="1"/>
  <c r="AB69" i="20" s="1"/>
  <c r="DT68" i="20" a="1"/>
  <c r="DT68" i="20" s="1"/>
  <c r="BU75" i="20" a="1"/>
  <c r="BU75" i="20" s="1"/>
  <c r="EO74" i="20" a="1"/>
  <c r="EO74" i="20" s="1"/>
  <c r="BX74" i="20" a="1"/>
  <c r="BX74" i="20" s="1"/>
  <c r="EZ73" i="20" a="1"/>
  <c r="EZ73" i="20" s="1"/>
  <c r="CC73" i="20" a="1"/>
  <c r="CC73" i="20" s="1"/>
  <c r="K73" i="20" a="1"/>
  <c r="K73" i="20" s="1"/>
  <c r="CJ72" i="20" a="1"/>
  <c r="CJ72" i="20" s="1"/>
  <c r="EW71" i="20" a="1"/>
  <c r="EW71" i="20" s="1"/>
  <c r="CN71" i="20" a="1"/>
  <c r="CN71" i="20" s="1"/>
  <c r="K71" i="20" a="1"/>
  <c r="K71" i="20" s="1"/>
  <c r="DC70" i="20" a="1"/>
  <c r="DC70" i="20" s="1"/>
  <c r="T70" i="20" a="1"/>
  <c r="T70" i="20" s="1"/>
  <c r="CQ69" i="20" a="1"/>
  <c r="CQ69" i="20" s="1"/>
  <c r="AH69" i="20" a="1"/>
  <c r="AH69" i="20" s="1"/>
  <c r="DE68" i="20" a="1"/>
  <c r="DE68" i="20" s="1"/>
  <c r="AV68" i="20" a="1"/>
  <c r="AV68" i="20" s="1"/>
  <c r="I72" i="20" a="1"/>
  <c r="I72" i="20" s="1"/>
  <c r="AT69" i="20" a="1"/>
  <c r="AT69" i="20" s="1"/>
  <c r="BI68" i="20" a="1"/>
  <c r="BI68" i="20" s="1"/>
  <c r="EO67" i="20" a="1"/>
  <c r="EO67" i="20" s="1"/>
  <c r="CC67" i="20" a="1"/>
  <c r="CC67" i="20" s="1"/>
  <c r="EZ66" i="20" a="1"/>
  <c r="EZ66" i="20" s="1"/>
  <c r="CI66" i="20" a="1"/>
  <c r="CI66" i="20" s="1"/>
  <c r="K66" i="20" a="1"/>
  <c r="K66" i="20" s="1"/>
  <c r="CT65" i="20" a="1"/>
  <c r="CT65" i="20" s="1"/>
  <c r="V65" i="20" a="1"/>
  <c r="V65" i="20" s="1"/>
  <c r="CX64" i="20" a="1"/>
  <c r="CX64" i="20" s="1"/>
  <c r="AA64" i="20" a="1"/>
  <c r="AA64" i="20" s="1"/>
  <c r="DI63" i="20" a="1"/>
  <c r="DI63" i="20" s="1"/>
  <c r="AQ63" i="20" a="1"/>
  <c r="AQ63" i="20" s="1"/>
  <c r="AR73" i="20" a="1"/>
  <c r="AR73" i="20" s="1"/>
  <c r="AS70" i="20" a="1"/>
  <c r="AS70" i="20" s="1"/>
  <c r="DU68" i="20" a="1"/>
  <c r="DU68" i="20" s="1"/>
  <c r="H68" i="20" a="1"/>
  <c r="H68" i="20" s="1"/>
  <c r="DG67" i="20" a="1"/>
  <c r="DG67" i="20" s="1"/>
  <c r="BD67" i="20" a="1"/>
  <c r="BD67" i="20" s="1"/>
  <c r="EF66" i="20" a="1"/>
  <c r="EF66" i="20" s="1"/>
  <c r="CC66" i="20" a="1"/>
  <c r="CC66" i="20" s="1"/>
  <c r="Q66" i="20" a="1"/>
  <c r="Q66" i="20" s="1"/>
  <c r="DE65" i="20" a="1"/>
  <c r="DE65" i="20" s="1"/>
  <c r="AS65" i="20" a="1"/>
  <c r="AS65" i="20" s="1"/>
  <c r="EG64" i="20" a="1"/>
  <c r="EG64" i="20" s="1"/>
  <c r="BU64" i="20" a="1"/>
  <c r="BU64" i="20" s="1"/>
  <c r="I64" i="20" a="1"/>
  <c r="I64" i="20" s="1"/>
  <c r="CW63" i="20" a="1"/>
  <c r="CW63" i="20" s="1"/>
  <c r="AK63" i="20" a="1"/>
  <c r="AK63" i="20" s="1"/>
  <c r="AW72" i="20" a="1"/>
  <c r="AW72" i="20" s="1"/>
  <c r="BN69" i="20" a="1"/>
  <c r="BN69" i="20" s="1"/>
  <c r="BZ68" i="20" a="1"/>
  <c r="BZ68" i="20" s="1"/>
  <c r="N68" i="20" a="1"/>
  <c r="N68" i="20" s="1"/>
  <c r="CN67" i="20" a="1"/>
  <c r="CN67" i="20" s="1"/>
  <c r="AJ67" i="20" a="1"/>
  <c r="AJ67" i="20" s="1"/>
  <c r="DM66" i="20" a="1"/>
  <c r="DM66" i="20" s="1"/>
  <c r="BJ66" i="20" a="1"/>
  <c r="BJ66" i="20" s="1"/>
  <c r="EX65" i="20" a="1"/>
  <c r="EX65" i="20" s="1"/>
  <c r="CL65" i="20" a="1"/>
  <c r="CL65" i="20" s="1"/>
  <c r="Z65" i="20" a="1"/>
  <c r="Z65" i="20" s="1"/>
  <c r="DN64" i="20" a="1"/>
  <c r="DN64" i="20" s="1"/>
  <c r="BB64" i="20" a="1"/>
  <c r="BB64" i="20" s="1"/>
  <c r="EP63" i="20" a="1"/>
  <c r="EP63" i="20" s="1"/>
  <c r="CD63" i="20" a="1"/>
  <c r="CD63" i="20" s="1"/>
  <c r="R63" i="20" a="1"/>
  <c r="R63" i="20" s="1"/>
  <c r="CA73" i="20" a="1"/>
  <c r="CA73" i="20" s="1"/>
  <c r="AE70" i="20" a="1"/>
  <c r="AE70" i="20" s="1"/>
  <c r="EC68" i="20" a="1"/>
  <c r="EC68" i="20" s="1"/>
  <c r="AN68" i="20" a="1"/>
  <c r="AN68" i="20" s="1"/>
  <c r="EL67" i="20" a="1"/>
  <c r="EL67" i="20" s="1"/>
  <c r="BN67" i="20" a="1"/>
  <c r="BN67" i="20" s="1"/>
  <c r="J67" i="20" a="1"/>
  <c r="J67" i="20" s="1"/>
  <c r="CM66" i="20" a="1"/>
  <c r="CM66" i="20" s="1"/>
  <c r="AG66" i="20" a="1"/>
  <c r="AG66" i="20" s="1"/>
  <c r="DU65" i="20" a="1"/>
  <c r="DU65" i="20" s="1"/>
  <c r="BI65" i="20" a="1"/>
  <c r="BI65" i="20" s="1"/>
  <c r="EW64" i="20" a="1"/>
  <c r="EW64" i="20" s="1"/>
  <c r="CK64" i="20" a="1"/>
  <c r="CK64" i="20" s="1"/>
  <c r="Y64" i="20" a="1"/>
  <c r="Y64" i="20" s="1"/>
  <c r="DM63" i="20" a="1"/>
  <c r="DM63" i="20" s="1"/>
  <c r="EH71" i="20" a="1"/>
  <c r="EH71" i="20" s="1"/>
  <c r="BG69" i="20" a="1"/>
  <c r="BG69" i="20" s="1"/>
  <c r="BW68" i="20" a="1"/>
  <c r="BW68" i="20" s="1"/>
  <c r="ER67" i="20" a="1"/>
  <c r="ER67" i="20" s="1"/>
  <c r="CS67" i="20" a="1"/>
  <c r="CS67" i="20" s="1"/>
  <c r="V67" i="20" a="1"/>
  <c r="V67" i="20" s="1"/>
  <c r="DQ66" i="20" a="1"/>
  <c r="DQ66" i="20" s="1"/>
  <c r="BC66" i="20" a="1"/>
  <c r="BC66" i="20" s="1"/>
  <c r="EQ65" i="20" a="1"/>
  <c r="EQ65" i="20" s="1"/>
  <c r="CE65" i="20" a="1"/>
  <c r="CE65" i="20" s="1"/>
  <c r="S65" i="20" a="1"/>
  <c r="S65" i="20" s="1"/>
  <c r="DG64" i="20" a="1"/>
  <c r="DG64" i="20" s="1"/>
  <c r="AU64" i="20" a="1"/>
  <c r="AU64" i="20" s="1"/>
  <c r="EI63" i="20" a="1"/>
  <c r="EI63" i="20" s="1"/>
  <c r="BW63" i="20" a="1"/>
  <c r="BW63" i="20" s="1"/>
  <c r="K63" i="20" a="1"/>
  <c r="K63" i="20" s="1"/>
  <c r="AC72" i="20" a="1"/>
  <c r="AC72" i="20" s="1"/>
  <c r="BA69" i="20" a="1"/>
  <c r="BA69" i="20" s="1"/>
  <c r="CE68" i="20" a="1"/>
  <c r="CE68" i="20" s="1"/>
  <c r="L68" i="20" a="1"/>
  <c r="L68" i="20" s="1"/>
  <c r="DJ67" i="20" a="1"/>
  <c r="DJ67" i="20" s="1"/>
  <c r="BM67" i="20" a="1"/>
  <c r="BM67" i="20" s="1"/>
  <c r="EP66" i="20" a="1"/>
  <c r="EP66" i="20" s="1"/>
  <c r="CK66" i="20" a="1"/>
  <c r="CK66" i="20" s="1"/>
  <c r="Y66" i="20" a="1"/>
  <c r="Y66" i="20" s="1"/>
  <c r="DM65" i="20" a="1"/>
  <c r="DM65" i="20" s="1"/>
  <c r="BA65" i="20" a="1"/>
  <c r="BA65" i="20" s="1"/>
  <c r="EO64" i="20" a="1"/>
  <c r="EO64" i="20" s="1"/>
  <c r="CC64" i="20" a="1"/>
  <c r="CC64" i="20" s="1"/>
  <c r="Q64" i="20" a="1"/>
  <c r="Q64" i="20" s="1"/>
  <c r="DE63" i="20" a="1"/>
  <c r="DE63" i="20" s="1"/>
  <c r="AS63" i="20" a="1"/>
  <c r="AS63" i="20" s="1"/>
  <c r="EG62" i="20" a="1"/>
  <c r="EG62" i="20" s="1"/>
  <c r="BU62" i="20" a="1"/>
  <c r="BU62" i="20" s="1"/>
  <c r="BI73" i="20" a="1"/>
  <c r="BI73" i="20" s="1"/>
  <c r="BM70" i="20" a="1"/>
  <c r="BM70" i="20" s="1"/>
  <c r="DN68" i="20" a="1"/>
  <c r="DN68" i="20" s="1"/>
  <c r="X68" i="20" a="1"/>
  <c r="X68" i="20" s="1"/>
  <c r="DV67" i="20" a="1"/>
  <c r="DV67" i="20" s="1"/>
  <c r="BF67" i="20" a="1"/>
  <c r="BF67" i="20" s="1"/>
  <c r="EU66" i="20" a="1"/>
  <c r="EU66" i="20" s="1"/>
  <c r="CE66" i="20" a="1"/>
  <c r="CE66" i="20" s="1"/>
  <c r="S66" i="20" a="1"/>
  <c r="S66" i="20" s="1"/>
  <c r="DG65" i="20" a="1"/>
  <c r="DG65" i="20" s="1"/>
  <c r="AU65" i="20" a="1"/>
  <c r="AU65" i="20" s="1"/>
  <c r="EI64" i="20" a="1"/>
  <c r="EI64" i="20" s="1"/>
  <c r="BW64" i="20" a="1"/>
  <c r="BW64" i="20" s="1"/>
  <c r="K64" i="20" a="1"/>
  <c r="K64" i="20" s="1"/>
  <c r="CY63" i="20" a="1"/>
  <c r="CY63" i="20" s="1"/>
  <c r="AM63" i="20" a="1"/>
  <c r="AM63" i="20" s="1"/>
  <c r="EA62" i="20" a="1"/>
  <c r="EA62" i="20" s="1"/>
  <c r="BO62" i="20" a="1"/>
  <c r="BO62" i="20" s="1"/>
  <c r="CP67" i="20" a="1"/>
  <c r="CP67" i="20" s="1"/>
  <c r="DD63" i="20" a="1"/>
  <c r="DD63" i="20" s="1"/>
  <c r="DV62" i="20" a="1"/>
  <c r="DV62" i="20" s="1"/>
  <c r="BL62" i="20" a="1"/>
  <c r="BL62" i="20" s="1"/>
  <c r="EQ61" i="20" a="1"/>
  <c r="EQ61" i="20" s="1"/>
  <c r="CE61" i="20" a="1"/>
  <c r="CE61" i="20" s="1"/>
  <c r="W61" i="20" a="1"/>
  <c r="W61" i="20" s="1"/>
  <c r="CS60" i="20" a="1"/>
  <c r="CS60" i="20" s="1"/>
  <c r="P60" i="20" a="1"/>
  <c r="P60" i="20" s="1"/>
  <c r="CR59" i="20" a="1"/>
  <c r="CR59" i="20" s="1"/>
  <c r="EW58" i="20" a="1"/>
  <c r="EW58" i="20" s="1"/>
  <c r="BT58" i="20" a="1"/>
  <c r="BT58" i="20" s="1"/>
  <c r="EV57" i="20" a="1"/>
  <c r="EV57" i="20" s="1"/>
  <c r="CI57" i="20" a="1"/>
  <c r="CI57" i="20" s="1"/>
  <c r="O72" i="20" a="1"/>
  <c r="O72" i="20" s="1"/>
  <c r="FA65" i="20" a="1"/>
  <c r="FA65" i="20" s="1"/>
  <c r="ER62" i="20" a="1"/>
  <c r="ER62" i="20" s="1"/>
  <c r="AK62" i="20" a="1"/>
  <c r="AK62" i="20" s="1"/>
  <c r="DY61" i="20" a="1"/>
  <c r="DY61" i="20" s="1"/>
  <c r="BM61" i="20" a="1"/>
  <c r="BM61" i="20" s="1"/>
  <c r="EG60" i="20" a="1"/>
  <c r="EG60" i="20" s="1"/>
  <c r="CA60" i="20" a="1"/>
  <c r="CA60" i="20" s="1"/>
  <c r="O60" i="20" a="1"/>
  <c r="O60" i="20" s="1"/>
  <c r="DC59" i="20" a="1"/>
  <c r="DC59" i="20" s="1"/>
  <c r="AQ59" i="20" a="1"/>
  <c r="AQ59" i="20" s="1"/>
  <c r="EE58" i="20" a="1"/>
  <c r="EE58" i="20" s="1"/>
  <c r="BS58" i="20" a="1"/>
  <c r="BS58" i="20" s="1"/>
  <c r="G58" i="20" a="1"/>
  <c r="G58" i="20" s="1"/>
  <c r="CP57" i="20" a="1"/>
  <c r="CP57" i="20" s="1"/>
  <c r="AD68" i="20" a="1"/>
  <c r="AD68" i="20" s="1"/>
  <c r="DQ64" i="20" a="1"/>
  <c r="DQ64" i="20" s="1"/>
  <c r="EZ62" i="20" a="1"/>
  <c r="EZ62" i="20" s="1"/>
  <c r="BR62" i="20" a="1"/>
  <c r="BR62" i="20" s="1"/>
  <c r="G62" i="20" a="1"/>
  <c r="G62" i="20" s="1"/>
  <c r="CU61" i="20" a="1"/>
  <c r="CU61" i="20" s="1"/>
  <c r="AC61" i="20" a="1"/>
  <c r="AC61" i="20" s="1"/>
  <c r="DU60" i="20" a="1"/>
  <c r="DU60" i="20" s="1"/>
  <c r="BU60" i="20" a="1"/>
  <c r="BU60" i="20" s="1"/>
  <c r="T60" i="20" a="1"/>
  <c r="T60" i="20" s="1"/>
  <c r="DT59" i="20" a="1"/>
  <c r="DT59" i="20" s="1"/>
  <c r="BS59" i="20" a="1"/>
  <c r="BS59" i="20" s="1"/>
  <c r="Y59" i="20" a="1"/>
  <c r="Y59" i="20" s="1"/>
  <c r="DY58" i="20" a="1"/>
  <c r="DY58" i="20" s="1"/>
  <c r="BX58" i="20" a="1"/>
  <c r="BX58" i="20" s="1"/>
  <c r="X58" i="20" a="1"/>
  <c r="X58" i="20" s="1"/>
  <c r="DU57" i="20" a="1"/>
  <c r="DU57" i="20" s="1"/>
  <c r="BL57" i="20" a="1"/>
  <c r="BL57" i="20" s="1"/>
  <c r="AU69" i="20" a="1"/>
  <c r="AU69" i="20" s="1"/>
  <c r="AJ66" i="20" a="1"/>
  <c r="AJ66" i="20" s="1"/>
  <c r="BA63" i="20" a="1"/>
  <c r="BA63" i="20" s="1"/>
  <c r="CN62" i="20" a="1"/>
  <c r="CN62" i="20" s="1"/>
  <c r="AJ62" i="20" a="1"/>
  <c r="AJ62" i="20" s="1"/>
  <c r="DX61" i="20" a="1"/>
  <c r="DX61" i="20" s="1"/>
  <c r="BL61" i="20" a="1"/>
  <c r="BL61" i="20" s="1"/>
  <c r="FC60" i="20" a="1"/>
  <c r="FC60" i="20" s="1"/>
  <c r="CE60" i="20" a="1"/>
  <c r="CE60" i="20" s="1"/>
  <c r="S60" i="20" a="1"/>
  <c r="S60" i="20" s="1"/>
  <c r="DG59" i="20" a="1"/>
  <c r="DG59" i="20" s="1"/>
  <c r="AU59" i="20" a="1"/>
  <c r="AU59" i="20" s="1"/>
  <c r="EI58" i="20" a="1"/>
  <c r="EI58" i="20" s="1"/>
  <c r="BW58" i="20" a="1"/>
  <c r="BW58" i="20" s="1"/>
  <c r="P68" i="20" a="1"/>
  <c r="P68" i="20" s="1"/>
  <c r="DE64" i="20" a="1"/>
  <c r="DE64" i="20" s="1"/>
  <c r="DK62" i="20" a="1"/>
  <c r="DK62" i="20" s="1"/>
  <c r="AI62" i="20" a="1"/>
  <c r="AI62" i="20" s="1"/>
  <c r="DW61" i="20" a="1"/>
  <c r="DW61" i="20" s="1"/>
  <c r="BK61" i="20" a="1"/>
  <c r="BK61" i="20" s="1"/>
  <c r="I61" i="20" a="1"/>
  <c r="I61" i="20" s="1"/>
  <c r="DH60" i="20" a="1"/>
  <c r="DH60" i="20" s="1"/>
  <c r="AJ60" i="20" a="1"/>
  <c r="AJ60" i="20" s="1"/>
  <c r="CO59" i="20" a="1"/>
  <c r="CO59" i="20" s="1"/>
  <c r="L59" i="20" a="1"/>
  <c r="L59" i="20" s="1"/>
  <c r="CN58" i="20" a="1"/>
  <c r="CN58" i="20" s="1"/>
  <c r="ES57" i="20" a="1"/>
  <c r="ES57" i="20" s="1"/>
  <c r="CM57" i="20" a="1"/>
  <c r="CM57" i="20" s="1"/>
  <c r="AA57" i="20" a="1"/>
  <c r="AA57" i="20" s="1"/>
  <c r="M67" i="20" a="1"/>
  <c r="M67" i="20" s="1"/>
  <c r="DP63" i="20" a="1"/>
  <c r="DP63" i="20" s="1"/>
  <c r="DY62" i="20" a="1"/>
  <c r="DY62" i="20" s="1"/>
  <c r="AZ62" i="20" a="1"/>
  <c r="AZ62" i="20" s="1"/>
  <c r="EN61" i="20" a="1"/>
  <c r="EN61" i="20" s="1"/>
  <c r="CB61" i="20" a="1"/>
  <c r="CB61" i="20" s="1"/>
  <c r="H61" i="20" a="1"/>
  <c r="H61" i="20" s="1"/>
  <c r="CP60" i="20" a="1"/>
  <c r="CP60" i="20" s="1"/>
  <c r="AD60" i="20" a="1"/>
  <c r="AD60" i="20" s="1"/>
  <c r="DR59" i="20" a="1"/>
  <c r="DR59" i="20" s="1"/>
  <c r="BF59" i="20" a="1"/>
  <c r="BF59" i="20" s="1"/>
  <c r="ET58" i="20" a="1"/>
  <c r="ET58" i="20" s="1"/>
  <c r="CH58" i="20" a="1"/>
  <c r="CH58" i="20" s="1"/>
  <c r="V58" i="20" a="1"/>
  <c r="V58" i="20" s="1"/>
  <c r="DS57" i="20" a="1"/>
  <c r="DS57" i="20" s="1"/>
  <c r="BJ57" i="20" a="1"/>
  <c r="BJ57" i="20" s="1"/>
  <c r="J73" i="20" a="1"/>
  <c r="J73" i="20" s="1"/>
  <c r="R66" i="20" a="1"/>
  <c r="R66" i="20" s="1"/>
  <c r="U63" i="20" a="1"/>
  <c r="U63" i="20" s="1"/>
  <c r="BF62" i="20" a="1"/>
  <c r="BF62" i="20" s="1"/>
  <c r="EX61" i="20" a="1"/>
  <c r="EX61" i="20" s="1"/>
  <c r="CL61" i="20" a="1"/>
  <c r="CL61" i="20" s="1"/>
  <c r="AF61" i="20" a="1"/>
  <c r="AF61" i="20" s="1"/>
  <c r="DL60" i="20" a="1"/>
  <c r="DL60" i="20" s="1"/>
  <c r="BL60" i="20" a="1"/>
  <c r="BL60" i="20" s="1"/>
  <c r="K60" i="20" a="1"/>
  <c r="K60" i="20" s="1"/>
  <c r="DQ59" i="20" a="1"/>
  <c r="DQ59" i="20" s="1"/>
  <c r="BQ59" i="20" a="1"/>
  <c r="BQ59" i="20" s="1"/>
  <c r="P59" i="20" a="1"/>
  <c r="P59" i="20" s="1"/>
  <c r="DP58" i="20" a="1"/>
  <c r="DP58" i="20" s="1"/>
  <c r="BO58" i="20" a="1"/>
  <c r="BO58" i="20" s="1"/>
  <c r="U58" i="20" a="1"/>
  <c r="U58" i="20" s="1"/>
  <c r="DE57" i="20" a="1"/>
  <c r="DE57" i="20" s="1"/>
  <c r="DO72" i="20" a="1"/>
  <c r="DO72" i="20" s="1"/>
  <c r="DE60" i="20" a="1"/>
  <c r="DE60" i="20" s="1"/>
  <c r="EA57" i="20" a="1"/>
  <c r="EA57" i="20" s="1"/>
  <c r="EO56" i="20" a="1"/>
  <c r="EO56" i="20" s="1"/>
  <c r="CL56" i="20" a="1"/>
  <c r="CL56" i="20" s="1"/>
  <c r="U56" i="20" a="1"/>
  <c r="U56" i="20" s="1"/>
  <c r="DL55" i="20" a="1"/>
  <c r="DL55" i="20" s="1"/>
  <c r="AW55" i="20" a="1"/>
  <c r="AW55" i="20" s="1"/>
  <c r="EN54" i="20" a="1"/>
  <c r="EN54" i="20" s="1"/>
  <c r="BY54" i="20" a="1"/>
  <c r="BY54" i="20" s="1"/>
  <c r="P54" i="20" a="1"/>
  <c r="P54" i="20" s="1"/>
  <c r="AY87" i="20" a="1"/>
  <c r="AY87" i="20" s="1"/>
  <c r="CF87" i="20" a="1"/>
  <c r="CF87" i="20" s="1"/>
  <c r="CE84" i="20" a="1"/>
  <c r="CE84" i="20" s="1"/>
  <c r="EN87" i="20" a="1"/>
  <c r="EN87" i="20" s="1"/>
  <c r="DA84" i="20" a="1"/>
  <c r="DA84" i="20" s="1"/>
  <c r="DZ87" i="20" a="1"/>
  <c r="DZ87" i="20" s="1"/>
  <c r="AC84" i="20" a="1"/>
  <c r="AC84" i="20" s="1"/>
  <c r="CK87" i="20" a="1"/>
  <c r="CK87" i="20" s="1"/>
  <c r="AN84" i="20" a="1"/>
  <c r="AN84" i="20" s="1"/>
  <c r="BA81" i="20" a="1"/>
  <c r="BA81" i="20" s="1"/>
  <c r="AI78" i="20" a="1"/>
  <c r="AI78" i="20" s="1"/>
  <c r="DG81" i="20" a="1"/>
  <c r="DG81" i="20" s="1"/>
  <c r="DJ78" i="20" a="1"/>
  <c r="DJ78" i="20" s="1"/>
  <c r="CI81" i="20" a="1"/>
  <c r="CI81" i="20" s="1"/>
  <c r="FA77" i="20" a="1"/>
  <c r="FA77" i="20" s="1"/>
  <c r="CN81" i="20" a="1"/>
  <c r="CN81" i="20" s="1"/>
  <c r="X78" i="20" a="1"/>
  <c r="X78" i="20" s="1"/>
  <c r="DV81" i="20" a="1"/>
  <c r="DV81" i="20" s="1"/>
  <c r="DO78" i="20" a="1"/>
  <c r="DO78" i="20" s="1"/>
  <c r="EY81" i="20" a="1"/>
  <c r="EY81" i="20" s="1"/>
  <c r="EL78" i="20" a="1"/>
  <c r="EL78" i="20" s="1"/>
  <c r="CQ75" i="20" a="1"/>
  <c r="CQ75" i="20" s="1"/>
  <c r="CO79" i="20" a="1"/>
  <c r="CO79" i="20" s="1"/>
  <c r="AQ76" i="20" a="1"/>
  <c r="AQ76" i="20" s="1"/>
  <c r="CS79" i="20" a="1"/>
  <c r="CS79" i="20" s="1"/>
  <c r="BH76" i="20" a="1"/>
  <c r="BH76" i="20" s="1"/>
  <c r="EN73" i="20" a="1"/>
  <c r="EN73" i="20" s="1"/>
  <c r="DB70" i="20" a="1"/>
  <c r="DB70" i="20" s="1"/>
  <c r="DO73" i="20" a="1"/>
  <c r="DO73" i="20" s="1"/>
  <c r="BE70" i="20" a="1"/>
  <c r="BE70" i="20" s="1"/>
  <c r="EF73" i="20" a="1"/>
  <c r="EF73" i="20" s="1"/>
  <c r="CL70" i="20" a="1"/>
  <c r="CL70" i="20" s="1"/>
  <c r="EQ73" i="20" a="1"/>
  <c r="EQ73" i="20" s="1"/>
  <c r="CE70" i="20" a="1"/>
  <c r="CE70" i="20" s="1"/>
  <c r="EV73" i="20" a="1"/>
  <c r="EV73" i="20" s="1"/>
  <c r="CC71" i="20" a="1"/>
  <c r="CC71" i="20" s="1"/>
  <c r="EG69" i="20" a="1"/>
  <c r="EG69" i="20" s="1"/>
  <c r="EI75" i="20" a="1"/>
  <c r="EI75" i="20" s="1"/>
  <c r="EE74" i="20" a="1"/>
  <c r="EE74" i="20" s="1"/>
  <c r="R74" i="20" a="1"/>
  <c r="R74" i="20" s="1"/>
  <c r="CI73" i="20" a="1"/>
  <c r="CI73" i="20" s="1"/>
  <c r="EH72" i="20" a="1"/>
  <c r="EH72" i="20" s="1"/>
  <c r="BK72" i="20" a="1"/>
  <c r="BK72" i="20" s="1"/>
  <c r="EQ71" i="20" a="1"/>
  <c r="EQ71" i="20" s="1"/>
  <c r="BA71" i="20" a="1"/>
  <c r="BA71" i="20" s="1"/>
  <c r="DQ70" i="20" a="1"/>
  <c r="DQ70" i="20" s="1"/>
  <c r="AU70" i="20" a="1"/>
  <c r="AU70" i="20" s="1"/>
  <c r="DE69" i="20" a="1"/>
  <c r="DE69" i="20" s="1"/>
  <c r="U69" i="20" a="1"/>
  <c r="U69" i="20" s="1"/>
  <c r="L76" i="20" a="1"/>
  <c r="L76" i="20" s="1"/>
  <c r="BL75" i="20" a="1"/>
  <c r="BL75" i="20" s="1"/>
  <c r="EJ74" i="20" a="1"/>
  <c r="EJ74" i="20" s="1"/>
  <c r="BL74" i="20" a="1"/>
  <c r="BL74" i="20" s="1"/>
  <c r="EO73" i="20" a="1"/>
  <c r="EO73" i="20" s="1"/>
  <c r="BW73" i="20" a="1"/>
  <c r="BW73" i="20" s="1"/>
  <c r="EY72" i="20" a="1"/>
  <c r="EY72" i="20" s="1"/>
  <c r="CD72" i="20" a="1"/>
  <c r="CD72" i="20" s="1"/>
  <c r="EP71" i="20" a="1"/>
  <c r="EP71" i="20" s="1"/>
  <c r="CH71" i="20" a="1"/>
  <c r="CH71" i="20" s="1"/>
  <c r="E71" i="20" a="1"/>
  <c r="E71" i="20" s="1"/>
  <c r="BU70" i="20" a="1"/>
  <c r="BU70" i="20" s="1"/>
  <c r="M70" i="20" a="1"/>
  <c r="M70" i="20" s="1"/>
  <c r="CJ69" i="20" a="1"/>
  <c r="CJ69" i="20" s="1"/>
  <c r="AA69" i="20" a="1"/>
  <c r="AA69" i="20" s="1"/>
  <c r="CX68" i="20" a="1"/>
  <c r="CX68" i="20" s="1"/>
  <c r="AP68" i="20" a="1"/>
  <c r="AP68" i="20" s="1"/>
  <c r="DG71" i="20" a="1"/>
  <c r="DG71" i="20" s="1"/>
  <c r="EE68" i="20" a="1"/>
  <c r="EE68" i="20" s="1"/>
  <c r="BA68" i="20" a="1"/>
  <c r="BA68" i="20" s="1"/>
  <c r="EH67" i="20" a="1"/>
  <c r="EH67" i="20" s="1"/>
  <c r="BQ67" i="20" a="1"/>
  <c r="BQ67" i="20" s="1"/>
  <c r="ET66" i="20" a="1"/>
  <c r="ET66" i="20" s="1"/>
  <c r="BW66" i="20" a="1"/>
  <c r="BW66" i="20" s="1"/>
  <c r="F66" i="20" a="1"/>
  <c r="F66" i="20" s="1"/>
  <c r="CH65" i="20" a="1"/>
  <c r="CH65" i="20" s="1"/>
  <c r="J65" i="20" a="1"/>
  <c r="J65" i="20" s="1"/>
  <c r="CM64" i="20" a="1"/>
  <c r="CM64" i="20" s="1"/>
  <c r="U64" i="20" a="1"/>
  <c r="U64" i="20" s="1"/>
  <c r="DC63" i="20" a="1"/>
  <c r="DC63" i="20" s="1"/>
  <c r="AE63" i="20" a="1"/>
  <c r="AE63" i="20" s="1"/>
  <c r="EW72" i="20" a="1"/>
  <c r="EW72" i="20" s="1"/>
  <c r="EQ69" i="20" a="1"/>
  <c r="EQ69" i="20" s="1"/>
  <c r="DJ68" i="20" a="1"/>
  <c r="DJ68" i="20" s="1"/>
  <c r="FA67" i="20" a="1"/>
  <c r="FA67" i="20" s="1"/>
  <c r="DA67" i="20" a="1"/>
  <c r="DA67" i="20" s="1"/>
  <c r="AW67" i="20" a="1"/>
  <c r="AW67" i="20" s="1"/>
  <c r="DZ66" i="20" a="1"/>
  <c r="DZ66" i="20" s="1"/>
  <c r="BQ66" i="20" a="1"/>
  <c r="BQ66" i="20" s="1"/>
  <c r="E66" i="20" a="1"/>
  <c r="E66" i="20" s="1"/>
  <c r="CS65" i="20" a="1"/>
  <c r="CS65" i="20" s="1"/>
  <c r="AG65" i="20" a="1"/>
  <c r="AG65" i="20" s="1"/>
  <c r="DU64" i="20" a="1"/>
  <c r="DU64" i="20" s="1"/>
  <c r="BI64" i="20" a="1"/>
  <c r="BI64" i="20" s="1"/>
  <c r="EW63" i="20" a="1"/>
  <c r="EW63" i="20" s="1"/>
  <c r="CK63" i="20" a="1"/>
  <c r="CK63" i="20" s="1"/>
  <c r="Y63" i="20" a="1"/>
  <c r="Y63" i="20" s="1"/>
  <c r="EV71" i="20" a="1"/>
  <c r="EV71" i="20" s="1"/>
  <c r="AM69" i="20" a="1"/>
  <c r="AM69" i="20" s="1"/>
  <c r="BP68" i="20" a="1"/>
  <c r="BP68" i="20" s="1"/>
  <c r="G68" i="20" a="1"/>
  <c r="G68" i="20" s="1"/>
  <c r="CH67" i="20" a="1"/>
  <c r="CH67" i="20" s="1"/>
  <c r="AC67" i="20" a="1"/>
  <c r="AC67" i="20" s="1"/>
  <c r="DF66" i="20" a="1"/>
  <c r="DF66" i="20" s="1"/>
  <c r="AY66" i="20" a="1"/>
  <c r="AY66" i="20" s="1"/>
  <c r="EM65" i="20" a="1"/>
  <c r="EM65" i="20" s="1"/>
  <c r="CA65" i="20" a="1"/>
  <c r="CA65" i="20" s="1"/>
  <c r="O65" i="20" a="1"/>
  <c r="O65" i="20" s="1"/>
  <c r="DC64" i="20" a="1"/>
  <c r="DC64" i="20" s="1"/>
  <c r="AQ64" i="20" a="1"/>
  <c r="AQ64" i="20" s="1"/>
  <c r="EE63" i="20" a="1"/>
  <c r="EE63" i="20" s="1"/>
  <c r="BS63" i="20" a="1"/>
  <c r="BS63" i="20" s="1"/>
  <c r="G63" i="20" a="1"/>
  <c r="G63" i="20" s="1"/>
  <c r="AG73" i="20" a="1"/>
  <c r="AG73" i="20" s="1"/>
  <c r="EK69" i="20" a="1"/>
  <c r="EK69" i="20" s="1"/>
  <c r="DQ68" i="20" a="1"/>
  <c r="DQ68" i="20" s="1"/>
  <c r="AG68" i="20" a="1"/>
  <c r="AG68" i="20" s="1"/>
  <c r="EF67" i="20" a="1"/>
  <c r="EF67" i="20" s="1"/>
  <c r="BH67" i="20" a="1"/>
  <c r="BH67" i="20" s="1"/>
  <c r="FD66" i="20" a="1"/>
  <c r="FD66" i="20" s="1"/>
  <c r="CG66" i="20" a="1"/>
  <c r="CG66" i="20" s="1"/>
  <c r="U66" i="20" a="1"/>
  <c r="U66" i="20" s="1"/>
  <c r="DI65" i="20" a="1"/>
  <c r="DI65" i="20" s="1"/>
  <c r="AW65" i="20" a="1"/>
  <c r="AW65" i="20" s="1"/>
  <c r="EK64" i="20" a="1"/>
  <c r="EK64" i="20" s="1"/>
  <c r="BY64" i="20" a="1"/>
  <c r="BY64" i="20" s="1"/>
  <c r="M64" i="20" a="1"/>
  <c r="M64" i="20" s="1"/>
  <c r="J74" i="20" a="1"/>
  <c r="J74" i="20" s="1"/>
  <c r="CF71" i="20" a="1"/>
  <c r="CF71" i="20" s="1"/>
  <c r="E69" i="20" a="1"/>
  <c r="E69" i="20" s="1"/>
  <c r="BN68" i="20" a="1"/>
  <c r="BN68" i="20" s="1"/>
  <c r="EK67" i="20" a="1"/>
  <c r="EK67" i="20" s="1"/>
  <c r="CF67" i="20" a="1"/>
  <c r="CF67" i="20" s="1"/>
  <c r="O67" i="20" a="1"/>
  <c r="O67" i="20" s="1"/>
  <c r="DL66" i="20" a="1"/>
  <c r="DL66" i="20" s="1"/>
  <c r="AQ66" i="20" a="1"/>
  <c r="AQ66" i="20" s="1"/>
  <c r="EE65" i="20" a="1"/>
  <c r="EE65" i="20" s="1"/>
  <c r="BS65" i="20" a="1"/>
  <c r="BS65" i="20" s="1"/>
  <c r="G65" i="20" a="1"/>
  <c r="G65" i="20" s="1"/>
  <c r="CU64" i="20" a="1"/>
  <c r="CU64" i="20" s="1"/>
  <c r="AI64" i="20" a="1"/>
  <c r="AI64" i="20" s="1"/>
  <c r="DW63" i="20" a="1"/>
  <c r="DW63" i="20" s="1"/>
  <c r="BK63" i="20" a="1"/>
  <c r="BK63" i="20" s="1"/>
  <c r="EY62" i="20" a="1"/>
  <c r="EY62" i="20" s="1"/>
  <c r="EA71" i="20" a="1"/>
  <c r="EA71" i="20" s="1"/>
  <c r="Z69" i="20" a="1"/>
  <c r="Z69" i="20" s="1"/>
  <c r="BV68" i="20" a="1"/>
  <c r="BV68" i="20" s="1"/>
  <c r="E68" i="20" a="1"/>
  <c r="E68" i="20" s="1"/>
  <c r="DD67" i="20" a="1"/>
  <c r="DD67" i="20" s="1"/>
  <c r="AZ67" i="20" a="1"/>
  <c r="AZ67" i="20" s="1"/>
  <c r="EI66" i="20" a="1"/>
  <c r="EI66" i="20" s="1"/>
  <c r="CF66" i="20" a="1"/>
  <c r="CF66" i="20" s="1"/>
  <c r="T66" i="20" a="1"/>
  <c r="T66" i="20" s="1"/>
  <c r="DH65" i="20" a="1"/>
  <c r="DH65" i="20" s="1"/>
  <c r="AV65" i="20" a="1"/>
  <c r="AV65" i="20" s="1"/>
  <c r="EJ64" i="20" a="1"/>
  <c r="EJ64" i="20" s="1"/>
  <c r="BX64" i="20" a="1"/>
  <c r="BX64" i="20" s="1"/>
  <c r="L64" i="20" a="1"/>
  <c r="L64" i="20" s="1"/>
  <c r="CZ63" i="20" a="1"/>
  <c r="CZ63" i="20" s="1"/>
  <c r="AN63" i="20" a="1"/>
  <c r="AN63" i="20" s="1"/>
  <c r="EB62" i="20" a="1"/>
  <c r="EB62" i="20" s="1"/>
  <c r="BP62" i="20" a="1"/>
  <c r="BP62" i="20" s="1"/>
  <c r="O73" i="20" a="1"/>
  <c r="O73" i="20" s="1"/>
  <c r="K70" i="20" a="1"/>
  <c r="K70" i="20" s="1"/>
  <c r="CV68" i="20" a="1"/>
  <c r="CV68" i="20" s="1"/>
  <c r="Q68" i="20" a="1"/>
  <c r="Q68" i="20" s="1"/>
  <c r="DC67" i="20" a="1"/>
  <c r="DC67" i="20" s="1"/>
  <c r="AY67" i="20" a="1"/>
  <c r="AY67" i="20" s="1"/>
  <c r="EO66" i="20" a="1"/>
  <c r="EO66" i="20" s="1"/>
  <c r="BY66" i="20" a="1"/>
  <c r="BY66" i="20" s="1"/>
  <c r="M66" i="20" a="1"/>
  <c r="M66" i="20" s="1"/>
  <c r="DA65" i="20" a="1"/>
  <c r="DA65" i="20" s="1"/>
  <c r="AO65" i="20" a="1"/>
  <c r="AO65" i="20" s="1"/>
  <c r="EC64" i="20" a="1"/>
  <c r="EC64" i="20" s="1"/>
  <c r="BQ64" i="20" a="1"/>
  <c r="BQ64" i="20" s="1"/>
  <c r="E64" i="20" a="1"/>
  <c r="E64" i="20" s="1"/>
  <c r="CS63" i="20" a="1"/>
  <c r="CS63" i="20" s="1"/>
  <c r="AG63" i="20" a="1"/>
  <c r="AG63" i="20" s="1"/>
  <c r="DU62" i="20" a="1"/>
  <c r="DU62" i="20" s="1"/>
  <c r="BI62" i="20" a="1"/>
  <c r="BI62" i="20" s="1"/>
  <c r="AR67" i="20" a="1"/>
  <c r="AR67" i="20" s="1"/>
  <c r="CG63" i="20" a="1"/>
  <c r="CG63" i="20" s="1"/>
  <c r="DN62" i="20" a="1"/>
  <c r="DN62" i="20" s="1"/>
  <c r="AQ62" i="20" a="1"/>
  <c r="AQ62" i="20" s="1"/>
  <c r="EE61" i="20" a="1"/>
  <c r="EE61" i="20" s="1"/>
  <c r="BS61" i="20" a="1"/>
  <c r="BS61" i="20" s="1"/>
  <c r="Q61" i="20" a="1"/>
  <c r="Q61" i="20" s="1"/>
  <c r="CM60" i="20" a="1"/>
  <c r="CM60" i="20" s="1"/>
  <c r="J60" i="20" a="1"/>
  <c r="J60" i="20" s="1"/>
  <c r="BP59" i="20" a="1"/>
  <c r="BP59" i="20" s="1"/>
  <c r="EQ58" i="20" a="1"/>
  <c r="EQ58" i="20" s="1"/>
  <c r="BN58" i="20" a="1"/>
  <c r="BN58" i="20" s="1"/>
  <c r="EP57" i="20" a="1"/>
  <c r="EP57" i="20" s="1"/>
  <c r="CB57" i="20" a="1"/>
  <c r="CB57" i="20" s="1"/>
  <c r="CV69" i="20" a="1"/>
  <c r="CV69" i="20" s="1"/>
  <c r="DF65" i="20" a="1"/>
  <c r="DF65" i="20" s="1"/>
  <c r="EJ62" i="20" a="1"/>
  <c r="EJ62" i="20" s="1"/>
  <c r="AE62" i="20" a="1"/>
  <c r="AE62" i="20" s="1"/>
  <c r="DS61" i="20" a="1"/>
  <c r="DS61" i="20" s="1"/>
  <c r="BG61" i="20" a="1"/>
  <c r="BG61" i="20" s="1"/>
  <c r="EA60" i="20" a="1"/>
  <c r="EA60" i="20" s="1"/>
  <c r="BO60" i="20" a="1"/>
  <c r="BO60" i="20" s="1"/>
  <c r="FC59" i="20" a="1"/>
  <c r="FC59" i="20" s="1"/>
  <c r="CQ59" i="20" a="1"/>
  <c r="CQ59" i="20" s="1"/>
  <c r="AE59" i="20" a="1"/>
  <c r="AE59" i="20" s="1"/>
  <c r="DS58" i="20" a="1"/>
  <c r="DS58" i="20" s="1"/>
  <c r="BG58" i="20" a="1"/>
  <c r="BG58" i="20" s="1"/>
  <c r="EO57" i="20" a="1"/>
  <c r="EO57" i="20" s="1"/>
  <c r="CH57" i="20" a="1"/>
  <c r="CH57" i="20" s="1"/>
  <c r="EB67" i="20" a="1"/>
  <c r="EB67" i="20" s="1"/>
  <c r="BV64" i="20" a="1"/>
  <c r="BV64" i="20" s="1"/>
  <c r="EQ62" i="20" a="1"/>
  <c r="EQ62" i="20" s="1"/>
  <c r="BJ62" i="20" a="1"/>
  <c r="BJ62" i="20" s="1"/>
  <c r="EU61" i="20" a="1"/>
  <c r="EU61" i="20" s="1"/>
  <c r="CI61" i="20" a="1"/>
  <c r="CI61" i="20" s="1"/>
  <c r="P61" i="20" a="1"/>
  <c r="P61" i="20" s="1"/>
  <c r="DO60" i="20" a="1"/>
  <c r="DO60" i="20" s="1"/>
  <c r="BN60" i="20" a="1"/>
  <c r="BN60" i="20" s="1"/>
  <c r="N60" i="20" a="1"/>
  <c r="N60" i="20" s="1"/>
  <c r="DN59" i="20" a="1"/>
  <c r="DN59" i="20" s="1"/>
  <c r="BN59" i="20" a="1"/>
  <c r="BN59" i="20" s="1"/>
  <c r="S59" i="20" a="1"/>
  <c r="S59" i="20" s="1"/>
  <c r="DR58" i="20" a="1"/>
  <c r="DR58" i="20" s="1"/>
  <c r="BR58" i="20" a="1"/>
  <c r="BR58" i="20" s="1"/>
  <c r="R58" i="20" a="1"/>
  <c r="R58" i="20" s="1"/>
  <c r="DO57" i="20" a="1"/>
  <c r="DO57" i="20" s="1"/>
  <c r="BE57" i="20" a="1"/>
  <c r="BE57" i="20" s="1"/>
  <c r="CL68" i="20" a="1"/>
  <c r="CL68" i="20" s="1"/>
  <c r="EO65" i="20" a="1"/>
  <c r="EO65" i="20" s="1"/>
  <c r="AC63" i="20" a="1"/>
  <c r="AC63" i="20" s="1"/>
  <c r="CF62" i="20" a="1"/>
  <c r="CF62" i="20" s="1"/>
  <c r="X62" i="20" a="1"/>
  <c r="X62" i="20" s="1"/>
  <c r="DL61" i="20" a="1"/>
  <c r="DL61" i="20" s="1"/>
  <c r="AZ61" i="20" a="1"/>
  <c r="AZ61" i="20" s="1"/>
  <c r="EF60" i="20" a="1"/>
  <c r="EF60" i="20" s="1"/>
  <c r="BY60" i="20" a="1"/>
  <c r="BY60" i="20" s="1"/>
  <c r="M60" i="20" a="1"/>
  <c r="M60" i="20" s="1"/>
  <c r="DA59" i="20" a="1"/>
  <c r="DA59" i="20" s="1"/>
  <c r="AO59" i="20" a="1"/>
  <c r="AO59" i="20" s="1"/>
  <c r="EC58" i="20" a="1"/>
  <c r="EC58" i="20" s="1"/>
  <c r="BQ58" i="20" a="1"/>
  <c r="BQ58" i="20" s="1"/>
  <c r="DP67" i="20" a="1"/>
  <c r="DP67" i="20" s="1"/>
  <c r="P64" i="20" a="1"/>
  <c r="P64" i="20" s="1"/>
  <c r="DB62" i="20" a="1"/>
  <c r="DB62" i="20" s="1"/>
  <c r="AC62" i="20" a="1"/>
  <c r="AC62" i="20" s="1"/>
  <c r="DQ61" i="20" a="1"/>
  <c r="DQ61" i="20" s="1"/>
  <c r="BE61" i="20" a="1"/>
  <c r="BE61" i="20" s="1"/>
  <c r="FB60" i="20" a="1"/>
  <c r="FB60" i="20" s="1"/>
  <c r="DB60" i="20" a="1"/>
  <c r="DB60" i="20" s="1"/>
  <c r="H60" i="20" a="1"/>
  <c r="H60" i="20" s="1"/>
  <c r="CI59" i="20" a="1"/>
  <c r="CI59" i="20" s="1"/>
  <c r="F59" i="20" a="1"/>
  <c r="F59" i="20" s="1"/>
  <c r="BL58" i="20" a="1"/>
  <c r="BL58" i="20" s="1"/>
  <c r="EM57" i="20" a="1"/>
  <c r="EM57" i="20" s="1"/>
  <c r="BY57" i="20" a="1"/>
  <c r="BY57" i="20" s="1"/>
  <c r="BD73" i="20" a="1"/>
  <c r="BD73" i="20" s="1"/>
  <c r="DO66" i="20" a="1"/>
  <c r="DO66" i="20" s="1"/>
  <c r="CO63" i="20" a="1"/>
  <c r="CO63" i="20" s="1"/>
  <c r="DQ62" i="20" a="1"/>
  <c r="DQ62" i="20" s="1"/>
  <c r="AN62" i="20" a="1"/>
  <c r="AN62" i="20" s="1"/>
  <c r="EB61" i="20" a="1"/>
  <c r="EB61" i="20" s="1"/>
  <c r="BP61" i="20" a="1"/>
  <c r="BP61" i="20" s="1"/>
  <c r="FA60" i="20" a="1"/>
  <c r="FA60" i="20" s="1"/>
  <c r="CJ60" i="20" a="1"/>
  <c r="CJ60" i="20" s="1"/>
  <c r="X60" i="20" a="1"/>
  <c r="X60" i="20" s="1"/>
  <c r="DL59" i="20" a="1"/>
  <c r="DL59" i="20" s="1"/>
  <c r="AZ59" i="20" a="1"/>
  <c r="AZ59" i="20" s="1"/>
  <c r="EN58" i="20" a="1"/>
  <c r="EN58" i="20" s="1"/>
  <c r="CB58" i="20" a="1"/>
  <c r="CB58" i="20" s="1"/>
  <c r="P58" i="20" a="1"/>
  <c r="P58" i="20" s="1"/>
  <c r="DL57" i="20" a="1"/>
  <c r="DL57" i="20" s="1"/>
  <c r="BB57" i="20" a="1"/>
  <c r="BB57" i="20" s="1"/>
  <c r="BF70" i="20" a="1"/>
  <c r="BF70" i="20" s="1"/>
  <c r="DX65" i="20" a="1"/>
  <c r="DX65" i="20" s="1"/>
  <c r="F63" i="20" a="1"/>
  <c r="F63" i="20" s="1"/>
  <c r="AY62" i="20" a="1"/>
  <c r="AY62" i="20" s="1"/>
  <c r="EM61" i="20" a="1"/>
  <c r="EM61" i="20" s="1"/>
  <c r="CA61" i="20" a="1"/>
  <c r="CA61" i="20" s="1"/>
  <c r="Y61" i="20" a="1"/>
  <c r="Y61" i="20" s="1"/>
  <c r="DF60" i="20" a="1"/>
  <c r="DF60" i="20" s="1"/>
  <c r="BF60" i="20" a="1"/>
  <c r="BF60" i="20" s="1"/>
  <c r="F60" i="20" a="1"/>
  <c r="F60" i="20" s="1"/>
  <c r="DK59" i="20" a="1"/>
  <c r="DK59" i="20" s="1"/>
  <c r="BJ59" i="20" a="1"/>
  <c r="BJ59" i="20" s="1"/>
  <c r="J59" i="20" a="1"/>
  <c r="J59" i="20" s="1"/>
  <c r="DJ58" i="20" a="1"/>
  <c r="DJ58" i="20" s="1"/>
  <c r="BJ58" i="20" a="1"/>
  <c r="BJ58" i="20" s="1"/>
  <c r="O58" i="20" a="1"/>
  <c r="O58" i="20" s="1"/>
  <c r="CY57" i="20" a="1"/>
  <c r="CY57" i="20" s="1"/>
  <c r="AS64" i="20" a="1"/>
  <c r="AS64" i="20" s="1"/>
  <c r="BK60" i="20" a="1"/>
  <c r="BK60" i="20" s="1"/>
  <c r="DA57" i="20" a="1"/>
  <c r="DA57" i="20" s="1"/>
  <c r="EI56" i="20" a="1"/>
  <c r="EI56" i="20" s="1"/>
  <c r="CE56" i="20" a="1"/>
  <c r="CE56" i="20" s="1"/>
  <c r="N56" i="20" a="1"/>
  <c r="N56" i="20" s="1"/>
  <c r="DE55" i="20" a="1"/>
  <c r="DE55" i="20" s="1"/>
  <c r="AP55" i="20" a="1"/>
  <c r="AP55" i="20" s="1"/>
  <c r="EG54" i="20" a="1"/>
  <c r="EG54" i="20" s="1"/>
  <c r="BR54" i="20" a="1"/>
  <c r="BR54" i="20" s="1"/>
  <c r="I54" i="20" a="1"/>
  <c r="I54" i="20" s="1"/>
  <c r="CT53" i="20" a="1"/>
  <c r="CT53" i="20" s="1"/>
  <c r="AK53" i="20" a="1"/>
  <c r="AK53" i="20" s="1"/>
  <c r="DV52" i="20" a="1"/>
  <c r="DV52" i="20" s="1"/>
  <c r="BM52" i="20" a="1"/>
  <c r="BM52" i="20" s="1"/>
  <c r="J52" i="20" a="1"/>
  <c r="J52" i="20" s="1"/>
  <c r="CS51" i="20" a="1"/>
  <c r="CS51" i="20" s="1"/>
  <c r="AA51" i="20" a="1"/>
  <c r="AA51" i="20" s="1"/>
  <c r="DO50" i="20" a="1"/>
  <c r="DO50" i="20" s="1"/>
  <c r="BD50" i="20" a="1"/>
  <c r="BD50" i="20" s="1"/>
  <c r="ER49" i="20" a="1"/>
  <c r="ER49" i="20" s="1"/>
  <c r="AA59" i="20" a="1"/>
  <c r="AA59" i="20" s="1"/>
  <c r="AF57" i="20" a="1"/>
  <c r="AF57" i="20" s="1"/>
  <c r="DM56" i="20" a="1"/>
  <c r="DM56" i="20" s="1"/>
  <c r="AO56" i="20" a="1"/>
  <c r="AO56" i="20" s="1"/>
  <c r="DY55" i="20" a="1"/>
  <c r="DY55" i="20" s="1"/>
  <c r="BP55" i="20" a="1"/>
  <c r="BP55" i="20" s="1"/>
  <c r="FA54" i="20" a="1"/>
  <c r="FA54" i="20" s="1"/>
  <c r="CR54" i="20" a="1"/>
  <c r="CR54" i="20" s="1"/>
  <c r="AC54" i="20" a="1"/>
  <c r="AC54" i="20" s="1"/>
  <c r="DT53" i="20" a="1"/>
  <c r="DT53" i="20" s="1"/>
  <c r="BE53" i="20" a="1"/>
  <c r="BE53" i="20" s="1"/>
  <c r="EV52" i="20" a="1"/>
  <c r="EV52" i="20" s="1"/>
  <c r="CG52" i="20" a="1"/>
  <c r="CG52" i="20" s="1"/>
  <c r="I52" i="20" a="1"/>
  <c r="I52" i="20" s="1"/>
  <c r="CR51" i="20" a="1"/>
  <c r="CR51" i="20" s="1"/>
  <c r="AH51" i="20" a="1"/>
  <c r="AH51" i="20" s="1"/>
  <c r="DV50" i="20" a="1"/>
  <c r="DV50" i="20" s="1"/>
  <c r="BJ50" i="20" a="1"/>
  <c r="BJ50" i="20" s="1"/>
  <c r="EX49" i="20" a="1"/>
  <c r="EX49" i="20" s="1"/>
  <c r="CF61" i="20" a="1"/>
  <c r="CF61" i="20" s="1"/>
  <c r="AO58" i="20" a="1"/>
  <c r="AO58" i="20" s="1"/>
  <c r="FB56" i="20" a="1"/>
  <c r="FB56" i="20" s="1"/>
  <c r="CQ56" i="20" a="1"/>
  <c r="CQ56" i="20" s="1"/>
  <c r="AN56" i="20" a="1"/>
  <c r="AN56" i="20" s="1"/>
  <c r="EK55" i="20" a="1"/>
  <c r="EK55" i="20" s="1"/>
  <c r="BV55" i="20" a="1"/>
  <c r="BV55" i="20" s="1"/>
  <c r="M55" i="20" a="1"/>
  <c r="M55" i="20" s="1"/>
  <c r="CX54" i="20" a="1"/>
  <c r="CX54" i="20" s="1"/>
  <c r="AO54" i="20" a="1"/>
  <c r="AO54" i="20" s="1"/>
  <c r="DZ53" i="20" a="1"/>
  <c r="DZ53" i="20" s="1"/>
  <c r="BQ53" i="20" a="1"/>
  <c r="BQ53" i="20" s="1"/>
  <c r="FB52" i="20" a="1"/>
  <c r="FB52" i="20" s="1"/>
  <c r="CS52" i="20" a="1"/>
  <c r="CS52" i="20" s="1"/>
  <c r="AJ52" i="20" a="1"/>
  <c r="AJ52" i="20" s="1"/>
  <c r="EF51" i="20" a="1"/>
  <c r="EF51" i="20" s="1"/>
  <c r="CC51" i="20" a="1"/>
  <c r="CC51" i="20" s="1"/>
  <c r="Q51" i="20" a="1"/>
  <c r="Q51" i="20" s="1"/>
  <c r="DE50" i="20" a="1"/>
  <c r="DE50" i="20" s="1"/>
  <c r="AQ50" i="20" a="1"/>
  <c r="AQ50" i="20" s="1"/>
  <c r="EE49" i="20" a="1"/>
  <c r="EE49" i="20" s="1"/>
  <c r="BS49" i="20" a="1"/>
  <c r="BS49" i="20" s="1"/>
  <c r="G49" i="20" a="1"/>
  <c r="G49" i="20" s="1"/>
  <c r="CJ63" i="20" a="1"/>
  <c r="CJ63" i="20" s="1"/>
  <c r="CN60" i="20" a="1"/>
  <c r="CN60" i="20" s="1"/>
  <c r="N58" i="20" a="1"/>
  <c r="N58" i="20" s="1"/>
  <c r="FA56" i="20" a="1"/>
  <c r="FA56" i="20" s="1"/>
  <c r="CW56" i="20" a="1"/>
  <c r="CW56" i="20" s="1"/>
  <c r="Y56" i="20" a="1"/>
  <c r="Y56" i="20" s="1"/>
  <c r="DJ55" i="20" a="1"/>
  <c r="DJ55" i="20" s="1"/>
  <c r="BA55" i="20" a="1"/>
  <c r="BA55" i="20" s="1"/>
  <c r="EL54" i="20" a="1"/>
  <c r="EL54" i="20" s="1"/>
  <c r="CC54" i="20" a="1"/>
  <c r="CC54" i="20" s="1"/>
  <c r="N54" i="20" a="1"/>
  <c r="N54" i="20" s="1"/>
  <c r="DE53" i="20" a="1"/>
  <c r="DE53" i="20" s="1"/>
  <c r="AP53" i="20" a="1"/>
  <c r="AP53" i="20" s="1"/>
  <c r="ED85" i="20" a="1"/>
  <c r="ED85" i="20" s="1"/>
  <c r="Q87" i="20" a="1"/>
  <c r="Q87" i="20" s="1"/>
  <c r="AD84" i="20" a="1"/>
  <c r="AD84" i="20" s="1"/>
  <c r="CE87" i="20" a="1"/>
  <c r="CE87" i="20" s="1"/>
  <c r="AO84" i="20" a="1"/>
  <c r="AO84" i="20" s="1"/>
  <c r="BD87" i="20" a="1"/>
  <c r="BD87" i="20" s="1"/>
  <c r="DB83" i="20" a="1"/>
  <c r="DB83" i="20" s="1"/>
  <c r="N87" i="20" a="1"/>
  <c r="N87" i="20" s="1"/>
  <c r="EF83" i="20" a="1"/>
  <c r="EF83" i="20" s="1"/>
  <c r="FA80" i="20" a="1"/>
  <c r="FA80" i="20" s="1"/>
  <c r="DW77" i="20" a="1"/>
  <c r="DW77" i="20" s="1"/>
  <c r="AZ81" i="20" a="1"/>
  <c r="AZ81" i="20" s="1"/>
  <c r="AX78" i="20" a="1"/>
  <c r="AX78" i="20" s="1"/>
  <c r="Q81" i="20" a="1"/>
  <c r="Q81" i="20" s="1"/>
  <c r="CO77" i="20" a="1"/>
  <c r="CO77" i="20" s="1"/>
  <c r="V81" i="20" a="1"/>
  <c r="V81" i="20" s="1"/>
  <c r="DL77" i="20" a="1"/>
  <c r="DL77" i="20" s="1"/>
  <c r="BU81" i="20" a="1"/>
  <c r="BU81" i="20" s="1"/>
  <c r="BC78" i="20" a="1"/>
  <c r="BC78" i="20" s="1"/>
  <c r="CR81" i="20" a="1"/>
  <c r="CR81" i="20" s="1"/>
  <c r="BZ78" i="20" a="1"/>
  <c r="BZ78" i="20" s="1"/>
  <c r="AE75" i="20" a="1"/>
  <c r="AE75" i="20" s="1"/>
  <c r="Y79" i="20" a="1"/>
  <c r="Y79" i="20" s="1"/>
  <c r="EE75" i="20" a="1"/>
  <c r="EE75" i="20" s="1"/>
  <c r="AN79" i="20" a="1"/>
  <c r="AN79" i="20" s="1"/>
  <c r="EV75" i="20" a="1"/>
  <c r="EV75" i="20" s="1"/>
  <c r="CB73" i="20" a="1"/>
  <c r="CB73" i="20" s="1"/>
  <c r="AF70" i="20" a="1"/>
  <c r="AF70" i="20" s="1"/>
  <c r="BC73" i="20" a="1"/>
  <c r="BC73" i="20" s="1"/>
  <c r="FD69" i="20" a="1"/>
  <c r="FD69" i="20" s="1"/>
  <c r="BT73" i="20" a="1"/>
  <c r="BT73" i="20" s="1"/>
  <c r="P70" i="20" a="1"/>
  <c r="P70" i="20" s="1"/>
  <c r="CE73" i="20" a="1"/>
  <c r="CE73" i="20" s="1"/>
  <c r="AC70" i="20" a="1"/>
  <c r="AC70" i="20" s="1"/>
  <c r="CJ73" i="20" a="1"/>
  <c r="CJ73" i="20" s="1"/>
  <c r="BB71" i="20" a="1"/>
  <c r="BB71" i="20" s="1"/>
  <c r="DF69" i="20" a="1"/>
  <c r="DF69" i="20" s="1"/>
  <c r="CC75" i="20" a="1"/>
  <c r="CC75" i="20" s="1"/>
  <c r="DS74" i="20" a="1"/>
  <c r="DS74" i="20" s="1"/>
  <c r="M74" i="20" a="1"/>
  <c r="M74" i="20" s="1"/>
  <c r="BQ73" i="20" a="1"/>
  <c r="BQ73" i="20" s="1"/>
  <c r="EC72" i="20" a="1"/>
  <c r="EC72" i="20" s="1"/>
  <c r="BF72" i="20" a="1"/>
  <c r="BF72" i="20" s="1"/>
  <c r="EJ71" i="20" a="1"/>
  <c r="EJ71" i="20" s="1"/>
  <c r="AT71" i="20" a="1"/>
  <c r="AT71" i="20" s="1"/>
  <c r="DK70" i="20" a="1"/>
  <c r="DK70" i="20" s="1"/>
  <c r="AN70" i="20" a="1"/>
  <c r="AN70" i="20" s="1"/>
  <c r="CX69" i="20" a="1"/>
  <c r="CX69" i="20" s="1"/>
  <c r="O69" i="20" a="1"/>
  <c r="O69" i="20" s="1"/>
  <c r="EU75" i="20" a="1"/>
  <c r="EU75" i="20" s="1"/>
  <c r="BE75" i="20" a="1"/>
  <c r="BE75" i="20" s="1"/>
  <c r="DX74" i="20" a="1"/>
  <c r="DX74" i="20" s="1"/>
  <c r="BA74" i="20" a="1"/>
  <c r="BA74" i="20" s="1"/>
  <c r="EI73" i="20" a="1"/>
  <c r="EI73" i="20" s="1"/>
  <c r="BK73" i="20" a="1"/>
  <c r="BK73" i="20" s="1"/>
  <c r="ET72" i="20" a="1"/>
  <c r="ET72" i="20" s="1"/>
  <c r="BX72" i="20" a="1"/>
  <c r="BX72" i="20" s="1"/>
  <c r="EI71" i="20" a="1"/>
  <c r="EI71" i="20" s="1"/>
  <c r="CA71" i="20" a="1"/>
  <c r="CA71" i="20" s="1"/>
  <c r="ER70" i="20" a="1"/>
  <c r="ER70" i="20" s="1"/>
  <c r="BO70" i="20" a="1"/>
  <c r="BO70" i="20" s="1"/>
  <c r="F70" i="20" a="1"/>
  <c r="F70" i="20" s="1"/>
  <c r="CC69" i="20" a="1"/>
  <c r="CC69" i="20" s="1"/>
  <c r="T69" i="20" a="1"/>
  <c r="T69" i="20" s="1"/>
  <c r="CQ68" i="20" a="1"/>
  <c r="CQ68" i="20" s="1"/>
  <c r="R75" i="20" a="1"/>
  <c r="R75" i="20" s="1"/>
  <c r="FC70" i="20" a="1"/>
  <c r="FC70" i="20" s="1"/>
  <c r="DV68" i="20" a="1"/>
  <c r="DV68" i="20" s="1"/>
  <c r="AJ68" i="20" a="1"/>
  <c r="AJ68" i="20" s="1"/>
  <c r="EA67" i="20" a="1"/>
  <c r="EA67" i="20" s="1"/>
  <c r="BJ67" i="20" a="1"/>
  <c r="BJ67" i="20" s="1"/>
  <c r="EM66" i="20" a="1"/>
  <c r="EM66" i="20" s="1"/>
  <c r="BR66" i="20" a="1"/>
  <c r="BR66" i="20" s="1"/>
  <c r="ET65" i="20" a="1"/>
  <c r="ET65" i="20" s="1"/>
  <c r="BV65" i="20" a="1"/>
  <c r="BV65" i="20" s="1"/>
  <c r="EY64" i="20" a="1"/>
  <c r="EY64" i="20" s="1"/>
  <c r="CG64" i="20" a="1"/>
  <c r="CG64" i="20" s="1"/>
  <c r="O64" i="20" a="1"/>
  <c r="O64" i="20" s="1"/>
  <c r="CQ63" i="20" a="1"/>
  <c r="CQ63" i="20" s="1"/>
  <c r="Z63" i="20" a="1"/>
  <c r="Z63" i="20" s="1"/>
  <c r="DB72" i="20" a="1"/>
  <c r="DB72" i="20" s="1"/>
  <c r="DQ69" i="20" a="1"/>
  <c r="DQ69" i="20" s="1"/>
  <c r="DB68" i="20" a="1"/>
  <c r="DB68" i="20" s="1"/>
  <c r="EU67" i="20" a="1"/>
  <c r="EU67" i="20" s="1"/>
  <c r="CU67" i="20" a="1"/>
  <c r="CU67" i="20" s="1"/>
  <c r="AK67" i="20" a="1"/>
  <c r="AK67" i="20" s="1"/>
  <c r="DT66" i="20" a="1"/>
  <c r="DT66" i="20" s="1"/>
  <c r="BK66" i="20" a="1"/>
  <c r="BK66" i="20" s="1"/>
  <c r="EY65" i="20" a="1"/>
  <c r="EY65" i="20" s="1"/>
  <c r="CM65" i="20" a="1"/>
  <c r="CM65" i="20" s="1"/>
  <c r="AA65" i="20" a="1"/>
  <c r="AA65" i="20" s="1"/>
  <c r="DO64" i="20" a="1"/>
  <c r="DO64" i="20" s="1"/>
  <c r="BC64" i="20" a="1"/>
  <c r="BC64" i="20" s="1"/>
  <c r="EQ63" i="20" a="1"/>
  <c r="EQ63" i="20" s="1"/>
  <c r="CE63" i="20" a="1"/>
  <c r="CE63" i="20" s="1"/>
  <c r="E75" i="20" a="1"/>
  <c r="E75" i="20" s="1"/>
  <c r="AQ71" i="20" a="1"/>
  <c r="AQ71" i="20" s="1"/>
  <c r="L69" i="20" a="1"/>
  <c r="L69" i="20" s="1"/>
  <c r="BH68" i="20" a="1"/>
  <c r="BH68" i="20" s="1"/>
  <c r="EZ67" i="20" a="1"/>
  <c r="EZ67" i="20" s="1"/>
  <c r="CA67" i="20" a="1"/>
  <c r="CA67" i="20" s="1"/>
  <c r="X67" i="20" a="1"/>
  <c r="X67" i="20" s="1"/>
  <c r="CZ66" i="20" a="1"/>
  <c r="CZ66" i="20" s="1"/>
  <c r="AS66" i="20" a="1"/>
  <c r="AS66" i="20" s="1"/>
  <c r="EG65" i="20" a="1"/>
  <c r="EG65" i="20" s="1"/>
  <c r="BU65" i="20" a="1"/>
  <c r="BU65" i="20" s="1"/>
  <c r="I65" i="20" a="1"/>
  <c r="I65" i="20" s="1"/>
  <c r="CW64" i="20" a="1"/>
  <c r="CW64" i="20" s="1"/>
  <c r="AK64" i="20" a="1"/>
  <c r="AK64" i="20" s="1"/>
  <c r="DY63" i="20" a="1"/>
  <c r="DY63" i="20" s="1"/>
  <c r="BM63" i="20" a="1"/>
  <c r="BM63" i="20" s="1"/>
  <c r="FA62" i="20" a="1"/>
  <c r="FA62" i="20" s="1"/>
  <c r="CO72" i="20" a="1"/>
  <c r="CO72" i="20" s="1"/>
  <c r="DJ69" i="20" a="1"/>
  <c r="DJ69" i="20" s="1"/>
  <c r="DH68" i="20" a="1"/>
  <c r="DH68" i="20" s="1"/>
  <c r="AA68" i="20" a="1"/>
  <c r="AA68" i="20" s="1"/>
  <c r="DY67" i="20" a="1"/>
  <c r="DY67" i="20" s="1"/>
  <c r="BB67" i="20" a="1"/>
  <c r="BB67" i="20" s="1"/>
  <c r="EW66" i="20" a="1"/>
  <c r="EW66" i="20" s="1"/>
  <c r="CA66" i="20" a="1"/>
  <c r="CA66" i="20" s="1"/>
  <c r="O66" i="20" a="1"/>
  <c r="O66" i="20" s="1"/>
  <c r="DC65" i="20" a="1"/>
  <c r="DC65" i="20" s="1"/>
  <c r="AQ65" i="20" a="1"/>
  <c r="AQ65" i="20" s="1"/>
  <c r="EE64" i="20" a="1"/>
  <c r="EE64" i="20" s="1"/>
  <c r="BS64" i="20" a="1"/>
  <c r="BS64" i="20" s="1"/>
  <c r="G64" i="20" a="1"/>
  <c r="G64" i="20" s="1"/>
  <c r="DP73" i="20" a="1"/>
  <c r="DP73" i="20" s="1"/>
  <c r="AD71" i="20" a="1"/>
  <c r="AD71" i="20" s="1"/>
  <c r="EL68" i="20" a="1"/>
  <c r="EL68" i="20" s="1"/>
  <c r="BF68" i="20" a="1"/>
  <c r="BF68" i="20" s="1"/>
  <c r="EE67" i="20" a="1"/>
  <c r="EE67" i="20" s="1"/>
  <c r="BZ67" i="20" a="1"/>
  <c r="BZ67" i="20" s="1"/>
  <c r="I67" i="20" a="1"/>
  <c r="I67" i="20" s="1"/>
  <c r="DE66" i="20" a="1"/>
  <c r="DE66" i="20" s="1"/>
  <c r="AL66" i="20" a="1"/>
  <c r="AL66" i="20" s="1"/>
  <c r="DZ65" i="20" a="1"/>
  <c r="DZ65" i="20" s="1"/>
  <c r="BN65" i="20" a="1"/>
  <c r="BN65" i="20" s="1"/>
  <c r="FB64" i="20" a="1"/>
  <c r="FB64" i="20" s="1"/>
  <c r="CP64" i="20" a="1"/>
  <c r="CP64" i="20" s="1"/>
  <c r="AD64" i="20" a="1"/>
  <c r="AD64" i="20" s="1"/>
  <c r="DR63" i="20" a="1"/>
  <c r="DR63" i="20" s="1"/>
  <c r="BF63" i="20" a="1"/>
  <c r="BF63" i="20" s="1"/>
  <c r="EN74" i="20" a="1"/>
  <c r="EN74" i="20" s="1"/>
  <c r="BY71" i="20" a="1"/>
  <c r="BY71" i="20" s="1"/>
  <c r="EZ68" i="20" a="1"/>
  <c r="EZ68" i="20" s="1"/>
  <c r="BM68" i="20" a="1"/>
  <c r="BM68" i="20" s="1"/>
  <c r="EX67" i="20" a="1"/>
  <c r="EX67" i="20" s="1"/>
  <c r="CX67" i="20" a="1"/>
  <c r="CX67" i="20" s="1"/>
  <c r="AT67" i="20" a="1"/>
  <c r="AT67" i="20" s="1"/>
  <c r="EC66" i="20" a="1"/>
  <c r="EC66" i="20" s="1"/>
  <c r="BT66" i="20" a="1"/>
  <c r="BT66" i="20" s="1"/>
  <c r="H66" i="20" a="1"/>
  <c r="H66" i="20" s="1"/>
  <c r="CV65" i="20" a="1"/>
  <c r="CV65" i="20" s="1"/>
  <c r="AJ65" i="20" a="1"/>
  <c r="AJ65" i="20" s="1"/>
  <c r="DX64" i="20" a="1"/>
  <c r="DX64" i="20" s="1"/>
  <c r="BL64" i="20" a="1"/>
  <c r="BL64" i="20" s="1"/>
  <c r="EZ63" i="20" a="1"/>
  <c r="EZ63" i="20" s="1"/>
  <c r="CN63" i="20" a="1"/>
  <c r="CN63" i="20" s="1"/>
  <c r="AB63" i="20" a="1"/>
  <c r="AB63" i="20" s="1"/>
  <c r="DP62" i="20" a="1"/>
  <c r="DP62" i="20" s="1"/>
  <c r="BD62" i="20" a="1"/>
  <c r="BD62" i="20" s="1"/>
  <c r="DU72" i="20" a="1"/>
  <c r="DU72" i="20" s="1"/>
  <c r="EC69" i="20" a="1"/>
  <c r="EC69" i="20" s="1"/>
  <c r="CN68" i="20" a="1"/>
  <c r="CN68" i="20" s="1"/>
  <c r="K68" i="20" a="1"/>
  <c r="K68" i="20" s="1"/>
  <c r="CQ67" i="20" a="1"/>
  <c r="CQ67" i="20" s="1"/>
  <c r="AS67" i="20" a="1"/>
  <c r="AS67" i="20" s="1"/>
  <c r="DV66" i="20" a="1"/>
  <c r="DV66" i="20" s="1"/>
  <c r="BS66" i="20" a="1"/>
  <c r="BS66" i="20" s="1"/>
  <c r="G66" i="20" a="1"/>
  <c r="G66" i="20" s="1"/>
  <c r="CU65" i="20" a="1"/>
  <c r="CU65" i="20" s="1"/>
  <c r="AI65" i="20" a="1"/>
  <c r="AI65" i="20" s="1"/>
  <c r="DW64" i="20" a="1"/>
  <c r="DW64" i="20" s="1"/>
  <c r="BK64" i="20" a="1"/>
  <c r="BK64" i="20" s="1"/>
  <c r="EY63" i="20" a="1"/>
  <c r="EY63" i="20" s="1"/>
  <c r="CM63" i="20" a="1"/>
  <c r="CM63" i="20" s="1"/>
  <c r="AA63" i="20" a="1"/>
  <c r="AA63" i="20" s="1"/>
  <c r="DO62" i="20" a="1"/>
  <c r="DO62" i="20" s="1"/>
  <c r="BC62" i="20" a="1"/>
  <c r="BC62" i="20" s="1"/>
  <c r="BA66" i="20" a="1"/>
  <c r="BA66" i="20" s="1"/>
  <c r="BI63" i="20" a="1"/>
  <c r="BI63" i="20" s="1"/>
  <c r="DF62" i="20" a="1"/>
  <c r="DF62" i="20" s="1"/>
  <c r="AL62" i="20" a="1"/>
  <c r="AL62" i="20" s="1"/>
  <c r="DZ61" i="20" a="1"/>
  <c r="DZ61" i="20" s="1"/>
  <c r="BN61" i="20" a="1"/>
  <c r="BN61" i="20" s="1"/>
  <c r="K61" i="20" a="1"/>
  <c r="K61" i="20" s="1"/>
  <c r="CB60" i="20" a="1"/>
  <c r="CB60" i="20" s="1"/>
  <c r="FD59" i="20" a="1"/>
  <c r="FD59" i="20" s="1"/>
  <c r="BI59" i="20" a="1"/>
  <c r="BI59" i="20" s="1"/>
  <c r="EF58" i="20" a="1"/>
  <c r="EF58" i="20" s="1"/>
  <c r="BH58" i="20" a="1"/>
  <c r="BH58" i="20" s="1"/>
  <c r="EC57" i="20" a="1"/>
  <c r="EC57" i="20" s="1"/>
  <c r="BU57" i="20" a="1"/>
  <c r="BU57" i="20" s="1"/>
  <c r="DD68" i="20" a="1"/>
  <c r="DD68" i="20" s="1"/>
  <c r="BL65" i="20" a="1"/>
  <c r="BL65" i="20" s="1"/>
  <c r="EC62" i="20" a="1"/>
  <c r="EC62" i="20" s="1"/>
  <c r="Y62" i="20" a="1"/>
  <c r="Y62" i="20" s="1"/>
  <c r="DM61" i="20" a="1"/>
  <c r="DM61" i="20" s="1"/>
  <c r="BA61" i="20" a="1"/>
  <c r="BA61" i="20" s="1"/>
  <c r="DV60" i="20" a="1"/>
  <c r="DV60" i="20" s="1"/>
  <c r="BJ60" i="20" a="1"/>
  <c r="BJ60" i="20" s="1"/>
  <c r="EX59" i="20" a="1"/>
  <c r="EX59" i="20" s="1"/>
  <c r="CL59" i="20" a="1"/>
  <c r="CL59" i="20" s="1"/>
  <c r="Z59" i="20" a="1"/>
  <c r="Z59" i="20" s="1"/>
  <c r="DN58" i="20" a="1"/>
  <c r="DN58" i="20" s="1"/>
  <c r="BB58" i="20" a="1"/>
  <c r="BB58" i="20" s="1"/>
  <c r="EI57" i="20" a="1"/>
  <c r="EI57" i="20" s="1"/>
  <c r="BT57" i="20" a="1"/>
  <c r="BT57" i="20" s="1"/>
  <c r="AF67" i="20" a="1"/>
  <c r="AF67" i="20" s="1"/>
  <c r="AB64" i="20" a="1"/>
  <c r="AB64" i="20" s="1"/>
  <c r="EI62" i="20" a="1"/>
  <c r="EI62" i="20" s="1"/>
  <c r="BB62" i="20" a="1"/>
  <c r="BB62" i="20" s="1"/>
  <c r="EP61" i="20" a="1"/>
  <c r="EP61" i="20" s="1"/>
  <c r="CD61" i="20" a="1"/>
  <c r="CD61" i="20" s="1"/>
  <c r="J61" i="20" a="1"/>
  <c r="J61" i="20" s="1"/>
  <c r="DC60" i="20" a="1"/>
  <c r="DC60" i="20" s="1"/>
  <c r="BI60" i="20" a="1"/>
  <c r="BI60" i="20" s="1"/>
  <c r="I60" i="20" a="1"/>
  <c r="I60" i="20" s="1"/>
  <c r="DH59" i="20" a="1"/>
  <c r="DH59" i="20" s="1"/>
  <c r="BH59" i="20" a="1"/>
  <c r="BH59" i="20" s="1"/>
  <c r="G59" i="20" a="1"/>
  <c r="G59" i="20" s="1"/>
  <c r="DM58" i="20" a="1"/>
  <c r="DM58" i="20" s="1"/>
  <c r="BM58" i="20" a="1"/>
  <c r="BM58" i="20" s="1"/>
  <c r="L58" i="20" a="1"/>
  <c r="L58" i="20" s="1"/>
  <c r="DH57" i="20" a="1"/>
  <c r="DH57" i="20" s="1"/>
  <c r="AX57" i="20" a="1"/>
  <c r="AX57" i="20" s="1"/>
  <c r="W68" i="20" a="1"/>
  <c r="W68" i="20" s="1"/>
  <c r="AZ65" i="20" a="1"/>
  <c r="AZ65" i="20" s="1"/>
  <c r="L63" i="20" a="1"/>
  <c r="L63" i="20" s="1"/>
  <c r="BX62" i="20" a="1"/>
  <c r="BX62" i="20" s="1"/>
  <c r="R62" i="20" a="1"/>
  <c r="R62" i="20" s="1"/>
  <c r="DF61" i="20" a="1"/>
  <c r="DF61" i="20" s="1"/>
  <c r="AT61" i="20" a="1"/>
  <c r="AT61" i="20" s="1"/>
  <c r="DT60" i="20" a="1"/>
  <c r="DT60" i="20" s="1"/>
  <c r="BH60" i="20" a="1"/>
  <c r="BH60" i="20" s="1"/>
  <c r="EV59" i="20" a="1"/>
  <c r="EV59" i="20" s="1"/>
  <c r="CJ59" i="20" a="1"/>
  <c r="CJ59" i="20" s="1"/>
  <c r="X59" i="20" a="1"/>
  <c r="X59" i="20" s="1"/>
  <c r="DL58" i="20" a="1"/>
  <c r="DL58" i="20" s="1"/>
  <c r="AZ58" i="20" a="1"/>
  <c r="AZ58" i="20" s="1"/>
  <c r="S67" i="20" a="1"/>
  <c r="S67" i="20" s="1"/>
  <c r="DU63" i="20" a="1"/>
  <c r="DU63" i="20" s="1"/>
  <c r="CU62" i="20" a="1"/>
  <c r="CU62" i="20" s="1"/>
  <c r="W62" i="20" a="1"/>
  <c r="W62" i="20" s="1"/>
  <c r="DK61" i="20" a="1"/>
  <c r="DK61" i="20" s="1"/>
  <c r="AY61" i="20" a="1"/>
  <c r="AY61" i="20" s="1"/>
  <c r="EW60" i="20" a="1"/>
  <c r="EW60" i="20" s="1"/>
  <c r="CV60" i="20" a="1"/>
  <c r="CV60" i="20" s="1"/>
  <c r="FA59" i="20" a="1"/>
  <c r="FA59" i="20" s="1"/>
  <c r="BX59" i="20" a="1"/>
  <c r="BX59" i="20" s="1"/>
  <c r="EZ58" i="20" a="1"/>
  <c r="EZ58" i="20" s="1"/>
  <c r="BE58" i="20" a="1"/>
  <c r="BE58" i="20" s="1"/>
  <c r="EF57" i="20" a="1"/>
  <c r="EF57" i="20" s="1"/>
  <c r="BQ57" i="20" a="1"/>
  <c r="BQ57" i="20" s="1"/>
  <c r="DH70" i="20" a="1"/>
  <c r="DH70" i="20" s="1"/>
  <c r="X66" i="20" a="1"/>
  <c r="X66" i="20" s="1"/>
  <c r="BR63" i="20" a="1"/>
  <c r="BR63" i="20" s="1"/>
  <c r="DI62" i="20" a="1"/>
  <c r="DI62" i="20" s="1"/>
  <c r="AH62" i="20" a="1"/>
  <c r="AH62" i="20" s="1"/>
  <c r="DV61" i="20" a="1"/>
  <c r="DV61" i="20" s="1"/>
  <c r="BJ61" i="20" a="1"/>
  <c r="BJ61" i="20" s="1"/>
  <c r="EQ60" i="20" a="1"/>
  <c r="EQ60" i="20" s="1"/>
  <c r="CD60" i="20" a="1"/>
  <c r="CD60" i="20" s="1"/>
  <c r="R60" i="20" a="1"/>
  <c r="R60" i="20" s="1"/>
  <c r="DF59" i="20" a="1"/>
  <c r="DF59" i="20" s="1"/>
  <c r="AT59" i="20" a="1"/>
  <c r="AT59" i="20" s="1"/>
  <c r="EH58" i="20" a="1"/>
  <c r="EH58" i="20" s="1"/>
  <c r="BV58" i="20" a="1"/>
  <c r="BV58" i="20" s="1"/>
  <c r="J58" i="20" a="1"/>
  <c r="J58" i="20" s="1"/>
  <c r="DF57" i="20" a="1"/>
  <c r="DF57" i="20" s="1"/>
  <c r="AN57" i="20" a="1"/>
  <c r="AN57" i="20" s="1"/>
  <c r="EJ68" i="20" a="1"/>
  <c r="EJ68" i="20" s="1"/>
  <c r="CC65" i="20" a="1"/>
  <c r="CC65" i="20" s="1"/>
  <c r="EU62" i="20" a="1"/>
  <c r="EU62" i="20" s="1"/>
  <c r="AS62" i="20" a="1"/>
  <c r="AS62" i="20" s="1"/>
  <c r="EG61" i="20" a="1"/>
  <c r="EG61" i="20" s="1"/>
  <c r="BU61" i="20" a="1"/>
  <c r="BU61" i="20" s="1"/>
  <c r="G61" i="20" a="1"/>
  <c r="G61" i="20" s="1"/>
  <c r="DA60" i="20" a="1"/>
  <c r="DA60" i="20" s="1"/>
  <c r="AZ60" i="20" a="1"/>
  <c r="AZ60" i="20" s="1"/>
  <c r="EZ59" i="20" a="1"/>
  <c r="EZ59" i="20" s="1"/>
  <c r="CY59" i="20" a="1"/>
  <c r="CY59" i="20" s="1"/>
  <c r="BE59" i="20" a="1"/>
  <c r="BE59" i="20" s="1"/>
  <c r="E59" i="20" a="1"/>
  <c r="E59" i="20" s="1"/>
  <c r="DD58" i="20" a="1"/>
  <c r="DD58" i="20" s="1"/>
  <c r="BD58" i="20" a="1"/>
  <c r="BD58" i="20" s="1"/>
  <c r="FC57" i="20" a="1"/>
  <c r="FC57" i="20" s="1"/>
  <c r="CR57" i="20" a="1"/>
  <c r="CR57" i="20" s="1"/>
  <c r="CJ62" i="20" a="1"/>
  <c r="CJ62" i="20" s="1"/>
  <c r="Q60" i="20" a="1"/>
  <c r="Q60" i="20" s="1"/>
  <c r="BZ57" i="20" a="1"/>
  <c r="BZ57" i="20" s="1"/>
  <c r="EA56" i="20" a="1"/>
  <c r="EA56" i="20" s="1"/>
  <c r="BX56" i="20" a="1"/>
  <c r="BX56" i="20" s="1"/>
  <c r="EZ55" i="20" a="1"/>
  <c r="EZ55" i="20" s="1"/>
  <c r="CY55" i="20" a="1"/>
  <c r="CY55" i="20" s="1"/>
  <c r="AB55" i="20" a="1"/>
  <c r="AB55" i="20" s="1"/>
  <c r="EA54" i="20" a="1"/>
  <c r="EA54" i="20" s="1"/>
  <c r="BD54" i="20" a="1"/>
  <c r="BD54" i="20" s="1"/>
  <c r="FC53" i="20" a="1"/>
  <c r="FC53" i="20" s="1"/>
  <c r="CF53" i="20" a="1"/>
  <c r="CF53" i="20" s="1"/>
  <c r="AE53" i="20" a="1"/>
  <c r="AE53" i="20" s="1"/>
  <c r="DH52" i="20" a="1"/>
  <c r="DH52" i="20" s="1"/>
  <c r="BG52" i="20" a="1"/>
  <c r="BG52" i="20" s="1"/>
  <c r="FC51" i="20" a="1"/>
  <c r="FC51" i="20" s="1"/>
  <c r="CL51" i="20" a="1"/>
  <c r="CL51" i="20" s="1"/>
  <c r="S51" i="20" a="1"/>
  <c r="S51" i="20" s="1"/>
  <c r="DG50" i="20" a="1"/>
  <c r="DG50" i="20" s="1"/>
  <c r="AX50" i="20" a="1"/>
  <c r="AX50" i="20" s="1"/>
  <c r="CC62" i="20" a="1"/>
  <c r="CC62" i="20" s="1"/>
  <c r="EG58" i="20" a="1"/>
  <c r="EG58" i="20" s="1"/>
  <c r="T57" i="20" a="1"/>
  <c r="T57" i="20" s="1"/>
  <c r="DF56" i="20" a="1"/>
  <c r="DF56" i="20" s="1"/>
  <c r="AG56" i="20" a="1"/>
  <c r="AG56" i="20" s="1"/>
  <c r="DR55" i="20" a="1"/>
  <c r="DR55" i="20" s="1"/>
  <c r="BI55" i="20" a="1"/>
  <c r="BI55" i="20" s="1"/>
  <c r="ET54" i="20" a="1"/>
  <c r="ET54" i="20" s="1"/>
  <c r="CK54" i="20" a="1"/>
  <c r="CK54" i="20" s="1"/>
  <c r="V54" i="20" a="1"/>
  <c r="V54" i="20" s="1"/>
  <c r="DM53" i="20" a="1"/>
  <c r="DM53" i="20" s="1"/>
  <c r="AX53" i="20" a="1"/>
  <c r="AX53" i="20" s="1"/>
  <c r="EO52" i="20" a="1"/>
  <c r="EO52" i="20" s="1"/>
  <c r="BZ52" i="20" a="1"/>
  <c r="BZ52" i="20" s="1"/>
  <c r="FB51" i="20" a="1"/>
  <c r="FB51" i="20" s="1"/>
  <c r="CK51" i="20" a="1"/>
  <c r="CK51" i="20" s="1"/>
  <c r="Z51" i="20" a="1"/>
  <c r="Z51" i="20" s="1"/>
  <c r="DN50" i="20" a="1"/>
  <c r="DN50" i="20" s="1"/>
  <c r="AW50" i="20" a="1"/>
  <c r="AW50" i="20" s="1"/>
  <c r="EK49" i="20" a="1"/>
  <c r="EK49" i="20" s="1"/>
  <c r="AK61" i="20" a="1"/>
  <c r="AK61" i="20" s="1"/>
  <c r="Q58" i="20" a="1"/>
  <c r="Q58" i="20" s="1"/>
  <c r="EU56" i="20" a="1"/>
  <c r="EU56" i="20" s="1"/>
  <c r="CJ56" i="20" a="1"/>
  <c r="CJ56" i="20" s="1"/>
  <c r="AF56" i="20" a="1"/>
  <c r="AF56" i="20" s="1"/>
  <c r="EE55" i="20" a="1"/>
  <c r="EE55" i="20" s="1"/>
  <c r="BH55" i="20" a="1"/>
  <c r="BH55" i="20" s="1"/>
  <c r="G55" i="20" a="1"/>
  <c r="G55" i="20" s="1"/>
  <c r="CJ54" i="20" a="1"/>
  <c r="CJ54" i="20" s="1"/>
  <c r="AI54" i="20" a="1"/>
  <c r="AI54" i="20" s="1"/>
  <c r="DL53" i="20" a="1"/>
  <c r="DL53" i="20" s="1"/>
  <c r="BK53" i="20" a="1"/>
  <c r="BK53" i="20" s="1"/>
  <c r="EN52" i="20" a="1"/>
  <c r="EN52" i="20" s="1"/>
  <c r="CM52" i="20" a="1"/>
  <c r="CM52" i="20" s="1"/>
  <c r="AC52" i="20" a="1"/>
  <c r="AC52" i="20" s="1"/>
  <c r="DZ51" i="20" a="1"/>
  <c r="DZ51" i="20" s="1"/>
  <c r="BV51" i="20" a="1"/>
  <c r="BV51" i="20" s="1"/>
  <c r="I51" i="20" a="1"/>
  <c r="I51" i="20" s="1"/>
  <c r="CW50" i="20" a="1"/>
  <c r="CW50" i="20" s="1"/>
  <c r="AL50" i="20" a="1"/>
  <c r="AL50" i="20" s="1"/>
  <c r="DZ49" i="20" a="1"/>
  <c r="DZ49" i="20" s="1"/>
  <c r="BN49" i="20" a="1"/>
  <c r="BN49" i="20" s="1"/>
  <c r="FB48" i="20" a="1"/>
  <c r="FB48" i="20" s="1"/>
  <c r="DW62" i="20" a="1"/>
  <c r="DW62" i="20" s="1"/>
  <c r="DI84" i="20" a="1"/>
  <c r="DI84" i="20" s="1"/>
  <c r="DH86" i="20" a="1"/>
  <c r="DH86" i="20" s="1"/>
  <c r="DI83" i="20" a="1"/>
  <c r="DI83" i="20" s="1"/>
  <c r="P87" i="20" a="1"/>
  <c r="P87" i="20" s="1"/>
  <c r="EH83" i="20" a="1"/>
  <c r="EH83" i="20" s="1"/>
  <c r="FB86" i="20" a="1"/>
  <c r="FB86" i="20" s="1"/>
  <c r="AH83" i="20" a="1"/>
  <c r="AH83" i="20" s="1"/>
  <c r="DM86" i="20" a="1"/>
  <c r="DM86" i="20" s="1"/>
  <c r="BV83" i="20" a="1"/>
  <c r="BV83" i="20" s="1"/>
  <c r="CU80" i="20" a="1"/>
  <c r="CU80" i="20" s="1"/>
  <c r="BK77" i="20" a="1"/>
  <c r="BK77" i="20" s="1"/>
  <c r="EU80" i="20" a="1"/>
  <c r="EU80" i="20" s="1"/>
  <c r="EL77" i="20" a="1"/>
  <c r="EL77" i="20" s="1"/>
  <c r="CY80" i="20" a="1"/>
  <c r="CY80" i="20" s="1"/>
  <c r="AC77" i="20" a="1"/>
  <c r="AC77" i="20" s="1"/>
  <c r="CX80" i="20" a="1"/>
  <c r="CX80" i="20" s="1"/>
  <c r="AZ77" i="20" a="1"/>
  <c r="AZ77" i="20" s="1"/>
  <c r="P81" i="20" a="1"/>
  <c r="P81" i="20" s="1"/>
  <c r="EQ77" i="20" a="1"/>
  <c r="EQ77" i="20" s="1"/>
  <c r="AL81" i="20" a="1"/>
  <c r="AL81" i="20" s="1"/>
  <c r="N78" i="20" a="1"/>
  <c r="N78" i="20" s="1"/>
  <c r="AV82" i="20" a="1"/>
  <c r="AV82" i="20" s="1"/>
  <c r="DM78" i="20" a="1"/>
  <c r="DM78" i="20" s="1"/>
  <c r="BY82" i="20" a="1"/>
  <c r="BY82" i="20" s="1"/>
  <c r="EB78" i="20" a="1"/>
  <c r="EB78" i="20" s="1"/>
  <c r="CJ75" i="20" a="1"/>
  <c r="CJ75" i="20" s="1"/>
  <c r="P73" i="20" a="1"/>
  <c r="P73" i="20" s="1"/>
  <c r="DL75" i="20" a="1"/>
  <c r="DL75" i="20" s="1"/>
  <c r="EQ72" i="20" a="1"/>
  <c r="EQ72" i="20" s="1"/>
  <c r="CG69" i="20" a="1"/>
  <c r="CG69" i="20" s="1"/>
  <c r="H73" i="20" a="1"/>
  <c r="H73" i="20" s="1"/>
  <c r="DN69" i="20" a="1"/>
  <c r="DN69" i="20" s="1"/>
  <c r="S73" i="20" a="1"/>
  <c r="S73" i="20" s="1"/>
  <c r="DG69" i="20" a="1"/>
  <c r="DG69" i="20" s="1"/>
  <c r="X73" i="20" a="1"/>
  <c r="X73" i="20" s="1"/>
  <c r="G71" i="20" a="1"/>
  <c r="G71" i="20" s="1"/>
  <c r="BK69" i="20" a="1"/>
  <c r="BK69" i="20" s="1"/>
  <c r="BV75" i="20" a="1"/>
  <c r="BV75" i="20" s="1"/>
  <c r="DA74" i="20" a="1"/>
  <c r="DA74" i="20" s="1"/>
  <c r="G74" i="20" a="1"/>
  <c r="G74" i="20" s="1"/>
  <c r="AT73" i="20" a="1"/>
  <c r="AT73" i="20" s="1"/>
  <c r="DW72" i="20" a="1"/>
  <c r="DW72" i="20" s="1"/>
  <c r="AS72" i="20" a="1"/>
  <c r="AS72" i="20" s="1"/>
  <c r="DW71" i="20" a="1"/>
  <c r="DW71" i="20" s="1"/>
  <c r="AN71" i="20" a="1"/>
  <c r="AN71" i="20" s="1"/>
  <c r="CW70" i="20" a="1"/>
  <c r="CW70" i="20" s="1"/>
  <c r="AA70" i="20" a="1"/>
  <c r="AA70" i="20" s="1"/>
  <c r="CR69" i="20" a="1"/>
  <c r="CR69" i="20" s="1"/>
  <c r="H69" i="20" a="1"/>
  <c r="H69" i="20" s="1"/>
  <c r="EG75" i="20" a="1"/>
  <c r="EG75" i="20" s="1"/>
  <c r="AX75" i="20" a="1"/>
  <c r="AX75" i="20" s="1"/>
  <c r="DM74" i="20" a="1"/>
  <c r="DM74" i="20" s="1"/>
  <c r="AU74" i="20" a="1"/>
  <c r="AU74" i="20" s="1"/>
  <c r="DW73" i="20" a="1"/>
  <c r="DW73" i="20" s="1"/>
  <c r="BF73" i="20" a="1"/>
  <c r="BF73" i="20" s="1"/>
  <c r="EG72" i="20" a="1"/>
  <c r="EG72" i="20" s="1"/>
  <c r="BE72" i="20" a="1"/>
  <c r="BE72" i="20" s="1"/>
  <c r="EC71" i="20" a="1"/>
  <c r="EC71" i="20" s="1"/>
  <c r="AS71" i="20" a="1"/>
  <c r="AS71" i="20" s="1"/>
  <c r="EK70" i="20" a="1"/>
  <c r="EK70" i="20" s="1"/>
  <c r="BH70" i="20" a="1"/>
  <c r="BH70" i="20" s="1"/>
  <c r="EY69" i="20" a="1"/>
  <c r="EY69" i="20" s="1"/>
  <c r="BV69" i="20" a="1"/>
  <c r="BV69" i="20" s="1"/>
  <c r="N69" i="20" a="1"/>
  <c r="N69" i="20" s="1"/>
  <c r="CK68" i="20" a="1"/>
  <c r="CK68" i="20" s="1"/>
  <c r="CB74" i="20" a="1"/>
  <c r="CB74" i="20" s="1"/>
  <c r="DA70" i="20" a="1"/>
  <c r="DA70" i="20" s="1"/>
  <c r="DK68" i="20" a="1"/>
  <c r="DK68" i="20" s="1"/>
  <c r="AC68" i="20" a="1"/>
  <c r="AC68" i="20" s="1"/>
  <c r="DO67" i="20" a="1"/>
  <c r="DO67" i="20" s="1"/>
  <c r="AQ67" i="20" a="1"/>
  <c r="AQ67" i="20" s="1"/>
  <c r="EG66" i="20" a="1"/>
  <c r="EG66" i="20" s="1"/>
  <c r="BF66" i="20" a="1"/>
  <c r="BF66" i="20" s="1"/>
  <c r="EH65" i="20" a="1"/>
  <c r="EH65" i="20" s="1"/>
  <c r="BK65" i="20" a="1"/>
  <c r="BK65" i="20" s="1"/>
  <c r="ES64" i="20" a="1"/>
  <c r="ES64" i="20" s="1"/>
  <c r="CA64" i="20" a="1"/>
  <c r="CA64" i="20" s="1"/>
  <c r="FC63" i="20" a="1"/>
  <c r="FC63" i="20" s="1"/>
  <c r="CL63" i="20" a="1"/>
  <c r="CL63" i="20" s="1"/>
  <c r="N63" i="20" a="1"/>
  <c r="N63" i="20" s="1"/>
  <c r="BC72" i="20" a="1"/>
  <c r="BC72" i="20" s="1"/>
  <c r="CP69" i="20" a="1"/>
  <c r="CP69" i="20" s="1"/>
  <c r="CR68" i="20" a="1"/>
  <c r="CR68" i="20" s="1"/>
  <c r="EN67" i="20" a="1"/>
  <c r="EN67" i="20" s="1"/>
  <c r="CI67" i="20" a="1"/>
  <c r="CI67" i="20" s="1"/>
  <c r="AD67" i="20" a="1"/>
  <c r="AD67" i="20" s="1"/>
  <c r="DN66" i="20" a="1"/>
  <c r="DN66" i="20" s="1"/>
  <c r="BE66" i="20" a="1"/>
  <c r="BE66" i="20" s="1"/>
  <c r="ES65" i="20" a="1"/>
  <c r="ES65" i="20" s="1"/>
  <c r="CG65" i="20" a="1"/>
  <c r="CG65" i="20" s="1"/>
  <c r="U65" i="20" a="1"/>
  <c r="U65" i="20" s="1"/>
  <c r="DI64" i="20" a="1"/>
  <c r="DI64" i="20" s="1"/>
  <c r="AW64" i="20" a="1"/>
  <c r="AW64" i="20" s="1"/>
  <c r="EK63" i="20" a="1"/>
  <c r="EK63" i="20" s="1"/>
  <c r="BY63" i="20" a="1"/>
  <c r="BY63" i="20" s="1"/>
  <c r="DK74" i="20" a="1"/>
  <c r="DK74" i="20" s="1"/>
  <c r="EP70" i="20" a="1"/>
  <c r="EP70" i="20" s="1"/>
  <c r="EQ68" i="20" a="1"/>
  <c r="EQ68" i="20" s="1"/>
  <c r="AY68" i="20" a="1"/>
  <c r="AY68" i="20" s="1"/>
  <c r="ET67" i="20" a="1"/>
  <c r="ET67" i="20" s="1"/>
  <c r="BU67" i="20" a="1"/>
  <c r="BU67" i="20" s="1"/>
  <c r="Q67" i="20" a="1"/>
  <c r="Q67" i="20" s="1"/>
  <c r="CT66" i="20" a="1"/>
  <c r="CT66" i="20" s="1"/>
  <c r="AM66" i="20" a="1"/>
  <c r="AM66" i="20" s="1"/>
  <c r="EA65" i="20" a="1"/>
  <c r="EA65" i="20" s="1"/>
  <c r="BO65" i="20" a="1"/>
  <c r="BO65" i="20" s="1"/>
  <c r="FC64" i="20" a="1"/>
  <c r="FC64" i="20" s="1"/>
  <c r="CQ64" i="20" a="1"/>
  <c r="CQ64" i="20" s="1"/>
  <c r="AE64" i="20" a="1"/>
  <c r="AE64" i="20" s="1"/>
  <c r="DS63" i="20" a="1"/>
  <c r="DS63" i="20" s="1"/>
  <c r="BG63" i="20" a="1"/>
  <c r="BG63" i="20" s="1"/>
  <c r="EZ74" i="20" a="1"/>
  <c r="EZ74" i="20" s="1"/>
  <c r="AQ72" i="20" a="1"/>
  <c r="AQ72" i="20" s="1"/>
  <c r="CI69" i="20" a="1"/>
  <c r="CI69" i="20" s="1"/>
  <c r="CY68" i="20" a="1"/>
  <c r="CY68" i="20" s="1"/>
  <c r="T68" i="20" a="1"/>
  <c r="T68" i="20" s="1"/>
  <c r="DL67" i="20" a="1"/>
  <c r="DL67" i="20" s="1"/>
  <c r="AU67" i="20" a="1"/>
  <c r="AU67" i="20" s="1"/>
  <c r="ER66" i="20" a="1"/>
  <c r="ER66" i="20" s="1"/>
  <c r="BU66" i="20" a="1"/>
  <c r="BU66" i="20" s="1"/>
  <c r="I66" i="20" a="1"/>
  <c r="I66" i="20" s="1"/>
  <c r="CW65" i="20" a="1"/>
  <c r="CW65" i="20" s="1"/>
  <c r="AK65" i="20" a="1"/>
  <c r="AK65" i="20" s="1"/>
  <c r="DY64" i="20" a="1"/>
  <c r="DY64" i="20" s="1"/>
  <c r="BM64" i="20" a="1"/>
  <c r="BM64" i="20" s="1"/>
  <c r="FA63" i="20" a="1"/>
  <c r="FA63" i="20" s="1"/>
  <c r="BV73" i="20" a="1"/>
  <c r="BV73" i="20" s="1"/>
  <c r="BZ70" i="20" a="1"/>
  <c r="BZ70" i="20" s="1"/>
  <c r="EB68" i="20" a="1"/>
  <c r="EB68" i="20" s="1"/>
  <c r="AU68" i="20" a="1"/>
  <c r="AU68" i="20" s="1"/>
  <c r="DX67" i="20" a="1"/>
  <c r="DX67" i="20" s="1"/>
  <c r="BT67" i="20" a="1"/>
  <c r="BT67" i="20" s="1"/>
  <c r="FC66" i="20" a="1"/>
  <c r="FC66" i="20" s="1"/>
  <c r="CS66" i="20" a="1"/>
  <c r="CS66" i="20" s="1"/>
  <c r="AF66" i="20" a="1"/>
  <c r="AF66" i="20" s="1"/>
  <c r="DT65" i="20" a="1"/>
  <c r="DT65" i="20" s="1"/>
  <c r="BH65" i="20" a="1"/>
  <c r="BH65" i="20" s="1"/>
  <c r="EV64" i="20" a="1"/>
  <c r="EV64" i="20" s="1"/>
  <c r="CJ64" i="20" a="1"/>
  <c r="CJ64" i="20" s="1"/>
  <c r="X64" i="20" a="1"/>
  <c r="X64" i="20" s="1"/>
  <c r="DL63" i="20" a="1"/>
  <c r="DL63" i="20" s="1"/>
  <c r="AZ63" i="20" a="1"/>
  <c r="AZ63" i="20" s="1"/>
  <c r="CS74" i="20" a="1"/>
  <c r="CS74" i="20" s="1"/>
  <c r="X71" i="20" a="1"/>
  <c r="X71" i="20" s="1"/>
  <c r="EK68" i="20" a="1"/>
  <c r="EK68" i="20" s="1"/>
  <c r="BD68" i="20" a="1"/>
  <c r="BD68" i="20" s="1"/>
  <c r="EQ67" i="20" a="1"/>
  <c r="EQ67" i="20" s="1"/>
  <c r="CR67" i="20" a="1"/>
  <c r="CR67" i="20" s="1"/>
  <c r="AN67" i="20" a="1"/>
  <c r="AN67" i="20" s="1"/>
  <c r="DW66" i="20" a="1"/>
  <c r="DW66" i="20" s="1"/>
  <c r="BN66" i="20" a="1"/>
  <c r="BN66" i="20" s="1"/>
  <c r="FB65" i="20" a="1"/>
  <c r="FB65" i="20" s="1"/>
  <c r="CP65" i="20" a="1"/>
  <c r="CP65" i="20" s="1"/>
  <c r="AD65" i="20" a="1"/>
  <c r="AD65" i="20" s="1"/>
  <c r="DR64" i="20" a="1"/>
  <c r="DR64" i="20" s="1"/>
  <c r="BF64" i="20" a="1"/>
  <c r="BF64" i="20" s="1"/>
  <c r="ET63" i="20" a="1"/>
  <c r="ET63" i="20" s="1"/>
  <c r="CH63" i="20" a="1"/>
  <c r="CH63" i="20" s="1"/>
  <c r="V63" i="20" a="1"/>
  <c r="V63" i="20" s="1"/>
  <c r="DJ62" i="20" a="1"/>
  <c r="DJ62" i="20" s="1"/>
  <c r="EH74" i="20" a="1"/>
  <c r="EH74" i="20" s="1"/>
  <c r="BV72" i="20" a="1"/>
  <c r="BV72" i="20" s="1"/>
  <c r="DB69" i="20" a="1"/>
  <c r="DB69" i="20" s="1"/>
  <c r="CC68" i="20" a="1"/>
  <c r="CC68" i="20" s="1"/>
  <c r="FD67" i="20" a="1"/>
  <c r="FD67" i="20" s="1"/>
  <c r="CK67" i="20" a="1"/>
  <c r="CK67" i="20" s="1"/>
  <c r="AM67" i="20" a="1"/>
  <c r="AM67" i="20" s="1"/>
  <c r="DP66" i="20" a="1"/>
  <c r="DP66" i="20" s="1"/>
  <c r="BG66" i="20" a="1"/>
  <c r="BG66" i="20" s="1"/>
  <c r="EU65" i="20" a="1"/>
  <c r="EU65" i="20" s="1"/>
  <c r="CI65" i="20" a="1"/>
  <c r="CI65" i="20" s="1"/>
  <c r="W65" i="20" a="1"/>
  <c r="W65" i="20" s="1"/>
  <c r="DK64" i="20" a="1"/>
  <c r="DK64" i="20" s="1"/>
  <c r="AY64" i="20" a="1"/>
  <c r="AY64" i="20" s="1"/>
  <c r="EM63" i="20" a="1"/>
  <c r="EM63" i="20" s="1"/>
  <c r="CA63" i="20" a="1"/>
  <c r="CA63" i="20" s="1"/>
  <c r="O63" i="20" a="1"/>
  <c r="O63" i="20" s="1"/>
  <c r="DC62" i="20" a="1"/>
  <c r="DC62" i="20" s="1"/>
  <c r="EC74" i="20" a="1"/>
  <c r="EC74" i="20" s="1"/>
  <c r="DL65" i="20" a="1"/>
  <c r="DL65" i="20" s="1"/>
  <c r="AL63" i="20" a="1"/>
  <c r="AL63" i="20" s="1"/>
  <c r="CY62" i="20" a="1"/>
  <c r="CY62" i="20" s="1"/>
  <c r="AF62" i="20" a="1"/>
  <c r="AF62" i="20" s="1"/>
  <c r="DT61" i="20" a="1"/>
  <c r="DT61" i="20" s="1"/>
  <c r="BH61" i="20" a="1"/>
  <c r="BH61" i="20" s="1"/>
  <c r="EY60" i="20" a="1"/>
  <c r="EY60" i="20" s="1"/>
  <c r="BV60" i="20" a="1"/>
  <c r="BV60" i="20" s="1"/>
  <c r="EB59" i="20" a="1"/>
  <c r="EB59" i="20" s="1"/>
  <c r="BC59" i="20" a="1"/>
  <c r="BC59" i="20" s="1"/>
  <c r="DZ58" i="20" a="1"/>
  <c r="DZ58" i="20" s="1"/>
  <c r="AF58" i="20" a="1"/>
  <c r="AF58" i="20" s="1"/>
  <c r="DW57" i="20" a="1"/>
  <c r="DW57" i="20" s="1"/>
  <c r="BN57" i="20" a="1"/>
  <c r="BN57" i="20" s="1"/>
  <c r="AK68" i="20" a="1"/>
  <c r="AK68" i="20" s="1"/>
  <c r="Q65" i="20" a="1"/>
  <c r="Q65" i="20" s="1"/>
  <c r="DT62" i="20" a="1"/>
  <c r="DT62" i="20" s="1"/>
  <c r="T62" i="20" a="1"/>
  <c r="T62" i="20" s="1"/>
  <c r="DH61" i="20" a="1"/>
  <c r="DH61" i="20" s="1"/>
  <c r="AV61" i="20" a="1"/>
  <c r="AV61" i="20" s="1"/>
  <c r="DP60" i="20" a="1"/>
  <c r="DP60" i="20" s="1"/>
  <c r="BD60" i="20" a="1"/>
  <c r="BD60" i="20" s="1"/>
  <c r="ER59" i="20" a="1"/>
  <c r="ER59" i="20" s="1"/>
  <c r="CF59" i="20" a="1"/>
  <c r="CF59" i="20" s="1"/>
  <c r="T59" i="20" a="1"/>
  <c r="T59" i="20" s="1"/>
  <c r="DH58" i="20" a="1"/>
  <c r="DH58" i="20" s="1"/>
  <c r="AV58" i="20" a="1"/>
  <c r="AV58" i="20" s="1"/>
  <c r="EB57" i="20" a="1"/>
  <c r="EB57" i="20" s="1"/>
  <c r="BM57" i="20" a="1"/>
  <c r="BM57" i="20" s="1"/>
  <c r="EH66" i="20" a="1"/>
  <c r="EH66" i="20" s="1"/>
  <c r="EG63" i="20" a="1"/>
  <c r="EG63" i="20" s="1"/>
  <c r="DS62" i="20" a="1"/>
  <c r="DS62" i="20" s="1"/>
  <c r="AV62" i="20" a="1"/>
  <c r="AV62" i="20" s="1"/>
  <c r="EJ61" i="20" a="1"/>
  <c r="EJ61" i="20" s="1"/>
  <c r="BX61" i="20" a="1"/>
  <c r="BX61" i="20" s="1"/>
  <c r="FD60" i="20" a="1"/>
  <c r="FD60" i="20" s="1"/>
  <c r="CX60" i="20" a="1"/>
  <c r="CX60" i="20" s="1"/>
  <c r="BC60" i="20" a="1"/>
  <c r="BC60" i="20" s="1"/>
  <c r="FB59" i="20" a="1"/>
  <c r="FB59" i="20" s="1"/>
  <c r="DB59" i="20" a="1"/>
  <c r="DB59" i="20" s="1"/>
  <c r="BB59" i="20" a="1"/>
  <c r="BB59" i="20" s="1"/>
  <c r="FB58" i="20" a="1"/>
  <c r="FB58" i="20" s="1"/>
  <c r="DG58" i="20" a="1"/>
  <c r="DG58" i="20" s="1"/>
  <c r="BF58" i="20" a="1"/>
  <c r="BF58" i="20" s="1"/>
  <c r="F58" i="20" a="1"/>
  <c r="F58" i="20" s="1"/>
  <c r="DB57" i="20" a="1"/>
  <c r="DB57" i="20" s="1"/>
  <c r="AQ57" i="20" a="1"/>
  <c r="AQ57" i="20" s="1"/>
  <c r="DU67" i="20" a="1"/>
  <c r="DU67" i="20" s="1"/>
  <c r="E65" i="20" a="1"/>
  <c r="E65" i="20" s="1"/>
  <c r="EW62" i="20" a="1"/>
  <c r="EW62" i="20" s="1"/>
  <c r="BQ62" i="20" a="1"/>
  <c r="BQ62" i="20" s="1"/>
  <c r="L62" i="20" a="1"/>
  <c r="L62" i="20" s="1"/>
  <c r="CZ61" i="20" a="1"/>
  <c r="CZ61" i="20" s="1"/>
  <c r="AN61" i="20" a="1"/>
  <c r="AN61" i="20" s="1"/>
  <c r="DN60" i="20" a="1"/>
  <c r="DN60" i="20" s="1"/>
  <c r="BB60" i="20" a="1"/>
  <c r="BB60" i="20" s="1"/>
  <c r="EP59" i="20" a="1"/>
  <c r="EP59" i="20" s="1"/>
  <c r="CD59" i="20" a="1"/>
  <c r="CD59" i="20" s="1"/>
  <c r="R59" i="20" a="1"/>
  <c r="R59" i="20" s="1"/>
  <c r="DF58" i="20" a="1"/>
  <c r="DF58" i="20" s="1"/>
  <c r="AT58" i="20" a="1"/>
  <c r="AT58" i="20" s="1"/>
  <c r="BX66" i="20" a="1"/>
  <c r="BX66" i="20" s="1"/>
  <c r="CR63" i="20" a="1"/>
  <c r="CR63" i="20" s="1"/>
  <c r="CM62" i="20" a="1"/>
  <c r="CM62" i="20" s="1"/>
  <c r="K62" i="20" a="1"/>
  <c r="K62" i="20" s="1"/>
  <c r="CY61" i="20" a="1"/>
  <c r="CY61" i="20" s="1"/>
  <c r="AM61" i="20" a="1"/>
  <c r="AM61" i="20" s="1"/>
  <c r="ER60" i="20" a="1"/>
  <c r="ER60" i="20" s="1"/>
  <c r="BT60" i="20" a="1"/>
  <c r="BT60" i="20" s="1"/>
  <c r="EU59" i="20" a="1"/>
  <c r="EU59" i="20" s="1"/>
  <c r="BR59" i="20" a="1"/>
  <c r="BR59" i="20" s="1"/>
  <c r="DX58" i="20" a="1"/>
  <c r="DX58" i="20" s="1"/>
  <c r="AY58" i="20" a="1"/>
  <c r="AY58" i="20" s="1"/>
  <c r="DZ57" i="20" a="1"/>
  <c r="DZ57" i="20" s="1"/>
  <c r="BK57" i="20" a="1"/>
  <c r="BK57" i="20" s="1"/>
  <c r="EX68" i="20" a="1"/>
  <c r="EX68" i="20" s="1"/>
  <c r="EC65" i="20" a="1"/>
  <c r="EC65" i="20" s="1"/>
  <c r="X63" i="20" a="1"/>
  <c r="X63" i="20" s="1"/>
  <c r="DA62" i="20" a="1"/>
  <c r="DA62" i="20" s="1"/>
  <c r="AB62" i="20" a="1"/>
  <c r="AB62" i="20" s="1"/>
  <c r="DP61" i="20" a="1"/>
  <c r="DP61" i="20" s="1"/>
  <c r="BD61" i="20" a="1"/>
  <c r="BD61" i="20" s="1"/>
  <c r="EK60" i="20" a="1"/>
  <c r="EK60" i="20" s="1"/>
  <c r="BX60" i="20" a="1"/>
  <c r="BX60" i="20" s="1"/>
  <c r="L60" i="20" a="1"/>
  <c r="L60" i="20" s="1"/>
  <c r="CZ59" i="20" a="1"/>
  <c r="CZ59" i="20" s="1"/>
  <c r="AN59" i="20" a="1"/>
  <c r="AN59" i="20" s="1"/>
  <c r="EB58" i="20" a="1"/>
  <c r="EB58" i="20" s="1"/>
  <c r="BP58" i="20" a="1"/>
  <c r="BP58" i="20" s="1"/>
  <c r="FD57" i="20" a="1"/>
  <c r="FD57" i="20" s="1"/>
  <c r="CS57" i="20" a="1"/>
  <c r="CS57" i="20" s="1"/>
  <c r="AG57" i="20" a="1"/>
  <c r="AG57" i="20" s="1"/>
  <c r="FC67" i="20" a="1"/>
  <c r="FC67" i="20" s="1"/>
  <c r="EN64" i="20" a="1"/>
  <c r="EN64" i="20" s="1"/>
  <c r="EN62" i="20" a="1"/>
  <c r="EN62" i="20" s="1"/>
  <c r="AM62" i="20" a="1"/>
  <c r="AM62" i="20" s="1"/>
  <c r="EA61" i="20" a="1"/>
  <c r="EA61" i="20" s="1"/>
  <c r="BO61" i="20" a="1"/>
  <c r="BO61" i="20" s="1"/>
  <c r="EV60" i="20" a="1"/>
  <c r="EV60" i="20" s="1"/>
  <c r="CT60" i="20" a="1"/>
  <c r="CT60" i="20" s="1"/>
  <c r="AT60" i="20" a="1"/>
  <c r="AT60" i="20" s="1"/>
  <c r="ET59" i="20" a="1"/>
  <c r="ET59" i="20" s="1"/>
  <c r="CT59" i="20" a="1"/>
  <c r="CT59" i="20" s="1"/>
  <c r="AY59" i="20" a="1"/>
  <c r="AY59" i="20" s="1"/>
  <c r="EX58" i="20" a="1"/>
  <c r="EX58" i="20" s="1"/>
  <c r="CX58" i="20" a="1"/>
  <c r="CX58" i="20" s="1"/>
  <c r="AX58" i="20" a="1"/>
  <c r="AX58" i="20" s="1"/>
  <c r="EX57" i="20" a="1"/>
  <c r="EX57" i="20" s="1"/>
  <c r="CK57" i="20" a="1"/>
  <c r="CK57" i="20" s="1"/>
  <c r="AG62" i="20" a="1"/>
  <c r="AG62" i="20" s="1"/>
  <c r="CA59" i="20" a="1"/>
  <c r="CA59" i="20" s="1"/>
  <c r="AW57" i="20" a="1"/>
  <c r="AW57" i="20" s="1"/>
  <c r="DT56" i="20" a="1"/>
  <c r="DT56" i="20" s="1"/>
  <c r="BQ56" i="20" a="1"/>
  <c r="BQ56" i="20" s="1"/>
  <c r="ET55" i="20" a="1"/>
  <c r="ET55" i="20" s="1"/>
  <c r="CR55" i="20" a="1"/>
  <c r="CR55" i="20" s="1"/>
  <c r="V55" i="20" a="1"/>
  <c r="V55" i="20" s="1"/>
  <c r="DT54" i="20" a="1"/>
  <c r="DT54" i="20" s="1"/>
  <c r="AX54" i="20" a="1"/>
  <c r="AX54" i="20" s="1"/>
  <c r="EV53" i="20" a="1"/>
  <c r="EV53" i="20" s="1"/>
  <c r="BZ53" i="20" a="1"/>
  <c r="BZ53" i="20" s="1"/>
  <c r="X53" i="20" a="1"/>
  <c r="X53" i="20" s="1"/>
  <c r="DB52" i="20" a="1"/>
  <c r="DB52" i="20" s="1"/>
  <c r="AY52" i="20" a="1"/>
  <c r="AY52" i="20" s="1"/>
  <c r="EV51" i="20" a="1"/>
  <c r="EV51" i="20" s="1"/>
  <c r="CE51" i="20" a="1"/>
  <c r="CE51" i="20" s="1"/>
  <c r="K51" i="20" a="1"/>
  <c r="K51" i="20" s="1"/>
  <c r="CY50" i="20" a="1"/>
  <c r="CY50" i="20" s="1"/>
  <c r="AS50" i="20" a="1"/>
  <c r="AS50" i="20" s="1"/>
  <c r="EF61" i="20" a="1"/>
  <c r="EF61" i="20" s="1"/>
  <c r="AQ58" i="20" a="1"/>
  <c r="AQ58" i="20" s="1"/>
  <c r="K57" i="20" a="1"/>
  <c r="K57" i="20" s="1"/>
  <c r="CY56" i="20" a="1"/>
  <c r="CY56" i="20" s="1"/>
  <c r="AA56" i="20" a="1"/>
  <c r="AA56" i="20" s="1"/>
  <c r="DD55" i="20" a="1"/>
  <c r="DD55" i="20" s="1"/>
  <c r="BC55" i="20" a="1"/>
  <c r="BC55" i="20" s="1"/>
  <c r="EF54" i="20" a="1"/>
  <c r="EF54" i="20" s="1"/>
  <c r="CE54" i="20" a="1"/>
  <c r="CE54" i="20" s="1"/>
  <c r="H54" i="20" a="1"/>
  <c r="H54" i="20" s="1"/>
  <c r="DG53" i="20" a="1"/>
  <c r="DG53" i="20" s="1"/>
  <c r="AJ53" i="20" a="1"/>
  <c r="AJ53" i="20" s="1"/>
  <c r="EI52" i="20" a="1"/>
  <c r="EI52" i="20" s="1"/>
  <c r="BL52" i="20" a="1"/>
  <c r="BL52" i="20" s="1"/>
  <c r="EN51" i="20" a="1"/>
  <c r="EN51" i="20" s="1"/>
  <c r="CD51" i="20" a="1"/>
  <c r="CD51" i="20" s="1"/>
  <c r="R51" i="20" a="1"/>
  <c r="R51" i="20" s="1"/>
  <c r="DF50" i="20" a="1"/>
  <c r="DF50" i="20" s="1"/>
  <c r="AR50" i="20" a="1"/>
  <c r="AR50" i="20" s="1"/>
  <c r="EF49" i="20" a="1"/>
  <c r="EF49" i="20" s="1"/>
  <c r="EO60" i="20" a="1"/>
  <c r="EO60" i="20" s="1"/>
  <c r="ET57" i="20" a="1"/>
  <c r="ET57" i="20" s="1"/>
  <c r="EG56" i="20" a="1"/>
  <c r="EG56" i="20" s="1"/>
  <c r="CC56" i="20" a="1"/>
  <c r="CC56" i="20" s="1"/>
  <c r="Z56" i="20" a="1"/>
  <c r="Z56" i="20" s="1"/>
  <c r="DX55" i="20" a="1"/>
  <c r="DX55" i="20" s="1"/>
  <c r="BB55" i="20" a="1"/>
  <c r="BB55" i="20" s="1"/>
  <c r="EZ54" i="20" a="1"/>
  <c r="EZ54" i="20" s="1"/>
  <c r="CD54" i="20" a="1"/>
  <c r="CD54" i="20" s="1"/>
  <c r="AB54" i="20" a="1"/>
  <c r="AB54" i="20" s="1"/>
  <c r="DF53" i="20" a="1"/>
  <c r="DF53" i="20" s="1"/>
  <c r="BD53" i="20" a="1"/>
  <c r="BD53" i="20" s="1"/>
  <c r="EH52" i="20" a="1"/>
  <c r="EH52" i="20" s="1"/>
  <c r="CX83" i="20" a="1"/>
  <c r="CX83" i="20" s="1"/>
  <c r="AS86" i="20" a="1"/>
  <c r="AS86" i="20" s="1"/>
  <c r="BM83" i="20" a="1"/>
  <c r="BM83" i="20" s="1"/>
  <c r="DG86" i="20" a="1"/>
  <c r="DG86" i="20" s="1"/>
  <c r="BQ83" i="20" a="1"/>
  <c r="BQ83" i="20" s="1"/>
  <c r="CF86" i="20" a="1"/>
  <c r="CF86" i="20" s="1"/>
  <c r="DJ82" i="20" a="1"/>
  <c r="DJ82" i="20" s="1"/>
  <c r="AP86" i="20" a="1"/>
  <c r="AP86" i="20" s="1"/>
  <c r="FD82" i="20" a="1"/>
  <c r="FD82" i="20" s="1"/>
  <c r="AO80" i="20" a="1"/>
  <c r="AO80" i="20" s="1"/>
  <c r="EV76" i="20" a="1"/>
  <c r="EV76" i="20" s="1"/>
  <c r="CN80" i="20" a="1"/>
  <c r="CN80" i="20" s="1"/>
  <c r="BZ77" i="20" a="1"/>
  <c r="BZ77" i="20" s="1"/>
  <c r="V80" i="20" a="1"/>
  <c r="V80" i="20" s="1"/>
  <c r="DQ76" i="20" a="1"/>
  <c r="DQ76" i="20" s="1"/>
  <c r="AG80" i="20" a="1"/>
  <c r="AG80" i="20" s="1"/>
  <c r="EH76" i="20" a="1"/>
  <c r="EH76" i="20" s="1"/>
  <c r="DI80" i="20" a="1"/>
  <c r="DI80" i="20" s="1"/>
  <c r="CE77" i="20" a="1"/>
  <c r="CE77" i="20" s="1"/>
  <c r="EF80" i="20" a="1"/>
  <c r="EF80" i="20" s="1"/>
  <c r="DB77" i="20" a="1"/>
  <c r="DB77" i="20" s="1"/>
  <c r="EF81" i="20" a="1"/>
  <c r="EF81" i="20" s="1"/>
  <c r="BA78" i="20" a="1"/>
  <c r="BA78" i="20" s="1"/>
  <c r="EQ81" i="20" a="1"/>
  <c r="EQ81" i="20" s="1"/>
  <c r="BP78" i="20" a="1"/>
  <c r="BP78" i="20" s="1"/>
  <c r="X75" i="20" a="1"/>
  <c r="X75" i="20" s="1"/>
  <c r="CV72" i="20" a="1"/>
  <c r="CV72" i="20" s="1"/>
  <c r="AM75" i="20" a="1"/>
  <c r="AM75" i="20" s="1"/>
  <c r="BU72" i="20" a="1"/>
  <c r="BU72" i="20" s="1"/>
  <c r="AF69" i="20" a="1"/>
  <c r="AF69" i="20" s="1"/>
  <c r="CZ72" i="20" a="1"/>
  <c r="CZ72" i="20" s="1"/>
  <c r="AR69" i="20" a="1"/>
  <c r="AR69" i="20" s="1"/>
  <c r="CM72" i="20" a="1"/>
  <c r="CM72" i="20" s="1"/>
  <c r="BE69" i="20" a="1"/>
  <c r="BE69" i="20" s="1"/>
  <c r="DK72" i="20" a="1"/>
  <c r="DK72" i="20" s="1"/>
  <c r="EE70" i="20" a="1"/>
  <c r="EE70" i="20" s="1"/>
  <c r="AI69" i="20" a="1"/>
  <c r="AI69" i="20" s="1"/>
  <c r="BN75" i="20" a="1"/>
  <c r="BN75" i="20" s="1"/>
  <c r="CD74" i="20" a="1"/>
  <c r="CD74" i="20" s="1"/>
  <c r="EU73" i="20" a="1"/>
  <c r="EU73" i="20" s="1"/>
  <c r="AO73" i="20" a="1"/>
  <c r="AO73" i="20" s="1"/>
  <c r="DJ72" i="20" a="1"/>
  <c r="DJ72" i="20" s="1"/>
  <c r="AL72" i="20" a="1"/>
  <c r="AL72" i="20" s="1"/>
  <c r="CV71" i="20" a="1"/>
  <c r="CV71" i="20" s="1"/>
  <c r="AG71" i="20" a="1"/>
  <c r="AG71" i="20" s="1"/>
  <c r="CP70" i="20" a="1"/>
  <c r="CP70" i="20" s="1"/>
  <c r="EZ69" i="20" a="1"/>
  <c r="EZ69" i="20" s="1"/>
  <c r="CK69" i="20" a="1"/>
  <c r="CK69" i="20" s="1"/>
  <c r="FA68" i="20" a="1"/>
  <c r="FA68" i="20" s="1"/>
  <c r="DR75" i="20" a="1"/>
  <c r="DR75" i="20" s="1"/>
  <c r="AH75" i="20" a="1"/>
  <c r="AH75" i="20" s="1"/>
  <c r="DG74" i="20" a="1"/>
  <c r="DG74" i="20" s="1"/>
  <c r="AI74" i="20" a="1"/>
  <c r="AI74" i="20" s="1"/>
  <c r="DR73" i="20" a="1"/>
  <c r="DR73" i="20" s="1"/>
  <c r="AS73" i="20" a="1"/>
  <c r="AS73" i="20" s="1"/>
  <c r="EB72" i="20" a="1"/>
  <c r="EB72" i="20" s="1"/>
  <c r="AY72" i="20" a="1"/>
  <c r="AY72" i="20" s="1"/>
  <c r="DP71" i="20" a="1"/>
  <c r="DP71" i="20" s="1"/>
  <c r="AM71" i="20" a="1"/>
  <c r="AM71" i="20" s="1"/>
  <c r="ED70" i="20" a="1"/>
  <c r="ED70" i="20" s="1"/>
  <c r="BA70" i="20" a="1"/>
  <c r="BA70" i="20" s="1"/>
  <c r="ER69" i="20" a="1"/>
  <c r="ER69" i="20" s="1"/>
  <c r="BO69" i="20" a="1"/>
  <c r="BO69" i="20" s="1"/>
  <c r="G69" i="20" a="1"/>
  <c r="G69" i="20" s="1"/>
  <c r="BX68" i="20" a="1"/>
  <c r="BX68" i="20" s="1"/>
  <c r="AG74" i="20" a="1"/>
  <c r="AG74" i="20" s="1"/>
  <c r="AZ70" i="20" a="1"/>
  <c r="AZ70" i="20" s="1"/>
  <c r="DC68" i="20" a="1"/>
  <c r="DC68" i="20" s="1"/>
  <c r="V68" i="20" a="1"/>
  <c r="V68" i="20" s="1"/>
  <c r="DH67" i="20" a="1"/>
  <c r="DH67" i="20" s="1"/>
  <c r="AE67" i="20" a="1"/>
  <c r="AE67" i="20" s="1"/>
  <c r="DU66" i="20" a="1"/>
  <c r="DU66" i="20" s="1"/>
  <c r="AT66" i="20" a="1"/>
  <c r="AT66" i="20" s="1"/>
  <c r="DW65" i="20" a="1"/>
  <c r="DW65" i="20" s="1"/>
  <c r="BE65" i="20" a="1"/>
  <c r="BE65" i="20" s="1"/>
  <c r="EM64" i="20" a="1"/>
  <c r="EM64" i="20" s="1"/>
  <c r="BO64" i="20" a="1"/>
  <c r="BO64" i="20" s="1"/>
  <c r="EX63" i="20" a="1"/>
  <c r="EX63" i="20" s="1"/>
  <c r="BZ63" i="20" a="1"/>
  <c r="BZ63" i="20" s="1"/>
  <c r="BV74" i="20" a="1"/>
  <c r="BV74" i="20" s="1"/>
  <c r="FB71" i="20" a="1"/>
  <c r="FB71" i="20" s="1"/>
  <c r="AN69" i="20" a="1"/>
  <c r="AN69" i="20" s="1"/>
  <c r="CI68" i="20" a="1"/>
  <c r="CI68" i="20" s="1"/>
  <c r="EG67" i="20" a="1"/>
  <c r="EG67" i="20" s="1"/>
  <c r="CB67" i="20" a="1"/>
  <c r="CB67" i="20" s="1"/>
  <c r="K67" i="20" a="1"/>
  <c r="K67" i="20" s="1"/>
  <c r="DG66" i="20" a="1"/>
  <c r="DG66" i="20" s="1"/>
  <c r="AZ66" i="20" a="1"/>
  <c r="AZ66" i="20" s="1"/>
  <c r="EN65" i="20" a="1"/>
  <c r="EN65" i="20" s="1"/>
  <c r="CB65" i="20" a="1"/>
  <c r="CB65" i="20" s="1"/>
  <c r="P65" i="20" a="1"/>
  <c r="P65" i="20" s="1"/>
  <c r="DD64" i="20" a="1"/>
  <c r="DD64" i="20" s="1"/>
  <c r="AR64" i="20" a="1"/>
  <c r="AR64" i="20" s="1"/>
  <c r="EF63" i="20" a="1"/>
  <c r="EF63" i="20" s="1"/>
  <c r="BT63" i="20" a="1"/>
  <c r="BT63" i="20" s="1"/>
  <c r="BQ74" i="20" a="1"/>
  <c r="BQ74" i="20" s="1"/>
  <c r="CN70" i="20" a="1"/>
  <c r="CN70" i="20" s="1"/>
  <c r="DR68" i="20" a="1"/>
  <c r="DR68" i="20" s="1"/>
  <c r="AO68" i="20" a="1"/>
  <c r="AO68" i="20" s="1"/>
  <c r="EM67" i="20" a="1"/>
  <c r="EM67" i="20" s="1"/>
  <c r="BO67" i="20" a="1"/>
  <c r="BO67" i="20" s="1"/>
  <c r="E67" i="20" a="1"/>
  <c r="E67" i="20" s="1"/>
  <c r="CN66" i="20" a="1"/>
  <c r="CN66" i="20" s="1"/>
  <c r="AA66" i="20" a="1"/>
  <c r="AA66" i="20" s="1"/>
  <c r="DO65" i="20" a="1"/>
  <c r="DO65" i="20" s="1"/>
  <c r="BC65" i="20" a="1"/>
  <c r="BC65" i="20" s="1"/>
  <c r="EQ64" i="20" a="1"/>
  <c r="EQ64" i="20" s="1"/>
  <c r="CE64" i="20" a="1"/>
  <c r="CE64" i="20" s="1"/>
  <c r="S64" i="20" a="1"/>
  <c r="S64" i="20" s="1"/>
  <c r="DG63" i="20" a="1"/>
  <c r="DG63" i="20" s="1"/>
  <c r="AU63" i="20" a="1"/>
  <c r="AU63" i="20" s="1"/>
  <c r="DF74" i="20" a="1"/>
  <c r="DF74" i="20" s="1"/>
  <c r="EO71" i="20" a="1"/>
  <c r="EO71" i="20" s="1"/>
  <c r="BH69" i="20" a="1"/>
  <c r="BH69" i="20" s="1"/>
  <c r="CP68" i="20" a="1"/>
  <c r="CP68" i="20" s="1"/>
  <c r="M68" i="20" a="1"/>
  <c r="M68" i="20" s="1"/>
  <c r="DF67" i="20" a="1"/>
  <c r="DF67" i="20" s="1"/>
  <c r="AO67" i="20" a="1"/>
  <c r="AO67" i="20" s="1"/>
  <c r="EK66" i="20" a="1"/>
  <c r="EK66" i="20" s="1"/>
  <c r="BP66" i="20" a="1"/>
  <c r="BP66" i="20" s="1"/>
  <c r="FD65" i="20" a="1"/>
  <c r="FD65" i="20" s="1"/>
  <c r="CR65" i="20" a="1"/>
  <c r="CR65" i="20" s="1"/>
  <c r="AF65" i="20" a="1"/>
  <c r="AF65" i="20" s="1"/>
  <c r="DT64" i="20" a="1"/>
  <c r="DT64" i="20" s="1"/>
  <c r="BH64" i="20" a="1"/>
  <c r="BH64" i="20" s="1"/>
  <c r="EV63" i="20" a="1"/>
  <c r="EV63" i="20" s="1"/>
  <c r="AA73" i="20" a="1"/>
  <c r="AA73" i="20" s="1"/>
  <c r="X70" i="20" a="1"/>
  <c r="X70" i="20" s="1"/>
  <c r="DP68" i="20" a="1"/>
  <c r="DP68" i="20" s="1"/>
  <c r="AM68" i="20" a="1"/>
  <c r="AM68" i="20" s="1"/>
  <c r="DR67" i="20" a="1"/>
  <c r="DR67" i="20" s="1"/>
  <c r="BG67" i="20" a="1"/>
  <c r="BG67" i="20" s="1"/>
  <c r="EQ66" i="20" a="1"/>
  <c r="EQ66" i="20" s="1"/>
  <c r="CL66" i="20" a="1"/>
  <c r="CL66" i="20" s="1"/>
  <c r="Z66" i="20" a="1"/>
  <c r="Z66" i="20" s="1"/>
  <c r="DN65" i="20" a="1"/>
  <c r="DN65" i="20" s="1"/>
  <c r="BB65" i="20" a="1"/>
  <c r="BB65" i="20" s="1"/>
  <c r="EP64" i="20" a="1"/>
  <c r="EP64" i="20" s="1"/>
  <c r="CD64" i="20" a="1"/>
  <c r="CD64" i="20" s="1"/>
  <c r="R64" i="20" a="1"/>
  <c r="R64" i="20" s="1"/>
  <c r="DF63" i="20" a="1"/>
  <c r="DF63" i="20" s="1"/>
  <c r="AT63" i="20" a="1"/>
  <c r="AT63" i="20" s="1"/>
  <c r="AY74" i="20" a="1"/>
  <c r="AY74" i="20" s="1"/>
  <c r="BS70" i="20" a="1"/>
  <c r="BS70" i="20" s="1"/>
  <c r="DX68" i="20" a="1"/>
  <c r="DX68" i="20" s="1"/>
  <c r="AL68" i="20" a="1"/>
  <c r="AL68" i="20" s="1"/>
  <c r="EJ67" i="20" a="1"/>
  <c r="EJ67" i="20" s="1"/>
  <c r="CL67" i="20" a="1"/>
  <c r="CL67" i="20" s="1"/>
  <c r="AA67" i="20" a="1"/>
  <c r="AA67" i="20" s="1"/>
  <c r="DK66" i="20" a="1"/>
  <c r="DK66" i="20" s="1"/>
  <c r="BH66" i="20" a="1"/>
  <c r="BH66" i="20" s="1"/>
  <c r="EV65" i="20" a="1"/>
  <c r="EV65" i="20" s="1"/>
  <c r="CJ65" i="20" a="1"/>
  <c r="CJ65" i="20" s="1"/>
  <c r="X65" i="20" a="1"/>
  <c r="X65" i="20" s="1"/>
  <c r="DL64" i="20" a="1"/>
  <c r="DL64" i="20" s="1"/>
  <c r="AZ64" i="20" a="1"/>
  <c r="AZ64" i="20" s="1"/>
  <c r="EN63" i="20" a="1"/>
  <c r="EN63" i="20" s="1"/>
  <c r="CB63" i="20" a="1"/>
  <c r="CB63" i="20" s="1"/>
  <c r="P63" i="20" a="1"/>
  <c r="P63" i="20" s="1"/>
  <c r="DD62" i="20" a="1"/>
  <c r="DD62" i="20" s="1"/>
  <c r="CN74" i="20" a="1"/>
  <c r="CN74" i="20" s="1"/>
  <c r="V72" i="20" a="1"/>
  <c r="V72" i="20" s="1"/>
  <c r="CB69" i="20" a="1"/>
  <c r="CB69" i="20" s="1"/>
  <c r="BU68" i="20" a="1"/>
  <c r="BU68" i="20" s="1"/>
  <c r="EW67" i="20" a="1"/>
  <c r="EW67" i="20" s="1"/>
  <c r="CD67" i="20" a="1"/>
  <c r="CD67" i="20" s="1"/>
  <c r="AG67" i="20" a="1"/>
  <c r="AG67" i="20" s="1"/>
  <c r="DJ66" i="20" a="1"/>
  <c r="DJ66" i="20" s="1"/>
  <c r="BB66" i="20" a="1"/>
  <c r="BB66" i="20" s="1"/>
  <c r="EP65" i="20" a="1"/>
  <c r="EP65" i="20" s="1"/>
  <c r="CD65" i="20" a="1"/>
  <c r="CD65" i="20" s="1"/>
  <c r="R65" i="20" a="1"/>
  <c r="R65" i="20" s="1"/>
  <c r="DF64" i="20" a="1"/>
  <c r="DF64" i="20" s="1"/>
  <c r="AT64" i="20" a="1"/>
  <c r="AT64" i="20" s="1"/>
  <c r="EH63" i="20" a="1"/>
  <c r="EH63" i="20" s="1"/>
  <c r="BV63" i="20" a="1"/>
  <c r="BV63" i="20" s="1"/>
  <c r="J63" i="20" a="1"/>
  <c r="J63" i="20" s="1"/>
  <c r="CX62" i="20" a="1"/>
  <c r="CX62" i="20" s="1"/>
  <c r="BP72" i="20" a="1"/>
  <c r="BP72" i="20" s="1"/>
  <c r="BQ65" i="20" a="1"/>
  <c r="BQ65" i="20" s="1"/>
  <c r="FB62" i="20" a="1"/>
  <c r="FB62" i="20" s="1"/>
  <c r="CP62" i="20" a="1"/>
  <c r="CP62" i="20" s="1"/>
  <c r="Z62" i="20" a="1"/>
  <c r="Z62" i="20" s="1"/>
  <c r="DN61" i="20" a="1"/>
  <c r="DN61" i="20" s="1"/>
  <c r="BB61" i="20" a="1"/>
  <c r="BB61" i="20" s="1"/>
  <c r="ET60" i="20" a="1"/>
  <c r="ET60" i="20" s="1"/>
  <c r="BP60" i="20" a="1"/>
  <c r="BP60" i="20" s="1"/>
  <c r="DU59" i="20" a="1"/>
  <c r="DU59" i="20" s="1"/>
  <c r="AR59" i="20" a="1"/>
  <c r="AR59" i="20" s="1"/>
  <c r="DT58" i="20" a="1"/>
  <c r="DT58" i="20" s="1"/>
  <c r="Y58" i="20" a="1"/>
  <c r="Y58" i="20" s="1"/>
  <c r="DP57" i="20" a="1"/>
  <c r="DP57" i="20" s="1"/>
  <c r="BG57" i="20" a="1"/>
  <c r="BG57" i="20" s="1"/>
  <c r="AL67" i="20" a="1"/>
  <c r="AL67" i="20" s="1"/>
  <c r="CB64" i="20" a="1"/>
  <c r="CB64" i="20" s="1"/>
  <c r="DM62" i="20" a="1"/>
  <c r="DM62" i="20" s="1"/>
  <c r="H62" i="20" a="1"/>
  <c r="H62" i="20" s="1"/>
  <c r="CV61" i="20" a="1"/>
  <c r="CV61" i="20" s="1"/>
  <c r="AI61" i="20" a="1"/>
  <c r="AI61" i="20" s="1"/>
  <c r="DJ60" i="20" a="1"/>
  <c r="DJ60" i="20" s="1"/>
  <c r="AX60" i="20" a="1"/>
  <c r="AX60" i="20" s="1"/>
  <c r="EL59" i="20" a="1"/>
  <c r="EL59" i="20" s="1"/>
  <c r="BZ59" i="20" a="1"/>
  <c r="BZ59" i="20" s="1"/>
  <c r="N59" i="20" a="1"/>
  <c r="N59" i="20" s="1"/>
  <c r="DB58" i="20" a="1"/>
  <c r="DB58" i="20" s="1"/>
  <c r="AP58" i="20" a="1"/>
  <c r="AP58" i="20" s="1"/>
  <c r="DV57" i="20" a="1"/>
  <c r="DV57" i="20" s="1"/>
  <c r="BF57" i="20" a="1"/>
  <c r="BF57" i="20" s="1"/>
  <c r="CJ66" i="20" a="1"/>
  <c r="CJ66" i="20" s="1"/>
  <c r="CX63" i="20" a="1"/>
  <c r="CX63" i="20" s="1"/>
  <c r="DE62" i="20" a="1"/>
  <c r="DE62" i="20" s="1"/>
  <c r="AP62" i="20" a="1"/>
  <c r="AP62" i="20" s="1"/>
  <c r="ED61" i="20" a="1"/>
  <c r="ED61" i="20" s="1"/>
  <c r="BR61" i="20" a="1"/>
  <c r="BR61" i="20" s="1"/>
  <c r="EX60" i="20" a="1"/>
  <c r="EX60" i="20" s="1"/>
  <c r="CR60" i="20" a="1"/>
  <c r="CR60" i="20" s="1"/>
  <c r="AQ60" i="20" a="1"/>
  <c r="AQ60" i="20" s="1"/>
  <c r="EW59" i="20" a="1"/>
  <c r="EW59" i="20" s="1"/>
  <c r="CW59" i="20" a="1"/>
  <c r="CW59" i="20" s="1"/>
  <c r="AV59" i="20" a="1"/>
  <c r="AV59" i="20" s="1"/>
  <c r="EV58" i="20" a="1"/>
  <c r="EV58" i="20" s="1"/>
  <c r="CU58" i="20" a="1"/>
  <c r="CU58" i="20" s="1"/>
  <c r="BA58" i="20" a="1"/>
  <c r="BA58" i="20" s="1"/>
  <c r="FA57" i="20" a="1"/>
  <c r="FA57" i="20" s="1"/>
  <c r="CO57" i="20" a="1"/>
  <c r="CO57" i="20" s="1"/>
  <c r="AC57" i="20" a="1"/>
  <c r="AC57" i="20" s="1"/>
  <c r="BW67" i="20" a="1"/>
  <c r="BW67" i="20" s="1"/>
  <c r="BP64" i="20" a="1"/>
  <c r="BP64" i="20" s="1"/>
  <c r="EP62" i="20" a="1"/>
  <c r="EP62" i="20" s="1"/>
  <c r="BH62" i="20" a="1"/>
  <c r="BH62" i="20" s="1"/>
  <c r="FA61" i="20" a="1"/>
  <c r="FA61" i="20" s="1"/>
  <c r="CO61" i="20" a="1"/>
  <c r="CO61" i="20" s="1"/>
  <c r="AH61" i="20" a="1"/>
  <c r="AH61" i="20" s="1"/>
  <c r="DI60" i="20" a="1"/>
  <c r="DI60" i="20" s="1"/>
  <c r="AW60" i="20" a="1"/>
  <c r="AW60" i="20" s="1"/>
  <c r="EK59" i="20" a="1"/>
  <c r="EK59" i="20" s="1"/>
  <c r="BY59" i="20" a="1"/>
  <c r="BY59" i="20" s="1"/>
  <c r="M59" i="20" a="1"/>
  <c r="M59" i="20" s="1"/>
  <c r="DA58" i="20" a="1"/>
  <c r="DA58" i="20" s="1"/>
  <c r="CX73" i="20" a="1"/>
  <c r="CX73" i="20" s="1"/>
  <c r="EI65" i="20" a="1"/>
  <c r="EI65" i="20" s="1"/>
  <c r="BU63" i="20" a="1"/>
  <c r="BU63" i="20" s="1"/>
  <c r="CE62" i="20" a="1"/>
  <c r="CE62" i="20" s="1"/>
  <c r="F62" i="20" a="1"/>
  <c r="F62" i="20" s="1"/>
  <c r="CT61" i="20" a="1"/>
  <c r="CT61" i="20" s="1"/>
  <c r="AG61" i="20" a="1"/>
  <c r="AG61" i="20" s="1"/>
  <c r="EL60" i="20" a="1"/>
  <c r="EL60" i="20" s="1"/>
  <c r="BM60" i="20" a="1"/>
  <c r="BM60" i="20" s="1"/>
  <c r="EJ59" i="20" a="1"/>
  <c r="EJ59" i="20" s="1"/>
  <c r="BL59" i="20" a="1"/>
  <c r="BL59" i="20" s="1"/>
  <c r="DQ58" i="20" a="1"/>
  <c r="DQ58" i="20" s="1"/>
  <c r="AN58" i="20" a="1"/>
  <c r="AN58" i="20" s="1"/>
  <c r="DM57" i="20" a="1"/>
  <c r="DM57" i="20" s="1"/>
  <c r="BC57" i="20" a="1"/>
  <c r="BC57" i="20" s="1"/>
  <c r="BT68" i="20" a="1"/>
  <c r="BT68" i="20" s="1"/>
  <c r="AN65" i="20" a="1"/>
  <c r="AN65" i="20" s="1"/>
  <c r="H63" i="20" a="1"/>
  <c r="H63" i="20" s="1"/>
  <c r="CT62" i="20" a="1"/>
  <c r="CT62" i="20" s="1"/>
  <c r="Q62" i="20" a="1"/>
  <c r="Q62" i="20" s="1"/>
  <c r="DE61" i="20" a="1"/>
  <c r="DE61" i="20" s="1"/>
  <c r="AS61" i="20" a="1"/>
  <c r="AS61" i="20" s="1"/>
  <c r="ED60" i="20" a="1"/>
  <c r="ED60" i="20" s="1"/>
  <c r="BS60" i="20" a="1"/>
  <c r="BS60" i="20" s="1"/>
  <c r="G60" i="20" a="1"/>
  <c r="G60" i="20" s="1"/>
  <c r="CU59" i="20" a="1"/>
  <c r="CU59" i="20" s="1"/>
  <c r="AI59" i="20" a="1"/>
  <c r="AI59" i="20" s="1"/>
  <c r="DW58" i="20" a="1"/>
  <c r="DW58" i="20" s="1"/>
  <c r="BK58" i="20" a="1"/>
  <c r="BK58" i="20" s="1"/>
  <c r="EY57" i="20" a="1"/>
  <c r="EY57" i="20" s="1"/>
  <c r="CL57" i="20" a="1"/>
  <c r="CL57" i="20" s="1"/>
  <c r="Z57" i="20" a="1"/>
  <c r="Z57" i="20" s="1"/>
  <c r="BE67" i="20" a="1"/>
  <c r="BE67" i="20" s="1"/>
  <c r="CS64" i="20" a="1"/>
  <c r="CS64" i="20" s="1"/>
  <c r="EE62" i="20" a="1"/>
  <c r="EE62" i="20" s="1"/>
  <c r="AA62" i="20" a="1"/>
  <c r="AA62" i="20" s="1"/>
  <c r="DO61" i="20" a="1"/>
  <c r="DO61" i="20" s="1"/>
  <c r="BC61" i="20" a="1"/>
  <c r="BC61" i="20" s="1"/>
  <c r="EP60" i="20" a="1"/>
  <c r="EP60" i="20" s="1"/>
  <c r="CO60" i="20" a="1"/>
  <c r="CO60" i="20" s="1"/>
  <c r="AO60" i="20" a="1"/>
  <c r="AO60" i="20" s="1"/>
  <c r="EN59" i="20" a="1"/>
  <c r="EN59" i="20" s="1"/>
  <c r="CN59" i="20" a="1"/>
  <c r="CN59" i="20" s="1"/>
  <c r="AM59" i="20" a="1"/>
  <c r="AM59" i="20" s="1"/>
  <c r="ES58" i="20" a="1"/>
  <c r="ES58" i="20" s="1"/>
  <c r="CS58" i="20" a="1"/>
  <c r="CS58" i="20" s="1"/>
  <c r="AR58" i="20" a="1"/>
  <c r="AR58" i="20" s="1"/>
  <c r="EK57" i="20" a="1"/>
  <c r="EK57" i="20" s="1"/>
  <c r="CD57" i="20" a="1"/>
  <c r="CD57" i="20" s="1"/>
  <c r="EL61" i="20" a="1"/>
  <c r="EL61" i="20" s="1"/>
  <c r="AG59" i="20" a="1"/>
  <c r="AG59" i="20" s="1"/>
  <c r="AI57" i="20" a="1"/>
  <c r="AI57" i="20" s="1"/>
  <c r="DN56" i="20" a="1"/>
  <c r="DN56" i="20" s="1"/>
  <c r="BJ56" i="20" a="1"/>
  <c r="BJ56" i="20" s="1"/>
  <c r="EM55" i="20" a="1"/>
  <c r="EM55" i="20" s="1"/>
  <c r="CK55" i="20" a="1"/>
  <c r="CK55" i="20" s="1"/>
  <c r="O55" i="20" a="1"/>
  <c r="O55" i="20" s="1"/>
  <c r="DM54" i="20" a="1"/>
  <c r="DM54" i="20" s="1"/>
  <c r="AQ54" i="20" a="1"/>
  <c r="AQ54" i="20" s="1"/>
  <c r="EO53" i="20" a="1"/>
  <c r="EO53" i="20" s="1"/>
  <c r="BS53" i="20" a="1"/>
  <c r="BS53" i="20" s="1"/>
  <c r="Q53" i="20" a="1"/>
  <c r="Q53" i="20" s="1"/>
  <c r="CU52" i="20" a="1"/>
  <c r="CU52" i="20" s="1"/>
  <c r="AR52" i="20" a="1"/>
  <c r="AR52" i="20" s="1"/>
  <c r="EO51" i="20" a="1"/>
  <c r="EO51" i="20" s="1"/>
  <c r="BQ51" i="20" a="1"/>
  <c r="BQ51" i="20" s="1"/>
  <c r="FC50" i="20" a="1"/>
  <c r="FC50" i="20" s="1"/>
  <c r="CQ50" i="20" a="1"/>
  <c r="CQ50" i="20" s="1"/>
  <c r="AM50" i="20" a="1"/>
  <c r="AM50" i="20" s="1"/>
  <c r="AQ61" i="20" a="1"/>
  <c r="AQ61" i="20" s="1"/>
  <c r="T58" i="20" a="1"/>
  <c r="T58" i="20" s="1"/>
  <c r="FC56" i="20" a="1"/>
  <c r="FC56" i="20" s="1"/>
  <c r="CK56" i="20" a="1"/>
  <c r="CK56" i="20" s="1"/>
  <c r="T56" i="20" a="1"/>
  <c r="T56" i="20" s="1"/>
  <c r="CX55" i="20" a="1"/>
  <c r="CX55" i="20" s="1"/>
  <c r="AV55" i="20" a="1"/>
  <c r="AV55" i="20" s="1"/>
  <c r="DZ54" i="20" a="1"/>
  <c r="DZ54" i="20" s="1"/>
  <c r="BX54" i="20" a="1"/>
  <c r="BX54" i="20" s="1"/>
  <c r="FB53" i="20" a="1"/>
  <c r="FB53" i="20" s="1"/>
  <c r="CZ53" i="20" a="1"/>
  <c r="CZ53" i="20" s="1"/>
  <c r="AD53" i="20" a="1"/>
  <c r="AD53" i="20" s="1"/>
  <c r="EB52" i="20" a="1"/>
  <c r="EB52" i="20" s="1"/>
  <c r="BF52" i="20" a="1"/>
  <c r="BF52" i="20" s="1"/>
  <c r="EG51" i="20" a="1"/>
  <c r="EG51" i="20" s="1"/>
  <c r="BW51" i="20" a="1"/>
  <c r="BW51" i="20" s="1"/>
  <c r="J51" i="20" a="1"/>
  <c r="J51" i="20" s="1"/>
  <c r="CX50" i="20" a="1"/>
  <c r="CX50" i="20" s="1"/>
  <c r="AF50" i="20" a="1"/>
  <c r="AF50" i="20" s="1"/>
  <c r="DT49" i="20" a="1"/>
  <c r="DT49" i="20" s="1"/>
  <c r="AY60" i="20" a="1"/>
  <c r="AY60" i="20" s="1"/>
  <c r="DT57" i="20" a="1"/>
  <c r="DT57" i="20" s="1"/>
  <c r="DY56" i="20" a="1"/>
  <c r="DY56" i="20" s="1"/>
  <c r="BW56" i="20" a="1"/>
  <c r="BW56" i="20" s="1"/>
  <c r="S56" i="20" a="1"/>
  <c r="S56" i="20" s="1"/>
  <c r="DQ55" i="20" a="1"/>
  <c r="DQ55" i="20" s="1"/>
  <c r="AU55" i="20" a="1"/>
  <c r="AU55" i="20" s="1"/>
  <c r="ES54" i="20" a="1"/>
  <c r="ES54" i="20" s="1"/>
  <c r="BW54" i="20" a="1"/>
  <c r="BW54" i="20" s="1"/>
  <c r="U54" i="20" a="1"/>
  <c r="U54" i="20" s="1"/>
  <c r="CY53" i="20" a="1"/>
  <c r="CY53" i="20" s="1"/>
  <c r="AW53" i="20" a="1"/>
  <c r="AW53" i="20" s="1"/>
  <c r="EA52" i="20" a="1"/>
  <c r="EA52" i="20" s="1"/>
  <c r="BY52" i="20" a="1"/>
  <c r="BY52" i="20" s="1"/>
  <c r="O52" i="20" a="1"/>
  <c r="O52" i="20" s="1"/>
  <c r="DL51" i="20" a="1"/>
  <c r="DL51" i="20" s="1"/>
  <c r="BB51" i="20" a="1"/>
  <c r="BB51" i="20" s="1"/>
  <c r="ES50" i="20" a="1"/>
  <c r="ES50" i="20" s="1"/>
  <c r="CG50" i="20" a="1"/>
  <c r="CG50" i="20" s="1"/>
  <c r="T50" i="20" a="1"/>
  <c r="T50" i="20" s="1"/>
  <c r="DH49" i="20" a="1"/>
  <c r="DH49" i="20" s="1"/>
  <c r="AV49" i="20" a="1"/>
  <c r="AV49" i="20" s="1"/>
  <c r="EJ48" i="20" a="1"/>
  <c r="EJ48" i="20" s="1"/>
  <c r="O62" i="20" a="1"/>
  <c r="O62" i="20" s="1"/>
  <c r="DE59" i="20" a="1"/>
  <c r="DE59" i="20" s="1"/>
  <c r="BO57" i="20" a="1"/>
  <c r="BO57" i="20" s="1"/>
  <c r="EF56" i="20" a="1"/>
  <c r="EF56" i="20" s="1"/>
  <c r="BV56" i="20" a="1"/>
  <c r="BV56" i="20" s="1"/>
  <c r="EX55" i="20" a="1"/>
  <c r="EX55" i="20" s="1"/>
  <c r="CO55" i="20" a="1"/>
  <c r="CO55" i="20" s="1"/>
  <c r="Z55" i="20" a="1"/>
  <c r="Z55" i="20" s="1"/>
  <c r="DQ54" i="20" a="1"/>
  <c r="DQ54" i="20" s="1"/>
  <c r="BB54" i="20" a="1"/>
  <c r="BB54" i="20" s="1"/>
  <c r="ES53" i="20" a="1"/>
  <c r="ES53" i="20" s="1"/>
  <c r="CD53" i="20" a="1"/>
  <c r="CD53" i="20" s="1"/>
  <c r="U53" i="20" a="1"/>
  <c r="U53" i="20" s="1"/>
  <c r="DF52" i="20" a="1"/>
  <c r="DF52" i="20" s="1"/>
  <c r="AV52" i="20" a="1"/>
  <c r="AV52" i="20" s="1"/>
  <c r="EL51" i="20" a="1"/>
  <c r="EL51" i="20" s="1"/>
  <c r="BO51" i="20" a="1"/>
  <c r="BO51" i="20" s="1"/>
  <c r="EZ50" i="20" a="1"/>
  <c r="EZ50" i="20" s="1"/>
  <c r="I62" i="20" a="1"/>
  <c r="I62" i="20" s="1"/>
  <c r="DO58" i="20" a="1"/>
  <c r="DO58" i="20" s="1"/>
  <c r="H57" i="20" a="1"/>
  <c r="H57" i="20" s="1"/>
  <c r="DX82" i="20" a="1"/>
  <c r="DX82" i="20" s="1"/>
  <c r="EJ85" i="20" a="1"/>
  <c r="EJ85" i="20" s="1"/>
  <c r="F83" i="20" a="1"/>
  <c r="F83" i="20" s="1"/>
  <c r="AR86" i="20" a="1"/>
  <c r="AR86" i="20" s="1"/>
  <c r="L83" i="20" a="1"/>
  <c r="L83" i="20" s="1"/>
  <c r="AD86" i="20" a="1"/>
  <c r="AD86" i="20" s="1"/>
  <c r="AR82" i="20" a="1"/>
  <c r="AR82" i="20" s="1"/>
  <c r="EO85" i="20" a="1"/>
  <c r="EO85" i="20" s="1"/>
  <c r="CL82" i="20" a="1"/>
  <c r="CL82" i="20" s="1"/>
  <c r="EH79" i="20" a="1"/>
  <c r="EH79" i="20" s="1"/>
  <c r="CJ76" i="20" a="1"/>
  <c r="CJ76" i="20" s="1"/>
  <c r="AH80" i="20" a="1"/>
  <c r="AH80" i="20" s="1"/>
  <c r="S77" i="20" a="1"/>
  <c r="S77" i="20" s="1"/>
  <c r="DJ79" i="20" a="1"/>
  <c r="DJ79" i="20" s="1"/>
  <c r="BE76" i="20" a="1"/>
  <c r="BE76" i="20" s="1"/>
  <c r="DB79" i="20" a="1"/>
  <c r="DB79" i="20" s="1"/>
  <c r="BV76" i="20" a="1"/>
  <c r="BV76" i="20" s="1"/>
  <c r="BI80" i="20" a="1"/>
  <c r="BI80" i="20" s="1"/>
  <c r="V77" i="20" a="1"/>
  <c r="V77" i="20" s="1"/>
  <c r="CF80" i="20" a="1"/>
  <c r="CF80" i="20" s="1"/>
  <c r="AP77" i="20" a="1"/>
  <c r="AP77" i="20" s="1"/>
  <c r="BO81" i="20" a="1"/>
  <c r="BO81" i="20" s="1"/>
  <c r="EO77" i="20" a="1"/>
  <c r="EO77" i="20" s="1"/>
  <c r="BN81" i="20" a="1"/>
  <c r="BN81" i="20" s="1"/>
  <c r="FD77" i="20" a="1"/>
  <c r="FD77" i="20" s="1"/>
  <c r="CH75" i="20" a="1"/>
  <c r="CH75" i="20" s="1"/>
  <c r="AX72" i="20" a="1"/>
  <c r="AX72" i="20" s="1"/>
  <c r="BI75" i="20" a="1"/>
  <c r="BI75" i="20" s="1"/>
  <c r="FA71" i="20" a="1"/>
  <c r="FA71" i="20" s="1"/>
  <c r="DX75" i="20" a="1"/>
  <c r="DX75" i="20" s="1"/>
  <c r="AH72" i="20" a="1"/>
  <c r="AH72" i="20" s="1"/>
  <c r="EL75" i="20" a="1"/>
  <c r="EL75" i="20" s="1"/>
  <c r="AA72" i="20" a="1"/>
  <c r="AA72" i="20" s="1"/>
  <c r="EI68" i="20" a="1"/>
  <c r="EI68" i="20" s="1"/>
  <c r="BG72" i="20" a="1"/>
  <c r="BG72" i="20" s="1"/>
  <c r="DE70" i="20" a="1"/>
  <c r="DE70" i="20" s="1"/>
  <c r="I69" i="20" a="1"/>
  <c r="I69" i="20" s="1"/>
  <c r="BF75" i="20" a="1"/>
  <c r="BF75" i="20" s="1"/>
  <c r="BY74" i="20" a="1"/>
  <c r="BY74" i="20" s="1"/>
  <c r="EC73" i="20" a="1"/>
  <c r="EC73" i="20" s="1"/>
  <c r="AI73" i="20" a="1"/>
  <c r="AI73" i="20" s="1"/>
  <c r="CX72" i="20" a="1"/>
  <c r="CX72" i="20" s="1"/>
  <c r="Y72" i="20" a="1"/>
  <c r="Y72" i="20" s="1"/>
  <c r="CO71" i="20" a="1"/>
  <c r="CO71" i="20" s="1"/>
  <c r="S71" i="20" a="1"/>
  <c r="S71" i="20" s="1"/>
  <c r="CC70" i="20" a="1"/>
  <c r="CC70" i="20" s="1"/>
  <c r="ES69" i="20" a="1"/>
  <c r="ES69" i="20" s="1"/>
  <c r="BW69" i="20" a="1"/>
  <c r="BW69" i="20" s="1"/>
  <c r="ET68" i="20" a="1"/>
  <c r="ET68" i="20" s="1"/>
  <c r="CR75" i="20" a="1"/>
  <c r="CR75" i="20" s="1"/>
  <c r="S75" i="20" a="1"/>
  <c r="S75" i="20" s="1"/>
  <c r="CU74" i="20" a="1"/>
  <c r="CU74" i="20" s="1"/>
  <c r="AD74" i="20" a="1"/>
  <c r="AD74" i="20" s="1"/>
  <c r="DE73" i="20" a="1"/>
  <c r="DE73" i="20" s="1"/>
  <c r="AN73" i="20" a="1"/>
  <c r="AN73" i="20" s="1"/>
  <c r="DP72" i="20" a="1"/>
  <c r="DP72" i="20" s="1"/>
  <c r="Q72" i="20" a="1"/>
  <c r="Q72" i="20" s="1"/>
  <c r="DI71" i="20" a="1"/>
  <c r="DI71" i="20" s="1"/>
  <c r="AF71" i="20" a="1"/>
  <c r="AF71" i="20" s="1"/>
  <c r="DW70" i="20" a="1"/>
  <c r="DW70" i="20" s="1"/>
  <c r="AT70" i="20" a="1"/>
  <c r="AT70" i="20" s="1"/>
  <c r="EL69" i="20" a="1"/>
  <c r="EL69" i="20" s="1"/>
  <c r="BI69" i="20" a="1"/>
  <c r="BI69" i="20" s="1"/>
  <c r="DY68" i="20" a="1"/>
  <c r="DY68" i="20" s="1"/>
  <c r="BQ68" i="20" a="1"/>
  <c r="BQ68" i="20" s="1"/>
  <c r="EM73" i="20" a="1"/>
  <c r="EM73" i="20" s="1"/>
  <c r="DW69" i="20" a="1"/>
  <c r="DW69" i="20" s="1"/>
  <c r="CT68" i="20" a="1"/>
  <c r="CT68" i="20" s="1"/>
  <c r="O68" i="20" a="1"/>
  <c r="O68" i="20" s="1"/>
  <c r="DB67" i="20" a="1"/>
  <c r="DB67" i="20" s="1"/>
  <c r="R67" i="20" a="1"/>
  <c r="R67" i="20" s="1"/>
  <c r="DH66" i="20" a="1"/>
  <c r="DH66" i="20" s="1"/>
  <c r="AI66" i="20" a="1"/>
  <c r="AI66" i="20" s="1"/>
  <c r="DQ65" i="20" a="1"/>
  <c r="DQ65" i="20" s="1"/>
  <c r="AY65" i="20" a="1"/>
  <c r="AY65" i="20" s="1"/>
  <c r="EA64" i="20" a="1"/>
  <c r="EA64" i="20" s="1"/>
  <c r="BJ64" i="20" a="1"/>
  <c r="BJ64" i="20" s="1"/>
  <c r="EL63" i="20" a="1"/>
  <c r="EL63" i="20" s="1"/>
  <c r="BN63" i="20" a="1"/>
  <c r="BN63" i="20" s="1"/>
  <c r="AB74" i="20" a="1"/>
  <c r="AB74" i="20" s="1"/>
  <c r="AX71" i="20" a="1"/>
  <c r="AX71" i="20" s="1"/>
  <c r="M69" i="20" a="1"/>
  <c r="M69" i="20" s="1"/>
  <c r="AZ68" i="20" a="1"/>
  <c r="AZ68" i="20" s="1"/>
  <c r="DZ67" i="20" a="1"/>
  <c r="DZ67" i="20" s="1"/>
  <c r="BV67" i="20" a="1"/>
  <c r="BV67" i="20" s="1"/>
  <c r="EY66" i="20" a="1"/>
  <c r="EY66" i="20" s="1"/>
  <c r="DA66" i="20" a="1"/>
  <c r="DA66" i="20" s="1"/>
  <c r="AN66" i="20" a="1"/>
  <c r="AN66" i="20" s="1"/>
  <c r="EB65" i="20" a="1"/>
  <c r="EB65" i="20" s="1"/>
  <c r="BP65" i="20" a="1"/>
  <c r="BP65" i="20" s="1"/>
  <c r="FD64" i="20" a="1"/>
  <c r="FD64" i="20" s="1"/>
  <c r="CR64" i="20" a="1"/>
  <c r="CR64" i="20" s="1"/>
  <c r="AF64" i="20" a="1"/>
  <c r="AF64" i="20" s="1"/>
  <c r="DT63" i="20" a="1"/>
  <c r="DT63" i="20" s="1"/>
  <c r="BH63" i="20" a="1"/>
  <c r="BH63" i="20" s="1"/>
  <c r="AL73" i="20" a="1"/>
  <c r="AL73" i="20" s="1"/>
  <c r="AL70" i="20" a="1"/>
  <c r="AL70" i="20" s="1"/>
  <c r="DI68" i="20" a="1"/>
  <c r="DI68" i="20" s="1"/>
  <c r="AH68" i="20" a="1"/>
  <c r="AH68" i="20" s="1"/>
  <c r="DS67" i="20" a="1"/>
  <c r="DS67" i="20" s="1"/>
  <c r="BC67" i="20" a="1"/>
  <c r="BC67" i="20" s="1"/>
  <c r="EX66" i="20" a="1"/>
  <c r="EX66" i="20" s="1"/>
  <c r="CH66" i="20" a="1"/>
  <c r="CH66" i="20" s="1"/>
  <c r="V66" i="20" a="1"/>
  <c r="V66" i="20" s="1"/>
  <c r="DJ65" i="20" a="1"/>
  <c r="DJ65" i="20" s="1"/>
  <c r="AX65" i="20" a="1"/>
  <c r="AX65" i="20" s="1"/>
  <c r="EL64" i="20" a="1"/>
  <c r="EL64" i="20" s="1"/>
  <c r="BZ64" i="20" a="1"/>
  <c r="BZ64" i="20" s="1"/>
  <c r="N64" i="20" a="1"/>
  <c r="N64" i="20" s="1"/>
  <c r="DB63" i="20" a="1"/>
  <c r="DB63" i="20" s="1"/>
  <c r="AP63" i="20" a="1"/>
  <c r="AP63" i="20" s="1"/>
  <c r="BK74" i="20" a="1"/>
  <c r="BK74" i="20" s="1"/>
  <c r="AK71" i="20" a="1"/>
  <c r="AK71" i="20" s="1"/>
  <c r="AG69" i="20" a="1"/>
  <c r="AG69" i="20" s="1"/>
  <c r="BO68" i="20" a="1"/>
  <c r="BO68" i="20" s="1"/>
  <c r="F68" i="20" a="1"/>
  <c r="F68" i="20" s="1"/>
  <c r="CZ67" i="20" a="1"/>
  <c r="CZ67" i="20" s="1"/>
  <c r="AI67" i="20" a="1"/>
  <c r="AI67" i="20" s="1"/>
  <c r="DY66" i="20" a="1"/>
  <c r="DY66" i="20" s="1"/>
  <c r="BD66" i="20" a="1"/>
  <c r="BD66" i="20" s="1"/>
  <c r="ER65" i="20" a="1"/>
  <c r="ER65" i="20" s="1"/>
  <c r="CF65" i="20" a="1"/>
  <c r="CF65" i="20" s="1"/>
  <c r="T65" i="20" a="1"/>
  <c r="T65" i="20" s="1"/>
  <c r="DH64" i="20" a="1"/>
  <c r="DH64" i="20" s="1"/>
  <c r="AV64" i="20" a="1"/>
  <c r="AV64" i="20" s="1"/>
  <c r="EJ63" i="20" a="1"/>
  <c r="EJ63" i="20" s="1"/>
  <c r="EF72" i="20" a="1"/>
  <c r="EF72" i="20" s="1"/>
  <c r="EJ69" i="20" a="1"/>
  <c r="EJ69" i="20" s="1"/>
  <c r="DG68" i="20" a="1"/>
  <c r="DG68" i="20" s="1"/>
  <c r="AF68" i="20" a="1"/>
  <c r="AF68" i="20" s="1"/>
  <c r="DK67" i="20" a="1"/>
  <c r="DK67" i="20" s="1"/>
  <c r="BA67" i="20" a="1"/>
  <c r="BA67" i="20" s="1"/>
  <c r="EJ66" i="20" a="1"/>
  <c r="EJ66" i="20" s="1"/>
  <c r="BZ66" i="20" a="1"/>
  <c r="BZ66" i="20" s="1"/>
  <c r="N66" i="20" a="1"/>
  <c r="N66" i="20" s="1"/>
  <c r="DB65" i="20" a="1"/>
  <c r="DB65" i="20" s="1"/>
  <c r="AP65" i="20" a="1"/>
  <c r="AP65" i="20" s="1"/>
  <c r="ED64" i="20" a="1"/>
  <c r="ED64" i="20" s="1"/>
  <c r="BR64" i="20" a="1"/>
  <c r="BR64" i="20" s="1"/>
  <c r="F64" i="20" a="1"/>
  <c r="F64" i="20" s="1"/>
  <c r="CT63" i="20" a="1"/>
  <c r="CT63" i="20" s="1"/>
  <c r="AH63" i="20" a="1"/>
  <c r="AH63" i="20" s="1"/>
  <c r="E74" i="20" a="1"/>
  <c r="E74" i="20" s="1"/>
  <c r="R70" i="20" a="1"/>
  <c r="R70" i="20" s="1"/>
  <c r="DO68" i="20" a="1"/>
  <c r="DO68" i="20" s="1"/>
  <c r="AE68" i="20" a="1"/>
  <c r="AE68" i="20" s="1"/>
  <c r="ED67" i="20" a="1"/>
  <c r="ED67" i="20" s="1"/>
  <c r="CE67" i="20" a="1"/>
  <c r="CE67" i="20" s="1"/>
  <c r="U67" i="20" a="1"/>
  <c r="U67" i="20" s="1"/>
  <c r="DD66" i="20" a="1"/>
  <c r="DD66" i="20" s="1"/>
  <c r="AW66" i="20" a="1"/>
  <c r="AW66" i="20" s="1"/>
  <c r="EK65" i="20" a="1"/>
  <c r="EK65" i="20" s="1"/>
  <c r="BY65" i="20" a="1"/>
  <c r="BY65" i="20" s="1"/>
  <c r="M65" i="20" a="1"/>
  <c r="M65" i="20" s="1"/>
  <c r="DA64" i="20" a="1"/>
  <c r="DA64" i="20" s="1"/>
  <c r="AO64" i="20" a="1"/>
  <c r="AO64" i="20" s="1"/>
  <c r="EC63" i="20" a="1"/>
  <c r="EC63" i="20" s="1"/>
  <c r="BQ63" i="20" a="1"/>
  <c r="BQ63" i="20" s="1"/>
  <c r="E63" i="20" a="1"/>
  <c r="E63" i="20" s="1"/>
  <c r="CS62" i="20" a="1"/>
  <c r="CS62" i="20" s="1"/>
  <c r="AT74" i="20" a="1"/>
  <c r="AT74" i="20" s="1"/>
  <c r="DT71" i="20" a="1"/>
  <c r="DT71" i="20" s="1"/>
  <c r="AZ69" i="20" a="1"/>
  <c r="AZ69" i="20" s="1"/>
  <c r="BL68" i="20" a="1"/>
  <c r="BL68" i="20" s="1"/>
  <c r="EP67" i="20" a="1"/>
  <c r="EP67" i="20" s="1"/>
  <c r="BX67" i="20" a="1"/>
  <c r="BX67" i="20" s="1"/>
  <c r="T67" i="20" a="1"/>
  <c r="T67" i="20" s="1"/>
  <c r="DC66" i="20" a="1"/>
  <c r="DC66" i="20" s="1"/>
  <c r="AV66" i="20" a="1"/>
  <c r="AV66" i="20" s="1"/>
  <c r="EJ65" i="20" a="1"/>
  <c r="EJ65" i="20" s="1"/>
  <c r="BX65" i="20" a="1"/>
  <c r="BX65" i="20" s="1"/>
  <c r="L65" i="20" a="1"/>
  <c r="L65" i="20" s="1"/>
  <c r="CZ64" i="20" a="1"/>
  <c r="CZ64" i="20" s="1"/>
  <c r="AN64" i="20" a="1"/>
  <c r="AN64" i="20" s="1"/>
  <c r="EB63" i="20" a="1"/>
  <c r="EB63" i="20" s="1"/>
  <c r="BP63" i="20" a="1"/>
  <c r="BP63" i="20" s="1"/>
  <c r="FD62" i="20" a="1"/>
  <c r="FD62" i="20" s="1"/>
  <c r="CR62" i="20" a="1"/>
  <c r="CR62" i="20" s="1"/>
  <c r="DX69" i="20" a="1"/>
  <c r="DX69" i="20" s="1"/>
  <c r="EB64" i="20" a="1"/>
  <c r="EB64" i="20" s="1"/>
  <c r="ET62" i="20" a="1"/>
  <c r="ET62" i="20" s="1"/>
  <c r="CI62" i="20" a="1"/>
  <c r="CI62" i="20" s="1"/>
  <c r="N62" i="20" a="1"/>
  <c r="N62" i="20" s="1"/>
  <c r="DB61" i="20" a="1"/>
  <c r="DB61" i="20" s="1"/>
  <c r="AP61" i="20" a="1"/>
  <c r="AP61" i="20" s="1"/>
  <c r="EH60" i="20" a="1"/>
  <c r="EH60" i="20" s="1"/>
  <c r="AN60" i="20" a="1"/>
  <c r="AN60" i="20" s="1"/>
  <c r="DO59" i="20" a="1"/>
  <c r="DO59" i="20" s="1"/>
  <c r="AL59" i="20" a="1"/>
  <c r="AL59" i="20" s="1"/>
  <c r="CR58" i="20" a="1"/>
  <c r="CR58" i="20" s="1"/>
  <c r="S58" i="20" a="1"/>
  <c r="S58" i="20" s="1"/>
  <c r="DJ57" i="20" a="1"/>
  <c r="DJ57" i="20" s="1"/>
  <c r="AS57" i="20" a="1"/>
  <c r="AS57" i="20" s="1"/>
  <c r="EN66" i="20" a="1"/>
  <c r="EN66" i="20" s="1"/>
  <c r="AG64" i="20" a="1"/>
  <c r="AG64" i="20" s="1"/>
  <c r="CW62" i="20" a="1"/>
  <c r="CW62" i="20" s="1"/>
  <c r="FB61" i="20" a="1"/>
  <c r="FB61" i="20" s="1"/>
  <c r="CP61" i="20" a="1"/>
  <c r="CP61" i="20" s="1"/>
  <c r="V61" i="20" a="1"/>
  <c r="V61" i="20" s="1"/>
  <c r="DD60" i="20" a="1"/>
  <c r="DD60" i="20" s="1"/>
  <c r="AR60" i="20" a="1"/>
  <c r="AR60" i="20" s="1"/>
  <c r="EF59" i="20" a="1"/>
  <c r="EF59" i="20" s="1"/>
  <c r="BT59" i="20" a="1"/>
  <c r="BT59" i="20" s="1"/>
  <c r="H59" i="20" a="1"/>
  <c r="H59" i="20" s="1"/>
  <c r="CV58" i="20" a="1"/>
  <c r="CV58" i="20" s="1"/>
  <c r="AJ58" i="20" a="1"/>
  <c r="AJ58" i="20" s="1"/>
  <c r="DI57" i="20" a="1"/>
  <c r="DI57" i="20" s="1"/>
  <c r="AY57" i="20" a="1"/>
  <c r="AY57" i="20" s="1"/>
  <c r="AO66" i="20" a="1"/>
  <c r="AO66" i="20" s="1"/>
  <c r="BD63" i="20" a="1"/>
  <c r="BD63" i="20" s="1"/>
  <c r="CO62" i="20" a="1"/>
  <c r="CO62" i="20" s="1"/>
  <c r="AD62" i="20" a="1"/>
  <c r="AD62" i="20" s="1"/>
  <c r="DR61" i="20" a="1"/>
  <c r="DR61" i="20" s="1"/>
  <c r="BF61" i="20" a="1"/>
  <c r="BF61" i="20" s="1"/>
  <c r="ES60" i="20" a="1"/>
  <c r="ES60" i="20" s="1"/>
  <c r="CL60" i="20" a="1"/>
  <c r="CL60" i="20" s="1"/>
  <c r="AL60" i="20" a="1"/>
  <c r="AL60" i="20" s="1"/>
  <c r="EQ59" i="20" a="1"/>
  <c r="EQ59" i="20" s="1"/>
  <c r="CP59" i="20" a="1"/>
  <c r="CP59" i="20" s="1"/>
  <c r="AP59" i="20" a="1"/>
  <c r="AP59" i="20" s="1"/>
  <c r="EP58" i="20" a="1"/>
  <c r="EP58" i="20" s="1"/>
  <c r="CP58" i="20" a="1"/>
  <c r="CP58" i="20" s="1"/>
  <c r="AU58" i="20" a="1"/>
  <c r="AU58" i="20" s="1"/>
  <c r="EU57" i="20" a="1"/>
  <c r="EU57" i="20" s="1"/>
  <c r="CG57" i="20" a="1"/>
  <c r="CG57" i="20" s="1"/>
  <c r="U57" i="20" a="1"/>
  <c r="U57" i="20" s="1"/>
  <c r="Z67" i="20" a="1"/>
  <c r="Z67" i="20" s="1"/>
  <c r="EA63" i="20" a="1"/>
  <c r="EA63" i="20" s="1"/>
  <c r="DZ62" i="20" a="1"/>
  <c r="DZ62" i="20" s="1"/>
  <c r="BA62" i="20" a="1"/>
  <c r="BA62" i="20" s="1"/>
  <c r="EO61" i="20" a="1"/>
  <c r="EO61" i="20" s="1"/>
  <c r="CC61" i="20" a="1"/>
  <c r="CC61" i="20" s="1"/>
  <c r="AB61" i="20" a="1"/>
  <c r="AB61" i="20" s="1"/>
  <c r="CW60" i="20" a="1"/>
  <c r="CW60" i="20" s="1"/>
  <c r="AK60" i="20" a="1"/>
  <c r="AK60" i="20" s="1"/>
  <c r="DY59" i="20" a="1"/>
  <c r="DY59" i="20" s="1"/>
  <c r="BM59" i="20" a="1"/>
  <c r="BM59" i="20" s="1"/>
  <c r="FA58" i="20" a="1"/>
  <c r="FA58" i="20" s="1"/>
  <c r="CO58" i="20" a="1"/>
  <c r="CO58" i="20" s="1"/>
  <c r="J71" i="20" a="1"/>
  <c r="J71" i="20" s="1"/>
  <c r="CO65" i="20" a="1"/>
  <c r="CO65" i="20" s="1"/>
  <c r="I63" i="20" a="1"/>
  <c r="I63" i="20" s="1"/>
  <c r="BW62" i="20" a="1"/>
  <c r="BW62" i="20" s="1"/>
  <c r="EZ61" i="20" a="1"/>
  <c r="EZ61" i="20" s="1"/>
  <c r="CN61" i="20" a="1"/>
  <c r="CN61" i="20" s="1"/>
  <c r="AA61" i="20" a="1"/>
  <c r="AA61" i="20" s="1"/>
  <c r="EE60" i="20" a="1"/>
  <c r="EE60" i="20" s="1"/>
  <c r="BG60" i="20" a="1"/>
  <c r="BG60" i="20" s="1"/>
  <c r="ED59" i="20" a="1"/>
  <c r="ED59" i="20" s="1"/>
  <c r="AJ59" i="20" a="1"/>
  <c r="AJ59" i="20" s="1"/>
  <c r="DK58" i="20" a="1"/>
  <c r="DK58" i="20" s="1"/>
  <c r="AH58" i="20" a="1"/>
  <c r="AH58" i="20" s="1"/>
  <c r="DG57" i="20" a="1"/>
  <c r="DG57" i="20" s="1"/>
  <c r="AV57" i="20" a="1"/>
  <c r="AV57" i="20" s="1"/>
  <c r="J68" i="20" a="1"/>
  <c r="J68" i="20" s="1"/>
  <c r="CY64" i="20" a="1"/>
  <c r="CY64" i="20" s="1"/>
  <c r="EV62" i="20" a="1"/>
  <c r="EV62" i="20" s="1"/>
  <c r="CK62" i="20" a="1"/>
  <c r="CK62" i="20" s="1"/>
  <c r="E62" i="20" a="1"/>
  <c r="E62" i="20" s="1"/>
  <c r="CS61" i="20" a="1"/>
  <c r="CS61" i="20" s="1"/>
  <c r="Z61" i="20" a="1"/>
  <c r="Z61" i="20" s="1"/>
  <c r="DM60" i="20" a="1"/>
  <c r="DM60" i="20" s="1"/>
  <c r="BA60" i="20" a="1"/>
  <c r="BA60" i="20" s="1"/>
  <c r="EO59" i="20" a="1"/>
  <c r="EO59" i="20" s="1"/>
  <c r="CC59" i="20" a="1"/>
  <c r="CC59" i="20" s="1"/>
  <c r="Q59" i="20" a="1"/>
  <c r="Q59" i="20" s="1"/>
  <c r="DE58" i="20" a="1"/>
  <c r="DE58" i="20" s="1"/>
  <c r="AS58" i="20" a="1"/>
  <c r="AS58" i="20" s="1"/>
  <c r="ER57" i="20" a="1"/>
  <c r="ER57" i="20" s="1"/>
  <c r="CE57" i="20" a="1"/>
  <c r="CE57" i="20" s="1"/>
  <c r="S57" i="20" a="1"/>
  <c r="S57" i="20" s="1"/>
  <c r="G67" i="20" a="1"/>
  <c r="G67" i="20" s="1"/>
  <c r="FD63" i="20" a="1"/>
  <c r="FD63" i="20" s="1"/>
  <c r="DX62" i="20" a="1"/>
  <c r="DX62" i="20" s="1"/>
  <c r="V62" i="20" a="1"/>
  <c r="V62" i="20" s="1"/>
  <c r="DJ61" i="20" a="1"/>
  <c r="DJ61" i="20" s="1"/>
  <c r="AX61" i="20" a="1"/>
  <c r="AX61" i="20" s="1"/>
  <c r="EJ60" i="20" a="1"/>
  <c r="EJ60" i="20" s="1"/>
  <c r="CI60" i="20" a="1"/>
  <c r="CI60" i="20" s="1"/>
  <c r="AH60" i="20" a="1"/>
  <c r="AH60" i="20" s="1"/>
  <c r="EH59" i="20" a="1"/>
  <c r="EH59" i="20" s="1"/>
  <c r="CH59" i="20" a="1"/>
  <c r="CH59" i="20" s="1"/>
  <c r="AH59" i="20" a="1"/>
  <c r="AH59" i="20" s="1"/>
  <c r="EM58" i="20" a="1"/>
  <c r="EM58" i="20" s="1"/>
  <c r="CL58" i="20" a="1"/>
  <c r="CL58" i="20" s="1"/>
  <c r="AL58" i="20" a="1"/>
  <c r="AL58" i="20" s="1"/>
  <c r="EE57" i="20" a="1"/>
  <c r="EE57" i="20" s="1"/>
  <c r="BW57" i="20" a="1"/>
  <c r="BW57" i="20" s="1"/>
  <c r="CR61" i="20" a="1"/>
  <c r="CR61" i="20" s="1"/>
  <c r="EL58" i="20" a="1"/>
  <c r="EL58" i="20" s="1"/>
  <c r="V57" i="20" a="1"/>
  <c r="V57" i="20" s="1"/>
  <c r="DG56" i="20" a="1"/>
  <c r="DG56" i="20" s="1"/>
  <c r="AV56" i="20" a="1"/>
  <c r="AV56" i="20" s="1"/>
  <c r="EF55" i="20" a="1"/>
  <c r="EF55" i="20" s="1"/>
  <c r="CE55" i="20" a="1"/>
  <c r="CE55" i="20" s="1"/>
  <c r="H55" i="20" a="1"/>
  <c r="H55" i="20" s="1"/>
  <c r="DG54" i="20" a="1"/>
  <c r="DG54" i="20" s="1"/>
  <c r="AJ54" i="20" a="1"/>
  <c r="AJ54" i="20" s="1"/>
  <c r="EI53" i="20" a="1"/>
  <c r="EI53" i="20" s="1"/>
  <c r="BL53" i="20" a="1"/>
  <c r="BL53" i="20" s="1"/>
  <c r="K53" i="20" a="1"/>
  <c r="K53" i="20" s="1"/>
  <c r="CN52" i="20" a="1"/>
  <c r="CN52" i="20" s="1"/>
  <c r="AL52" i="20" a="1"/>
  <c r="AL52" i="20" s="1"/>
  <c r="EH51" i="20" a="1"/>
  <c r="EH51" i="20" s="1"/>
  <c r="BJ51" i="20" a="1"/>
  <c r="BJ51" i="20" s="1"/>
  <c r="EU50" i="20" a="1"/>
  <c r="EU50" i="20" s="1"/>
  <c r="CI50" i="20" a="1"/>
  <c r="CI50" i="20" s="1"/>
  <c r="AA50" i="20" a="1"/>
  <c r="AA50" i="20" s="1"/>
  <c r="EU60" i="20" a="1"/>
  <c r="EU60" i="20" s="1"/>
  <c r="EW57" i="20" a="1"/>
  <c r="EW57" i="20" s="1"/>
  <c r="EV56" i="20" a="1"/>
  <c r="EV56" i="20" s="1"/>
  <c r="CD56" i="20" a="1"/>
  <c r="CD56" i="20" s="1"/>
  <c r="M56" i="20" a="1"/>
  <c r="M56" i="20" s="1"/>
  <c r="CQ55" i="20" a="1"/>
  <c r="CQ55" i="20" s="1"/>
  <c r="AO55" i="20" a="1"/>
  <c r="AO55" i="20" s="1"/>
  <c r="DS54" i="20" a="1"/>
  <c r="DS54" i="20" s="1"/>
  <c r="BQ54" i="20" a="1"/>
  <c r="BQ54" i="20" s="1"/>
  <c r="EU53" i="20" a="1"/>
  <c r="EU53" i="20" s="1"/>
  <c r="CS53" i="20" a="1"/>
  <c r="CS53" i="20" s="1"/>
  <c r="W53" i="20" a="1"/>
  <c r="W53" i="20" s="1"/>
  <c r="DU52" i="20" a="1"/>
  <c r="DU52" i="20" s="1"/>
  <c r="AX52" i="20" a="1"/>
  <c r="AX52" i="20" s="1"/>
  <c r="EA51" i="20" a="1"/>
  <c r="EA51" i="20" s="1"/>
  <c r="BP51" i="20" a="1"/>
  <c r="BP51" i="20" s="1"/>
  <c r="FB50" i="20" a="1"/>
  <c r="FB50" i="20" s="1"/>
  <c r="CP50" i="20" a="1"/>
  <c r="CP50" i="20" s="1"/>
  <c r="Z50" i="20" a="1"/>
  <c r="Z50" i="20" s="1"/>
  <c r="DN49" i="20" a="1"/>
  <c r="DN49" i="20" s="1"/>
  <c r="E60" i="20" a="1"/>
  <c r="E60" i="20" s="1"/>
  <c r="CU57" i="20" a="1"/>
  <c r="CU57" i="20" s="1"/>
  <c r="DS56" i="20" a="1"/>
  <c r="DS56" i="20" s="1"/>
  <c r="BO56" i="20" a="1"/>
  <c r="BO56" i="20" s="1"/>
  <c r="L56" i="20" a="1"/>
  <c r="L56" i="20" s="1"/>
  <c r="DK55" i="20" a="1"/>
  <c r="DK55" i="20" s="1"/>
  <c r="AN55" i="20" a="1"/>
  <c r="AN55" i="20" s="1"/>
  <c r="EM54" i="20" a="1"/>
  <c r="EM54" i="20" s="1"/>
  <c r="BP54" i="20" a="1"/>
  <c r="BP54" i="20" s="1"/>
  <c r="O54" i="20" a="1"/>
  <c r="O54" i="20" s="1"/>
  <c r="CR53" i="20" a="1"/>
  <c r="CR53" i="20" s="1"/>
  <c r="AQ53" i="20" a="1"/>
  <c r="AQ53" i="20" s="1"/>
  <c r="DT52" i="20" a="1"/>
  <c r="DT52" i="20" s="1"/>
  <c r="BS52" i="20" a="1"/>
  <c r="BS52" i="20" s="1"/>
  <c r="H52" i="20" a="1"/>
  <c r="H52" i="20" s="1"/>
  <c r="DD51" i="20" a="1"/>
  <c r="DD51" i="20" s="1"/>
  <c r="AT51" i="20" a="1"/>
  <c r="AT51" i="20" s="1"/>
  <c r="EK50" i="20" a="1"/>
  <c r="EK50" i="20" s="1"/>
  <c r="BY50" i="20" a="1"/>
  <c r="BY50" i="20" s="1"/>
  <c r="H50" i="20" a="1"/>
  <c r="H50" i="20" s="1"/>
  <c r="CV49" i="20" a="1"/>
  <c r="CV49" i="20" s="1"/>
  <c r="AJ49" i="20" a="1"/>
  <c r="AJ49" i="20" s="1"/>
  <c r="DX48" i="20" a="1"/>
  <c r="DX48" i="20" s="1"/>
  <c r="DU61" i="20" a="1"/>
  <c r="DU61" i="20" s="1"/>
  <c r="O59" i="20" a="1"/>
  <c r="O59" i="20" s="1"/>
  <c r="AR57" i="20" a="1"/>
  <c r="AR57" i="20" s="1"/>
  <c r="DX56" i="20" a="1"/>
  <c r="DX56" i="20" s="1"/>
  <c r="BN56" i="20" a="1"/>
  <c r="BN56" i="20" s="1"/>
  <c r="EJ55" i="20" a="1"/>
  <c r="EJ55" i="20" s="1"/>
  <c r="CI55" i="20" a="1"/>
  <c r="CI55" i="20" s="1"/>
  <c r="L55" i="20" a="1"/>
  <c r="L55" i="20" s="1"/>
  <c r="DK54" i="20" a="1"/>
  <c r="DK54" i="20" s="1"/>
  <c r="AN54" i="20" a="1"/>
  <c r="AN54" i="20" s="1"/>
  <c r="EM53" i="20" a="1"/>
  <c r="EM53" i="20" s="1"/>
  <c r="BP53" i="20" a="1"/>
  <c r="BP53" i="20" s="1"/>
  <c r="O53" i="20" a="1"/>
  <c r="O53" i="20" s="1"/>
  <c r="CR52" i="20" a="1"/>
  <c r="CR52" i="20" s="1"/>
  <c r="AP52" i="20" a="1"/>
  <c r="AP52" i="20" s="1"/>
  <c r="DY51" i="20" a="1"/>
  <c r="DY51" i="20" s="1"/>
  <c r="BA51" i="20" a="1"/>
  <c r="BA51" i="20" s="1"/>
  <c r="ER50" i="20" a="1"/>
  <c r="ER50" i="20" s="1"/>
  <c r="BT61" i="20" a="1"/>
  <c r="BT61" i="20" s="1"/>
  <c r="BU58" i="20" a="1"/>
  <c r="BU58" i="20" s="1"/>
  <c r="EZ56" i="20" a="1"/>
  <c r="EZ56" i="20" s="1"/>
  <c r="CI56" i="20" a="1"/>
  <c r="CI56" i="20" s="1"/>
  <c r="X56" i="20" a="1"/>
  <c r="X56" i="20" s="1"/>
  <c r="DI55" i="20" a="1"/>
  <c r="DI55" i="20" s="1"/>
  <c r="AZ55" i="20" a="1"/>
  <c r="AZ55" i="20" s="1"/>
  <c r="EK54" i="20" a="1"/>
  <c r="EK54" i="20" s="1"/>
  <c r="CB54" i="20" a="1"/>
  <c r="CB54" i="20" s="1"/>
  <c r="M54" i="20" a="1"/>
  <c r="M54" i="20" s="1"/>
  <c r="DD53" i="20" a="1"/>
  <c r="DD53" i="20" s="1"/>
  <c r="AO53" i="20" a="1"/>
  <c r="AO53" i="20" s="1"/>
  <c r="EF52" i="20" a="1"/>
  <c r="EF52" i="20" s="1"/>
  <c r="BQ52" i="20" a="1"/>
  <c r="BQ52" i="20" s="1"/>
  <c r="ES51" i="20" a="1"/>
  <c r="ES51" i="20" s="1"/>
  <c r="CO51" i="20" a="1"/>
  <c r="CO51" i="20" s="1"/>
  <c r="AL51" i="20" a="1"/>
  <c r="AL51" i="20" s="1"/>
  <c r="EA50" i="20" a="1"/>
  <c r="EA50" i="20" s="1"/>
  <c r="BO50" i="20" a="1"/>
  <c r="BO50" i="20" s="1"/>
  <c r="G50" i="20" a="1"/>
  <c r="G50" i="20" s="1"/>
  <c r="AX62" i="20" a="1"/>
  <c r="AX62" i="20" s="1"/>
  <c r="AX59" i="20" a="1"/>
  <c r="AX59" i="20" s="1"/>
  <c r="Y57" i="20" a="1"/>
  <c r="Y57" i="20" s="1"/>
  <c r="DI56" i="20" a="1"/>
  <c r="DI56" i="20" s="1"/>
  <c r="BF56" i="20" a="1"/>
  <c r="BF56" i="20" s="1"/>
  <c r="EV55" i="20" a="1"/>
  <c r="EV55" i="20" s="1"/>
  <c r="CU55" i="20" a="1"/>
  <c r="CU55" i="20" s="1"/>
  <c r="X55" i="20" a="1"/>
  <c r="X55" i="20" s="1"/>
  <c r="DW54" i="20" a="1"/>
  <c r="DW54" i="20" s="1"/>
  <c r="AZ54" i="20" a="1"/>
  <c r="AZ54" i="20" s="1"/>
  <c r="EY53" i="20" a="1"/>
  <c r="EY53" i="20" s="1"/>
  <c r="CB53" i="20" a="1"/>
  <c r="CB53" i="20" s="1"/>
  <c r="AA53" i="20" a="1"/>
  <c r="AA53" i="20" s="1"/>
  <c r="DD52" i="20" a="1"/>
  <c r="DD52" i="20" s="1"/>
  <c r="BB52" i="20" a="1"/>
  <c r="BB52" i="20" s="1"/>
  <c r="EY51" i="20" a="1"/>
  <c r="EY51" i="20" s="1"/>
  <c r="CN51" i="20" a="1"/>
  <c r="CN51" i="20" s="1"/>
  <c r="V51" i="20" a="1"/>
  <c r="V51" i="20" s="1"/>
  <c r="DJ50" i="20" a="1"/>
  <c r="DJ50" i="20" s="1"/>
  <c r="BA50" i="20" a="1"/>
  <c r="BA50" i="20" s="1"/>
  <c r="EO49" i="20" a="1"/>
  <c r="EO49" i="20" s="1"/>
  <c r="CC49" i="20" a="1"/>
  <c r="CC49" i="20" s="1"/>
  <c r="Q49" i="20" a="1"/>
  <c r="Q49" i="20" s="1"/>
  <c r="CZ62" i="20" a="1"/>
  <c r="CZ62" i="20" s="1"/>
  <c r="CM59" i="20" a="1"/>
  <c r="CM59" i="20" s="1"/>
  <c r="BD57" i="20" a="1"/>
  <c r="BD57" i="20" s="1"/>
  <c r="DV56" i="20" a="1"/>
  <c r="DV56" i="20" s="1"/>
  <c r="AX56" i="20" a="1"/>
  <c r="AX56" i="20" s="1"/>
  <c r="DT55" i="20" a="1"/>
  <c r="DT55" i="20" s="1"/>
  <c r="BS55" i="20" a="1"/>
  <c r="BS55" i="20" s="1"/>
  <c r="EV54" i="20" a="1"/>
  <c r="EV54" i="20" s="1"/>
  <c r="CU54" i="20" a="1"/>
  <c r="CU54" i="20" s="1"/>
  <c r="X54" i="20" a="1"/>
  <c r="X54" i="20" s="1"/>
  <c r="DW53" i="20" a="1"/>
  <c r="DW53" i="20" s="1"/>
  <c r="AZ53" i="20" a="1"/>
  <c r="AZ53" i="20" s="1"/>
  <c r="EY52" i="20" a="1"/>
  <c r="EY52" i="20" s="1"/>
  <c r="CB52" i="20" a="1"/>
  <c r="CB52" i="20" s="1"/>
  <c r="R52" i="20" a="1"/>
  <c r="R52" i="20" s="1"/>
  <c r="CU51" i="20" a="1"/>
  <c r="CU51" i="20" s="1"/>
  <c r="AJ51" i="20" a="1"/>
  <c r="AJ51" i="20" s="1"/>
  <c r="DY50" i="20" a="1"/>
  <c r="DY50" i="20" s="1"/>
  <c r="BM50" i="20" a="1"/>
  <c r="BM50" i="20" s="1"/>
  <c r="F50" i="20" a="1"/>
  <c r="F50" i="20" s="1"/>
  <c r="CT49" i="20" a="1"/>
  <c r="CT49" i="20" s="1"/>
  <c r="AH49" i="20" a="1"/>
  <c r="AH49" i="20" s="1"/>
  <c r="DV48" i="20" a="1"/>
  <c r="DV48" i="20" s="1"/>
  <c r="BL88" i="20" a="1"/>
  <c r="BL88" i="20" s="1"/>
  <c r="EB88" i="20" a="1"/>
  <c r="EB88" i="20" s="1"/>
  <c r="CD85" i="20" a="1"/>
  <c r="CD85" i="20" s="1"/>
  <c r="DE82" i="20" a="1"/>
  <c r="DE82" i="20" s="1"/>
  <c r="EI85" i="20" a="1"/>
  <c r="EI85" i="20" s="1"/>
  <c r="AK89" i="20" a="1"/>
  <c r="AK89" i="20" s="1"/>
  <c r="DH85" i="20" a="1"/>
  <c r="DH85" i="20" s="1"/>
  <c r="EG88" i="20" a="1"/>
  <c r="EG88" i="20" s="1"/>
  <c r="BV85" i="20" a="1"/>
  <c r="BV85" i="20" s="1"/>
  <c r="DU82" i="20" a="1"/>
  <c r="DU82" i="20" s="1"/>
  <c r="CA79" i="20" a="1"/>
  <c r="CA79" i="20" s="1"/>
  <c r="X76" i="20" a="1"/>
  <c r="X76" i="20" s="1"/>
  <c r="EB79" i="20" a="1"/>
  <c r="EB79" i="20" s="1"/>
  <c r="DG76" i="20" a="1"/>
  <c r="DG76" i="20" s="1"/>
  <c r="AK79" i="20" a="1"/>
  <c r="AK79" i="20" s="1"/>
  <c r="ES75" i="20" a="1"/>
  <c r="ES75" i="20" s="1"/>
  <c r="BE79" i="20" a="1"/>
  <c r="BE79" i="20" s="1"/>
  <c r="J76" i="20" a="1"/>
  <c r="J76" i="20" s="1"/>
  <c r="FC79" i="20" a="1"/>
  <c r="FC79" i="20" s="1"/>
  <c r="DJ76" i="20" a="1"/>
  <c r="DJ76" i="20" s="1"/>
  <c r="Y80" i="20" a="1"/>
  <c r="Y80" i="20" s="1"/>
  <c r="EA76" i="20" a="1"/>
  <c r="EA76" i="20" s="1"/>
  <c r="EQ80" i="20" a="1"/>
  <c r="EQ80" i="20" s="1"/>
  <c r="CC77" i="20" a="1"/>
  <c r="CC77" i="20" s="1"/>
  <c r="EV80" i="20" a="1"/>
  <c r="EV80" i="20" s="1"/>
  <c r="CR77" i="20" a="1"/>
  <c r="CR77" i="20" s="1"/>
  <c r="Y75" i="20" a="1"/>
  <c r="Y75" i="20" s="1"/>
  <c r="EB71" i="20" a="1"/>
  <c r="EB71" i="20" s="1"/>
  <c r="EY74" i="20" a="1"/>
  <c r="EY74" i="20" s="1"/>
  <c r="CZ71" i="20" a="1"/>
  <c r="CZ71" i="20" s="1"/>
  <c r="P75" i="20" a="1"/>
  <c r="P75" i="20" s="1"/>
  <c r="DL71" i="20" a="1"/>
  <c r="DL71" i="20" s="1"/>
  <c r="AB75" i="20" a="1"/>
  <c r="AB75" i="20" s="1"/>
  <c r="DY71" i="20" a="1"/>
  <c r="DY71" i="20" s="1"/>
  <c r="AI75" i="20" a="1"/>
  <c r="AI75" i="20" s="1"/>
  <c r="Z72" i="20" a="1"/>
  <c r="Z72" i="20" s="1"/>
  <c r="CD70" i="20" a="1"/>
  <c r="CD70" i="20" s="1"/>
  <c r="EH68" i="20" a="1"/>
  <c r="EH68" i="20" s="1"/>
  <c r="M75" i="20" a="1"/>
  <c r="M75" i="20" s="1"/>
  <c r="BS74" i="20" a="1"/>
  <c r="BS74" i="20" s="1"/>
  <c r="DF73" i="20" a="1"/>
  <c r="DF73" i="20" s="1"/>
  <c r="W73" i="20" a="1"/>
  <c r="W73" i="20" s="1"/>
  <c r="CQ72" i="20" a="1"/>
  <c r="CQ72" i="20" s="1"/>
  <c r="R72" i="20" a="1"/>
  <c r="R72" i="20" s="1"/>
  <c r="CI71" i="20" a="1"/>
  <c r="CI71" i="20" s="1"/>
  <c r="L71" i="20" a="1"/>
  <c r="L71" i="20" s="1"/>
  <c r="BV70" i="20" a="1"/>
  <c r="BV70" i="20" s="1"/>
  <c r="EM69" i="20" a="1"/>
  <c r="EM69" i="20" s="1"/>
  <c r="BP69" i="20" a="1"/>
  <c r="BP69" i="20" s="1"/>
  <c r="EG68" i="20" a="1"/>
  <c r="EG68" i="20" s="1"/>
  <c r="CI75" i="20" a="1"/>
  <c r="CI75" i="20" s="1"/>
  <c r="G75" i="20" a="1"/>
  <c r="G75" i="20" s="1"/>
  <c r="CP74" i="20" a="1"/>
  <c r="CP74" i="20" s="1"/>
  <c r="Q74" i="20" a="1"/>
  <c r="Q74" i="20" s="1"/>
  <c r="CZ73" i="20" a="1"/>
  <c r="CZ73" i="20" s="1"/>
  <c r="AB73" i="20" a="1"/>
  <c r="AB73" i="20" s="1"/>
  <c r="DD72" i="20" a="1"/>
  <c r="DD72" i="20" s="1"/>
  <c r="K72" i="20" a="1"/>
  <c r="K72" i="20" s="1"/>
  <c r="DB71" i="20" a="1"/>
  <c r="DB71" i="20" s="1"/>
  <c r="Y71" i="20" a="1"/>
  <c r="Y71" i="20" s="1"/>
  <c r="DP70" i="20" a="1"/>
  <c r="DP70" i="20" s="1"/>
  <c r="AM70" i="20" a="1"/>
  <c r="AM70" i="20" s="1"/>
  <c r="EE69" i="20" a="1"/>
  <c r="EE69" i="20" s="1"/>
  <c r="AV69" i="20" a="1"/>
  <c r="AV69" i="20" s="1"/>
  <c r="DS68" i="20" a="1"/>
  <c r="DS68" i="20" s="1"/>
  <c r="BJ68" i="20" a="1"/>
  <c r="BJ68" i="20" s="1"/>
  <c r="CS73" i="20" a="1"/>
  <c r="CS73" i="20" s="1"/>
  <c r="CU69" i="20" a="1"/>
  <c r="CU69" i="20" s="1"/>
  <c r="CJ68" i="20" a="1"/>
  <c r="CJ68" i="20" s="1"/>
  <c r="I68" i="20" a="1"/>
  <c r="I68" i="20" s="1"/>
  <c r="CO67" i="20" a="1"/>
  <c r="CO67" i="20" s="1"/>
  <c r="L67" i="20" a="1"/>
  <c r="L67" i="20" s="1"/>
  <c r="DB66" i="20" a="1"/>
  <c r="DB66" i="20" s="1"/>
  <c r="AC66" i="20" a="1"/>
  <c r="AC66" i="20" s="1"/>
  <c r="DK65" i="20" a="1"/>
  <c r="DK65" i="20" s="1"/>
  <c r="AM65" i="20" a="1"/>
  <c r="AM65" i="20" s="1"/>
  <c r="DV64" i="20" a="1"/>
  <c r="DV64" i="20" s="1"/>
  <c r="AX64" i="20" a="1"/>
  <c r="AX64" i="20" s="1"/>
  <c r="DZ63" i="20" a="1"/>
  <c r="DZ63" i="20" s="1"/>
  <c r="BC63" i="20" a="1"/>
  <c r="BC63" i="20" s="1"/>
  <c r="EH73" i="20" a="1"/>
  <c r="EH73" i="20" s="1"/>
  <c r="EV70" i="20" a="1"/>
  <c r="EV70" i="20" s="1"/>
  <c r="ER68" i="20" a="1"/>
  <c r="ER68" i="20" s="1"/>
  <c r="AQ68" i="20" a="1"/>
  <c r="AQ68" i="20" s="1"/>
  <c r="DT67" i="20" a="1"/>
  <c r="DT67" i="20" s="1"/>
  <c r="BP67" i="20" a="1"/>
  <c r="BP67" i="20" s="1"/>
  <c r="ES66" i="20" a="1"/>
  <c r="ES66" i="20" s="1"/>
  <c r="CU66" i="20" a="1"/>
  <c r="CU66" i="20" s="1"/>
  <c r="AH66" i="20" a="1"/>
  <c r="AH66" i="20" s="1"/>
  <c r="DV65" i="20" a="1"/>
  <c r="DV65" i="20" s="1"/>
  <c r="BJ65" i="20" a="1"/>
  <c r="BJ65" i="20" s="1"/>
  <c r="EX64" i="20" a="1"/>
  <c r="EX64" i="20" s="1"/>
  <c r="CL64" i="20" a="1"/>
  <c r="CL64" i="20" s="1"/>
  <c r="Z64" i="20" a="1"/>
  <c r="Z64" i="20" s="1"/>
  <c r="DN63" i="20" a="1"/>
  <c r="DN63" i="20" s="1"/>
  <c r="BB63" i="20" a="1"/>
  <c r="BB63" i="20" s="1"/>
  <c r="ER72" i="20" a="1"/>
  <c r="ER72" i="20" s="1"/>
  <c r="DP69" i="20" a="1"/>
  <c r="DP69" i="20" s="1"/>
  <c r="DA68" i="20" a="1"/>
  <c r="DA68" i="20" s="1"/>
  <c r="AB68" i="20" a="1"/>
  <c r="AB68" i="20" s="1"/>
  <c r="DM67" i="20" a="1"/>
  <c r="DM67" i="20" s="1"/>
  <c r="AV67" i="20" a="1"/>
  <c r="AV67" i="20" s="1"/>
  <c r="EE66" i="20" a="1"/>
  <c r="EE66" i="20" s="1"/>
  <c r="CB66" i="20" a="1"/>
  <c r="CB66" i="20" s="1"/>
  <c r="P66" i="20" a="1"/>
  <c r="P66" i="20" s="1"/>
  <c r="DD65" i="20" a="1"/>
  <c r="DD65" i="20" s="1"/>
  <c r="AR65" i="20" a="1"/>
  <c r="AR65" i="20" s="1"/>
  <c r="EF64" i="20" a="1"/>
  <c r="EF64" i="20" s="1"/>
  <c r="BT64" i="20" a="1"/>
  <c r="BT64" i="20" s="1"/>
  <c r="H64" i="20" a="1"/>
  <c r="H64" i="20" s="1"/>
  <c r="CV63" i="20" a="1"/>
  <c r="CV63" i="20" s="1"/>
  <c r="AJ63" i="20" a="1"/>
  <c r="AJ63" i="20" s="1"/>
  <c r="P74" i="20" a="1"/>
  <c r="P74" i="20" s="1"/>
  <c r="EI70" i="20" a="1"/>
  <c r="EI70" i="20" s="1"/>
  <c r="F69" i="20" a="1"/>
  <c r="F69" i="20" s="1"/>
  <c r="BG68" i="20" a="1"/>
  <c r="BG68" i="20" s="1"/>
  <c r="EY67" i="20" a="1"/>
  <c r="EY67" i="20" s="1"/>
  <c r="CM67" i="20" a="1"/>
  <c r="CM67" i="20" s="1"/>
  <c r="W67" i="20" a="1"/>
  <c r="W67" i="20" s="1"/>
  <c r="DR66" i="20" a="1"/>
  <c r="DR66" i="20" s="1"/>
  <c r="AX66" i="20" a="1"/>
  <c r="AX66" i="20" s="1"/>
  <c r="EL65" i="20" a="1"/>
  <c r="EL65" i="20" s="1"/>
  <c r="BZ65" i="20" a="1"/>
  <c r="BZ65" i="20" s="1"/>
  <c r="N65" i="20" a="1"/>
  <c r="N65" i="20" s="1"/>
  <c r="DB64" i="20" a="1"/>
  <c r="DB64" i="20" s="1"/>
  <c r="AP64" i="20" a="1"/>
  <c r="AP64" i="20" s="1"/>
  <c r="ED63" i="20" a="1"/>
  <c r="ED63" i="20" s="1"/>
  <c r="CH72" i="20" a="1"/>
  <c r="CH72" i="20" s="1"/>
  <c r="DI69" i="20" a="1"/>
  <c r="DI69" i="20" s="1"/>
  <c r="CO68" i="20" a="1"/>
  <c r="CO68" i="20" s="1"/>
  <c r="Z68" i="20" a="1"/>
  <c r="Z68" i="20" s="1"/>
  <c r="DE67" i="20" a="1"/>
  <c r="DE67" i="20" s="1"/>
  <c r="AH67" i="20" a="1"/>
  <c r="AH67" i="20" s="1"/>
  <c r="ED66" i="20" a="1"/>
  <c r="ED66" i="20" s="1"/>
  <c r="BO66" i="20" a="1"/>
  <c r="BO66" i="20" s="1"/>
  <c r="FC65" i="20" a="1"/>
  <c r="FC65" i="20" s="1"/>
  <c r="CQ65" i="20" a="1"/>
  <c r="CQ65" i="20" s="1"/>
  <c r="AE65" i="20" a="1"/>
  <c r="AE65" i="20" s="1"/>
  <c r="DS64" i="20" a="1"/>
  <c r="DS64" i="20" s="1"/>
  <c r="BG64" i="20" a="1"/>
  <c r="BG64" i="20" s="1"/>
  <c r="EU63" i="20" a="1"/>
  <c r="EU63" i="20" s="1"/>
  <c r="CI63" i="20" a="1"/>
  <c r="CI63" i="20" s="1"/>
  <c r="W63" i="20" a="1"/>
  <c r="W63" i="20" s="1"/>
  <c r="DZ72" i="20" a="1"/>
  <c r="DZ72" i="20" s="1"/>
  <c r="ED69" i="20" a="1"/>
  <c r="ED69" i="20" s="1"/>
  <c r="DF68" i="20" a="1"/>
  <c r="DF68" i="20" s="1"/>
  <c r="Y68" i="20" a="1"/>
  <c r="Y68" i="20" s="1"/>
  <c r="DW67" i="20" a="1"/>
  <c r="DW67" i="20" s="1"/>
  <c r="BY67" i="20" a="1"/>
  <c r="BY67" i="20" s="1"/>
  <c r="FB66" i="20" a="1"/>
  <c r="FB66" i="20" s="1"/>
  <c r="CX66" i="20" a="1"/>
  <c r="CX66" i="20" s="1"/>
  <c r="AK66" i="20" a="1"/>
  <c r="AK66" i="20" s="1"/>
  <c r="DY65" i="20" a="1"/>
  <c r="DY65" i="20" s="1"/>
  <c r="BM65" i="20" a="1"/>
  <c r="BM65" i="20" s="1"/>
  <c r="FA64" i="20" a="1"/>
  <c r="FA64" i="20" s="1"/>
  <c r="CO64" i="20" a="1"/>
  <c r="CO64" i="20" s="1"/>
  <c r="AC64" i="20" a="1"/>
  <c r="AC64" i="20" s="1"/>
  <c r="DQ63" i="20" a="1"/>
  <c r="DQ63" i="20" s="1"/>
  <c r="BE63" i="20" a="1"/>
  <c r="BE63" i="20" s="1"/>
  <c r="ES62" i="20" a="1"/>
  <c r="ES62" i="20" s="1"/>
  <c r="CG62" i="20" a="1"/>
  <c r="CG62" i="20" s="1"/>
  <c r="EY73" i="20" a="1"/>
  <c r="EY73" i="20" s="1"/>
  <c r="BS71" i="20" a="1"/>
  <c r="BS71" i="20" s="1"/>
  <c r="EY68" i="20" a="1"/>
  <c r="EY68" i="20" s="1"/>
  <c r="BB68" i="20" a="1"/>
  <c r="BB68" i="20" s="1"/>
  <c r="EI67" i="20" a="1"/>
  <c r="EI67" i="20" s="1"/>
  <c r="BR67" i="20" a="1"/>
  <c r="BR67" i="20" s="1"/>
  <c r="N67" i="20" a="1"/>
  <c r="N67" i="20" s="1"/>
  <c r="CW66" i="20" a="1"/>
  <c r="CW66" i="20" s="1"/>
  <c r="AP66" i="20" a="1"/>
  <c r="AP66" i="20" s="1"/>
  <c r="ED65" i="20" a="1"/>
  <c r="ED65" i="20" s="1"/>
  <c r="BR65" i="20" a="1"/>
  <c r="BR65" i="20" s="1"/>
  <c r="F65" i="20" a="1"/>
  <c r="F65" i="20" s="1"/>
  <c r="CT64" i="20" a="1"/>
  <c r="CT64" i="20" s="1"/>
  <c r="AH64" i="20" a="1"/>
  <c r="AH64" i="20" s="1"/>
  <c r="DV63" i="20" a="1"/>
  <c r="DV63" i="20" s="1"/>
  <c r="BJ63" i="20" a="1"/>
  <c r="BJ63" i="20" s="1"/>
  <c r="EX62" i="20" a="1"/>
  <c r="EX62" i="20" s="1"/>
  <c r="CL62" i="20" a="1"/>
  <c r="CL62" i="20" s="1"/>
  <c r="DM68" i="20" a="1"/>
  <c r="DM68" i="20" s="1"/>
  <c r="AM64" i="20" a="1"/>
  <c r="AM64" i="20" s="1"/>
  <c r="EK62" i="20" a="1"/>
  <c r="EK62" i="20" s="1"/>
  <c r="CB62" i="20" a="1"/>
  <c r="CB62" i="20" s="1"/>
  <c r="FC61" i="20" a="1"/>
  <c r="FC61" i="20" s="1"/>
  <c r="CQ61" i="20" a="1"/>
  <c r="CQ61" i="20" s="1"/>
  <c r="AJ61" i="20" a="1"/>
  <c r="AJ61" i="20" s="1"/>
  <c r="EB60" i="20" a="1"/>
  <c r="EB60" i="20" s="1"/>
  <c r="AG60" i="20" a="1"/>
  <c r="AG60" i="20" s="1"/>
  <c r="DD59" i="20" a="1"/>
  <c r="DD59" i="20" s="1"/>
  <c r="AF59" i="20" a="1"/>
  <c r="AF59" i="20" s="1"/>
  <c r="CK58" i="20" a="1"/>
  <c r="CK58" i="20" s="1"/>
  <c r="H58" i="20" a="1"/>
  <c r="H58" i="20" s="1"/>
  <c r="CW57" i="20" a="1"/>
  <c r="CW57" i="20" s="1"/>
  <c r="AK57" i="20" a="1"/>
  <c r="AK57" i="20" s="1"/>
  <c r="CP66" i="20" a="1"/>
  <c r="CP66" i="20" s="1"/>
  <c r="DA63" i="20" a="1"/>
  <c r="DA63" i="20" s="1"/>
  <c r="BK62" i="20" a="1"/>
  <c r="BK62" i="20" s="1"/>
  <c r="EV61" i="20" a="1"/>
  <c r="EV61" i="20" s="1"/>
  <c r="CJ61" i="20" a="1"/>
  <c r="CJ61" i="20" s="1"/>
  <c r="E61" i="20" a="1"/>
  <c r="E61" i="20" s="1"/>
  <c r="CY60" i="20" a="1"/>
  <c r="CY60" i="20" s="1"/>
  <c r="AM60" i="20" a="1"/>
  <c r="AM60" i="20" s="1"/>
  <c r="EA59" i="20" a="1"/>
  <c r="EA59" i="20" s="1"/>
  <c r="BO59" i="20" a="1"/>
  <c r="BO59" i="20" s="1"/>
  <c r="FC58" i="20" a="1"/>
  <c r="FC58" i="20" s="1"/>
  <c r="CQ58" i="20" a="1"/>
  <c r="CQ58" i="20" s="1"/>
  <c r="AE58" i="20" a="1"/>
  <c r="AE58" i="20" s="1"/>
  <c r="DC57" i="20" a="1"/>
  <c r="DC57" i="20" s="1"/>
  <c r="DN71" i="20" a="1"/>
  <c r="DN71" i="20" s="1"/>
  <c r="CZ65" i="20" a="1"/>
  <c r="CZ65" i="20" s="1"/>
  <c r="AF63" i="20" a="1"/>
  <c r="AF63" i="20" s="1"/>
  <c r="CH62" i="20" a="1"/>
  <c r="CH62" i="20" s="1"/>
  <c r="S62" i="20" a="1"/>
  <c r="S62" i="20" s="1"/>
  <c r="DG61" i="20" a="1"/>
  <c r="DG61" i="20" s="1"/>
  <c r="AU61" i="20" a="1"/>
  <c r="AU61" i="20" s="1"/>
  <c r="EM60" i="20" a="1"/>
  <c r="EM60" i="20" s="1"/>
  <c r="CF60" i="20" a="1"/>
  <c r="CF60" i="20" s="1"/>
  <c r="AF60" i="20" a="1"/>
  <c r="AF60" i="20" s="1"/>
  <c r="EE59" i="20" a="1"/>
  <c r="EE59" i="20" s="1"/>
  <c r="CK59" i="20" a="1"/>
  <c r="CK59" i="20" s="1"/>
  <c r="AK59" i="20" a="1"/>
  <c r="AK59" i="20" s="1"/>
  <c r="EJ58" i="20" a="1"/>
  <c r="EJ58" i="20" s="1"/>
  <c r="CJ58" i="20" a="1"/>
  <c r="CJ58" i="20" s="1"/>
  <c r="AI58" i="20" a="1"/>
  <c r="AI58" i="20" s="1"/>
  <c r="EN57" i="20" a="1"/>
  <c r="EN57" i="20" s="1"/>
  <c r="CA57" i="20" a="1"/>
  <c r="CA57" i="20" s="1"/>
  <c r="O57" i="20" a="1"/>
  <c r="O57" i="20" s="1"/>
  <c r="EB66" i="20" a="1"/>
  <c r="EB66" i="20" s="1"/>
  <c r="CU63" i="20" a="1"/>
  <c r="CU63" i="20" s="1"/>
  <c r="DL62" i="20" a="1"/>
  <c r="DL62" i="20" s="1"/>
  <c r="AU62" i="20" a="1"/>
  <c r="AU62" i="20" s="1"/>
  <c r="EI61" i="20" a="1"/>
  <c r="EI61" i="20" s="1"/>
  <c r="BW61" i="20" a="1"/>
  <c r="BW61" i="20" s="1"/>
  <c r="U61" i="20" a="1"/>
  <c r="U61" i="20" s="1"/>
  <c r="CQ60" i="20" a="1"/>
  <c r="CQ60" i="20" s="1"/>
  <c r="AE60" i="20" a="1"/>
  <c r="AE60" i="20" s="1"/>
  <c r="DS59" i="20" a="1"/>
  <c r="DS59" i="20" s="1"/>
  <c r="BG59" i="20" a="1"/>
  <c r="BG59" i="20" s="1"/>
  <c r="EU58" i="20" a="1"/>
  <c r="EU58" i="20" s="1"/>
  <c r="CI58" i="20" a="1"/>
  <c r="CI58" i="20" s="1"/>
  <c r="S69" i="20" a="1"/>
  <c r="S69" i="20" s="1"/>
  <c r="AT65" i="20" a="1"/>
  <c r="AT65" i="20" s="1"/>
  <c r="EH62" i="20" a="1"/>
  <c r="EH62" i="20" s="1"/>
  <c r="BG62" i="20" a="1"/>
  <c r="BG62" i="20" s="1"/>
  <c r="ET61" i="20" a="1"/>
  <c r="ET61" i="20" s="1"/>
  <c r="CH61" i="20" a="1"/>
  <c r="CH61" i="20" s="1"/>
  <c r="T61" i="20" a="1"/>
  <c r="T61" i="20" s="1"/>
  <c r="DY60" i="20" a="1"/>
  <c r="DY60" i="20" s="1"/>
  <c r="AV60" i="20" a="1"/>
  <c r="AV60" i="20" s="1"/>
  <c r="DX59" i="20" a="1"/>
  <c r="DX59" i="20" s="1"/>
  <c r="AC59" i="20" a="1"/>
  <c r="AC59" i="20" s="1"/>
  <c r="CZ58" i="20" a="1"/>
  <c r="CZ58" i="20" s="1"/>
  <c r="AB58" i="20" a="1"/>
  <c r="AB58" i="20" s="1"/>
  <c r="CZ57" i="20" a="1"/>
  <c r="CZ57" i="20" s="1"/>
  <c r="AO57" i="20" a="1"/>
  <c r="AO57" i="20" s="1"/>
  <c r="DI67" i="20" a="1"/>
  <c r="DI67" i="20" s="1"/>
  <c r="BE64" i="20" a="1"/>
  <c r="BE64" i="20" s="1"/>
  <c r="EO62" i="20" a="1"/>
  <c r="EO62" i="20" s="1"/>
  <c r="CD62" i="20" a="1"/>
  <c r="CD62" i="20" s="1"/>
  <c r="EY61" i="20" a="1"/>
  <c r="EY61" i="20" s="1"/>
  <c r="CM61" i="20" a="1"/>
  <c r="CM61" i="20" s="1"/>
  <c r="S61" i="20" a="1"/>
  <c r="S61" i="20" s="1"/>
  <c r="DG60" i="20" a="1"/>
  <c r="DG60" i="20" s="1"/>
  <c r="AU60" i="20" a="1"/>
  <c r="AU60" i="20" s="1"/>
  <c r="EI59" i="20" a="1"/>
  <c r="EI59" i="20" s="1"/>
  <c r="BW59" i="20" a="1"/>
  <c r="BW59" i="20" s="1"/>
  <c r="K59" i="20" a="1"/>
  <c r="K59" i="20" s="1"/>
  <c r="CY58" i="20" a="1"/>
  <c r="CY58" i="20" s="1"/>
  <c r="AM58" i="20" a="1"/>
  <c r="AM58" i="20" s="1"/>
  <c r="EL57" i="20" a="1"/>
  <c r="EL57" i="20" s="1"/>
  <c r="BX57" i="20" a="1"/>
  <c r="BX57" i="20" s="1"/>
  <c r="L57" i="20" a="1"/>
  <c r="L57" i="20" s="1"/>
  <c r="DI66" i="20" a="1"/>
  <c r="DI66" i="20" s="1"/>
  <c r="BO63" i="20" a="1"/>
  <c r="BO63" i="20" s="1"/>
  <c r="DH62" i="20" a="1"/>
  <c r="DH62" i="20" s="1"/>
  <c r="P62" i="20" a="1"/>
  <c r="P62" i="20" s="1"/>
  <c r="DD61" i="20" a="1"/>
  <c r="DD61" i="20" s="1"/>
  <c r="AR61" i="20" a="1"/>
  <c r="AR61" i="20" s="1"/>
  <c r="DX60" i="20" a="1"/>
  <c r="DX60" i="20" s="1"/>
  <c r="BW60" i="20" a="1"/>
  <c r="BW60" i="20" s="1"/>
  <c r="AC60" i="20" a="1"/>
  <c r="AC60" i="20" s="1"/>
  <c r="EC59" i="20" a="1"/>
  <c r="EC59" i="20" s="1"/>
  <c r="CB59" i="20" a="1"/>
  <c r="CB59" i="20" s="1"/>
  <c r="AB59" i="20" a="1"/>
  <c r="AB59" i="20" s="1"/>
  <c r="EA58" i="20" a="1"/>
  <c r="EA58" i="20" s="1"/>
  <c r="CG58" i="20" a="1"/>
  <c r="CG58" i="20" s="1"/>
  <c r="AG58" i="20" a="1"/>
  <c r="AG58" i="20" s="1"/>
  <c r="DX57" i="20" a="1"/>
  <c r="DX57" i="20" s="1"/>
  <c r="BI57" i="20" a="1"/>
  <c r="BI57" i="20" s="1"/>
  <c r="AW61" i="20" a="1"/>
  <c r="AW61" i="20" s="1"/>
  <c r="AW58" i="20" a="1"/>
  <c r="AW58" i="20" s="1"/>
  <c r="M57" i="20" a="1"/>
  <c r="M57" i="20" s="1"/>
  <c r="CZ56" i="20" a="1"/>
  <c r="CZ56" i="20" s="1"/>
  <c r="AP56" i="20" a="1"/>
  <c r="AP56" i="20" s="1"/>
  <c r="DZ55" i="20" a="1"/>
  <c r="DZ55" i="20" s="1"/>
  <c r="BQ55" i="20" a="1"/>
  <c r="BQ55" i="20" s="1"/>
  <c r="FB54" i="20" a="1"/>
  <c r="FB54" i="20" s="1"/>
  <c r="CS54" i="20" a="1"/>
  <c r="CS54" i="20" s="1"/>
  <c r="AD54" i="20" a="1"/>
  <c r="AD54" i="20" s="1"/>
  <c r="DU53" i="20" a="1"/>
  <c r="DU53" i="20" s="1"/>
  <c r="BF53" i="20" a="1"/>
  <c r="BF53" i="20" s="1"/>
  <c r="EW52" i="20" a="1"/>
  <c r="EW52" i="20" s="1"/>
  <c r="CH52" i="20" a="1"/>
  <c r="CH52" i="20" s="1"/>
  <c r="AE52" i="20" a="1"/>
  <c r="AE52" i="20" s="1"/>
  <c r="DT51" i="20" a="1"/>
  <c r="DT51" i="20" s="1"/>
  <c r="AV51" i="20" a="1"/>
  <c r="AV51" i="20" s="1"/>
  <c r="EM50" i="20" a="1"/>
  <c r="EM50" i="20" s="1"/>
  <c r="CA50" i="20" a="1"/>
  <c r="CA50" i="20" s="1"/>
  <c r="V50" i="20" a="1"/>
  <c r="V50" i="20" s="1"/>
  <c r="BE60" i="20" a="1"/>
  <c r="BE60" i="20" s="1"/>
  <c r="CX57" i="20" a="1"/>
  <c r="CX57" i="20" s="1"/>
  <c r="EN56" i="20" a="1"/>
  <c r="EN56" i="20" s="1"/>
  <c r="BP56" i="20" a="1"/>
  <c r="BP56" i="20" s="1"/>
  <c r="G56" i="20" a="1"/>
  <c r="G56" i="20" s="1"/>
  <c r="CJ55" i="20" a="1"/>
  <c r="CJ55" i="20" s="1"/>
  <c r="AI55" i="20" a="1"/>
  <c r="AI55" i="20" s="1"/>
  <c r="DL54" i="20" a="1"/>
  <c r="DL54" i="20" s="1"/>
  <c r="BK54" i="20" a="1"/>
  <c r="BK54" i="20" s="1"/>
  <c r="EN53" i="20" a="1"/>
  <c r="EN53" i="20" s="1"/>
  <c r="CM53" i="20" a="1"/>
  <c r="CM53" i="20" s="1"/>
  <c r="P53" i="20" a="1"/>
  <c r="P53" i="20" s="1"/>
  <c r="DO52" i="20" a="1"/>
  <c r="DO52" i="20" s="1"/>
  <c r="AK52" i="20" a="1"/>
  <c r="AK52" i="20" s="1"/>
  <c r="DM51" i="20" a="1"/>
  <c r="DM51" i="20" s="1"/>
  <c r="BI51" i="20" a="1"/>
  <c r="BI51" i="20" s="1"/>
  <c r="ET50" i="20" a="1"/>
  <c r="ET50" i="20" s="1"/>
  <c r="CH50" i="20" a="1"/>
  <c r="CH50" i="20" s="1"/>
  <c r="U50" i="20" a="1"/>
  <c r="U50" i="20" s="1"/>
  <c r="L66" i="20" a="1"/>
  <c r="L66" i="20" s="1"/>
  <c r="DJ59" i="20" a="1"/>
  <c r="DJ59" i="20" s="1"/>
  <c r="BR57" i="20" a="1"/>
  <c r="BR57" i="20" s="1"/>
  <c r="DL56" i="20" a="1"/>
  <c r="DL56" i="20" s="1"/>
  <c r="BH56" i="20" a="1"/>
  <c r="BH56" i="20" s="1"/>
  <c r="F56" i="20" a="1"/>
  <c r="F56" i="20" s="1"/>
  <c r="CW55" i="20" a="1"/>
  <c r="CW55" i="20" s="1"/>
  <c r="AH55" i="20" a="1"/>
  <c r="AH55" i="20" s="1"/>
  <c r="DY54" i="20" a="1"/>
  <c r="DY54" i="20" s="1"/>
  <c r="BJ54" i="20" a="1"/>
  <c r="BJ54" i="20" s="1"/>
  <c r="FA53" i="20" a="1"/>
  <c r="FA53" i="20" s="1"/>
  <c r="CL53" i="20" a="1"/>
  <c r="CL53" i="20" s="1"/>
  <c r="AC53" i="20" a="1"/>
  <c r="AC53" i="20" s="1"/>
  <c r="DN52" i="20" a="1"/>
  <c r="DN52" i="20" s="1"/>
  <c r="BE52" i="20" a="1"/>
  <c r="BE52" i="20" s="1"/>
  <c r="FA51" i="20" a="1"/>
  <c r="FA51" i="20" s="1"/>
  <c r="CX51" i="20" a="1"/>
  <c r="CX51" i="20" s="1"/>
  <c r="AN51" i="20" a="1"/>
  <c r="AN51" i="20" s="1"/>
  <c r="EC50" i="20" a="1"/>
  <c r="EC50" i="20" s="1"/>
  <c r="BQ50" i="20" a="1"/>
  <c r="BQ50" i="20" s="1"/>
  <c r="FB49" i="20" a="1"/>
  <c r="FB49" i="20" s="1"/>
  <c r="CP49" i="20" a="1"/>
  <c r="CP49" i="20" s="1"/>
  <c r="AD49" i="20" a="1"/>
  <c r="AD49" i="20" s="1"/>
  <c r="DR48" i="20" a="1"/>
  <c r="DR48" i="20" s="1"/>
  <c r="BZ61" i="20" a="1"/>
  <c r="BZ61" i="20" s="1"/>
  <c r="DU58" i="20" a="1"/>
  <c r="DU58" i="20" s="1"/>
  <c r="AD57" i="20" a="1"/>
  <c r="AD57" i="20" s="1"/>
  <c r="DR56" i="20" a="1"/>
  <c r="DR56" i="20" s="1"/>
  <c r="BA56" i="20" a="1"/>
  <c r="BA56" i="20" s="1"/>
  <c r="ED55" i="20" a="1"/>
  <c r="ED55" i="20" s="1"/>
  <c r="CB55" i="20" a="1"/>
  <c r="CB55" i="20" s="1"/>
  <c r="AT16" i="20" a="1"/>
  <c r="AT16" i="20" s="1"/>
  <c r="CU16" i="20" a="1"/>
  <c r="CU16" i="20" s="1"/>
  <c r="CA22" i="20" a="1"/>
  <c r="CA22" i="20" s="1"/>
  <c r="BM22" i="20" a="1"/>
  <c r="BM22" i="20" s="1"/>
  <c r="DY22" i="20" a="1"/>
  <c r="DY22" i="20" s="1"/>
  <c r="Z22" i="20" a="1"/>
  <c r="Z22" i="20" s="1"/>
  <c r="CL22" i="20" a="1"/>
  <c r="CL22" i="20" s="1"/>
  <c r="EX22" i="20" a="1"/>
  <c r="EX22" i="20" s="1"/>
  <c r="AY22" i="20" a="1"/>
  <c r="AY22" i="20" s="1"/>
  <c r="DK22" i="20" a="1"/>
  <c r="DK22" i="20" s="1"/>
  <c r="DG22" i="20" a="1"/>
  <c r="DG22" i="20" s="1"/>
  <c r="BP22" i="20" a="1"/>
  <c r="BP22" i="20" s="1"/>
  <c r="EB22" i="20" a="1"/>
  <c r="EB22" i="20" s="1"/>
  <c r="AK22" i="20" a="1"/>
  <c r="AK22" i="20" s="1"/>
  <c r="CW22" i="20" a="1"/>
  <c r="CW22" i="20" s="1"/>
  <c r="F22" i="20" a="1"/>
  <c r="F22" i="20" s="1"/>
  <c r="BR22" i="20" a="1"/>
  <c r="BR22" i="20" s="1"/>
  <c r="ED22" i="20" a="1"/>
  <c r="ED22" i="20" s="1"/>
  <c r="DW22" i="20" a="1"/>
  <c r="DW22" i="20" s="1"/>
  <c r="P22" i="20" a="1"/>
  <c r="P22" i="20" s="1"/>
  <c r="CB22" i="20" a="1"/>
  <c r="CB22" i="20" s="1"/>
  <c r="EN22" i="20" a="1"/>
  <c r="EN22" i="20" s="1"/>
  <c r="EZ44" i="20" a="1"/>
  <c r="EZ44" i="20" s="1"/>
  <c r="BA45" i="20" a="1"/>
  <c r="BA45" i="20" s="1"/>
  <c r="CM49" i="20" a="1"/>
  <c r="CM49" i="20" s="1"/>
  <c r="EK45" i="20" a="1"/>
  <c r="EK45" i="20" s="1"/>
  <c r="BN48" i="20" a="1"/>
  <c r="BN48" i="20" s="1"/>
  <c r="EP45" i="20" a="1"/>
  <c r="EP45" i="20" s="1"/>
  <c r="DP48" i="20" a="1"/>
  <c r="DP48" i="20" s="1"/>
  <c r="DG45" i="20" a="1"/>
  <c r="DG45" i="20" s="1"/>
  <c r="EB56" i="20" a="1"/>
  <c r="EB56" i="20" s="1"/>
  <c r="BC47" i="20" a="1"/>
  <c r="BC47" i="20" s="1"/>
  <c r="AZ57" i="20" a="1"/>
  <c r="AZ57" i="20" s="1"/>
  <c r="BI47" i="20" a="1"/>
  <c r="BI47" i="20" s="1"/>
  <c r="K44" i="20" a="1"/>
  <c r="K44" i="20" s="1"/>
  <c r="EG46" i="20" a="1"/>
  <c r="EG46" i="20" s="1"/>
  <c r="P55" i="20" a="1"/>
  <c r="P55" i="20" s="1"/>
  <c r="BL44" i="20" a="1"/>
  <c r="BL44" i="20" s="1"/>
  <c r="DX44" i="20" a="1"/>
  <c r="DX44" i="20" s="1"/>
  <c r="AO45" i="20" a="1"/>
  <c r="AO45" i="20" s="1"/>
  <c r="CW45" i="20" a="1"/>
  <c r="CW45" i="20" s="1"/>
  <c r="F46" i="20" a="1"/>
  <c r="F46" i="20" s="1"/>
  <c r="BL46" i="20" a="1"/>
  <c r="BL46" i="20" s="1"/>
  <c r="DG46" i="20" a="1"/>
  <c r="DG46" i="20" s="1"/>
  <c r="M47" i="20" a="1"/>
  <c r="M47" i="20" s="1"/>
  <c r="CL47" i="20" a="1"/>
  <c r="CL47" i="20" s="1"/>
  <c r="EX47" i="20" a="1"/>
  <c r="EX47" i="20" s="1"/>
  <c r="BJ48" i="20" a="1"/>
  <c r="BJ48" i="20" s="1"/>
  <c r="EF48" i="20" a="1"/>
  <c r="EF48" i="20" s="1"/>
  <c r="BV49" i="20" a="1"/>
  <c r="BV49" i="20" s="1"/>
  <c r="CV50" i="20" a="1"/>
  <c r="CV50" i="20" s="1"/>
  <c r="Q54" i="20" a="1"/>
  <c r="Q54" i="20" s="1"/>
  <c r="CC57" i="20" a="1"/>
  <c r="CC57" i="20" s="1"/>
  <c r="AP44" i="20" a="1"/>
  <c r="AP44" i="20" s="1"/>
  <c r="CP44" i="20" a="1"/>
  <c r="CP44" i="20" s="1"/>
  <c r="EP44" i="20" a="1"/>
  <c r="EP44" i="20" s="1"/>
  <c r="AP45" i="20" a="1"/>
  <c r="AP45" i="20" s="1"/>
  <c r="CM45" i="20" a="1"/>
  <c r="CM45" i="20" s="1"/>
  <c r="G46" i="20" a="1"/>
  <c r="G46" i="20" s="1"/>
  <c r="CH46" i="20" a="1"/>
  <c r="CH46" i="20" s="1"/>
  <c r="ES46" i="20" a="1"/>
  <c r="ES46" i="20" s="1"/>
  <c r="BE47" i="20" a="1"/>
  <c r="BE47" i="20" s="1"/>
  <c r="DO47" i="20" a="1"/>
  <c r="DO47" i="20" s="1"/>
  <c r="AA48" i="20" a="1"/>
  <c r="AA48" i="20" s="1"/>
  <c r="CM48" i="20" a="1"/>
  <c r="CM48" i="20" s="1"/>
  <c r="FA48" i="20" a="1"/>
  <c r="FA48" i="20" s="1"/>
  <c r="DI49" i="20" a="1"/>
  <c r="DI49" i="20" s="1"/>
  <c r="BD51" i="20" a="1"/>
  <c r="BD51" i="20" s="1"/>
  <c r="BZ54" i="20" a="1"/>
  <c r="BZ54" i="20" s="1"/>
  <c r="ER61" i="20" a="1"/>
  <c r="ER61" i="20" s="1"/>
  <c r="BG44" i="20" a="1"/>
  <c r="BG44" i="20" s="1"/>
  <c r="DS44" i="20" a="1"/>
  <c r="DS44" i="20" s="1"/>
  <c r="AE45" i="20" a="1"/>
  <c r="AE45" i="20" s="1"/>
  <c r="DC45" i="20" a="1"/>
  <c r="DC45" i="20" s="1"/>
  <c r="W46" i="20" a="1"/>
  <c r="W46" i="20" s="1"/>
  <c r="CC46" i="20" a="1"/>
  <c r="CC46" i="20" s="1"/>
  <c r="EY46" i="20" a="1"/>
  <c r="EY46" i="20" s="1"/>
  <c r="BF47" i="20" a="1"/>
  <c r="BF47" i="20" s="1"/>
  <c r="DP47" i="20" a="1"/>
  <c r="DP47" i="20" s="1"/>
  <c r="AB48" i="20" a="1"/>
  <c r="AB48" i="20" s="1"/>
  <c r="CN48" i="20" a="1"/>
  <c r="CN48" i="20" s="1"/>
  <c r="T49" i="20" a="1"/>
  <c r="T49" i="20" s="1"/>
  <c r="DJ49" i="20" a="1"/>
  <c r="DJ49" i="20" s="1"/>
  <c r="DO51" i="20" a="1"/>
  <c r="DO51" i="20" s="1"/>
  <c r="CF54" i="20" a="1"/>
  <c r="CF54" i="20" s="1"/>
  <c r="ED57" i="20" a="1"/>
  <c r="ED57" i="20" s="1"/>
  <c r="CV44" i="20" a="1"/>
  <c r="CV44" i="20" s="1"/>
  <c r="U45" i="20" a="1"/>
  <c r="U45" i="20" s="1"/>
  <c r="BT45" i="20" a="1"/>
  <c r="BT45" i="20" s="1"/>
  <c r="EH45" i="20" a="1"/>
  <c r="EH45" i="20" s="1"/>
  <c r="AR46" i="20" a="1"/>
  <c r="AR46" i="20" s="1"/>
  <c r="CY46" i="20" a="1"/>
  <c r="CY46" i="20" s="1"/>
  <c r="O47" i="20" a="1"/>
  <c r="O47" i="20" s="1"/>
  <c r="CG47" i="20" a="1"/>
  <c r="CG47" i="20" s="1"/>
  <c r="ES47" i="20" a="1"/>
  <c r="ES47" i="20" s="1"/>
  <c r="BE48" i="20" a="1"/>
  <c r="BE48" i="20" s="1"/>
  <c r="DT48" i="20" a="1"/>
  <c r="DT48" i="20" s="1"/>
  <c r="BG49" i="20" a="1"/>
  <c r="BG49" i="20" s="1"/>
  <c r="AB50" i="20" a="1"/>
  <c r="AB50" i="20" s="1"/>
  <c r="ED52" i="20" a="1"/>
  <c r="ED52" i="20" s="1"/>
  <c r="AW56" i="20" a="1"/>
  <c r="AW56" i="20" s="1"/>
  <c r="Z44" i="20" a="1"/>
  <c r="Z44" i="20" s="1"/>
  <c r="CL44" i="20" a="1"/>
  <c r="CL44" i="20" s="1"/>
  <c r="EX44" i="20" a="1"/>
  <c r="EX44" i="20" s="1"/>
  <c r="BZ45" i="20" a="1"/>
  <c r="BZ45" i="20" s="1"/>
  <c r="ED45" i="20" a="1"/>
  <c r="ED45" i="20" s="1"/>
  <c r="AX46" i="20" a="1"/>
  <c r="AX46" i="20" s="1"/>
  <c r="DZ46" i="20" a="1"/>
  <c r="DZ46" i="20" s="1"/>
  <c r="P47" i="20" a="1"/>
  <c r="P47" i="20" s="1"/>
  <c r="BW47" i="20" a="1"/>
  <c r="BW47" i="20" s="1"/>
  <c r="EI47" i="20" a="1"/>
  <c r="EI47" i="20" s="1"/>
  <c r="AU48" i="20" a="1"/>
  <c r="AU48" i="20" s="1"/>
  <c r="DU48" i="20" a="1"/>
  <c r="DU48" i="20" s="1"/>
  <c r="BH49" i="20" a="1"/>
  <c r="BH49" i="20" s="1"/>
  <c r="EL49" i="20" a="1"/>
  <c r="EL49" i="20" s="1"/>
  <c r="EJ52" i="20" a="1"/>
  <c r="EJ52" i="20" s="1"/>
  <c r="BD56" i="20" a="1"/>
  <c r="BD56" i="20" s="1"/>
  <c r="AL44" i="20" a="1"/>
  <c r="AL44" i="20" s="1"/>
  <c r="CG44" i="20" a="1"/>
  <c r="CG44" i="20" s="1"/>
  <c r="EH44" i="20" a="1"/>
  <c r="EH44" i="20" s="1"/>
  <c r="AH45" i="20" a="1"/>
  <c r="AH45" i="20" s="1"/>
  <c r="CP45" i="20" a="1"/>
  <c r="CP45" i="20" s="1"/>
  <c r="ET45" i="20" a="1"/>
  <c r="ET45" i="20" s="1"/>
  <c r="BD46" i="20" a="1"/>
  <c r="BD46" i="20" s="1"/>
  <c r="DU46" i="20" a="1"/>
  <c r="DU46" i="20" s="1"/>
  <c r="AK47" i="20" a="1"/>
  <c r="AK47" i="20" s="1"/>
  <c r="DA47" i="20" a="1"/>
  <c r="DA47" i="20" s="1"/>
  <c r="M48" i="20" a="1"/>
  <c r="M48" i="20" s="1"/>
  <c r="BY48" i="20" a="1"/>
  <c r="BY48" i="20" s="1"/>
  <c r="EV48" i="20" a="1"/>
  <c r="EV48" i="20" s="1"/>
  <c r="CA49" i="20" a="1"/>
  <c r="CA49" i="20" s="1"/>
  <c r="DP50" i="20" a="1"/>
  <c r="DP50" i="20" s="1"/>
  <c r="CU53" i="20" a="1"/>
  <c r="CU53" i="20" s="1"/>
  <c r="BK56" i="20" a="1"/>
  <c r="BK56" i="20" s="1"/>
  <c r="AA44" i="20" a="1"/>
  <c r="AA44" i="20" s="1"/>
  <c r="CM44" i="20" a="1"/>
  <c r="CM44" i="20" s="1"/>
  <c r="EY44" i="20" a="1"/>
  <c r="EY44" i="20" s="1"/>
  <c r="CF45" i="20" a="1"/>
  <c r="CF45" i="20" s="1"/>
  <c r="EU45" i="20" a="1"/>
  <c r="EU45" i="20" s="1"/>
  <c r="BE46" i="20" a="1"/>
  <c r="BE46" i="20" s="1"/>
  <c r="DA46" i="20" a="1"/>
  <c r="DA46" i="20" s="1"/>
  <c r="Q47" i="20" a="1"/>
  <c r="Q47" i="20" s="1"/>
  <c r="CJ47" i="20" a="1"/>
  <c r="CJ47" i="20" s="1"/>
  <c r="EV47" i="20" a="1"/>
  <c r="EV47" i="20" s="1"/>
  <c r="BH48" i="20" a="1"/>
  <c r="BH48" i="20" s="1"/>
  <c r="EE48" i="20" a="1"/>
  <c r="EE48" i="20" s="1"/>
  <c r="CD49" i="20" a="1"/>
  <c r="CD49" i="20" s="1"/>
  <c r="DX50" i="20" a="1"/>
  <c r="DX50" i="20" s="1"/>
  <c r="I55" i="20" a="1"/>
  <c r="I55" i="20" s="1"/>
  <c r="F61" i="20" a="1"/>
  <c r="F61" i="20" s="1"/>
  <c r="U49" i="20" a="1"/>
  <c r="U49" i="20" s="1"/>
  <c r="CY49" i="20" a="1"/>
  <c r="CY49" i="20" s="1"/>
  <c r="W50" i="20" a="1"/>
  <c r="W50" i="20" s="1"/>
  <c r="CK50" i="20" a="1"/>
  <c r="CK50" i="20" s="1"/>
  <c r="E51" i="20" a="1"/>
  <c r="E51" i="20" s="1"/>
  <c r="BS51" i="20" a="1"/>
  <c r="BS51" i="20" s="1"/>
  <c r="EX51" i="20" a="1"/>
  <c r="EX51" i="20" s="1"/>
  <c r="BV52" i="20" a="1"/>
  <c r="BV52" i="20" s="1"/>
  <c r="E53" i="20" a="1"/>
  <c r="E53" i="20" s="1"/>
  <c r="BU53" i="20" a="1"/>
  <c r="BU53" i="20" s="1"/>
  <c r="EQ53" i="20" a="1"/>
  <c r="EQ53" i="20" s="1"/>
  <c r="BM54" i="20" a="1"/>
  <c r="BM54" i="20" s="1"/>
  <c r="EB54" i="20" a="1"/>
  <c r="EB54" i="20" s="1"/>
  <c r="BE55" i="20" a="1"/>
  <c r="BE55" i="20" s="1"/>
  <c r="DN55" i="20" a="1"/>
  <c r="DN55" i="20" s="1"/>
  <c r="BE56" i="20" a="1"/>
  <c r="BE56" i="20" s="1"/>
  <c r="EJ56" i="20" a="1"/>
  <c r="EJ56" i="20" s="1"/>
  <c r="E58" i="20" a="1"/>
  <c r="E58" i="20" s="1"/>
  <c r="L61" i="20" a="1"/>
  <c r="L61" i="20" s="1"/>
  <c r="ET48" i="20" a="1"/>
  <c r="ET48" i="20" s="1"/>
  <c r="BK49" i="20" a="1"/>
  <c r="BK49" i="20" s="1"/>
  <c r="EI49" i="20" a="1"/>
  <c r="EI49" i="20" s="1"/>
  <c r="BF50" i="20" a="1"/>
  <c r="BF50" i="20" s="1"/>
  <c r="DZ50" i="20" a="1"/>
  <c r="DZ50" i="20" s="1"/>
  <c r="AY51" i="20" a="1"/>
  <c r="AY51" i="20" s="1"/>
  <c r="DW51" i="20" a="1"/>
  <c r="DW51" i="20" s="1"/>
  <c r="AG52" i="20" a="1"/>
  <c r="AG52" i="20" s="1"/>
  <c r="CQ52" i="20" a="1"/>
  <c r="CQ52" i="20" s="1"/>
  <c r="M53" i="20" a="1"/>
  <c r="M53" i="20" s="1"/>
  <c r="CI53" i="20" a="1"/>
  <c r="CI53" i="20" s="1"/>
  <c r="L54" i="20" a="1"/>
  <c r="L54" i="20" s="1"/>
  <c r="BT54" i="20" a="1"/>
  <c r="BT54" i="20" s="1"/>
  <c r="EW54" i="20" a="1"/>
  <c r="EW54" i="20" s="1"/>
  <c r="BM55" i="20" a="1"/>
  <c r="BM55" i="20" s="1"/>
  <c r="EI55" i="20" a="1"/>
  <c r="EI55" i="20" s="1"/>
  <c r="AY56" i="20" a="1"/>
  <c r="AY56" i="20" s="1"/>
  <c r="DP56" i="20" a="1"/>
  <c r="DP56" i="20" s="1"/>
  <c r="BH57" i="20" a="1"/>
  <c r="BH57" i="20" s="1"/>
  <c r="CC60" i="20" a="1"/>
  <c r="CC60" i="20" s="1"/>
  <c r="CW67" i="20" a="1"/>
  <c r="CW67" i="20" s="1"/>
  <c r="AO50" i="20" a="1"/>
  <c r="AO50" i="20" s="1"/>
  <c r="DK50" i="20" a="1"/>
  <c r="DK50" i="20" s="1"/>
  <c r="AE51" i="20" a="1"/>
  <c r="AE51" i="20" s="1"/>
  <c r="CV51" i="20" a="1"/>
  <c r="CV51" i="20" s="1"/>
  <c r="M52" i="20" a="1"/>
  <c r="M52" i="20" s="1"/>
  <c r="CY52" i="20" a="1"/>
  <c r="CY52" i="20" s="1"/>
  <c r="G53" i="20" a="1"/>
  <c r="G53" i="20" s="1"/>
  <c r="CJ53" i="20" a="1"/>
  <c r="CJ53" i="20" s="1"/>
  <c r="ER53" i="20" a="1"/>
  <c r="ER53" i="20" s="1"/>
  <c r="BU54" i="20" a="1"/>
  <c r="BU54" i="20" s="1"/>
  <c r="EX54" i="20" a="1"/>
  <c r="EX54" i="20" s="1"/>
  <c r="BN55" i="20" a="1"/>
  <c r="BN55" i="20" s="1"/>
  <c r="EQ55" i="20" a="1"/>
  <c r="EQ55" i="20" s="1"/>
  <c r="AZ56" i="20" a="1"/>
  <c r="AZ56" i="20" s="1"/>
  <c r="EE56" i="20" a="1"/>
  <c r="EE56" i="20" s="1"/>
  <c r="K58" i="20" a="1"/>
  <c r="K58" i="20" s="1"/>
  <c r="BL63" i="20" a="1"/>
  <c r="BL63" i="20" s="1"/>
  <c r="AF51" i="20" a="1"/>
  <c r="AF51" i="20" s="1"/>
  <c r="DR51" i="20" a="1"/>
  <c r="DR51" i="20" s="1"/>
  <c r="BK52" i="20" a="1"/>
  <c r="BK52" i="20" s="1"/>
  <c r="EU52" i="20" a="1"/>
  <c r="EU52" i="20" s="1"/>
  <c r="CK53" i="20" a="1"/>
  <c r="CK53" i="20" s="1"/>
  <c r="AA54" i="20" a="1"/>
  <c r="AA54" i="20" s="1"/>
  <c r="EE54" i="20" a="1"/>
  <c r="EE54" i="20" s="1"/>
  <c r="CV55" i="20" a="1"/>
  <c r="CV55" i="20" s="1"/>
  <c r="CB56" i="20" a="1"/>
  <c r="CB56" i="20" s="1"/>
  <c r="DQ57" i="20" a="1"/>
  <c r="DQ57" i="20" s="1"/>
  <c r="BM62" i="20" a="1"/>
  <c r="BM62" i="20" s="1"/>
  <c r="CK49" i="20" a="1"/>
  <c r="CK49" i="20" s="1"/>
  <c r="DM50" i="20" a="1"/>
  <c r="DM50" i="20" s="1"/>
  <c r="DS51" i="20" a="1"/>
  <c r="DS51" i="20" s="1"/>
  <c r="DG52" i="20" a="1"/>
  <c r="DG52" i="20" s="1"/>
  <c r="BC54" i="20" a="1"/>
  <c r="BC54" i="20" s="1"/>
  <c r="EY55" i="20" a="1"/>
  <c r="EY55" i="20" s="1"/>
  <c r="U59" i="20" a="1"/>
  <c r="U59" i="20" s="1"/>
  <c r="EL50" i="20" a="1"/>
  <c r="EL50" i="20" s="1"/>
  <c r="DA52" i="20" a="1"/>
  <c r="DA52" i="20" s="1"/>
  <c r="AW54" i="20" a="1"/>
  <c r="AW54" i="20" s="1"/>
  <c r="ES55" i="20" a="1"/>
  <c r="ES55" i="20" s="1"/>
  <c r="DP59" i="20" a="1"/>
  <c r="DP59" i="20" s="1"/>
  <c r="AO51" i="20" a="1"/>
  <c r="AO51" i="20" s="1"/>
  <c r="EP52" i="20" a="1"/>
  <c r="EP52" i="20" s="1"/>
  <c r="BJ55" i="20" a="1"/>
  <c r="BJ55" i="20" s="1"/>
  <c r="DR57" i="20" a="1"/>
  <c r="DR57" i="20" s="1"/>
  <c r="BR60" i="20" a="1"/>
  <c r="BR60" i="20" s="1"/>
  <c r="FD56" i="20" a="1"/>
  <c r="FD56" i="20" s="1"/>
  <c r="AI60" i="20" a="1"/>
  <c r="AI60" i="20" s="1"/>
  <c r="BK67" i="20" a="1"/>
  <c r="BK67" i="20" s="1"/>
  <c r="DS60" i="20" a="1"/>
  <c r="DS60" i="20" s="1"/>
  <c r="CC58" i="20" a="1"/>
  <c r="CC58" i="20" s="1"/>
  <c r="EC61" i="20" a="1"/>
  <c r="EC61" i="20" s="1"/>
  <c r="AD58" i="20" a="1"/>
  <c r="AD58" i="20" s="1"/>
  <c r="DZ60" i="20" a="1"/>
  <c r="DZ60" i="20" s="1"/>
  <c r="CV57" i="20" a="1"/>
  <c r="CV57" i="20" s="1"/>
  <c r="EN60" i="20" a="1"/>
  <c r="EN60" i="20" s="1"/>
  <c r="FB57" i="20" a="1"/>
  <c r="FB57" i="20" s="1"/>
  <c r="EW61" i="20" a="1"/>
  <c r="EW61" i="20" s="1"/>
  <c r="DJ63" i="20" a="1"/>
  <c r="DJ63" i="20" s="1"/>
  <c r="H67" i="20" a="1"/>
  <c r="H67" i="20" s="1"/>
  <c r="EM62" i="20" a="1"/>
  <c r="EM62" i="20" s="1"/>
  <c r="AE66" i="20" a="1"/>
  <c r="AE66" i="20" s="1"/>
  <c r="CB72" i="20" a="1"/>
  <c r="CB72" i="20" s="1"/>
  <c r="EW65" i="20" a="1"/>
  <c r="EW65" i="20" s="1"/>
  <c r="AJ72" i="20" a="1"/>
  <c r="AJ72" i="20" s="1"/>
  <c r="CY66" i="20" a="1"/>
  <c r="CY66" i="20" s="1"/>
  <c r="AD63" i="20" a="1"/>
  <c r="AD63" i="20" s="1"/>
  <c r="BV66" i="20" a="1"/>
  <c r="BV66" i="20" s="1"/>
  <c r="AV63" i="20" a="1"/>
  <c r="AV63" i="20" s="1"/>
  <c r="CO66" i="20" a="1"/>
  <c r="CO66" i="20" s="1"/>
  <c r="AW63" i="20" a="1"/>
  <c r="AW63" i="20" s="1"/>
  <c r="F67" i="20" a="1"/>
  <c r="F67" i="20" s="1"/>
  <c r="AO69" i="20" a="1"/>
  <c r="AO69" i="20" s="1"/>
  <c r="Q73" i="20" a="1"/>
  <c r="Q73" i="20" s="1"/>
  <c r="DY69" i="20" a="1"/>
  <c r="DY69" i="20" s="1"/>
  <c r="BG74" i="20" a="1"/>
  <c r="BG74" i="20" s="1"/>
  <c r="BJ71" i="20" a="1"/>
  <c r="BJ71" i="20" s="1"/>
  <c r="O77" i="20" a="1"/>
  <c r="O77" i="20" s="1"/>
  <c r="DI82" i="20" a="1"/>
  <c r="DI82" i="20" s="1"/>
  <c r="BI88" i="20" a="1"/>
  <c r="BI88" i="20" s="1"/>
  <c r="EA45" i="20" a="1"/>
  <c r="EA45" i="20" s="1"/>
  <c r="AB47" i="20" a="1"/>
  <c r="AB47" i="20" s="1"/>
  <c r="EF45" i="20" a="1"/>
  <c r="EF45" i="20" s="1"/>
  <c r="BL50" i="20" a="1"/>
  <c r="BL50" i="20" s="1"/>
  <c r="Z46" i="20" a="1"/>
  <c r="Z46" i="20" s="1"/>
  <c r="DI48" i="20" a="1"/>
  <c r="DI48" i="20" s="1"/>
  <c r="AE46" i="20" a="1"/>
  <c r="AE46" i="20" s="1"/>
  <c r="DF49" i="20" a="1"/>
  <c r="DF49" i="20" s="1"/>
  <c r="CA46" i="20" a="1"/>
  <c r="CA46" i="20" s="1"/>
  <c r="CN44" i="20" a="1"/>
  <c r="CN44" i="20" s="1"/>
  <c r="CV47" i="20" a="1"/>
  <c r="CV47" i="20" s="1"/>
  <c r="CT44" i="20" a="1"/>
  <c r="CT44" i="20" s="1"/>
  <c r="EW47" i="20" a="1"/>
  <c r="EW47" i="20" s="1"/>
  <c r="CZ44" i="20" a="1"/>
  <c r="CZ44" i="20" s="1"/>
  <c r="BN47" i="20" a="1"/>
  <c r="BN47" i="20" s="1"/>
  <c r="E44" i="20" a="1"/>
  <c r="E44" i="20" s="1"/>
  <c r="BQ44" i="20" a="1"/>
  <c r="BQ44" i="20" s="1"/>
  <c r="EC44" i="20" a="1"/>
  <c r="EC44" i="20" s="1"/>
  <c r="AU45" i="20" a="1"/>
  <c r="AU45" i="20" s="1"/>
  <c r="DL45" i="20" a="1"/>
  <c r="DL45" i="20" s="1"/>
  <c r="AA46" i="20" a="1"/>
  <c r="AA46" i="20" s="1"/>
  <c r="BQ46" i="20" a="1"/>
  <c r="BQ46" i="20" s="1"/>
  <c r="DM46" i="20" a="1"/>
  <c r="DM46" i="20" s="1"/>
  <c r="R47" i="20" a="1"/>
  <c r="R47" i="20" s="1"/>
  <c r="CQ47" i="20" a="1"/>
  <c r="CQ47" i="20" s="1"/>
  <c r="FC47" i="20" a="1"/>
  <c r="FC47" i="20" s="1"/>
  <c r="BO48" i="20" a="1"/>
  <c r="BO48" i="20" s="1"/>
  <c r="EP48" i="20" a="1"/>
  <c r="EP48" i="20" s="1"/>
  <c r="CW49" i="20" a="1"/>
  <c r="CW49" i="20" s="1"/>
  <c r="EN50" i="20" a="1"/>
  <c r="EN50" i="20" s="1"/>
  <c r="BS54" i="20" a="1"/>
  <c r="BS54" i="20" s="1"/>
  <c r="CW61" i="20" a="1"/>
  <c r="CW61" i="20" s="1"/>
  <c r="AU44" i="20" a="1"/>
  <c r="AU44" i="20" s="1"/>
  <c r="CU44" i="20" a="1"/>
  <c r="CU44" i="20" s="1"/>
  <c r="EV44" i="20" a="1"/>
  <c r="EV44" i="20" s="1"/>
  <c r="AV45" i="20" a="1"/>
  <c r="AV45" i="20" s="1"/>
  <c r="DB45" i="20" a="1"/>
  <c r="DB45" i="20" s="1"/>
  <c r="L46" i="20" a="1"/>
  <c r="L46" i="20" s="1"/>
  <c r="DC46" i="20" a="1"/>
  <c r="DC46" i="20" s="1"/>
  <c r="EX46" i="20" a="1"/>
  <c r="EX46" i="20" s="1"/>
  <c r="BO47" i="20" a="1"/>
  <c r="BO47" i="20" s="1"/>
  <c r="EA47" i="20" a="1"/>
  <c r="EA47" i="20" s="1"/>
  <c r="AM48" i="20" a="1"/>
  <c r="AM48" i="20" s="1"/>
  <c r="CY48" i="20" a="1"/>
  <c r="CY48" i="20" s="1"/>
  <c r="J49" i="20" a="1"/>
  <c r="J49" i="20" s="1"/>
  <c r="DS49" i="20" a="1"/>
  <c r="DS49" i="20" s="1"/>
  <c r="DG51" i="20" a="1"/>
  <c r="DG51" i="20" s="1"/>
  <c r="AC55" i="20" a="1"/>
  <c r="AC55" i="20" s="1"/>
  <c r="G44" i="20" a="1"/>
  <c r="G44" i="20" s="1"/>
  <c r="BS44" i="20" a="1"/>
  <c r="BS44" i="20" s="1"/>
  <c r="EE44" i="20" a="1"/>
  <c r="EE44" i="20" s="1"/>
  <c r="BC45" i="20" a="1"/>
  <c r="BC45" i="20" s="1"/>
  <c r="DR45" i="20" a="1"/>
  <c r="DR45" i="20" s="1"/>
  <c r="AB46" i="20" a="1"/>
  <c r="AB46" i="20" s="1"/>
  <c r="CI46" i="20" a="1"/>
  <c r="CI46" i="20" s="1"/>
  <c r="FD46" i="20" a="1"/>
  <c r="FD46" i="20" s="1"/>
  <c r="BK47" i="20" a="1"/>
  <c r="BK47" i="20" s="1"/>
  <c r="DU47" i="20" a="1"/>
  <c r="DU47" i="20" s="1"/>
  <c r="AG48" i="20" a="1"/>
  <c r="AG48" i="20" s="1"/>
  <c r="CS48" i="20" a="1"/>
  <c r="CS48" i="20" s="1"/>
  <c r="AC49" i="20" a="1"/>
  <c r="AC49" i="20" s="1"/>
  <c r="EH49" i="20" a="1"/>
  <c r="EH49" i="20" s="1"/>
  <c r="Q52" i="20" a="1"/>
  <c r="Q52" i="20" s="1"/>
  <c r="EH54" i="20" a="1"/>
  <c r="EH54" i="20" s="1"/>
  <c r="H44" i="20" a="1"/>
  <c r="H44" i="20" s="1"/>
  <c r="DC44" i="20" a="1"/>
  <c r="DC44" i="20" s="1"/>
  <c r="Z45" i="20" a="1"/>
  <c r="Z45" i="20" s="1"/>
  <c r="BY45" i="20" a="1"/>
  <c r="BY45" i="20" s="1"/>
  <c r="EN45" i="20" a="1"/>
  <c r="EN45" i="20" s="1"/>
  <c r="AW46" i="20" a="1"/>
  <c r="AW46" i="20" s="1"/>
  <c r="DD46" i="20" a="1"/>
  <c r="DD46" i="20" s="1"/>
  <c r="AE47" i="20" a="1"/>
  <c r="AE47" i="20" s="1"/>
  <c r="CT47" i="20" a="1"/>
  <c r="CT47" i="20" s="1"/>
  <c r="F48" i="20" a="1"/>
  <c r="F48" i="20" s="1"/>
  <c r="BR48" i="20" a="1"/>
  <c r="BR48" i="20" s="1"/>
  <c r="EB48" i="20" a="1"/>
  <c r="EB48" i="20" s="1"/>
  <c r="BY49" i="20" a="1"/>
  <c r="BY49" i="20" s="1"/>
  <c r="AY50" i="20" a="1"/>
  <c r="AY50" i="20" s="1"/>
  <c r="CG53" i="20" a="1"/>
  <c r="CG53" i="20" s="1"/>
  <c r="DA56" i="20" a="1"/>
  <c r="DA56" i="20" s="1"/>
  <c r="AF44" i="20" a="1"/>
  <c r="AF44" i="20" s="1"/>
  <c r="CR44" i="20" a="1"/>
  <c r="CR44" i="20" s="1"/>
  <c r="FD44" i="20" a="1"/>
  <c r="FD44" i="20" s="1"/>
  <c r="CE45" i="20" a="1"/>
  <c r="CE45" i="20" s="1"/>
  <c r="EI45" i="20" a="1"/>
  <c r="EI45" i="20" s="1"/>
  <c r="BO46" i="20" a="1"/>
  <c r="BO46" i="20" s="1"/>
  <c r="EE46" i="20" a="1"/>
  <c r="EE46" i="20" s="1"/>
  <c r="U47" i="20" a="1"/>
  <c r="U47" i="20" s="1"/>
  <c r="CC47" i="20" a="1"/>
  <c r="CC47" i="20" s="1"/>
  <c r="EO47" i="20" a="1"/>
  <c r="EO47" i="20" s="1"/>
  <c r="BA48" i="20" a="1"/>
  <c r="BA48" i="20" s="1"/>
  <c r="EC48" i="20" a="1"/>
  <c r="EC48" i="20" s="1"/>
  <c r="BQ49" i="20" a="1"/>
  <c r="BQ49" i="20" s="1"/>
  <c r="AE50" i="20" a="1"/>
  <c r="AE50" i="20" s="1"/>
  <c r="AL53" i="20" a="1"/>
  <c r="AL53" i="20" s="1"/>
  <c r="N57" i="20" a="1"/>
  <c r="N57" i="20" s="1"/>
  <c r="AR44" i="20" a="1"/>
  <c r="AR44" i="20" s="1"/>
  <c r="CS44" i="20" a="1"/>
  <c r="CS44" i="20" s="1"/>
  <c r="EM44" i="20" a="1"/>
  <c r="EM44" i="20" s="1"/>
  <c r="AM45" i="20" a="1"/>
  <c r="AM45" i="20" s="1"/>
  <c r="CU45" i="20" a="1"/>
  <c r="CU45" i="20" s="1"/>
  <c r="EY45" i="20" a="1"/>
  <c r="EY45" i="20" s="1"/>
  <c r="BI46" i="20" a="1"/>
  <c r="BI46" i="20" s="1"/>
  <c r="EA46" i="20" a="1"/>
  <c r="EA46" i="20" s="1"/>
  <c r="AQ47" i="20" a="1"/>
  <c r="AQ47" i="20" s="1"/>
  <c r="DF47" i="20" a="1"/>
  <c r="DF47" i="20" s="1"/>
  <c r="R48" i="20" a="1"/>
  <c r="R48" i="20" s="1"/>
  <c r="CD48" i="20" a="1"/>
  <c r="CD48" i="20" s="1"/>
  <c r="E49" i="20" a="1"/>
  <c r="E49" i="20" s="1"/>
  <c r="CL49" i="20" a="1"/>
  <c r="CL49" i="20" s="1"/>
  <c r="AB51" i="20" a="1"/>
  <c r="AB51" i="20" s="1"/>
  <c r="EW53" i="20" a="1"/>
  <c r="EW53" i="20" s="1"/>
  <c r="DO56" i="20" a="1"/>
  <c r="DO56" i="20" s="1"/>
  <c r="AM44" i="20" a="1"/>
  <c r="AM44" i="20" s="1"/>
  <c r="CY44" i="20" a="1"/>
  <c r="CY44" i="20" s="1"/>
  <c r="K45" i="20" a="1"/>
  <c r="K45" i="20" s="1"/>
  <c r="CK45" i="20" a="1"/>
  <c r="CK45" i="20" s="1"/>
  <c r="EZ45" i="20" a="1"/>
  <c r="EZ45" i="20" s="1"/>
  <c r="BJ46" i="20" a="1"/>
  <c r="BJ46" i="20" s="1"/>
  <c r="DQ46" i="20" a="1"/>
  <c r="DQ46" i="20" s="1"/>
  <c r="W47" i="20" a="1"/>
  <c r="W47" i="20" s="1"/>
  <c r="CO47" i="20" a="1"/>
  <c r="CO47" i="20" s="1"/>
  <c r="FA47" i="20" a="1"/>
  <c r="FA47" i="20" s="1"/>
  <c r="BM48" i="20" a="1"/>
  <c r="BM48" i="20" s="1"/>
  <c r="EN48" i="20" a="1"/>
  <c r="EN48" i="20" s="1"/>
  <c r="DD49" i="20" a="1"/>
  <c r="DD49" i="20" s="1"/>
  <c r="CM51" i="20" a="1"/>
  <c r="CM51" i="20" s="1"/>
  <c r="BK55" i="20" a="1"/>
  <c r="BK55" i="20" s="1"/>
  <c r="FA66" i="20" a="1"/>
  <c r="FA66" i="20" s="1"/>
  <c r="AM49" i="20" a="1"/>
  <c r="AM49" i="20" s="1"/>
  <c r="DK49" i="20" a="1"/>
  <c r="DK49" i="20" s="1"/>
  <c r="AC50" i="20" a="1"/>
  <c r="AC50" i="20" s="1"/>
  <c r="CS50" i="20" a="1"/>
  <c r="CS50" i="20" s="1"/>
  <c r="M51" i="20" a="1"/>
  <c r="M51" i="20" s="1"/>
  <c r="BY51" i="20" a="1"/>
  <c r="BY51" i="20" s="1"/>
  <c r="E52" i="20" a="1"/>
  <c r="E52" i="20" s="1"/>
  <c r="CP52" i="20" a="1"/>
  <c r="CP52" i="20" s="1"/>
  <c r="L53" i="20" a="1"/>
  <c r="L53" i="20" s="1"/>
  <c r="CH53" i="20" a="1"/>
  <c r="CH53" i="20" s="1"/>
  <c r="EX53" i="20" a="1"/>
  <c r="EX53" i="20" s="1"/>
  <c r="CA54" i="20" a="1"/>
  <c r="CA54" i="20" s="1"/>
  <c r="EI54" i="20" a="1"/>
  <c r="EI54" i="20" s="1"/>
  <c r="BL55" i="20" a="1"/>
  <c r="BL55" i="20" s="1"/>
  <c r="EH55" i="20" a="1"/>
  <c r="EH55" i="20" s="1"/>
  <c r="BS56" i="20" a="1"/>
  <c r="BS56" i="20" s="1"/>
  <c r="EQ56" i="20" a="1"/>
  <c r="EQ56" i="20" s="1"/>
  <c r="AC58" i="20" a="1"/>
  <c r="AC58" i="20" s="1"/>
  <c r="BI61" i="20" a="1"/>
  <c r="BI61" i="20" s="1"/>
  <c r="EY48" i="20" a="1"/>
  <c r="EY48" i="20" s="1"/>
  <c r="BW49" i="20" a="1"/>
  <c r="BW49" i="20" s="1"/>
  <c r="ET49" i="20" a="1"/>
  <c r="ET49" i="20" s="1"/>
  <c r="BN50" i="20" a="1"/>
  <c r="BN50" i="20" s="1"/>
  <c r="EH50" i="20" a="1"/>
  <c r="EH50" i="20" s="1"/>
  <c r="BF51" i="20" a="1"/>
  <c r="BF51" i="20" s="1"/>
  <c r="ED51" i="20" a="1"/>
  <c r="ED51" i="20" s="1"/>
  <c r="AN52" i="20" a="1"/>
  <c r="AN52" i="20" s="1"/>
  <c r="CX52" i="20" a="1"/>
  <c r="CX52" i="20" s="1"/>
  <c r="AG53" i="20" a="1"/>
  <c r="AG53" i="20" s="1"/>
  <c r="CP53" i="20" a="1"/>
  <c r="CP53" i="20" s="1"/>
  <c r="S54" i="20" a="1"/>
  <c r="S54" i="20" s="1"/>
  <c r="CH54" i="20" a="1"/>
  <c r="CH54" i="20" s="1"/>
  <c r="FD54" i="20" a="1"/>
  <c r="FD54" i="20" s="1"/>
  <c r="BZ55" i="20" a="1"/>
  <c r="BZ55" i="20" s="1"/>
  <c r="EP55" i="20" a="1"/>
  <c r="EP55" i="20" s="1"/>
  <c r="BL56" i="20" a="1"/>
  <c r="BL56" i="20" s="1"/>
  <c r="DW56" i="20" a="1"/>
  <c r="DW56" i="20" s="1"/>
  <c r="CJ57" i="20" a="1"/>
  <c r="CJ57" i="20" s="1"/>
  <c r="DW60" i="20" a="1"/>
  <c r="DW60" i="20" s="1"/>
  <c r="EC49" i="20" a="1"/>
  <c r="EC49" i="20" s="1"/>
  <c r="BB50" i="20" a="1"/>
  <c r="BB50" i="20" s="1"/>
  <c r="DS50" i="20" a="1"/>
  <c r="DS50" i="20" s="1"/>
  <c r="AR51" i="20" a="1"/>
  <c r="AR51" i="20" s="1"/>
  <c r="DC51" i="20" a="1"/>
  <c r="DC51" i="20" s="1"/>
  <c r="T52" i="20" a="1"/>
  <c r="T52" i="20" s="1"/>
  <c r="DE52" i="20" a="1"/>
  <c r="DE52" i="20" s="1"/>
  <c r="N53" i="20" a="1"/>
  <c r="N53" i="20" s="1"/>
  <c r="CQ53" i="20" a="1"/>
  <c r="CQ53" i="20" s="1"/>
  <c r="F54" i="20" a="1"/>
  <c r="F54" i="20" s="1"/>
  <c r="CI54" i="20" a="1"/>
  <c r="CI54" i="20" s="1"/>
  <c r="E55" i="20" a="1"/>
  <c r="E55" i="20" s="1"/>
  <c r="BT55" i="20" a="1"/>
  <c r="BT55" i="20" s="1"/>
  <c r="EW55" i="20" a="1"/>
  <c r="EW55" i="20" s="1"/>
  <c r="BG56" i="20" a="1"/>
  <c r="BG56" i="20" s="1"/>
  <c r="EL56" i="20" a="1"/>
  <c r="EL56" i="20" s="1"/>
  <c r="I59" i="20" a="1"/>
  <c r="I59" i="20" s="1"/>
  <c r="BW65" i="20" a="1"/>
  <c r="BW65" i="20" s="1"/>
  <c r="AM51" i="20" a="1"/>
  <c r="AM51" i="20" s="1"/>
  <c r="ET51" i="20" a="1"/>
  <c r="ET51" i="20" s="1"/>
  <c r="BR52" i="20" a="1"/>
  <c r="BR52" i="20" s="1"/>
  <c r="FA52" i="20" a="1"/>
  <c r="FA52" i="20" s="1"/>
  <c r="CX53" i="20" a="1"/>
  <c r="CX53" i="20" s="1"/>
  <c r="AH54" i="20" a="1"/>
  <c r="AH54" i="20" s="1"/>
  <c r="ER54" i="20" a="1"/>
  <c r="ER54" i="20" s="1"/>
  <c r="DC55" i="20" a="1"/>
  <c r="DC55" i="20" s="1"/>
  <c r="CP56" i="20" a="1"/>
  <c r="CP56" i="20" s="1"/>
  <c r="EQ57" i="20" a="1"/>
  <c r="EQ57" i="20" s="1"/>
  <c r="DG48" i="20" a="1"/>
  <c r="DG48" i="20" s="1"/>
  <c r="DM49" i="20" a="1"/>
  <c r="DM49" i="20" s="1"/>
  <c r="DU50" i="20" a="1"/>
  <c r="DU50" i="20" s="1"/>
  <c r="EM51" i="20" a="1"/>
  <c r="EM51" i="20" s="1"/>
  <c r="I53" i="20" a="1"/>
  <c r="I53" i="20" s="1"/>
  <c r="DE54" i="20" a="1"/>
  <c r="DE54" i="20" s="1"/>
  <c r="AU56" i="20" a="1"/>
  <c r="AU56" i="20" s="1"/>
  <c r="U62" i="20" a="1"/>
  <c r="U62" i="20" s="1"/>
  <c r="AU51" i="20" a="1"/>
  <c r="AU51" i="20" s="1"/>
  <c r="FC52" i="20" a="1"/>
  <c r="FC52" i="20" s="1"/>
  <c r="CY54" i="20" a="1"/>
  <c r="CY54" i="20" s="1"/>
  <c r="BC56" i="20" a="1"/>
  <c r="BC56" i="20" s="1"/>
  <c r="FD49" i="20" a="1"/>
  <c r="FD49" i="20" s="1"/>
  <c r="DF51" i="20" a="1"/>
  <c r="DF51" i="20" s="1"/>
  <c r="AR53" i="20" a="1"/>
  <c r="AR53" i="20" s="1"/>
  <c r="DS55" i="20" a="1"/>
  <c r="DS55" i="20" s="1"/>
  <c r="Z58" i="20" a="1"/>
  <c r="Z58" i="20" s="1"/>
  <c r="DR60" i="20" a="1"/>
  <c r="DR60" i="20" s="1"/>
  <c r="BP57" i="20" a="1"/>
  <c r="BP57" i="20" s="1"/>
  <c r="CU60" i="20" a="1"/>
  <c r="CU60" i="20" s="1"/>
  <c r="AH57" i="20" a="1"/>
  <c r="AH57" i="20" s="1"/>
  <c r="N61" i="20" a="1"/>
  <c r="N61" i="20" s="1"/>
  <c r="EO58" i="20" a="1"/>
  <c r="EO58" i="20" s="1"/>
  <c r="AO62" i="20" a="1"/>
  <c r="AO62" i="20" s="1"/>
  <c r="CD58" i="20" a="1"/>
  <c r="CD58" i="20" s="1"/>
  <c r="AO61" i="20" a="1"/>
  <c r="AO61" i="20" s="1"/>
  <c r="M58" i="20" a="1"/>
  <c r="M58" i="20" s="1"/>
  <c r="BY61" i="20" a="1"/>
  <c r="BY61" i="20" s="1"/>
  <c r="CE58" i="20" a="1"/>
  <c r="CE58" i="20" s="1"/>
  <c r="BS62" i="20" a="1"/>
  <c r="BS62" i="20" s="1"/>
  <c r="V64" i="20" a="1"/>
  <c r="V64" i="20" s="1"/>
  <c r="BL67" i="20" a="1"/>
  <c r="BL67" i="20" s="1"/>
  <c r="AY63" i="20" a="1"/>
  <c r="AY63" i="20" s="1"/>
  <c r="CR66" i="20" a="1"/>
  <c r="CR66" i="20" s="1"/>
  <c r="Q63" i="20" a="1"/>
  <c r="Q63" i="20" s="1"/>
  <c r="BI66" i="20" a="1"/>
  <c r="BI66" i="20" s="1"/>
  <c r="DX63" i="20" a="1"/>
  <c r="DX63" i="20" s="1"/>
  <c r="P67" i="20" a="1"/>
  <c r="P67" i="20" s="1"/>
  <c r="CP63" i="20" a="1"/>
  <c r="CP63" i="20" s="1"/>
  <c r="DS66" i="20" a="1"/>
  <c r="DS66" i="20" s="1"/>
  <c r="DH63" i="20" a="1"/>
  <c r="DH63" i="20" s="1"/>
  <c r="EL66" i="20" a="1"/>
  <c r="EL66" i="20" s="1"/>
  <c r="DO63" i="20" a="1"/>
  <c r="DO63" i="20" s="1"/>
  <c r="CJ67" i="20" a="1"/>
  <c r="CJ67" i="20" s="1"/>
  <c r="CW69" i="20" a="1"/>
  <c r="CW69" i="20" s="1"/>
  <c r="CN73" i="20" a="1"/>
  <c r="CN73" i="20" s="1"/>
  <c r="BP70" i="20" a="1"/>
  <c r="BP70" i="20" s="1"/>
  <c r="EP74" i="20" a="1"/>
  <c r="EP74" i="20" s="1"/>
  <c r="DD74" i="20" a="1"/>
  <c r="DD74" i="20" s="1"/>
  <c r="BY80" i="20" a="1"/>
  <c r="BY80" i="20" s="1"/>
  <c r="DY78" i="20" a="1"/>
  <c r="DY78" i="20" s="1"/>
  <c r="AD85" i="20" a="1"/>
  <c r="AD85" i="20" s="1"/>
  <c r="H48" i="20" a="1"/>
  <c r="H48" i="20" s="1"/>
  <c r="BT47" i="20" a="1"/>
  <c r="BT47" i="20" s="1"/>
  <c r="U46" i="20" a="1"/>
  <c r="U46" i="20" s="1"/>
  <c r="FD52" i="20" a="1"/>
  <c r="FD52" i="20" s="1"/>
  <c r="DF46" i="20" a="1"/>
  <c r="DF46" i="20" s="1"/>
  <c r="CR50" i="20" a="1"/>
  <c r="CR50" i="20" s="1"/>
  <c r="DL46" i="20" a="1"/>
  <c r="DL46" i="20" s="1"/>
  <c r="EF50" i="20" a="1"/>
  <c r="EF50" i="20" s="1"/>
  <c r="AX47" i="20" a="1"/>
  <c r="AX47" i="20" s="1"/>
  <c r="EI44" i="20" a="1"/>
  <c r="EI44" i="20" s="1"/>
  <c r="EQ47" i="20" a="1"/>
  <c r="EQ47" i="20" s="1"/>
  <c r="EO44" i="20" a="1"/>
  <c r="EO44" i="20" s="1"/>
  <c r="AQ48" i="20" a="1"/>
  <c r="AQ48" i="20" s="1"/>
  <c r="AN45" i="20" a="1"/>
  <c r="AN45" i="20" s="1"/>
  <c r="DH47" i="20" a="1"/>
  <c r="DH47" i="20" s="1"/>
  <c r="W44" i="20" a="1"/>
  <c r="W44" i="20" s="1"/>
  <c r="CI44" i="20" a="1"/>
  <c r="CI44" i="20" s="1"/>
  <c r="EU44" i="20" a="1"/>
  <c r="EU44" i="20" s="1"/>
  <c r="BG45" i="20" a="1"/>
  <c r="BG45" i="20" s="1"/>
  <c r="DQ45" i="20" a="1"/>
  <c r="DQ45" i="20" s="1"/>
  <c r="AF46" i="20" a="1"/>
  <c r="AF46" i="20" s="1"/>
  <c r="BV46" i="20" a="1"/>
  <c r="BV46" i="20" s="1"/>
  <c r="DR46" i="20" a="1"/>
  <c r="DR46" i="20" s="1"/>
  <c r="X47" i="20" a="1"/>
  <c r="X47" i="20" s="1"/>
  <c r="DC47" i="20" a="1"/>
  <c r="DC47" i="20" s="1"/>
  <c r="O48" i="20" a="1"/>
  <c r="O48" i="20" s="1"/>
  <c r="CA48" i="20" a="1"/>
  <c r="CA48" i="20" s="1"/>
  <c r="EZ48" i="20" a="1"/>
  <c r="EZ48" i="20" s="1"/>
  <c r="DG49" i="20" a="1"/>
  <c r="DG49" i="20" s="1"/>
  <c r="AW51" i="20" a="1"/>
  <c r="AW51" i="20" s="1"/>
  <c r="DU54" i="20" a="1"/>
  <c r="DU54" i="20" s="1"/>
  <c r="F44" i="20" a="1"/>
  <c r="F44" i="20" s="1"/>
  <c r="BA44" i="20" a="1"/>
  <c r="BA44" i="20" s="1"/>
  <c r="DB44" i="20" a="1"/>
  <c r="DB44" i="20" s="1"/>
  <c r="FB44" i="20" a="1"/>
  <c r="FB44" i="20" s="1"/>
  <c r="BB45" i="20" a="1"/>
  <c r="BB45" i="20" s="1"/>
  <c r="DH45" i="20" a="1"/>
  <c r="DH45" i="20" s="1"/>
  <c r="Q46" i="20" a="1"/>
  <c r="Q46" i="20" s="1"/>
  <c r="DH46" i="20" a="1"/>
  <c r="DH46" i="20" s="1"/>
  <c r="FC46" i="20" a="1"/>
  <c r="FC46" i="20" s="1"/>
  <c r="BU47" i="20" a="1"/>
  <c r="BU47" i="20" s="1"/>
  <c r="EG47" i="20" a="1"/>
  <c r="EG47" i="20" s="1"/>
  <c r="AS48" i="20" a="1"/>
  <c r="AS48" i="20" s="1"/>
  <c r="DE48" i="20" a="1"/>
  <c r="DE48" i="20" s="1"/>
  <c r="AK49" i="20" a="1"/>
  <c r="AK49" i="20" s="1"/>
  <c r="EG49" i="20" a="1"/>
  <c r="EG49" i="20" s="1"/>
  <c r="K52" i="20" a="1"/>
  <c r="K52" i="20" s="1"/>
  <c r="EG55" i="20" a="1"/>
  <c r="EG55" i="20" s="1"/>
  <c r="M44" i="20" a="1"/>
  <c r="M44" i="20" s="1"/>
  <c r="BY44" i="20" a="1"/>
  <c r="BY44" i="20" s="1"/>
  <c r="EK44" i="20" a="1"/>
  <c r="EK44" i="20" s="1"/>
  <c r="BI45" i="20" a="1"/>
  <c r="BI45" i="20" s="1"/>
  <c r="DX45" i="20" a="1"/>
  <c r="DX45" i="20" s="1"/>
  <c r="AG46" i="20" a="1"/>
  <c r="AG46" i="20" s="1"/>
  <c r="CN46" i="20" a="1"/>
  <c r="CN46" i="20" s="1"/>
  <c r="I47" i="20" a="1"/>
  <c r="I47" i="20" s="1"/>
  <c r="BV47" i="20" a="1"/>
  <c r="BV47" i="20" s="1"/>
  <c r="EH47" i="20" a="1"/>
  <c r="EH47" i="20" s="1"/>
  <c r="AT48" i="20" a="1"/>
  <c r="AT48" i="20" s="1"/>
  <c r="DF48" i="20" a="1"/>
  <c r="DF48" i="20" s="1"/>
  <c r="AL49" i="20" a="1"/>
  <c r="AL49" i="20" s="1"/>
  <c r="FA49" i="20" a="1"/>
  <c r="FA49" i="20" s="1"/>
  <c r="BU52" i="20" a="1"/>
  <c r="BU52" i="20" s="1"/>
  <c r="AJ55" i="20" a="1"/>
  <c r="AJ55" i="20" s="1"/>
  <c r="AJ44" i="20" a="1"/>
  <c r="AJ44" i="20" s="1"/>
  <c r="DI44" i="20" a="1"/>
  <c r="DI44" i="20" s="1"/>
  <c r="AF45" i="20" a="1"/>
  <c r="AF45" i="20" s="1"/>
  <c r="CD45" i="20" a="1"/>
  <c r="CD45" i="20" s="1"/>
  <c r="ES45" i="20" a="1"/>
  <c r="ES45" i="20" s="1"/>
  <c r="BC46" i="20" a="1"/>
  <c r="BC46" i="20" s="1"/>
  <c r="DI46" i="20" a="1"/>
  <c r="DI46" i="20" s="1"/>
  <c r="AJ47" i="20" a="1"/>
  <c r="AJ47" i="20" s="1"/>
  <c r="CY47" i="20" a="1"/>
  <c r="CY47" i="20" s="1"/>
  <c r="K48" i="20" a="1"/>
  <c r="K48" i="20" s="1"/>
  <c r="BW48" i="20" a="1"/>
  <c r="BW48" i="20" s="1"/>
  <c r="EK48" i="20" a="1"/>
  <c r="EK48" i="20" s="1"/>
  <c r="CI49" i="20" a="1"/>
  <c r="CI49" i="20" s="1"/>
  <c r="CB50" i="20" a="1"/>
  <c r="CB50" i="20" s="1"/>
  <c r="AK54" i="20" a="1"/>
  <c r="AK54" i="20" s="1"/>
  <c r="E57" i="20" a="1"/>
  <c r="E57" i="20" s="1"/>
  <c r="AK44" i="20" a="1"/>
  <c r="AK44" i="20" s="1"/>
  <c r="CW44" i="20" a="1"/>
  <c r="CW44" i="20" s="1"/>
  <c r="I45" i="20" a="1"/>
  <c r="I45" i="20" s="1"/>
  <c r="CJ45" i="20" a="1"/>
  <c r="CJ45" i="20" s="1"/>
  <c r="EX45" i="20" a="1"/>
  <c r="EX45" i="20" s="1"/>
  <c r="BY46" i="20" a="1"/>
  <c r="BY46" i="20" s="1"/>
  <c r="EJ46" i="20" a="1"/>
  <c r="EJ46" i="20" s="1"/>
  <c r="Z47" i="20" a="1"/>
  <c r="Z47" i="20" s="1"/>
  <c r="CH47" i="20" a="1"/>
  <c r="CH47" i="20" s="1"/>
  <c r="ET47" i="20" a="1"/>
  <c r="ET47" i="20" s="1"/>
  <c r="BF48" i="20" a="1"/>
  <c r="BF48" i="20" s="1"/>
  <c r="EL48" i="20" a="1"/>
  <c r="EL48" i="20" s="1"/>
  <c r="BZ49" i="20" a="1"/>
  <c r="BZ49" i="20" s="1"/>
  <c r="CF50" i="20" a="1"/>
  <c r="CF50" i="20" s="1"/>
  <c r="CN53" i="20" a="1"/>
  <c r="CN53" i="20" s="1"/>
  <c r="BQ60" i="20" a="1"/>
  <c r="BQ60" i="20" s="1"/>
  <c r="AX44" i="20" a="1"/>
  <c r="AX44" i="20" s="1"/>
  <c r="CX44" i="20" a="1"/>
  <c r="CX44" i="20" s="1"/>
  <c r="ES44" i="20" a="1"/>
  <c r="ES44" i="20" s="1"/>
  <c r="AS45" i="20" a="1"/>
  <c r="AS45" i="20" s="1"/>
  <c r="CZ45" i="20" a="1"/>
  <c r="CZ45" i="20" s="1"/>
  <c r="N46" i="20" a="1"/>
  <c r="N46" i="20" s="1"/>
  <c r="BT46" i="20" a="1"/>
  <c r="BT46" i="20" s="1"/>
  <c r="EP46" i="20" a="1"/>
  <c r="EP46" i="20" s="1"/>
  <c r="BA47" i="20" a="1"/>
  <c r="BA47" i="20" s="1"/>
  <c r="DL47" i="20" a="1"/>
  <c r="DL47" i="20" s="1"/>
  <c r="X48" i="20" a="1"/>
  <c r="X48" i="20" s="1"/>
  <c r="CJ48" i="20" a="1"/>
  <c r="CJ48" i="20" s="1"/>
  <c r="N49" i="20" a="1"/>
  <c r="N49" i="20" s="1"/>
  <c r="CU49" i="20" a="1"/>
  <c r="CU49" i="20" s="1"/>
  <c r="CF51" i="20" a="1"/>
  <c r="CF51" i="20" s="1"/>
  <c r="AY54" i="20" a="1"/>
  <c r="AY54" i="20" s="1"/>
  <c r="W57" i="20" a="1"/>
  <c r="W57" i="20" s="1"/>
  <c r="AS44" i="20" a="1"/>
  <c r="AS44" i="20" s="1"/>
  <c r="DE44" i="20" a="1"/>
  <c r="DE44" i="20" s="1"/>
  <c r="Q45" i="20" a="1"/>
  <c r="Q45" i="20" s="1"/>
  <c r="CQ45" i="20" a="1"/>
  <c r="CQ45" i="20" s="1"/>
  <c r="E46" i="20" a="1"/>
  <c r="E46" i="20" s="1"/>
  <c r="BP46" i="20" a="1"/>
  <c r="BP46" i="20" s="1"/>
  <c r="EF46" i="20" a="1"/>
  <c r="EF46" i="20" s="1"/>
  <c r="AL47" i="20" a="1"/>
  <c r="AL47" i="20" s="1"/>
  <c r="DB47" i="20" a="1"/>
  <c r="DB47" i="20" s="1"/>
  <c r="N48" i="20" a="1"/>
  <c r="N48" i="20" s="1"/>
  <c r="BZ48" i="20" a="1"/>
  <c r="BZ48" i="20" s="1"/>
  <c r="F49" i="20" a="1"/>
  <c r="F49" i="20" s="1"/>
  <c r="DO49" i="20" a="1"/>
  <c r="DO49" i="20" s="1"/>
  <c r="EP51" i="20" a="1"/>
  <c r="EP51" i="20" s="1"/>
  <c r="DM55" i="20" a="1"/>
  <c r="DM55" i="20" s="1"/>
  <c r="EA48" i="20" a="1"/>
  <c r="EA48" i="20" s="1"/>
  <c r="AY49" i="20" a="1"/>
  <c r="AY49" i="20" s="1"/>
  <c r="DQ49" i="20" a="1"/>
  <c r="DQ49" i="20" s="1"/>
  <c r="AH50" i="20" a="1"/>
  <c r="AH50" i="20" s="1"/>
  <c r="DA50" i="20" a="1"/>
  <c r="DA50" i="20" s="1"/>
  <c r="U51" i="20" a="1"/>
  <c r="U51" i="20" s="1"/>
  <c r="CG51" i="20" a="1"/>
  <c r="CG51" i="20" s="1"/>
  <c r="Z52" i="20" a="1"/>
  <c r="Z52" i="20" s="1"/>
  <c r="CW52" i="20" a="1"/>
  <c r="CW52" i="20" s="1"/>
  <c r="S53" i="20" a="1"/>
  <c r="S53" i="20" s="1"/>
  <c r="CO53" i="20" a="1"/>
  <c r="CO53" i="20" s="1"/>
  <c r="FD53" i="20" a="1"/>
  <c r="FD53" i="20" s="1"/>
  <c r="CG54" i="20" a="1"/>
  <c r="CG54" i="20" s="1"/>
  <c r="EP54" i="20" a="1"/>
  <c r="EP54" i="20" s="1"/>
  <c r="BY55" i="20" a="1"/>
  <c r="BY55" i="20" s="1"/>
  <c r="EO55" i="20" a="1"/>
  <c r="EO55" i="20" s="1"/>
  <c r="BZ56" i="20" a="1"/>
  <c r="BZ56" i="20" s="1"/>
  <c r="EY56" i="20" a="1"/>
  <c r="EY56" i="20" s="1"/>
  <c r="BI58" i="20" a="1"/>
  <c r="BI58" i="20" s="1"/>
  <c r="DC61" i="20" a="1"/>
  <c r="DC61" i="20" s="1"/>
  <c r="K49" i="20" a="1"/>
  <c r="K49" i="20" s="1"/>
  <c r="CH49" i="20" a="1"/>
  <c r="CH49" i="20" s="1"/>
  <c r="EZ49" i="20" a="1"/>
  <c r="EZ49" i="20" s="1"/>
  <c r="BV50" i="20" a="1"/>
  <c r="BV50" i="20" s="1"/>
  <c r="EP50" i="20" a="1"/>
  <c r="EP50" i="20" s="1"/>
  <c r="BM51" i="20" a="1"/>
  <c r="BM51" i="20" s="1"/>
  <c r="EJ51" i="20" a="1"/>
  <c r="EJ51" i="20" s="1"/>
  <c r="AU52" i="20" a="1"/>
  <c r="AU52" i="20" s="1"/>
  <c r="DK52" i="20" a="1"/>
  <c r="DK52" i="20" s="1"/>
  <c r="AN53" i="20" a="1"/>
  <c r="AN53" i="20" s="1"/>
  <c r="CV53" i="20" a="1"/>
  <c r="CV53" i="20" s="1"/>
  <c r="Y54" i="20" a="1"/>
  <c r="Y54" i="20" s="1"/>
  <c r="CO54" i="20" a="1"/>
  <c r="CO54" i="20" s="1"/>
  <c r="K55" i="20" a="1"/>
  <c r="K55" i="20" s="1"/>
  <c r="CG55" i="20" a="1"/>
  <c r="CG55" i="20" s="1"/>
  <c r="FC55" i="20" a="1"/>
  <c r="FC55" i="20" s="1"/>
  <c r="BT56" i="20" a="1"/>
  <c r="BT56" i="20" s="1"/>
  <c r="ED56" i="20" a="1"/>
  <c r="ED56" i="20" s="1"/>
  <c r="DK57" i="20" a="1"/>
  <c r="DK57" i="20" s="1"/>
  <c r="R61" i="20" a="1"/>
  <c r="R61" i="20" s="1"/>
  <c r="EP49" i="20" a="1"/>
  <c r="EP49" i="20" s="1"/>
  <c r="BG50" i="20" a="1"/>
  <c r="BG50" i="20" s="1"/>
  <c r="EI50" i="20" a="1"/>
  <c r="EI50" i="20" s="1"/>
  <c r="AZ51" i="20" a="1"/>
  <c r="AZ51" i="20" s="1"/>
  <c r="DJ51" i="20" a="1"/>
  <c r="DJ51" i="20" s="1"/>
  <c r="AH52" i="20" a="1"/>
  <c r="AH52" i="20" s="1"/>
  <c r="DL52" i="20" a="1"/>
  <c r="DL52" i="20" s="1"/>
  <c r="T53" i="20" a="1"/>
  <c r="T53" i="20" s="1"/>
  <c r="CW53" i="20" a="1"/>
  <c r="CW53" i="20" s="1"/>
  <c r="Z54" i="20" a="1"/>
  <c r="Z54" i="20" s="1"/>
  <c r="CP54" i="20" a="1"/>
  <c r="CP54" i="20" s="1"/>
  <c r="S55" i="20" a="1"/>
  <c r="S55" i="20" s="1"/>
  <c r="CA55" i="20" a="1"/>
  <c r="CA55" i="20" s="1"/>
  <c r="FD55" i="20" a="1"/>
  <c r="FD55" i="20" s="1"/>
  <c r="BM56" i="20" a="1"/>
  <c r="BM56" i="20" s="1"/>
  <c r="ES56" i="20" a="1"/>
  <c r="ES56" i="20" s="1"/>
  <c r="BD59" i="20" a="1"/>
  <c r="BD59" i="20" s="1"/>
  <c r="DT50" i="20" a="1"/>
  <c r="DT50" i="20" s="1"/>
  <c r="AS51" i="20" a="1"/>
  <c r="AS51" i="20" s="1"/>
  <c r="EZ51" i="20" a="1"/>
  <c r="EZ51" i="20" s="1"/>
  <c r="BX52" i="20" a="1"/>
  <c r="BX52" i="20" s="1"/>
  <c r="H53" i="20" a="1"/>
  <c r="H53" i="20" s="1"/>
  <c r="DS53" i="20" a="1"/>
  <c r="DS53" i="20" s="1"/>
  <c r="BI54" i="20" a="1"/>
  <c r="BI54" i="20" s="1"/>
  <c r="EY54" i="20" a="1"/>
  <c r="EY54" i="20" s="1"/>
  <c r="DP55" i="20" a="1"/>
  <c r="DP55" i="20" s="1"/>
  <c r="DD56" i="20" a="1"/>
  <c r="DD56" i="20" s="1"/>
  <c r="AK58" i="20" a="1"/>
  <c r="AK58" i="20" s="1"/>
  <c r="DM48" i="20" a="1"/>
  <c r="DM48" i="20" s="1"/>
  <c r="EQ49" i="20" a="1"/>
  <c r="EQ49" i="20" s="1"/>
  <c r="FA50" i="20" a="1"/>
  <c r="FA50" i="20" s="1"/>
  <c r="EU51" i="20" a="1"/>
  <c r="EU51" i="20" s="1"/>
  <c r="V53" i="20" a="1"/>
  <c r="V53" i="20" s="1"/>
  <c r="DR54" i="20" a="1"/>
  <c r="DR54" i="20" s="1"/>
  <c r="BB56" i="20" a="1"/>
  <c r="BB56" i="20" s="1"/>
  <c r="BT62" i="20" a="1"/>
  <c r="BT62" i="20" s="1"/>
  <c r="BC51" i="20" a="1"/>
  <c r="BC51" i="20" s="1"/>
  <c r="J53" i="20" a="1"/>
  <c r="J53" i="20" s="1"/>
  <c r="DF54" i="20" a="1"/>
  <c r="DF54" i="20" s="1"/>
  <c r="BI56" i="20" a="1"/>
  <c r="BI56" i="20" s="1"/>
  <c r="I50" i="20" a="1"/>
  <c r="I50" i="20" s="1"/>
  <c r="DN51" i="20" a="1"/>
  <c r="DN51" i="20" s="1"/>
  <c r="AY53" i="20" a="1"/>
  <c r="AY53" i="20" s="1"/>
  <c r="AH56" i="20" a="1"/>
  <c r="AH56" i="20" s="1"/>
  <c r="CA58" i="20" a="1"/>
  <c r="CA58" i="20" s="1"/>
  <c r="AL61" i="20" a="1"/>
  <c r="AL61" i="20" s="1"/>
  <c r="DY57" i="20" a="1"/>
  <c r="DY57" i="20" s="1"/>
  <c r="M61" i="20" a="1"/>
  <c r="M61" i="20" s="1"/>
  <c r="CT57" i="20" a="1"/>
  <c r="CT57" i="20" s="1"/>
  <c r="BV61" i="20" a="1"/>
  <c r="BV61" i="20" s="1"/>
  <c r="BA59" i="20" a="1"/>
  <c r="BA59" i="20" s="1"/>
  <c r="CV62" i="20" a="1"/>
  <c r="CV62" i="20" s="1"/>
  <c r="ED58" i="20" a="1"/>
  <c r="ED58" i="20" s="1"/>
  <c r="DA61" i="20" a="1"/>
  <c r="DA61" i="20" s="1"/>
  <c r="BY58" i="20" a="1"/>
  <c r="BY58" i="20" s="1"/>
  <c r="EK61" i="20" a="1"/>
  <c r="EK61" i="20" s="1"/>
  <c r="FD58" i="20" a="1"/>
  <c r="FD58" i="20" s="1"/>
  <c r="ED62" i="20" a="1"/>
  <c r="ED62" i="20" s="1"/>
  <c r="CH64" i="20" a="1"/>
  <c r="CH64" i="20" s="1"/>
  <c r="EC67" i="20" a="1"/>
  <c r="EC67" i="20" s="1"/>
  <c r="DK63" i="20" a="1"/>
  <c r="DK63" i="20" s="1"/>
  <c r="EV66" i="20" a="1"/>
  <c r="EV66" i="20" s="1"/>
  <c r="CC63" i="20" a="1"/>
  <c r="CC63" i="20" s="1"/>
  <c r="DX66" i="20" a="1"/>
  <c r="DX66" i="20" s="1"/>
  <c r="AJ64" i="20" a="1"/>
  <c r="AJ64" i="20" s="1"/>
  <c r="CG67" i="20" a="1"/>
  <c r="CG67" i="20" s="1"/>
  <c r="FB63" i="20" a="1"/>
  <c r="FB63" i="20" s="1"/>
  <c r="AP67" i="20" a="1"/>
  <c r="AP67" i="20" s="1"/>
  <c r="T64" i="20" a="1"/>
  <c r="T64" i="20" s="1"/>
  <c r="BI67" i="20" a="1"/>
  <c r="BI67" i="20" s="1"/>
  <c r="AL64" i="20" a="1"/>
  <c r="AL64" i="20" s="1"/>
  <c r="EV67" i="20" a="1"/>
  <c r="EV67" i="20" s="1"/>
  <c r="AG70" i="20" a="1"/>
  <c r="AG70" i="20" s="1"/>
  <c r="L74" i="20" a="1"/>
  <c r="L74" i="20" s="1"/>
  <c r="EY70" i="20" a="1"/>
  <c r="EY70" i="20" s="1"/>
  <c r="CM68" i="20" a="1"/>
  <c r="CM68" i="20" s="1"/>
  <c r="AC71" i="20" a="1"/>
  <c r="AC71" i="20" s="1"/>
  <c r="BO76" i="20" a="1"/>
  <c r="BO76" i="20" s="1"/>
  <c r="DK82" i="20" a="1"/>
  <c r="DK82" i="20" s="1"/>
  <c r="CY88" i="20" a="1"/>
  <c r="CY88" i="20" s="1"/>
  <c r="P46" i="20" a="1"/>
  <c r="P46" i="20" s="1"/>
  <c r="DC52" i="20" a="1"/>
  <c r="DC52" i="20" s="1"/>
  <c r="BK46" i="20" a="1"/>
  <c r="BK46" i="20" s="1"/>
  <c r="AB44" i="20" a="1"/>
  <c r="AB44" i="20" s="1"/>
  <c r="EW46" i="20" a="1"/>
  <c r="EW46" i="20" s="1"/>
  <c r="BG53" i="20" a="1"/>
  <c r="BG53" i="20" s="1"/>
  <c r="AR47" i="20" a="1"/>
  <c r="AR47" i="20" s="1"/>
  <c r="DH53" i="20" a="1"/>
  <c r="DH53" i="20" s="1"/>
  <c r="CP47" i="20" a="1"/>
  <c r="CP47" i="20" s="1"/>
  <c r="AC45" i="20" a="1"/>
  <c r="AC45" i="20" s="1"/>
  <c r="AL48" i="20" a="1"/>
  <c r="AL48" i="20" s="1"/>
  <c r="AI45" i="20" a="1"/>
  <c r="AI45" i="20" s="1"/>
  <c r="CK48" i="20" a="1"/>
  <c r="CK48" i="20" s="1"/>
  <c r="CG45" i="20" a="1"/>
  <c r="CG45" i="20" s="1"/>
  <c r="FB47" i="20" a="1"/>
  <c r="FB47" i="20" s="1"/>
  <c r="AC44" i="20" a="1"/>
  <c r="AC44" i="20" s="1"/>
  <c r="CO44" i="20" a="1"/>
  <c r="CO44" i="20" s="1"/>
  <c r="FA44" i="20" a="1"/>
  <c r="FA44" i="20" s="1"/>
  <c r="BM45" i="20" a="1"/>
  <c r="BM45" i="20" s="1"/>
  <c r="DW45" i="20" a="1"/>
  <c r="DW45" i="20" s="1"/>
  <c r="AK46" i="20" a="1"/>
  <c r="AK46" i="20" s="1"/>
  <c r="CB46" i="20" a="1"/>
  <c r="CB46" i="20" s="1"/>
  <c r="DW46" i="20" a="1"/>
  <c r="DW46" i="20" s="1"/>
  <c r="AC47" i="20" a="1"/>
  <c r="AC47" i="20" s="1"/>
  <c r="DI47" i="20" a="1"/>
  <c r="DI47" i="20" s="1"/>
  <c r="U48" i="20" a="1"/>
  <c r="U48" i="20" s="1"/>
  <c r="CG48" i="20" a="1"/>
  <c r="CG48" i="20" s="1"/>
  <c r="I49" i="20" a="1"/>
  <c r="I49" i="20" s="1"/>
  <c r="ED49" i="20" a="1"/>
  <c r="ED49" i="20" s="1"/>
  <c r="CZ51" i="20" a="1"/>
  <c r="CZ51" i="20" s="1"/>
  <c r="W55" i="20" a="1"/>
  <c r="W55" i="20" s="1"/>
  <c r="L44" i="20" a="1"/>
  <c r="L44" i="20" s="1"/>
  <c r="BM44" i="20" a="1"/>
  <c r="BM44" i="20" s="1"/>
  <c r="DG44" i="20" a="1"/>
  <c r="DG44" i="20" s="1"/>
  <c r="G45" i="20" a="1"/>
  <c r="G45" i="20" s="1"/>
  <c r="BH45" i="20" a="1"/>
  <c r="BH45" i="20" s="1"/>
  <c r="DM45" i="20" a="1"/>
  <c r="DM45" i="20" s="1"/>
  <c r="V46" i="20" a="1"/>
  <c r="V46" i="20" s="1"/>
  <c r="DS46" i="20" a="1"/>
  <c r="DS46" i="20" s="1"/>
  <c r="S47" i="20" a="1"/>
  <c r="S47" i="20" s="1"/>
  <c r="BZ47" i="20" a="1"/>
  <c r="BZ47" i="20" s="1"/>
  <c r="EL47" i="20" a="1"/>
  <c r="EL47" i="20" s="1"/>
  <c r="AX48" i="20" a="1"/>
  <c r="AX48" i="20" s="1"/>
  <c r="DK48" i="20" a="1"/>
  <c r="DK48" i="20" s="1"/>
  <c r="AU49" i="20" a="1"/>
  <c r="AU49" i="20" s="1"/>
  <c r="EY49" i="20" a="1"/>
  <c r="EY49" i="20" s="1"/>
  <c r="BN52" i="20" a="1"/>
  <c r="BN52" i="20" s="1"/>
  <c r="AI56" i="20" a="1"/>
  <c r="AI56" i="20" s="1"/>
  <c r="S44" i="20" a="1"/>
  <c r="S44" i="20" s="1"/>
  <c r="CE44" i="20" a="1"/>
  <c r="CE44" i="20" s="1"/>
  <c r="EQ44" i="20" a="1"/>
  <c r="EQ44" i="20" s="1"/>
  <c r="BN45" i="20" a="1"/>
  <c r="BN45" i="20" s="1"/>
  <c r="EC45" i="20" a="1"/>
  <c r="EC45" i="20" s="1"/>
  <c r="AL46" i="20" a="1"/>
  <c r="AL46" i="20" s="1"/>
  <c r="CS46" i="20" a="1"/>
  <c r="CS46" i="20" s="1"/>
  <c r="N47" i="20" a="1"/>
  <c r="N47" i="20" s="1"/>
  <c r="CA47" i="20" a="1"/>
  <c r="CA47" i="20" s="1"/>
  <c r="EM47" i="20" a="1"/>
  <c r="EM47" i="20" s="1"/>
  <c r="AY48" i="20" a="1"/>
  <c r="AY48" i="20" s="1"/>
  <c r="DL48" i="20" a="1"/>
  <c r="DL48" i="20" s="1"/>
  <c r="AW49" i="20" a="1"/>
  <c r="AW49" i="20" s="1"/>
  <c r="AV50" i="20" a="1"/>
  <c r="AV50" i="20" s="1"/>
  <c r="DW52" i="20" a="1"/>
  <c r="DW52" i="20" s="1"/>
  <c r="CL55" i="20" a="1"/>
  <c r="CL55" i="20" s="1"/>
  <c r="AQ44" i="20" a="1"/>
  <c r="AQ44" i="20" s="1"/>
  <c r="DT44" i="20" a="1"/>
  <c r="DT44" i="20" s="1"/>
  <c r="AL45" i="20" a="1"/>
  <c r="AL45" i="20" s="1"/>
  <c r="CY45" i="20" a="1"/>
  <c r="CY45" i="20" s="1"/>
  <c r="H46" i="20" a="1"/>
  <c r="H46" i="20" s="1"/>
  <c r="BH46" i="20" a="1"/>
  <c r="BH46" i="20" s="1"/>
  <c r="DO46" i="20" a="1"/>
  <c r="DO46" i="20" s="1"/>
  <c r="AO47" i="20" a="1"/>
  <c r="AO47" i="20" s="1"/>
  <c r="DK47" i="20" a="1"/>
  <c r="DK47" i="20" s="1"/>
  <c r="W48" i="20" a="1"/>
  <c r="W48" i="20" s="1"/>
  <c r="CI48" i="20" a="1"/>
  <c r="CI48" i="20" s="1"/>
  <c r="FC48" i="20" a="1"/>
  <c r="FC48" i="20" s="1"/>
  <c r="CR49" i="20" a="1"/>
  <c r="CR49" i="20" s="1"/>
  <c r="DH50" i="20" a="1"/>
  <c r="DH50" i="20" s="1"/>
  <c r="CM54" i="20" a="1"/>
  <c r="CM54" i="20" s="1"/>
  <c r="V60" i="20" a="1"/>
  <c r="V60" i="20" s="1"/>
  <c r="BC44" i="20" a="1"/>
  <c r="BC44" i="20" s="1"/>
  <c r="DO44" i="20" a="1"/>
  <c r="DO44" i="20" s="1"/>
  <c r="AG45" i="20" a="1"/>
  <c r="AG45" i="20" s="1"/>
  <c r="CO45" i="20" a="1"/>
  <c r="CO45" i="20" s="1"/>
  <c r="FD45" i="20" a="1"/>
  <c r="FD45" i="20" s="1"/>
  <c r="CE46" i="20" a="1"/>
  <c r="CE46" i="20" s="1"/>
  <c r="EO46" i="20" a="1"/>
  <c r="EO46" i="20" s="1"/>
  <c r="AP47" i="20" a="1"/>
  <c r="AP47" i="20" s="1"/>
  <c r="CN47" i="20" a="1"/>
  <c r="CN47" i="20" s="1"/>
  <c r="EZ47" i="20" a="1"/>
  <c r="EZ47" i="20" s="1"/>
  <c r="BL48" i="20" a="1"/>
  <c r="BL48" i="20" s="1"/>
  <c r="EU48" i="20" a="1"/>
  <c r="EU48" i="20" s="1"/>
  <c r="CJ49" i="20" a="1"/>
  <c r="CJ49" i="20" s="1"/>
  <c r="DL50" i="20" a="1"/>
  <c r="DL50" i="20" s="1"/>
  <c r="EP53" i="20" a="1"/>
  <c r="EP53" i="20" s="1"/>
  <c r="FC62" i="20" a="1"/>
  <c r="FC62" i="20" s="1"/>
  <c r="BD44" i="20" a="1"/>
  <c r="BD44" i="20" s="1"/>
  <c r="DD44" i="20" a="1"/>
  <c r="DD44" i="20" s="1"/>
  <c r="E45" i="20" a="1"/>
  <c r="E45" i="20" s="1"/>
  <c r="AY45" i="20" a="1"/>
  <c r="AY45" i="20" s="1"/>
  <c r="DE45" i="20" a="1"/>
  <c r="DE45" i="20" s="1"/>
  <c r="T46" i="20" a="1"/>
  <c r="T46" i="20" s="1"/>
  <c r="CK46" i="20" a="1"/>
  <c r="CK46" i="20" s="1"/>
  <c r="F47" i="20" a="1"/>
  <c r="F47" i="20" s="1"/>
  <c r="BH47" i="20" a="1"/>
  <c r="BH47" i="20" s="1"/>
  <c r="DX47" i="20" a="1"/>
  <c r="DX47" i="20" s="1"/>
  <c r="AJ48" i="20" a="1"/>
  <c r="AJ48" i="20" s="1"/>
  <c r="CV48" i="20" a="1"/>
  <c r="CV48" i="20" s="1"/>
  <c r="X49" i="20" a="1"/>
  <c r="X49" i="20" s="1"/>
  <c r="DY49" i="20" a="1"/>
  <c r="DY49" i="20" s="1"/>
  <c r="EI51" i="20" a="1"/>
  <c r="EI51" i="20" s="1"/>
  <c r="CZ54" i="20" a="1"/>
  <c r="CZ54" i="20" s="1"/>
  <c r="BC58" i="20" a="1"/>
  <c r="BC58" i="20" s="1"/>
  <c r="AY44" i="20" a="1"/>
  <c r="AY44" i="20" s="1"/>
  <c r="DK44" i="20" a="1"/>
  <c r="DK44" i="20" s="1"/>
  <c r="AB45" i="20" a="1"/>
  <c r="AB45" i="20" s="1"/>
  <c r="DF45" i="20" a="1"/>
  <c r="DF45" i="20" s="1"/>
  <c r="J46" i="20" a="1"/>
  <c r="J46" i="20" s="1"/>
  <c r="BU46" i="20" a="1"/>
  <c r="BU46" i="20" s="1"/>
  <c r="EK46" i="20" a="1"/>
  <c r="EK46" i="20" s="1"/>
  <c r="AW47" i="20" a="1"/>
  <c r="AW47" i="20" s="1"/>
  <c r="DG47" i="20" a="1"/>
  <c r="DG47" i="20" s="1"/>
  <c r="S48" i="20" a="1"/>
  <c r="S48" i="20" s="1"/>
  <c r="CE48" i="20" a="1"/>
  <c r="CE48" i="20" s="1"/>
  <c r="O49" i="20" a="1"/>
  <c r="O49" i="20" s="1"/>
  <c r="EA49" i="20" a="1"/>
  <c r="EA49" i="20" s="1"/>
  <c r="AS52" i="20" a="1"/>
  <c r="AS52" i="20" s="1"/>
  <c r="O56" i="20" a="1"/>
  <c r="O56" i="20" s="1"/>
  <c r="EM48" i="20" a="1"/>
  <c r="EM48" i="20" s="1"/>
  <c r="BE49" i="20" a="1"/>
  <c r="BE49" i="20" s="1"/>
  <c r="DV49" i="20" a="1"/>
  <c r="DV49" i="20" s="1"/>
  <c r="AN50" i="20" a="1"/>
  <c r="AN50" i="20" s="1"/>
  <c r="DI50" i="20" a="1"/>
  <c r="DI50" i="20" s="1"/>
  <c r="AC51" i="20" a="1"/>
  <c r="AC51" i="20" s="1"/>
  <c r="DA51" i="20" a="1"/>
  <c r="DA51" i="20" s="1"/>
  <c r="AF52" i="20" a="1"/>
  <c r="AF52" i="20" s="1"/>
  <c r="DJ52" i="20" a="1"/>
  <c r="DJ52" i="20" s="1"/>
  <c r="Z53" i="20" a="1"/>
  <c r="Z53" i="20" s="1"/>
  <c r="DC53" i="20" a="1"/>
  <c r="DC53" i="20" s="1"/>
  <c r="K54" i="20" a="1"/>
  <c r="K54" i="20" s="1"/>
  <c r="CN54" i="20" a="1"/>
  <c r="CN54" i="20" s="1"/>
  <c r="J55" i="20" a="1"/>
  <c r="J55" i="20" s="1"/>
  <c r="CF55" i="20" a="1"/>
  <c r="CF55" i="20" s="1"/>
  <c r="FB55" i="20" a="1"/>
  <c r="FB55" i="20" s="1"/>
  <c r="CG56" i="20" a="1"/>
  <c r="CG56" i="20" s="1"/>
  <c r="F57" i="20" a="1"/>
  <c r="F57" i="20" s="1"/>
  <c r="DC58" i="20" a="1"/>
  <c r="DC58" i="20" s="1"/>
  <c r="AR62" i="20" a="1"/>
  <c r="AR62" i="20" s="1"/>
  <c r="V49" i="20" a="1"/>
  <c r="V49" i="20" s="1"/>
  <c r="CN49" i="20" a="1"/>
  <c r="CN49" i="20" s="1"/>
  <c r="L50" i="20" a="1"/>
  <c r="L50" i="20" s="1"/>
  <c r="CD50" i="20" a="1"/>
  <c r="CD50" i="20" s="1"/>
  <c r="EX50" i="20" a="1"/>
  <c r="EX50" i="20" s="1"/>
  <c r="BZ51" i="20" a="1"/>
  <c r="BZ51" i="20" s="1"/>
  <c r="ER51" i="20" a="1"/>
  <c r="ER51" i="20" s="1"/>
  <c r="BI52" i="20" a="1"/>
  <c r="BI52" i="20" s="1"/>
  <c r="DR52" i="20" a="1"/>
  <c r="DR52" i="20" s="1"/>
  <c r="AU53" i="20" a="1"/>
  <c r="AU53" i="20" s="1"/>
  <c r="DJ53" i="20" a="1"/>
  <c r="DJ53" i="20" s="1"/>
  <c r="AF54" i="20" a="1"/>
  <c r="AF54" i="20" s="1"/>
  <c r="DB54" i="20" a="1"/>
  <c r="DB54" i="20" s="1"/>
  <c r="R55" i="20" a="1"/>
  <c r="R55" i="20" s="1"/>
  <c r="DA55" i="20" a="1"/>
  <c r="DA55" i="20" s="1"/>
  <c r="J56" i="20" a="1"/>
  <c r="J56" i="20" s="1"/>
  <c r="CA56" i="20" a="1"/>
  <c r="CA56" i="20" s="1"/>
  <c r="EK56" i="20" a="1"/>
  <c r="EK56" i="20" s="1"/>
  <c r="EJ57" i="20" a="1"/>
  <c r="EJ57" i="20" s="1"/>
  <c r="DI61" i="20" a="1"/>
  <c r="DI61" i="20" s="1"/>
  <c r="EU49" i="20" a="1"/>
  <c r="EU49" i="20" s="1"/>
  <c r="BW50" i="20" a="1"/>
  <c r="BW50" i="20" s="1"/>
  <c r="EQ50" i="20" a="1"/>
  <c r="EQ50" i="20" s="1"/>
  <c r="BG51" i="20" a="1"/>
  <c r="BG51" i="20" s="1"/>
  <c r="DQ51" i="20" a="1"/>
  <c r="DQ51" i="20" s="1"/>
  <c r="AO52" i="20" a="1"/>
  <c r="AO52" i="20" s="1"/>
  <c r="DS52" i="20" a="1"/>
  <c r="DS52" i="20" s="1"/>
  <c r="AH53" i="20" a="1"/>
  <c r="AH53" i="20" s="1"/>
  <c r="DK53" i="20" a="1"/>
  <c r="DK53" i="20" s="1"/>
  <c r="AG54" i="20" a="1"/>
  <c r="AG54" i="20" s="1"/>
  <c r="CV54" i="20" a="1"/>
  <c r="CV54" i="20" s="1"/>
  <c r="Y55" i="20" a="1"/>
  <c r="Y55" i="20" s="1"/>
  <c r="CH55" i="20" a="1"/>
  <c r="CH55" i="20" s="1"/>
  <c r="K56" i="20" a="1"/>
  <c r="K56" i="20" s="1"/>
  <c r="BU56" i="20" a="1"/>
  <c r="BU56" i="20" s="1"/>
  <c r="Q57" i="20" a="1"/>
  <c r="Q57" i="20" s="1"/>
  <c r="ES59" i="20" a="1"/>
  <c r="ES59" i="20" s="1"/>
  <c r="EB50" i="20" a="1"/>
  <c r="EB50" i="20" s="1"/>
  <c r="BU51" i="20" a="1"/>
  <c r="BU51" i="20" s="1"/>
  <c r="N52" i="20" a="1"/>
  <c r="N52" i="20" s="1"/>
  <c r="CE52" i="20" a="1"/>
  <c r="CE52" i="20" s="1"/>
  <c r="AB53" i="20" a="1"/>
  <c r="AB53" i="20" s="1"/>
  <c r="DY53" i="20" a="1"/>
  <c r="DY53" i="20" s="1"/>
  <c r="BV54" i="20" a="1"/>
  <c r="BV54" i="20" s="1"/>
  <c r="F55" i="20" a="1"/>
  <c r="F55" i="20" s="1"/>
  <c r="DW55" i="20" a="1"/>
  <c r="DW55" i="20" s="1"/>
  <c r="DK56" i="20" a="1"/>
  <c r="DK56" i="20" s="1"/>
  <c r="BZ58" i="20" a="1"/>
  <c r="BZ58" i="20" s="1"/>
  <c r="EO48" i="20" a="1"/>
  <c r="EO48" i="20" s="1"/>
  <c r="EW49" i="20" a="1"/>
  <c r="EW49" i="20" s="1"/>
  <c r="Y51" i="20" a="1"/>
  <c r="Y51" i="20" s="1"/>
  <c r="V52" i="20" a="1"/>
  <c r="V52" i="20" s="1"/>
  <c r="BX53" i="20" a="1"/>
  <c r="BX53" i="20" s="1"/>
  <c r="T55" i="20" a="1"/>
  <c r="T55" i="20" s="1"/>
  <c r="CX56" i="20" a="1"/>
  <c r="CX56" i="20" s="1"/>
  <c r="FC49" i="20" a="1"/>
  <c r="FC49" i="20" s="1"/>
  <c r="CY51" i="20" a="1"/>
  <c r="CY51" i="20" s="1"/>
  <c r="BR53" i="20" a="1"/>
  <c r="BR53" i="20" s="1"/>
  <c r="N55" i="20" a="1"/>
  <c r="N55" i="20" s="1"/>
  <c r="DZ56" i="20" a="1"/>
  <c r="DZ56" i="20" s="1"/>
  <c r="BK50" i="20" a="1"/>
  <c r="BK50" i="20" s="1"/>
  <c r="P52" i="20" a="1"/>
  <c r="P52" i="20" s="1"/>
  <c r="DA53" i="20" a="1"/>
  <c r="DA53" i="20" s="1"/>
  <c r="CR56" i="20" a="1"/>
  <c r="CR56" i="20" s="1"/>
  <c r="DV58" i="20" a="1"/>
  <c r="DV58" i="20" s="1"/>
  <c r="CX61" i="20" a="1"/>
  <c r="CX61" i="20" s="1"/>
  <c r="AA58" i="20" a="1"/>
  <c r="AA58" i="20" s="1"/>
  <c r="CG61" i="20" a="1"/>
  <c r="CG61" i="20" s="1"/>
  <c r="EZ57" i="20" a="1"/>
  <c r="EZ57" i="20" s="1"/>
  <c r="EH61" i="20" a="1"/>
  <c r="EH61" i="20" s="1"/>
  <c r="DM59" i="20" a="1"/>
  <c r="DM59" i="20" s="1"/>
  <c r="BX63" i="20" a="1"/>
  <c r="BX63" i="20" s="1"/>
  <c r="AD59" i="20" a="1"/>
  <c r="AD59" i="20" s="1"/>
  <c r="M62" i="20" a="1"/>
  <c r="M62" i="20" s="1"/>
  <c r="EK58" i="20" a="1"/>
  <c r="EK58" i="20" s="1"/>
  <c r="AW62" i="20" a="1"/>
  <c r="AW62" i="20" s="1"/>
  <c r="CX59" i="20" a="1"/>
  <c r="CX59" i="20" s="1"/>
  <c r="ES63" i="20" a="1"/>
  <c r="ES63" i="20" s="1"/>
  <c r="ET64" i="20" a="1"/>
  <c r="ET64" i="20" s="1"/>
  <c r="AT68" i="20" a="1"/>
  <c r="AT68" i="20" s="1"/>
  <c r="W64" i="20" a="1"/>
  <c r="W64" i="20" s="1"/>
  <c r="BS67" i="20" a="1"/>
  <c r="BS67" i="20" s="1"/>
  <c r="EO63" i="20" a="1"/>
  <c r="EO63" i="20" s="1"/>
  <c r="AB67" i="20" a="1"/>
  <c r="AB67" i="20" s="1"/>
  <c r="CV64" i="20" a="1"/>
  <c r="CV64" i="20" s="1"/>
  <c r="ES67" i="20" a="1"/>
  <c r="ES67" i="20" s="1"/>
  <c r="BN64" i="20" a="1"/>
  <c r="BN64" i="20" s="1"/>
  <c r="CT67" i="20" a="1"/>
  <c r="CT67" i="20" s="1"/>
  <c r="CF64" i="20" a="1"/>
  <c r="CF64" i="20" s="1"/>
  <c r="DN67" i="20" a="1"/>
  <c r="DN67" i="20" s="1"/>
  <c r="DJ64" i="20" a="1"/>
  <c r="DJ64" i="20" s="1"/>
  <c r="CA68" i="20" a="1"/>
  <c r="CA68" i="20" s="1"/>
  <c r="DJ70" i="20" a="1"/>
  <c r="DJ70" i="20" s="1"/>
  <c r="CC74" i="20" a="1"/>
  <c r="CC74" i="20" s="1"/>
  <c r="BU71" i="20" a="1"/>
  <c r="BU71" i="20" s="1"/>
  <c r="AI70" i="20" a="1"/>
  <c r="AI70" i="20" s="1"/>
  <c r="CM74" i="20" a="1"/>
  <c r="CM74" i="20" s="1"/>
  <c r="DT79" i="20" a="1"/>
  <c r="DT79" i="20" s="1"/>
  <c r="BZ79" i="20" a="1"/>
  <c r="BZ79" i="20" s="1"/>
  <c r="BX85" i="20" a="1"/>
  <c r="BX85" i="20" s="1"/>
  <c r="BC48" i="20" a="1"/>
  <c r="BC48" i="20" s="1"/>
  <c r="DM47" i="20" a="1"/>
  <c r="DM47" i="20" s="1"/>
  <c r="AG47" i="20" a="1"/>
  <c r="AG47" i="20" s="1"/>
  <c r="BW44" i="20" a="1"/>
  <c r="BW44" i="20" s="1"/>
  <c r="AM47" i="20" a="1"/>
  <c r="AM47" i="20" s="1"/>
  <c r="V56" i="20" a="1"/>
  <c r="V56" i="20" s="1"/>
  <c r="CK47" i="20" a="1"/>
  <c r="CK47" i="20" s="1"/>
  <c r="BY56" i="20" a="1"/>
  <c r="BY56" i="20" s="1"/>
  <c r="AR49" i="20" a="1"/>
  <c r="AR49" i="20" s="1"/>
  <c r="BV45" i="20" a="1"/>
  <c r="BV45" i="20" s="1"/>
  <c r="CF48" i="20" a="1"/>
  <c r="CF48" i="20" s="1"/>
  <c r="CB45" i="20" a="1"/>
  <c r="CB45" i="20" s="1"/>
  <c r="BL49" i="20" a="1"/>
  <c r="BL49" i="20" s="1"/>
  <c r="DV45" i="20" a="1"/>
  <c r="DV45" i="20" s="1"/>
  <c r="EW48" i="20" a="1"/>
  <c r="EW48" i="20" s="1"/>
  <c r="AO44" i="20" a="1"/>
  <c r="AO44" i="20" s="1"/>
  <c r="DA44" i="20" a="1"/>
  <c r="DA44" i="20" s="1"/>
  <c r="M45" i="20" a="1"/>
  <c r="M45" i="20" s="1"/>
  <c r="BR45" i="20" a="1"/>
  <c r="BR45" i="20" s="1"/>
  <c r="EL45" i="20" a="1"/>
  <c r="EL45" i="20" s="1"/>
  <c r="AP46" i="20" a="1"/>
  <c r="AP46" i="20" s="1"/>
  <c r="CM46" i="20" a="1"/>
  <c r="CM46" i="20" s="1"/>
  <c r="EL46" i="20" a="1"/>
  <c r="EL46" i="20" s="1"/>
  <c r="AS47" i="20" a="1"/>
  <c r="AS47" i="20" s="1"/>
  <c r="DN47" i="20" a="1"/>
  <c r="DN47" i="20" s="1"/>
  <c r="Z48" i="20" a="1"/>
  <c r="Z48" i="20" s="1"/>
  <c r="CL48" i="20" a="1"/>
  <c r="CL48" i="20" s="1"/>
  <c r="AA49" i="20" a="1"/>
  <c r="AA49" i="20" s="1"/>
  <c r="EV49" i="20" a="1"/>
  <c r="EV49" i="20" s="1"/>
  <c r="FD51" i="20" a="1"/>
  <c r="FD51" i="20" s="1"/>
  <c r="BX55" i="20" a="1"/>
  <c r="BX55" i="20" s="1"/>
  <c r="R44" i="20" a="1"/>
  <c r="R44" i="20" s="1"/>
  <c r="BR44" i="20" a="1"/>
  <c r="BR44" i="20" s="1"/>
  <c r="DM44" i="20" a="1"/>
  <c r="DM44" i="20" s="1"/>
  <c r="N45" i="20" a="1"/>
  <c r="N45" i="20" s="1"/>
  <c r="BS45" i="20" a="1"/>
  <c r="BS45" i="20" s="1"/>
  <c r="EB45" i="20" a="1"/>
  <c r="EB45" i="20" s="1"/>
  <c r="AQ46" i="20" a="1"/>
  <c r="AQ46" i="20" s="1"/>
  <c r="DX46" i="20" a="1"/>
  <c r="DX46" i="20" s="1"/>
  <c r="AH47" i="20" a="1"/>
  <c r="AH47" i="20" s="1"/>
  <c r="CF47" i="20" a="1"/>
  <c r="CF47" i="20" s="1"/>
  <c r="ER47" i="20" a="1"/>
  <c r="ER47" i="20" s="1"/>
  <c r="BD48" i="20" a="1"/>
  <c r="BD48" i="20" s="1"/>
  <c r="DQ48" i="20" a="1"/>
  <c r="DQ48" i="20" s="1"/>
  <c r="BD49" i="20" a="1"/>
  <c r="BD49" i="20" s="1"/>
  <c r="AT50" i="20" a="1"/>
  <c r="AT50" i="20" s="1"/>
  <c r="DP52" i="20" a="1"/>
  <c r="DP52" i="20" s="1"/>
  <c r="CM56" i="20" a="1"/>
  <c r="CM56" i="20" s="1"/>
  <c r="Y44" i="20" a="1"/>
  <c r="Y44" i="20" s="1"/>
  <c r="CK44" i="20" a="1"/>
  <c r="CK44" i="20" s="1"/>
  <c r="EW44" i="20" a="1"/>
  <c r="EW44" i="20" s="1"/>
  <c r="CI45" i="20" a="1"/>
  <c r="CI45" i="20" s="1"/>
  <c r="ER45" i="20" a="1"/>
  <c r="ER45" i="20" s="1"/>
  <c r="BB46" i="20" a="1"/>
  <c r="BB46" i="20" s="1"/>
  <c r="CX46" i="20" a="1"/>
  <c r="CX46" i="20" s="1"/>
  <c r="T47" i="20" a="1"/>
  <c r="T47" i="20" s="1"/>
  <c r="CM47" i="20" a="1"/>
  <c r="CM47" i="20" s="1"/>
  <c r="EY47" i="20" a="1"/>
  <c r="EY47" i="20" s="1"/>
  <c r="BK48" i="20" a="1"/>
  <c r="BK48" i="20" s="1"/>
  <c r="DS48" i="20" a="1"/>
  <c r="DS48" i="20" s="1"/>
  <c r="BO49" i="20" a="1"/>
  <c r="BO49" i="20" s="1"/>
  <c r="BX50" i="20" a="1"/>
  <c r="BX50" i="20" s="1"/>
  <c r="Y53" i="20" a="1"/>
  <c r="Y53" i="20" s="1"/>
  <c r="EN55" i="20" a="1"/>
  <c r="EN55" i="20" s="1"/>
  <c r="AW44" i="20" a="1"/>
  <c r="AW44" i="20" s="1"/>
  <c r="DZ44" i="20" a="1"/>
  <c r="DZ44" i="20" s="1"/>
  <c r="AQ45" i="20" a="1"/>
  <c r="AQ45" i="20" s="1"/>
  <c r="DD45" i="20" a="1"/>
  <c r="DD45" i="20" s="1"/>
  <c r="M46" i="20" a="1"/>
  <c r="M46" i="20" s="1"/>
  <c r="BN46" i="20" a="1"/>
  <c r="BN46" i="20" s="1"/>
  <c r="DT46" i="20" a="1"/>
  <c r="DT46" i="20" s="1"/>
  <c r="AU47" i="20" a="1"/>
  <c r="AU47" i="20" s="1"/>
  <c r="DQ47" i="20" a="1"/>
  <c r="DQ47" i="20" s="1"/>
  <c r="AC48" i="20" a="1"/>
  <c r="AC48" i="20" s="1"/>
  <c r="CO48" i="20" a="1"/>
  <c r="CO48" i="20" s="1"/>
  <c r="L49" i="20" a="1"/>
  <c r="L49" i="20" s="1"/>
  <c r="DB49" i="20" a="1"/>
  <c r="DB49" i="20" s="1"/>
  <c r="L51" i="20" a="1"/>
  <c r="L51" i="20" s="1"/>
  <c r="EO54" i="20" a="1"/>
  <c r="EO54" i="20" s="1"/>
  <c r="CQ62" i="20" a="1"/>
  <c r="CQ62" i="20" s="1"/>
  <c r="BI44" i="20" a="1"/>
  <c r="BI44" i="20" s="1"/>
  <c r="DU44" i="20" a="1"/>
  <c r="DU44" i="20" s="1"/>
  <c r="AR45" i="20" a="1"/>
  <c r="AR45" i="20" s="1"/>
  <c r="CT45" i="20" a="1"/>
  <c r="CT45" i="20" s="1"/>
  <c r="I46" i="20" a="1"/>
  <c r="I46" i="20" s="1"/>
  <c r="CJ46" i="20" a="1"/>
  <c r="CJ46" i="20" s="1"/>
  <c r="EU46" i="20" a="1"/>
  <c r="EU46" i="20" s="1"/>
  <c r="AV47" i="20" a="1"/>
  <c r="AV47" i="20" s="1"/>
  <c r="CZ47" i="20" a="1"/>
  <c r="CZ47" i="20" s="1"/>
  <c r="L48" i="20" a="1"/>
  <c r="L48" i="20" s="1"/>
  <c r="BX48" i="20" a="1"/>
  <c r="BX48" i="20" s="1"/>
  <c r="M49" i="20" a="1"/>
  <c r="M49" i="20" s="1"/>
  <c r="CS49" i="20" a="1"/>
  <c r="CS49" i="20" s="1"/>
  <c r="T51" i="20" a="1"/>
  <c r="T51" i="20" s="1"/>
  <c r="AR54" i="20" a="1"/>
  <c r="AR54" i="20" s="1"/>
  <c r="J44" i="20" a="1"/>
  <c r="J44" i="20" s="1"/>
  <c r="BJ44" i="20" a="1"/>
  <c r="BJ44" i="20" s="1"/>
  <c r="DJ44" i="20" a="1"/>
  <c r="DJ44" i="20" s="1"/>
  <c r="J45" i="20" a="1"/>
  <c r="J45" i="20" s="1"/>
  <c r="BE45" i="20" a="1"/>
  <c r="BE45" i="20" s="1"/>
  <c r="DJ45" i="20" a="1"/>
  <c r="DJ45" i="20" s="1"/>
  <c r="Y46" i="20" a="1"/>
  <c r="Y46" i="20" s="1"/>
  <c r="CZ46" i="20" a="1"/>
  <c r="CZ46" i="20" s="1"/>
  <c r="K47" i="20" a="1"/>
  <c r="K47" i="20" s="1"/>
  <c r="BR47" i="20" a="1"/>
  <c r="BR47" i="20" s="1"/>
  <c r="EC47" i="20" a="1"/>
  <c r="EC47" i="20" s="1"/>
  <c r="AO48" i="20" a="1"/>
  <c r="AO48" i="20" s="1"/>
  <c r="DA48" i="20" a="1"/>
  <c r="DA48" i="20" s="1"/>
  <c r="AG49" i="20" a="1"/>
  <c r="AG49" i="20" s="1"/>
  <c r="EM49" i="20" a="1"/>
  <c r="EM49" i="20" s="1"/>
  <c r="AM52" i="20" a="1"/>
  <c r="AM52" i="20" s="1"/>
  <c r="FC54" i="20" a="1"/>
  <c r="FC54" i="20" s="1"/>
  <c r="DK60" i="20" a="1"/>
  <c r="DK60" i="20" s="1"/>
  <c r="BE44" i="20" a="1"/>
  <c r="BE44" i="20" s="1"/>
  <c r="DQ44" i="20" a="1"/>
  <c r="DQ44" i="20" s="1"/>
  <c r="AT45" i="20" a="1"/>
  <c r="AT45" i="20" s="1"/>
  <c r="DK45" i="20" a="1"/>
  <c r="DK45" i="20" s="1"/>
  <c r="O46" i="20" a="1"/>
  <c r="O46" i="20" s="1"/>
  <c r="BZ46" i="20" a="1"/>
  <c r="BZ46" i="20" s="1"/>
  <c r="EQ46" i="20" a="1"/>
  <c r="EQ46" i="20" s="1"/>
  <c r="BB47" i="20" a="1"/>
  <c r="BB47" i="20" s="1"/>
  <c r="DS47" i="20" a="1"/>
  <c r="DS47" i="20" s="1"/>
  <c r="AE48" i="20" a="1"/>
  <c r="AE48" i="20" s="1"/>
  <c r="CQ48" i="20" a="1"/>
  <c r="CQ48" i="20" s="1"/>
  <c r="Z49" i="20" a="1"/>
  <c r="Z49" i="20" s="1"/>
  <c r="N50" i="20" a="1"/>
  <c r="N50" i="20" s="1"/>
  <c r="CV52" i="20" a="1"/>
  <c r="CV52" i="20" s="1"/>
  <c r="BR56" i="20" a="1"/>
  <c r="BR56" i="20" s="1"/>
  <c r="ES48" i="20" a="1"/>
  <c r="ES48" i="20" s="1"/>
  <c r="BJ49" i="20" a="1"/>
  <c r="BJ49" i="20" s="1"/>
  <c r="EB49" i="20" a="1"/>
  <c r="EB49" i="20" s="1"/>
  <c r="AZ50" i="20" a="1"/>
  <c r="AZ50" i="20" s="1"/>
  <c r="DQ50" i="20" a="1"/>
  <c r="DQ50" i="20" s="1"/>
  <c r="AQ51" i="20" a="1"/>
  <c r="AQ51" i="20" s="1"/>
  <c r="DH51" i="20" a="1"/>
  <c r="DH51" i="20" s="1"/>
  <c r="AT52" i="20" a="1"/>
  <c r="AT52" i="20" s="1"/>
  <c r="DQ52" i="20" a="1"/>
  <c r="DQ52" i="20" s="1"/>
  <c r="AF53" i="20" a="1"/>
  <c r="AF53" i="20" s="1"/>
  <c r="DI53" i="20" a="1"/>
  <c r="DI53" i="20" s="1"/>
  <c r="R54" i="20" a="1"/>
  <c r="R54" i="20" s="1"/>
  <c r="DA54" i="20" a="1"/>
  <c r="DA54" i="20" s="1"/>
  <c r="Q55" i="20" a="1"/>
  <c r="Q55" i="20" s="1"/>
  <c r="CM55" i="20" a="1"/>
  <c r="CM55" i="20" s="1"/>
  <c r="I56" i="20" a="1"/>
  <c r="I56" i="20" s="1"/>
  <c r="CT56" i="20" a="1"/>
  <c r="CT56" i="20" s="1"/>
  <c r="X57" i="20" a="1"/>
  <c r="X57" i="20" s="1"/>
  <c r="AS59" i="20" a="1"/>
  <c r="AS59" i="20" s="1"/>
  <c r="S63" i="20" a="1"/>
  <c r="S63" i="20" s="1"/>
  <c r="AB49" i="20" a="1"/>
  <c r="AB49" i="20" s="1"/>
  <c r="CZ49" i="20" a="1"/>
  <c r="CZ49" i="20" s="1"/>
  <c r="Q50" i="20" a="1"/>
  <c r="Q50" i="20" s="1"/>
  <c r="CL50" i="20" a="1"/>
  <c r="CL50" i="20" s="1"/>
  <c r="F51" i="20" a="1"/>
  <c r="F51" i="20" s="1"/>
  <c r="CH51" i="20" a="1"/>
  <c r="CH51" i="20" s="1"/>
  <c r="F52" i="20" a="1"/>
  <c r="F52" i="20" s="1"/>
  <c r="BP52" i="20" a="1"/>
  <c r="BP52" i="20" s="1"/>
  <c r="DX52" i="20" a="1"/>
  <c r="DX52" i="20" s="1"/>
  <c r="BA53" i="20" a="1"/>
  <c r="BA53" i="20" s="1"/>
  <c r="DQ53" i="20" a="1"/>
  <c r="DQ53" i="20" s="1"/>
  <c r="AM54" i="20" a="1"/>
  <c r="AM54" i="20" s="1"/>
  <c r="DI54" i="20" a="1"/>
  <c r="DI54" i="20" s="1"/>
  <c r="AE55" i="20" a="1"/>
  <c r="AE55" i="20" s="1"/>
  <c r="DH55" i="20" a="1"/>
  <c r="DH55" i="20" s="1"/>
  <c r="P56" i="20" a="1"/>
  <c r="P56" i="20" s="1"/>
  <c r="CH56" i="20" a="1"/>
  <c r="CH56" i="20" s="1"/>
  <c r="ER56" i="20" a="1"/>
  <c r="ER56" i="20" s="1"/>
  <c r="I58" i="20" a="1"/>
  <c r="I58" i="20" s="1"/>
  <c r="FD61" i="20" a="1"/>
  <c r="FD61" i="20" s="1"/>
  <c r="M50" i="20" a="1"/>
  <c r="M50" i="20" s="1"/>
  <c r="CE50" i="20" a="1"/>
  <c r="CE50" i="20" s="1"/>
  <c r="EY50" i="20" a="1"/>
  <c r="EY50" i="20" s="1"/>
  <c r="BN51" i="20" a="1"/>
  <c r="BN51" i="20" s="1"/>
  <c r="DX51" i="20" a="1"/>
  <c r="DX51" i="20" s="1"/>
  <c r="BC52" i="20" a="1"/>
  <c r="BC52" i="20" s="1"/>
  <c r="DY52" i="20" a="1"/>
  <c r="DY52" i="20" s="1"/>
  <c r="BB53" i="20" a="1"/>
  <c r="BB53" i="20" s="1"/>
  <c r="DR53" i="20" a="1"/>
  <c r="DR53" i="20" s="1"/>
  <c r="AU54" i="20" a="1"/>
  <c r="AU54" i="20" s="1"/>
  <c r="DC54" i="20" a="1"/>
  <c r="DC54" i="20" s="1"/>
  <c r="AF55" i="20" a="1"/>
  <c r="AF55" i="20" s="1"/>
  <c r="CN55" i="20" a="1"/>
  <c r="CN55" i="20" s="1"/>
  <c r="Q56" i="20" a="1"/>
  <c r="Q56" i="20" s="1"/>
  <c r="CO56" i="20" a="1"/>
  <c r="CO56" i="20" s="1"/>
  <c r="AB57" i="20" a="1"/>
  <c r="AB57" i="20" s="1"/>
  <c r="CH60" i="20" a="1"/>
  <c r="CH60" i="20" s="1"/>
  <c r="EJ50" i="20" a="1"/>
  <c r="EJ50" i="20" s="1"/>
  <c r="CB51" i="20" a="1"/>
  <c r="CB51" i="20" s="1"/>
  <c r="U52" i="20" a="1"/>
  <c r="U52" i="20" s="1"/>
  <c r="CL52" i="20" a="1"/>
  <c r="CL52" i="20" s="1"/>
  <c r="AI53" i="20" a="1"/>
  <c r="AI53" i="20" s="1"/>
  <c r="EF53" i="20" a="1"/>
  <c r="EF53" i="20" s="1"/>
  <c r="CQ54" i="20" a="1"/>
  <c r="CQ54" i="20" s="1"/>
  <c r="AG55" i="20" a="1"/>
  <c r="AG55" i="20" s="1"/>
  <c r="E56" i="20" a="1"/>
  <c r="E56" i="20" s="1"/>
  <c r="EM56" i="20" a="1"/>
  <c r="EM56" i="20" s="1"/>
  <c r="EY59" i="20" a="1"/>
  <c r="EY59" i="20" s="1"/>
  <c r="S49" i="20" a="1"/>
  <c r="S49" i="20" s="1"/>
  <c r="Y50" i="20" a="1"/>
  <c r="Y50" i="20" s="1"/>
  <c r="AG51" i="20" a="1"/>
  <c r="AG51" i="20" s="1"/>
  <c r="AQ52" i="20" a="1"/>
  <c r="AQ52" i="20" s="1"/>
  <c r="CE53" i="20" a="1"/>
  <c r="CE53" i="20" s="1"/>
  <c r="AA55" i="20" a="1"/>
  <c r="AA55" i="20" s="1"/>
  <c r="DE56" i="20" a="1"/>
  <c r="DE56" i="20" s="1"/>
  <c r="O50" i="20" a="1"/>
  <c r="O50" i="20" s="1"/>
  <c r="DE51" i="20" a="1"/>
  <c r="DE51" i="20" s="1"/>
  <c r="BY53" i="20" a="1"/>
  <c r="BY53" i="20" s="1"/>
  <c r="U55" i="20" a="1"/>
  <c r="U55" i="20" s="1"/>
  <c r="EH56" i="20" a="1"/>
  <c r="EH56" i="20" s="1"/>
  <c r="BS50" i="20" a="1"/>
  <c r="BS50" i="20" s="1"/>
  <c r="X52" i="20" a="1"/>
  <c r="X52" i="20" s="1"/>
  <c r="DN53" i="20" a="1"/>
  <c r="DN53" i="20" s="1"/>
  <c r="EW56" i="20" a="1"/>
  <c r="EW56" i="20" s="1"/>
  <c r="V59" i="20" a="1"/>
  <c r="V59" i="20" s="1"/>
  <c r="J62" i="20" a="1"/>
  <c r="J62" i="20" s="1"/>
  <c r="CM58" i="20" a="1"/>
  <c r="CM58" i="20" s="1"/>
  <c r="ES61" i="20" a="1"/>
  <c r="ES61" i="20" s="1"/>
  <c r="CT58" i="20" a="1"/>
  <c r="CT58" i="20" s="1"/>
  <c r="AT62" i="20" a="1"/>
  <c r="AT62" i="20" s="1"/>
  <c r="Y60" i="20" a="1"/>
  <c r="Y60" i="20" s="1"/>
  <c r="CD66" i="20" a="1"/>
  <c r="CD66" i="20" s="1"/>
  <c r="CE59" i="20" a="1"/>
  <c r="CE59" i="20" s="1"/>
  <c r="BY62" i="20" a="1"/>
  <c r="BY62" i="20" s="1"/>
  <c r="AW59" i="20" a="1"/>
  <c r="AW59" i="20" s="1"/>
  <c r="AI63" i="20" a="1"/>
  <c r="AI63" i="20" s="1"/>
  <c r="AA60" i="20" a="1"/>
  <c r="AA60" i="20" s="1"/>
  <c r="AS68" i="20" a="1"/>
  <c r="AS68" i="20" s="1"/>
  <c r="BF65" i="20" a="1"/>
  <c r="BF65" i="20" s="1"/>
  <c r="DW68" i="20" a="1"/>
  <c r="DW68" i="20" s="1"/>
  <c r="CI64" i="20" a="1"/>
  <c r="CI64" i="20" s="1"/>
  <c r="DQ67" i="20" a="1"/>
  <c r="DQ67" i="20" s="1"/>
  <c r="BA64" i="20" a="1"/>
  <c r="BA64" i="20" s="1"/>
  <c r="CY67" i="20" a="1"/>
  <c r="CY67" i="20" s="1"/>
  <c r="H65" i="20" a="1"/>
  <c r="H65" i="20" s="1"/>
  <c r="AW68" i="20" a="1"/>
  <c r="AW68" i="20" s="1"/>
  <c r="DZ64" i="20" a="1"/>
  <c r="DZ64" i="20" s="1"/>
  <c r="U68" i="20" a="1"/>
  <c r="U68" i="20" s="1"/>
  <c r="ER64" i="20" a="1"/>
  <c r="ER64" i="20" s="1"/>
  <c r="AI68" i="20" a="1"/>
  <c r="AI68" i="20" s="1"/>
  <c r="AH65" i="20" a="1"/>
  <c r="AH65" i="20" s="1"/>
  <c r="BU69" i="20" a="1"/>
  <c r="BU69" i="20" s="1"/>
  <c r="R71" i="20" a="1"/>
  <c r="R71" i="20" s="1"/>
  <c r="FB74" i="20" a="1"/>
  <c r="FB74" i="20" s="1"/>
  <c r="L72" i="20" a="1"/>
  <c r="L72" i="20" s="1"/>
  <c r="EE71" i="20" a="1"/>
  <c r="EE71" i="20" s="1"/>
  <c r="BZ71" i="20" a="1"/>
  <c r="BZ71" i="20" s="1"/>
  <c r="AX76" i="20" a="1"/>
  <c r="AX76" i="20" s="1"/>
  <c r="BQ82" i="20" a="1"/>
  <c r="BQ82" i="20" s="1"/>
  <c r="EI88" i="20" a="1"/>
  <c r="EI88" i="20" s="1"/>
  <c r="Q44" i="20" a="1"/>
  <c r="Q44" i="20" s="1"/>
  <c r="BR55" i="20" a="1"/>
  <c r="BR55" i="20" s="1"/>
  <c r="BI48" i="20" a="1"/>
  <c r="BI48" i="20" s="1"/>
  <c r="L45" i="20" a="1"/>
  <c r="L45" i="20" s="1"/>
  <c r="CE47" i="20" a="1"/>
  <c r="CE47" i="20" s="1"/>
  <c r="AH44" i="20" a="1"/>
  <c r="AH44" i="20" s="1"/>
  <c r="EE47" i="20" a="1"/>
  <c r="EE47" i="20" s="1"/>
  <c r="AN44" i="20" a="1"/>
  <c r="AN44" i="20" s="1"/>
  <c r="DP49" i="20" a="1"/>
  <c r="DP49" i="20" s="1"/>
  <c r="CG46" i="20" a="1"/>
  <c r="CG46" i="20" s="1"/>
  <c r="BB49" i="20" a="1"/>
  <c r="BB49" i="20" s="1"/>
  <c r="AT46" i="20" a="1"/>
  <c r="AT46" i="20" s="1"/>
  <c r="EW51" i="20" a="1"/>
  <c r="EW51" i="20" s="1"/>
  <c r="K46" i="20" a="1"/>
  <c r="K46" i="20" s="1"/>
  <c r="BU49" i="20" a="1"/>
  <c r="BU49" i="20" s="1"/>
  <c r="AT44" i="20" a="1"/>
  <c r="AT44" i="20" s="1"/>
  <c r="DF44" i="20" a="1"/>
  <c r="DF44" i="20" s="1"/>
  <c r="R45" i="20" a="1"/>
  <c r="R45" i="20" s="1"/>
  <c r="BW45" i="20" a="1"/>
  <c r="BW45" i="20" s="1"/>
  <c r="EQ45" i="20" a="1"/>
  <c r="EQ45" i="20" s="1"/>
  <c r="AU46" i="20" a="1"/>
  <c r="AU46" i="20" s="1"/>
  <c r="CR46" i="20" a="1"/>
  <c r="CR46" i="20" s="1"/>
  <c r="ER46" i="20" a="1"/>
  <c r="ER46" i="20" s="1"/>
  <c r="BD47" i="20" a="1"/>
  <c r="BD47" i="20" s="1"/>
  <c r="DT47" i="20" a="1"/>
  <c r="DT47" i="20" s="1"/>
  <c r="AF48" i="20" a="1"/>
  <c r="AF48" i="20" s="1"/>
  <c r="CR48" i="20" a="1"/>
  <c r="CR48" i="20" s="1"/>
  <c r="AT49" i="20" a="1"/>
  <c r="AT49" i="20" s="1"/>
  <c r="S50" i="20" a="1"/>
  <c r="S50" i="20" s="1"/>
  <c r="DI52" i="20" a="1"/>
  <c r="DI52" i="20" s="1"/>
  <c r="EA55" i="20" a="1"/>
  <c r="EA55" i="20" s="1"/>
  <c r="X44" i="20" a="1"/>
  <c r="X44" i="20" s="1"/>
  <c r="BX44" i="20" a="1"/>
  <c r="BX44" i="20" s="1"/>
  <c r="DY44" i="20" a="1"/>
  <c r="DY44" i="20" s="1"/>
  <c r="S45" i="20" a="1"/>
  <c r="S45" i="20" s="1"/>
  <c r="BX45" i="20" a="1"/>
  <c r="BX45" i="20" s="1"/>
  <c r="EG45" i="20" a="1"/>
  <c r="EG45" i="20" s="1"/>
  <c r="AV46" i="20" a="1"/>
  <c r="AV46" i="20" s="1"/>
  <c r="EC46" i="20" a="1"/>
  <c r="EC46" i="20" s="1"/>
  <c r="AN47" i="20" a="1"/>
  <c r="AN47" i="20" s="1"/>
  <c r="CR47" i="20" a="1"/>
  <c r="CR47" i="20" s="1"/>
  <c r="FD47" i="20" a="1"/>
  <c r="FD47" i="20" s="1"/>
  <c r="BP48" i="20" a="1"/>
  <c r="BP48" i="20" s="1"/>
  <c r="DY48" i="20" a="1"/>
  <c r="DY48" i="20" s="1"/>
  <c r="CF49" i="20" a="1"/>
  <c r="CF49" i="20" s="1"/>
  <c r="BT50" i="20" a="1"/>
  <c r="BT50" i="20" s="1"/>
  <c r="R53" i="20" a="1"/>
  <c r="R53" i="20" s="1"/>
  <c r="EP56" i="20" a="1"/>
  <c r="EP56" i="20" s="1"/>
  <c r="AE44" i="20" a="1"/>
  <c r="AE44" i="20" s="1"/>
  <c r="CQ44" i="20" a="1"/>
  <c r="CQ44" i="20" s="1"/>
  <c r="FC44" i="20" a="1"/>
  <c r="FC44" i="20" s="1"/>
  <c r="CN45" i="20" a="1"/>
  <c r="CN45" i="20" s="1"/>
  <c r="EW45" i="20" a="1"/>
  <c r="EW45" i="20" s="1"/>
  <c r="BM46" i="20" a="1"/>
  <c r="BM46" i="20" s="1"/>
  <c r="DN46" i="20" a="1"/>
  <c r="DN46" i="20" s="1"/>
  <c r="Y47" i="20" a="1"/>
  <c r="Y47" i="20" s="1"/>
  <c r="CS47" i="20" a="1"/>
  <c r="CS47" i="20" s="1"/>
  <c r="E48" i="20" a="1"/>
  <c r="E48" i="20" s="1"/>
  <c r="BQ48" i="20" a="1"/>
  <c r="BQ48" i="20" s="1"/>
  <c r="DZ48" i="20" a="1"/>
  <c r="DZ48" i="20" s="1"/>
  <c r="BX49" i="20" a="1"/>
  <c r="BX49" i="20" s="1"/>
  <c r="DD50" i="20" a="1"/>
  <c r="DD50" i="20" s="1"/>
  <c r="CA53" i="20" a="1"/>
  <c r="CA53" i="20" s="1"/>
  <c r="AQ56" i="20" a="1"/>
  <c r="AQ56" i="20" s="1"/>
  <c r="BH44" i="20" a="1"/>
  <c r="BH44" i="20" s="1"/>
  <c r="EF44" i="20" a="1"/>
  <c r="EF44" i="20" s="1"/>
  <c r="AW45" i="20" a="1"/>
  <c r="AW45" i="20" s="1"/>
  <c r="DI45" i="20" a="1"/>
  <c r="DI45" i="20" s="1"/>
  <c r="S46" i="20" a="1"/>
  <c r="S46" i="20" s="1"/>
  <c r="BS46" i="20" a="1"/>
  <c r="BS46" i="20" s="1"/>
  <c r="DY46" i="20" a="1"/>
  <c r="DY46" i="20" s="1"/>
  <c r="AZ47" i="20" a="1"/>
  <c r="AZ47" i="20" s="1"/>
  <c r="DV47" i="20" a="1"/>
  <c r="DV47" i="20" s="1"/>
  <c r="AH48" i="20" a="1"/>
  <c r="AH48" i="20" s="1"/>
  <c r="CT48" i="20" a="1"/>
  <c r="CT48" i="20" s="1"/>
  <c r="AE49" i="20" a="1"/>
  <c r="AE49" i="20" s="1"/>
  <c r="DU49" i="20" a="1"/>
  <c r="DU49" i="20" s="1"/>
  <c r="BR51" i="20" a="1"/>
  <c r="BR51" i="20" s="1"/>
  <c r="AQ55" i="20" a="1"/>
  <c r="AQ55" i="20" s="1"/>
  <c r="I44" i="20" a="1"/>
  <c r="I44" i="20" s="1"/>
  <c r="BU44" i="20" a="1"/>
  <c r="BU44" i="20" s="1"/>
  <c r="EG44" i="20" a="1"/>
  <c r="EG44" i="20" s="1"/>
  <c r="AX45" i="20" a="1"/>
  <c r="AX45" i="20" s="1"/>
  <c r="DO45" i="20" a="1"/>
  <c r="DO45" i="20" s="1"/>
  <c r="X46" i="20" a="1"/>
  <c r="X46" i="20" s="1"/>
  <c r="CO46" i="20" a="1"/>
  <c r="CO46" i="20" s="1"/>
  <c r="EZ46" i="20" a="1"/>
  <c r="EZ46" i="20" s="1"/>
  <c r="BG47" i="20" a="1"/>
  <c r="BG47" i="20" s="1"/>
  <c r="DE47" i="20" a="1"/>
  <c r="DE47" i="20" s="1"/>
  <c r="Q48" i="20" a="1"/>
  <c r="Q48" i="20" s="1"/>
  <c r="CC48" i="20" a="1"/>
  <c r="CC48" i="20" s="1"/>
  <c r="W49" i="20" a="1"/>
  <c r="W49" i="20" s="1"/>
  <c r="DC49" i="20" a="1"/>
  <c r="DC49" i="20" s="1"/>
  <c r="BX51" i="20" a="1"/>
  <c r="BX51" i="20" s="1"/>
  <c r="CT54" i="20" a="1"/>
  <c r="CT54" i="20" s="1"/>
  <c r="O44" i="20" a="1"/>
  <c r="O44" i="20" s="1"/>
  <c r="BO44" i="20" a="1"/>
  <c r="BO44" i="20" s="1"/>
  <c r="DP44" i="20" a="1"/>
  <c r="DP44" i="20" s="1"/>
  <c r="P45" i="20" a="1"/>
  <c r="P45" i="20" s="1"/>
  <c r="BP45" i="20" a="1"/>
  <c r="BP45" i="20" s="1"/>
  <c r="EE45" i="20" a="1"/>
  <c r="EE45" i="20" s="1"/>
  <c r="AN46" i="20" a="1"/>
  <c r="AN46" i="20" s="1"/>
  <c r="DE46" i="20" a="1"/>
  <c r="DE46" i="20" s="1"/>
  <c r="V47" i="20" a="1"/>
  <c r="V47" i="20" s="1"/>
  <c r="CD47" i="20" a="1"/>
  <c r="CD47" i="20" s="1"/>
  <c r="EP47" i="20" a="1"/>
  <c r="EP47" i="20" s="1"/>
  <c r="BB48" i="20" a="1"/>
  <c r="BB48" i="20" s="1"/>
  <c r="DH48" i="20" a="1"/>
  <c r="DH48" i="20" s="1"/>
  <c r="AQ49" i="20" a="1"/>
  <c r="AQ49" i="20" s="1"/>
  <c r="J50" i="20" a="1"/>
  <c r="J50" i="20" s="1"/>
  <c r="CO52" i="20" a="1"/>
  <c r="CO52" i="20" s="1"/>
  <c r="BD55" i="20" a="1"/>
  <c r="BD55" i="20" s="1"/>
  <c r="CN64" i="20" a="1"/>
  <c r="CN64" i="20" s="1"/>
  <c r="BK44" i="20" a="1"/>
  <c r="BK44" i="20" s="1"/>
  <c r="DW44" i="20" a="1"/>
  <c r="DW44" i="20" s="1"/>
  <c r="AZ45" i="20" a="1"/>
  <c r="AZ45" i="20" s="1"/>
  <c r="DP45" i="20" a="1"/>
  <c r="DP45" i="20" s="1"/>
  <c r="AD46" i="20" a="1"/>
  <c r="AD46" i="20" s="1"/>
  <c r="CF46" i="20" a="1"/>
  <c r="CF46" i="20" s="1"/>
  <c r="EV46" i="20" a="1"/>
  <c r="EV46" i="20" s="1"/>
  <c r="BM47" i="20" a="1"/>
  <c r="BM47" i="20" s="1"/>
  <c r="DY47" i="20" a="1"/>
  <c r="DY47" i="20" s="1"/>
  <c r="AK48" i="20" a="1"/>
  <c r="AK48" i="20" s="1"/>
  <c r="CW48" i="20" a="1"/>
  <c r="CW48" i="20" s="1"/>
  <c r="AI49" i="20" a="1"/>
  <c r="AI49" i="20" s="1"/>
  <c r="AK50" i="20" a="1"/>
  <c r="AK50" i="20" s="1"/>
  <c r="EX52" i="20" a="1"/>
  <c r="EX52" i="20" s="1"/>
  <c r="DU56" i="20" a="1"/>
  <c r="DU56" i="20" s="1"/>
  <c r="EX48" i="20" a="1"/>
  <c r="EX48" i="20" s="1"/>
  <c r="BP49" i="20" a="1"/>
  <c r="BP49" i="20" s="1"/>
  <c r="EN49" i="20" a="1"/>
  <c r="EN49" i="20" s="1"/>
  <c r="BE50" i="20" a="1"/>
  <c r="BE50" i="20" s="1"/>
  <c r="EG50" i="20" a="1"/>
  <c r="EG50" i="20" s="1"/>
  <c r="AX51" i="20" a="1"/>
  <c r="AX51" i="20" s="1"/>
  <c r="DV51" i="20" a="1"/>
  <c r="DV51" i="20" s="1"/>
  <c r="BA52" i="20" a="1"/>
  <c r="BA52" i="20" s="1"/>
  <c r="EE52" i="20" a="1"/>
  <c r="EE52" i="20" s="1"/>
  <c r="AM53" i="20" a="1"/>
  <c r="AM53" i="20" s="1"/>
  <c r="DP53" i="20" a="1"/>
  <c r="DP53" i="20" s="1"/>
  <c r="AL54" i="20" a="1"/>
  <c r="AL54" i="20" s="1"/>
  <c r="DH54" i="20" a="1"/>
  <c r="DH54" i="20" s="1"/>
  <c r="AD55" i="20" a="1"/>
  <c r="AD55" i="20" s="1"/>
  <c r="CT55" i="20" a="1"/>
  <c r="CT55" i="20" s="1"/>
  <c r="W56" i="20" a="1"/>
  <c r="W56" i="20" s="1"/>
  <c r="DB56" i="20" a="1"/>
  <c r="DB56" i="20" s="1"/>
  <c r="AL57" i="20" a="1"/>
  <c r="AL57" i="20" s="1"/>
  <c r="EG59" i="20" a="1"/>
  <c r="EG59" i="20" s="1"/>
  <c r="EH64" i="20" a="1"/>
  <c r="EH64" i="20" s="1"/>
  <c r="AN49" i="20" a="1"/>
  <c r="AN49" i="20" s="1"/>
  <c r="DE49" i="20" a="1"/>
  <c r="DE49" i="20" s="1"/>
  <c r="AD50" i="20" a="1"/>
  <c r="AD50" i="20" s="1"/>
  <c r="CT50" i="20" a="1"/>
  <c r="CT50" i="20" s="1"/>
  <c r="N51" i="20" a="1"/>
  <c r="N51" i="20" s="1"/>
  <c r="DB51" i="20" a="1"/>
  <c r="DB51" i="20" s="1"/>
  <c r="L52" i="20" a="1"/>
  <c r="L52" i="20" s="1"/>
  <c r="BW52" i="20" a="1"/>
  <c r="BW52" i="20" s="1"/>
  <c r="EL52" i="20" a="1"/>
  <c r="EL52" i="20" s="1"/>
  <c r="BH53" i="20" a="1"/>
  <c r="BH53" i="20" s="1"/>
  <c r="ED53" i="20" a="1"/>
  <c r="ED53" i="20" s="1"/>
  <c r="AT54" i="20" a="1"/>
  <c r="AT54" i="20" s="1"/>
  <c r="EC54" i="20" a="1"/>
  <c r="EC54" i="20" s="1"/>
  <c r="AL55" i="20" a="1"/>
  <c r="AL55" i="20" s="1"/>
  <c r="DO55" i="20" a="1"/>
  <c r="DO55" i="20" s="1"/>
  <c r="AD56" i="20" a="1"/>
  <c r="AD56" i="20" s="1"/>
  <c r="CN56" i="20" a="1"/>
  <c r="CN56" i="20" s="1"/>
  <c r="G57" i="20" a="1"/>
  <c r="G57" i="20" s="1"/>
  <c r="DI58" i="20" a="1"/>
  <c r="DI58" i="20" s="1"/>
  <c r="DG62" i="20" a="1"/>
  <c r="DG62" i="20" s="1"/>
  <c r="R50" i="20" a="1"/>
  <c r="R50" i="20" s="1"/>
  <c r="CM50" i="20" a="1"/>
  <c r="CM50" i="20" s="1"/>
  <c r="G51" i="20" a="1"/>
  <c r="G51" i="20" s="1"/>
  <c r="BT51" i="20" a="1"/>
  <c r="BT51" i="20" s="1"/>
  <c r="EE51" i="20" a="1"/>
  <c r="EE51" i="20" s="1"/>
  <c r="BJ52" i="20" a="1"/>
  <c r="BJ52" i="20" s="1"/>
  <c r="EM52" i="20" a="1"/>
  <c r="EM52" i="20" s="1"/>
  <c r="BI53" i="20" a="1"/>
  <c r="BI53" i="20" s="1"/>
  <c r="DX53" i="20" a="1"/>
  <c r="DX53" i="20" s="1"/>
  <c r="BA54" i="20" a="1"/>
  <c r="BA54" i="20" s="1"/>
  <c r="DJ54" i="20" a="1"/>
  <c r="DJ54" i="20" s="1"/>
  <c r="AM55" i="20" a="1"/>
  <c r="AM55" i="20" s="1"/>
  <c r="DB55" i="20" a="1"/>
  <c r="DB55" i="20" s="1"/>
  <c r="AE56" i="20" a="1"/>
  <c r="AE56" i="20" s="1"/>
  <c r="CV56" i="20" a="1"/>
  <c r="CV56" i="20" s="1"/>
  <c r="AP57" i="20" a="1"/>
  <c r="AP57" i="20" s="1"/>
  <c r="EC60" i="20" a="1"/>
  <c r="EC60" i="20" s="1"/>
  <c r="H51" i="20" a="1"/>
  <c r="H51" i="20" s="1"/>
  <c r="CP51" i="20" a="1"/>
  <c r="CP51" i="20" s="1"/>
  <c r="AB52" i="20" a="1"/>
  <c r="AB52" i="20" s="1"/>
  <c r="DM52" i="20" a="1"/>
  <c r="DM52" i="20" s="1"/>
  <c r="AV53" i="20" a="1"/>
  <c r="AV53" i="20" s="1"/>
  <c r="EZ53" i="20" a="1"/>
  <c r="EZ53" i="20" s="1"/>
  <c r="CW54" i="20" a="1"/>
  <c r="CW54" i="20" s="1"/>
  <c r="AT55" i="20" a="1"/>
  <c r="AT55" i="20" s="1"/>
  <c r="R56" i="20" a="1"/>
  <c r="R56" i="20" s="1"/>
  <c r="ET56" i="20" a="1"/>
  <c r="ET56" i="20" s="1"/>
  <c r="AS60" i="20" a="1"/>
  <c r="AS60" i="20" s="1"/>
  <c r="Y49" i="20" a="1"/>
  <c r="Y49" i="20" s="1"/>
  <c r="BC50" i="20" a="1"/>
  <c r="BC50" i="20" s="1"/>
  <c r="BH51" i="20" a="1"/>
  <c r="BH51" i="20" s="1"/>
  <c r="AW52" i="20" a="1"/>
  <c r="AW52" i="20" s="1"/>
  <c r="EG53" i="20" a="1"/>
  <c r="EG53" i="20" s="1"/>
  <c r="CC55" i="20" a="1"/>
  <c r="CC55" i="20" s="1"/>
  <c r="J57" i="20" a="1"/>
  <c r="J57" i="20" s="1"/>
  <c r="BR50" i="20" a="1"/>
  <c r="BR50" i="20" s="1"/>
  <c r="W52" i="20" a="1"/>
  <c r="W52" i="20" s="1"/>
  <c r="EA53" i="20" a="1"/>
  <c r="EA53" i="20" s="1"/>
  <c r="BW55" i="20" a="1"/>
  <c r="BW55" i="20" s="1"/>
  <c r="AU57" i="20" a="1"/>
  <c r="AU57" i="20" s="1"/>
  <c r="DW50" i="20" a="1"/>
  <c r="DW50" i="20" s="1"/>
  <c r="BT52" i="20" a="1"/>
  <c r="BT52" i="20" s="1"/>
  <c r="W54" i="20" a="1"/>
  <c r="W54" i="20" s="1"/>
  <c r="W58" i="20" a="1"/>
  <c r="W58" i="20" s="1"/>
  <c r="BV59" i="20" a="1"/>
  <c r="BV59" i="20" s="1"/>
  <c r="BV62" i="20" a="1"/>
  <c r="BV62" i="20" s="1"/>
  <c r="EY58" i="20" a="1"/>
  <c r="EY58" i="20" s="1"/>
  <c r="BN62" i="20" a="1"/>
  <c r="BN62" i="20" s="1"/>
  <c r="W59" i="20" a="1"/>
  <c r="W59" i="20" s="1"/>
  <c r="DR62" i="20" a="1"/>
  <c r="DR62" i="20" s="1"/>
  <c r="CK60" i="20" a="1"/>
  <c r="CK60" i="20" s="1"/>
  <c r="BL71" i="20" a="1"/>
  <c r="BL71" i="20" s="1"/>
  <c r="DZ59" i="20" a="1"/>
  <c r="DZ59" i="20" s="1"/>
  <c r="M63" i="20" a="1"/>
  <c r="M63" i="20" s="1"/>
  <c r="DI59" i="20" a="1"/>
  <c r="DI59" i="20" s="1"/>
  <c r="AU66" i="20" a="1"/>
  <c r="AU66" i="20" s="1"/>
  <c r="CZ60" i="20" a="1"/>
  <c r="CZ60" i="20" s="1"/>
  <c r="BZ62" i="20" a="1"/>
  <c r="BZ62" i="20" s="1"/>
  <c r="DR65" i="20" a="1"/>
  <c r="DR65" i="20" s="1"/>
  <c r="Q71" i="20" a="1"/>
  <c r="Q71" i="20" s="1"/>
  <c r="EU64" i="20" a="1"/>
  <c r="EU64" i="20" s="1"/>
  <c r="R68" i="20" a="1"/>
  <c r="R68" i="20" s="1"/>
  <c r="DM64" i="20" a="1"/>
  <c r="DM64" i="20" s="1"/>
  <c r="S68" i="20" a="1"/>
  <c r="S68" i="20" s="1"/>
  <c r="BT65" i="20" a="1"/>
  <c r="BT65" i="20" s="1"/>
  <c r="EP68" i="20" a="1"/>
  <c r="EP68" i="20" s="1"/>
  <c r="AL65" i="20" a="1"/>
  <c r="AL65" i="20" s="1"/>
  <c r="CH68" i="20" a="1"/>
  <c r="CH68" i="20" s="1"/>
  <c r="BD65" i="20" a="1"/>
  <c r="BD65" i="20" s="1"/>
  <c r="ED68" i="20" a="1"/>
  <c r="ED68" i="20" s="1"/>
  <c r="CY65" i="20" a="1"/>
  <c r="CY65" i="20" s="1"/>
  <c r="DH72" i="20" a="1"/>
  <c r="DH72" i="20" s="1"/>
  <c r="CU71" i="20" a="1"/>
  <c r="CU71" i="20" s="1"/>
  <c r="CB75" i="20" a="1"/>
  <c r="CB75" i="20" s="1"/>
  <c r="CE72" i="20" a="1"/>
  <c r="CE72" i="20" s="1"/>
  <c r="DT74" i="20" a="1"/>
  <c r="DT74" i="20" s="1"/>
  <c r="DL74" i="20" a="1"/>
  <c r="DL74" i="20" s="1"/>
  <c r="CP79" i="20" a="1"/>
  <c r="CP79" i="20" s="1"/>
  <c r="G79" i="20" a="1"/>
  <c r="G79" i="20" s="1"/>
  <c r="Y85" i="20" a="1"/>
  <c r="Y85" i="20" s="1"/>
  <c r="B9" i="23"/>
  <c r="V53" i="7"/>
  <c r="V49" i="7"/>
  <c r="I11" i="20" l="1"/>
  <c r="H11" i="20"/>
  <c r="G11" i="20"/>
  <c r="F11" i="20"/>
  <c r="D15" i="17" a="1"/>
  <c r="D15" i="17" s="1"/>
  <c r="D15" i="16" a="1"/>
  <c r="D15" i="16" s="1"/>
  <c r="V513" i="17"/>
  <c r="V512" i="17"/>
  <c r="V511" i="17"/>
  <c r="V510" i="17"/>
  <c r="V509" i="17"/>
  <c r="V508" i="17"/>
  <c r="V507" i="17"/>
  <c r="V506" i="17"/>
  <c r="V505" i="17"/>
  <c r="V504" i="17"/>
  <c r="V503" i="17"/>
  <c r="V502" i="17"/>
  <c r="V501" i="17"/>
  <c r="V500" i="17"/>
  <c r="V499" i="17"/>
  <c r="V498" i="17"/>
  <c r="V497" i="17"/>
  <c r="V496" i="17"/>
  <c r="V495" i="17"/>
  <c r="V494" i="17"/>
  <c r="V493" i="17"/>
  <c r="V492" i="17"/>
  <c r="V491" i="17"/>
  <c r="V490" i="17"/>
  <c r="V489" i="17"/>
  <c r="V488" i="17"/>
  <c r="V487" i="17"/>
  <c r="V486" i="17"/>
  <c r="V485" i="17"/>
  <c r="V484" i="17"/>
  <c r="V483" i="17"/>
  <c r="V482" i="17"/>
  <c r="V481" i="17"/>
  <c r="V480" i="17"/>
  <c r="V479" i="17"/>
  <c r="V478" i="17"/>
  <c r="V477" i="17"/>
  <c r="V476" i="17"/>
  <c r="V475" i="17"/>
  <c r="V474" i="17"/>
  <c r="V473" i="17"/>
  <c r="V472" i="17"/>
  <c r="V471" i="17"/>
  <c r="V470" i="17"/>
  <c r="V469" i="17"/>
  <c r="V468" i="17"/>
  <c r="V467" i="17"/>
  <c r="V466" i="17"/>
  <c r="V465" i="17"/>
  <c r="V464" i="17"/>
  <c r="V463" i="17"/>
  <c r="V462" i="17"/>
  <c r="V461" i="17"/>
  <c r="V460" i="17"/>
  <c r="V459" i="17"/>
  <c r="V458" i="17"/>
  <c r="V457" i="17"/>
  <c r="V456" i="17"/>
  <c r="V455" i="17"/>
  <c r="V454" i="17"/>
  <c r="V453" i="17"/>
  <c r="V452" i="17"/>
  <c r="V451" i="17"/>
  <c r="V450" i="17"/>
  <c r="V449" i="17"/>
  <c r="V448" i="17"/>
  <c r="V447" i="17"/>
  <c r="V446" i="17"/>
  <c r="V445" i="17"/>
  <c r="V444" i="17"/>
  <c r="V443" i="17"/>
  <c r="V442" i="17"/>
  <c r="V441" i="17"/>
  <c r="V440" i="17"/>
  <c r="V439" i="17"/>
  <c r="V438" i="17"/>
  <c r="V437" i="17"/>
  <c r="V436" i="17"/>
  <c r="V435" i="17"/>
  <c r="V434" i="17"/>
  <c r="V433" i="17"/>
  <c r="V432" i="17"/>
  <c r="V431" i="17"/>
  <c r="V430" i="17"/>
  <c r="V429" i="17"/>
  <c r="V428" i="17"/>
  <c r="V427" i="17"/>
  <c r="V426" i="17"/>
  <c r="V425" i="17"/>
  <c r="V424" i="17"/>
  <c r="V423" i="17"/>
  <c r="V422" i="17"/>
  <c r="V421" i="17"/>
  <c r="V420" i="17"/>
  <c r="V419" i="17"/>
  <c r="V418" i="17"/>
  <c r="V417" i="17"/>
  <c r="V416" i="17"/>
  <c r="V415" i="17"/>
  <c r="V414" i="17"/>
  <c r="V413" i="17"/>
  <c r="V412" i="17"/>
  <c r="V411" i="17"/>
  <c r="V410" i="17"/>
  <c r="V409" i="17"/>
  <c r="V408" i="17"/>
  <c r="V407" i="17"/>
  <c r="V406" i="17"/>
  <c r="V405" i="17"/>
  <c r="V404" i="17"/>
  <c r="V403" i="17"/>
  <c r="V402" i="17"/>
  <c r="V401" i="17"/>
  <c r="V400" i="17"/>
  <c r="V399" i="17"/>
  <c r="V398" i="17"/>
  <c r="V397" i="17"/>
  <c r="V396" i="17"/>
  <c r="V395" i="17"/>
  <c r="V394" i="17"/>
  <c r="V393" i="17"/>
  <c r="V392" i="17"/>
  <c r="V391" i="17"/>
  <c r="V390" i="17"/>
  <c r="V389" i="17"/>
  <c r="V388" i="17"/>
  <c r="V387" i="17"/>
  <c r="V386" i="17"/>
  <c r="V385" i="17"/>
  <c r="V384" i="17"/>
  <c r="V383" i="17"/>
  <c r="V382" i="17"/>
  <c r="V381" i="17"/>
  <c r="V380" i="17"/>
  <c r="V379" i="17"/>
  <c r="V378" i="17"/>
  <c r="V377" i="17"/>
  <c r="V376" i="17"/>
  <c r="V375" i="17"/>
  <c r="V374" i="17"/>
  <c r="V373" i="17"/>
  <c r="V372" i="17"/>
  <c r="V371" i="17"/>
  <c r="V370" i="17"/>
  <c r="V369" i="17"/>
  <c r="V368" i="17"/>
  <c r="V367" i="17"/>
  <c r="V366" i="17"/>
  <c r="V365" i="17"/>
  <c r="V364" i="17"/>
  <c r="V363" i="17"/>
  <c r="V362" i="17"/>
  <c r="V361" i="17"/>
  <c r="V360" i="17"/>
  <c r="V359" i="17"/>
  <c r="V358" i="17"/>
  <c r="V357" i="17"/>
  <c r="V356" i="17"/>
  <c r="V355" i="17"/>
  <c r="V354" i="17"/>
  <c r="V353" i="17"/>
  <c r="V352" i="17"/>
  <c r="V351" i="17"/>
  <c r="V350" i="17"/>
  <c r="V349" i="17"/>
  <c r="V348" i="17"/>
  <c r="V347" i="17"/>
  <c r="V346" i="17"/>
  <c r="V345" i="17"/>
  <c r="V344" i="17"/>
  <c r="V343" i="17"/>
  <c r="V342" i="17"/>
  <c r="V341" i="17"/>
  <c r="V340" i="17"/>
  <c r="V339" i="17"/>
  <c r="V338" i="17"/>
  <c r="V337" i="17"/>
  <c r="V336" i="17"/>
  <c r="V335" i="17"/>
  <c r="V334" i="17"/>
  <c r="V333" i="17"/>
  <c r="V332" i="17"/>
  <c r="V331" i="17"/>
  <c r="V330" i="17"/>
  <c r="V329" i="17"/>
  <c r="V328" i="17"/>
  <c r="V327" i="17"/>
  <c r="V326" i="17"/>
  <c r="V325" i="17"/>
  <c r="V324" i="17"/>
  <c r="V323" i="17"/>
  <c r="V322" i="17"/>
  <c r="V321" i="17"/>
  <c r="V320" i="17"/>
  <c r="V319" i="17"/>
  <c r="V318" i="17"/>
  <c r="V317" i="17"/>
  <c r="V316" i="17"/>
  <c r="V315" i="17"/>
  <c r="V314" i="17"/>
  <c r="V313" i="17"/>
  <c r="V312" i="17"/>
  <c r="V311" i="17"/>
  <c r="V310" i="17"/>
  <c r="V309" i="17"/>
  <c r="V308" i="17"/>
  <c r="V307" i="17"/>
  <c r="V306" i="17"/>
  <c r="V305" i="17"/>
  <c r="V304" i="17"/>
  <c r="V303" i="17"/>
  <c r="V302" i="17"/>
  <c r="V301" i="17"/>
  <c r="V300" i="17"/>
  <c r="V299" i="17"/>
  <c r="V298" i="17"/>
  <c r="V297" i="17"/>
  <c r="V296" i="17"/>
  <c r="V295" i="17"/>
  <c r="V294" i="17"/>
  <c r="V293" i="17"/>
  <c r="V292" i="17"/>
  <c r="V291" i="17"/>
  <c r="V290" i="17"/>
  <c r="V289" i="17"/>
  <c r="V288" i="17"/>
  <c r="V287" i="17"/>
  <c r="V286" i="17"/>
  <c r="V285" i="17"/>
  <c r="V284" i="17"/>
  <c r="V283" i="17"/>
  <c r="V282" i="17"/>
  <c r="V281" i="17"/>
  <c r="V280" i="17"/>
  <c r="V279" i="17"/>
  <c r="V278" i="17"/>
  <c r="V277" i="17"/>
  <c r="V276" i="17"/>
  <c r="V275" i="17"/>
  <c r="V274" i="17"/>
  <c r="V273" i="17"/>
  <c r="V272" i="17"/>
  <c r="V271" i="17"/>
  <c r="V270" i="17"/>
  <c r="V269" i="17"/>
  <c r="V268" i="17"/>
  <c r="V267" i="17"/>
  <c r="V266" i="17"/>
  <c r="V265" i="17"/>
  <c r="V264" i="17"/>
  <c r="V263" i="17"/>
  <c r="V262" i="17"/>
  <c r="V261" i="17"/>
  <c r="V260" i="17"/>
  <c r="V259" i="17"/>
  <c r="V258" i="17"/>
  <c r="V257" i="17"/>
  <c r="V256" i="17"/>
  <c r="V255" i="17"/>
  <c r="V254" i="17"/>
  <c r="V253" i="17"/>
  <c r="V252" i="17"/>
  <c r="V251" i="17"/>
  <c r="V250" i="17"/>
  <c r="V249" i="17"/>
  <c r="V248" i="17"/>
  <c r="V247" i="17"/>
  <c r="V246" i="17"/>
  <c r="V245" i="17"/>
  <c r="V244" i="17"/>
  <c r="V243" i="17"/>
  <c r="V242" i="17"/>
  <c r="V241" i="17"/>
  <c r="V240" i="17"/>
  <c r="V239" i="17"/>
  <c r="V238" i="17"/>
  <c r="V237" i="17"/>
  <c r="V236" i="17"/>
  <c r="V235" i="17"/>
  <c r="V234" i="17"/>
  <c r="V233" i="17"/>
  <c r="V232" i="17"/>
  <c r="V231" i="17"/>
  <c r="V230" i="17"/>
  <c r="V229" i="17"/>
  <c r="V228" i="17"/>
  <c r="V227" i="17"/>
  <c r="V226" i="17"/>
  <c r="V225" i="17"/>
  <c r="V224" i="17"/>
  <c r="V223" i="17"/>
  <c r="V222" i="17"/>
  <c r="V221" i="17"/>
  <c r="V220" i="17"/>
  <c r="V219" i="17"/>
  <c r="V218" i="17"/>
  <c r="V217" i="17"/>
  <c r="V216" i="17"/>
  <c r="V215" i="17"/>
  <c r="V214" i="17"/>
  <c r="V213" i="17"/>
  <c r="V212" i="17"/>
  <c r="V211" i="17"/>
  <c r="V210" i="17"/>
  <c r="V209" i="17"/>
  <c r="V208" i="17"/>
  <c r="V207" i="17"/>
  <c r="V206" i="17"/>
  <c r="V205" i="17"/>
  <c r="V204" i="17"/>
  <c r="V203" i="17"/>
  <c r="V202" i="17"/>
  <c r="V201" i="17"/>
  <c r="V200" i="17"/>
  <c r="V199" i="17"/>
  <c r="V198" i="17"/>
  <c r="V197" i="17"/>
  <c r="V196" i="17"/>
  <c r="V195" i="17"/>
  <c r="V194" i="17"/>
  <c r="V193" i="17"/>
  <c r="V192" i="17"/>
  <c r="V191" i="17"/>
  <c r="V190" i="17"/>
  <c r="V189" i="17"/>
  <c r="V188" i="17"/>
  <c r="V187" i="17"/>
  <c r="V186" i="17"/>
  <c r="V185" i="17"/>
  <c r="V184" i="17"/>
  <c r="V183" i="17"/>
  <c r="V182" i="17"/>
  <c r="V181" i="17"/>
  <c r="V180" i="17"/>
  <c r="V179" i="17"/>
  <c r="V178" i="17"/>
  <c r="V177" i="17"/>
  <c r="V176" i="17"/>
  <c r="V175" i="17"/>
  <c r="V174" i="17"/>
  <c r="V173" i="17"/>
  <c r="V172" i="17"/>
  <c r="V171" i="17"/>
  <c r="V170" i="17"/>
  <c r="V169" i="17"/>
  <c r="V168" i="17"/>
  <c r="V167" i="17"/>
  <c r="V166" i="17"/>
  <c r="V165" i="17"/>
  <c r="V164" i="17"/>
  <c r="V163" i="17"/>
  <c r="V162" i="17"/>
  <c r="V161" i="17"/>
  <c r="V160" i="17"/>
  <c r="V159" i="17"/>
  <c r="V158" i="17"/>
  <c r="V157" i="17"/>
  <c r="V156" i="17"/>
  <c r="V155" i="17"/>
  <c r="V154" i="17"/>
  <c r="V153" i="17"/>
  <c r="V152" i="17"/>
  <c r="V151" i="17"/>
  <c r="V150" i="17"/>
  <c r="V149" i="17"/>
  <c r="V148" i="17"/>
  <c r="V147" i="17"/>
  <c r="V146" i="17"/>
  <c r="V145" i="17"/>
  <c r="V144" i="17"/>
  <c r="V143" i="17"/>
  <c r="V142" i="17"/>
  <c r="V141" i="17"/>
  <c r="V140" i="17"/>
  <c r="V139" i="17"/>
  <c r="V138" i="17"/>
  <c r="V137" i="17"/>
  <c r="V136" i="17"/>
  <c r="V135" i="17"/>
  <c r="V134" i="17"/>
  <c r="V133" i="17"/>
  <c r="V132" i="17"/>
  <c r="V131" i="17"/>
  <c r="V130" i="17"/>
  <c r="V129" i="17"/>
  <c r="V128" i="17"/>
  <c r="V127" i="17"/>
  <c r="V126" i="17"/>
  <c r="V125" i="17"/>
  <c r="V124" i="17"/>
  <c r="V123" i="17"/>
  <c r="V122" i="17"/>
  <c r="V121" i="17"/>
  <c r="V120" i="17"/>
  <c r="V119" i="17"/>
  <c r="V118" i="17"/>
  <c r="V117" i="17"/>
  <c r="V116" i="17"/>
  <c r="V115" i="17"/>
  <c r="V114" i="17"/>
  <c r="V113" i="17"/>
  <c r="V112" i="17"/>
  <c r="V111" i="17"/>
  <c r="V110" i="17"/>
  <c r="V109" i="17"/>
  <c r="V108" i="17"/>
  <c r="V107" i="17"/>
  <c r="V106" i="17"/>
  <c r="V105" i="17"/>
  <c r="V104" i="17"/>
  <c r="V103" i="17"/>
  <c r="V102" i="17"/>
  <c r="V101" i="17"/>
  <c r="V100" i="17"/>
  <c r="V99" i="17"/>
  <c r="V98" i="17"/>
  <c r="V97" i="17"/>
  <c r="V96" i="17"/>
  <c r="V95" i="17"/>
  <c r="V94" i="17"/>
  <c r="V93" i="17"/>
  <c r="V92" i="17"/>
  <c r="V91" i="17"/>
  <c r="V90" i="17"/>
  <c r="V89" i="17"/>
  <c r="V88" i="17"/>
  <c r="V87" i="17"/>
  <c r="V86" i="17"/>
  <c r="V85" i="17"/>
  <c r="V84" i="17"/>
  <c r="V83" i="17"/>
  <c r="V82" i="17"/>
  <c r="V81" i="17"/>
  <c r="V80" i="17"/>
  <c r="V79" i="17"/>
  <c r="V78" i="17"/>
  <c r="V77" i="17"/>
  <c r="V76" i="17"/>
  <c r="V75" i="17"/>
  <c r="V74" i="17"/>
  <c r="V73" i="17"/>
  <c r="V72" i="17"/>
  <c r="V71" i="17"/>
  <c r="V70" i="17"/>
  <c r="V69" i="17"/>
  <c r="V68" i="17"/>
  <c r="V67" i="17"/>
  <c r="V66" i="17"/>
  <c r="V65" i="17"/>
  <c r="V64" i="17"/>
  <c r="V63" i="17"/>
  <c r="V62" i="17"/>
  <c r="V61" i="17"/>
  <c r="V60" i="17"/>
  <c r="V59" i="17"/>
  <c r="V58" i="17"/>
  <c r="V57" i="17"/>
  <c r="V56" i="17"/>
  <c r="V55" i="17"/>
  <c r="V54" i="17"/>
  <c r="U53" i="17"/>
  <c r="T53" i="17"/>
  <c r="T52" i="17"/>
  <c r="V52" i="17" s="1"/>
  <c r="V51" i="17"/>
  <c r="V50" i="17"/>
  <c r="U49" i="17"/>
  <c r="T49" i="17"/>
  <c r="V48" i="17"/>
  <c r="V47" i="17"/>
  <c r="V46" i="17"/>
  <c r="V45" i="17"/>
  <c r="V44" i="17"/>
  <c r="V43" i="17"/>
  <c r="V42" i="17"/>
  <c r="V41" i="17"/>
  <c r="V40" i="17"/>
  <c r="V39" i="17"/>
  <c r="V38" i="17"/>
  <c r="V37" i="17"/>
  <c r="V36" i="17"/>
  <c r="V35" i="17"/>
  <c r="V34" i="17"/>
  <c r="V33" i="17"/>
  <c r="V32" i="17"/>
  <c r="V31" i="17"/>
  <c r="V30" i="17"/>
  <c r="V29" i="17"/>
  <c r="V28" i="17"/>
  <c r="V27" i="17"/>
  <c r="V26" i="17"/>
  <c r="V25" i="17"/>
  <c r="V24" i="17"/>
  <c r="U23" i="17"/>
  <c r="T23" i="17"/>
  <c r="V21" i="17"/>
  <c r="V20" i="17"/>
  <c r="V19" i="17"/>
  <c r="V18" i="17"/>
  <c r="V17" i="17"/>
  <c r="V16" i="17"/>
  <c r="C16" i="17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C59" i="17" s="1"/>
  <c r="C60" i="17" s="1"/>
  <c r="C61" i="17" s="1"/>
  <c r="C62" i="17" s="1"/>
  <c r="C63" i="17" s="1"/>
  <c r="C64" i="17" s="1"/>
  <c r="C65" i="17" s="1"/>
  <c r="C66" i="17" s="1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32" i="17" s="1"/>
  <c r="C133" i="17" s="1"/>
  <c r="C134" i="17" s="1"/>
  <c r="C135" i="17" s="1"/>
  <c r="C136" i="17" s="1"/>
  <c r="C137" i="17" s="1"/>
  <c r="C138" i="17" s="1"/>
  <c r="C139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49" i="17" s="1"/>
  <c r="C150" i="17" s="1"/>
  <c r="C151" i="17" s="1"/>
  <c r="C152" i="17" s="1"/>
  <c r="C153" i="17" s="1"/>
  <c r="C154" i="17" s="1"/>
  <c r="C155" i="17" s="1"/>
  <c r="C156" i="17" s="1"/>
  <c r="C157" i="17" s="1"/>
  <c r="C158" i="17" s="1"/>
  <c r="C159" i="17" s="1"/>
  <c r="C160" i="17" s="1"/>
  <c r="C161" i="17" s="1"/>
  <c r="C162" i="17" s="1"/>
  <c r="C163" i="17" s="1"/>
  <c r="C164" i="17" s="1"/>
  <c r="C165" i="17" s="1"/>
  <c r="C166" i="17" s="1"/>
  <c r="C167" i="17" s="1"/>
  <c r="C168" i="17" s="1"/>
  <c r="C169" i="17" s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194" i="17" s="1"/>
  <c r="C195" i="17" s="1"/>
  <c r="C196" i="17" s="1"/>
  <c r="C197" i="17" s="1"/>
  <c r="C198" i="17" s="1"/>
  <c r="C199" i="17" s="1"/>
  <c r="C200" i="17" s="1"/>
  <c r="C201" i="17" s="1"/>
  <c r="C202" i="17" s="1"/>
  <c r="C203" i="17" s="1"/>
  <c r="C204" i="17" s="1"/>
  <c r="C205" i="17" s="1"/>
  <c r="C206" i="17" s="1"/>
  <c r="C207" i="17" s="1"/>
  <c r="C208" i="17" s="1"/>
  <c r="C209" i="17" s="1"/>
  <c r="C210" i="17" s="1"/>
  <c r="C211" i="17" s="1"/>
  <c r="C212" i="17" s="1"/>
  <c r="C213" i="17" s="1"/>
  <c r="C214" i="17" s="1"/>
  <c r="C215" i="17" s="1"/>
  <c r="C216" i="17" s="1"/>
  <c r="C217" i="17" s="1"/>
  <c r="C218" i="17" s="1"/>
  <c r="C219" i="17" s="1"/>
  <c r="C220" i="17" s="1"/>
  <c r="C221" i="17" s="1"/>
  <c r="C222" i="17" s="1"/>
  <c r="C223" i="17" s="1"/>
  <c r="C224" i="17" s="1"/>
  <c r="C225" i="17" s="1"/>
  <c r="C226" i="17" s="1"/>
  <c r="C227" i="17" s="1"/>
  <c r="C228" i="17" s="1"/>
  <c r="C229" i="17" s="1"/>
  <c r="C230" i="17" s="1"/>
  <c r="C231" i="17" s="1"/>
  <c r="C232" i="17" s="1"/>
  <c r="C233" i="17" s="1"/>
  <c r="C234" i="17" s="1"/>
  <c r="C235" i="17" s="1"/>
  <c r="C236" i="17" s="1"/>
  <c r="C237" i="17" s="1"/>
  <c r="C238" i="17" s="1"/>
  <c r="V15" i="17"/>
  <c r="S15" i="17"/>
  <c r="S12" i="17" s="1"/>
  <c r="V513" i="16"/>
  <c r="V512" i="16"/>
  <c r="V511" i="16"/>
  <c r="V510" i="16"/>
  <c r="V509" i="16"/>
  <c r="V508" i="16"/>
  <c r="V507" i="16"/>
  <c r="V506" i="16"/>
  <c r="V505" i="16"/>
  <c r="V504" i="16"/>
  <c r="V503" i="16"/>
  <c r="V502" i="16"/>
  <c r="V501" i="16"/>
  <c r="V500" i="16"/>
  <c r="V499" i="16"/>
  <c r="V498" i="16"/>
  <c r="V497" i="16"/>
  <c r="V496" i="16"/>
  <c r="V495" i="16"/>
  <c r="V494" i="16"/>
  <c r="V493" i="16"/>
  <c r="V492" i="16"/>
  <c r="V491" i="16"/>
  <c r="V490" i="16"/>
  <c r="V489" i="16"/>
  <c r="V488" i="16"/>
  <c r="V487" i="16"/>
  <c r="V486" i="16"/>
  <c r="V485" i="16"/>
  <c r="V484" i="16"/>
  <c r="V483" i="16"/>
  <c r="V482" i="16"/>
  <c r="V481" i="16"/>
  <c r="V480" i="16"/>
  <c r="V479" i="16"/>
  <c r="V478" i="16"/>
  <c r="V477" i="16"/>
  <c r="V476" i="16"/>
  <c r="V475" i="16"/>
  <c r="V474" i="16"/>
  <c r="V473" i="16"/>
  <c r="V472" i="16"/>
  <c r="V471" i="16"/>
  <c r="V470" i="16"/>
  <c r="V469" i="16"/>
  <c r="V468" i="16"/>
  <c r="V467" i="16"/>
  <c r="V466" i="16"/>
  <c r="V465" i="16"/>
  <c r="V464" i="16"/>
  <c r="V463" i="16"/>
  <c r="V462" i="16"/>
  <c r="V461" i="16"/>
  <c r="V460" i="16"/>
  <c r="V459" i="16"/>
  <c r="V458" i="16"/>
  <c r="V457" i="16"/>
  <c r="V456" i="16"/>
  <c r="V455" i="16"/>
  <c r="V454" i="16"/>
  <c r="V453" i="16"/>
  <c r="V452" i="16"/>
  <c r="V451" i="16"/>
  <c r="V450" i="16"/>
  <c r="V449" i="16"/>
  <c r="V448" i="16"/>
  <c r="V447" i="16"/>
  <c r="V446" i="16"/>
  <c r="V445" i="16"/>
  <c r="V444" i="16"/>
  <c r="V443" i="16"/>
  <c r="V442" i="16"/>
  <c r="V441" i="16"/>
  <c r="V440" i="16"/>
  <c r="V439" i="16"/>
  <c r="V438" i="16"/>
  <c r="V437" i="16"/>
  <c r="V436" i="16"/>
  <c r="V435" i="16"/>
  <c r="V434" i="16"/>
  <c r="V433" i="16"/>
  <c r="V432" i="16"/>
  <c r="V431" i="16"/>
  <c r="V430" i="16"/>
  <c r="V429" i="16"/>
  <c r="V428" i="16"/>
  <c r="V427" i="16"/>
  <c r="V426" i="16"/>
  <c r="V425" i="16"/>
  <c r="V424" i="16"/>
  <c r="V423" i="16"/>
  <c r="V422" i="16"/>
  <c r="V421" i="16"/>
  <c r="V420" i="16"/>
  <c r="V419" i="16"/>
  <c r="V418" i="16"/>
  <c r="V417" i="16"/>
  <c r="V416" i="16"/>
  <c r="V415" i="16"/>
  <c r="V414" i="16"/>
  <c r="V413" i="16"/>
  <c r="V412" i="16"/>
  <c r="V411" i="16"/>
  <c r="V410" i="16"/>
  <c r="V409" i="16"/>
  <c r="V408" i="16"/>
  <c r="V407" i="16"/>
  <c r="V406" i="16"/>
  <c r="V405" i="16"/>
  <c r="V404" i="16"/>
  <c r="V403" i="16"/>
  <c r="V402" i="16"/>
  <c r="V401" i="16"/>
  <c r="V400" i="16"/>
  <c r="V399" i="16"/>
  <c r="V398" i="16"/>
  <c r="V397" i="16"/>
  <c r="V396" i="16"/>
  <c r="V395" i="16"/>
  <c r="V394" i="16"/>
  <c r="V393" i="16"/>
  <c r="V392" i="16"/>
  <c r="V391" i="16"/>
  <c r="V390" i="16"/>
  <c r="V389" i="16"/>
  <c r="V388" i="16"/>
  <c r="V387" i="16"/>
  <c r="V386" i="16"/>
  <c r="V385" i="16"/>
  <c r="V384" i="16"/>
  <c r="V383" i="16"/>
  <c r="V382" i="16"/>
  <c r="V381" i="16"/>
  <c r="V380" i="16"/>
  <c r="V379" i="16"/>
  <c r="V378" i="16"/>
  <c r="V377" i="16"/>
  <c r="V376" i="16"/>
  <c r="V375" i="16"/>
  <c r="V374" i="16"/>
  <c r="V373" i="16"/>
  <c r="V372" i="16"/>
  <c r="V371" i="16"/>
  <c r="V370" i="16"/>
  <c r="V369" i="16"/>
  <c r="V368" i="16"/>
  <c r="V367" i="16"/>
  <c r="V366" i="16"/>
  <c r="V365" i="16"/>
  <c r="V364" i="16"/>
  <c r="V363" i="16"/>
  <c r="V362" i="16"/>
  <c r="V361" i="16"/>
  <c r="V360" i="16"/>
  <c r="V359" i="16"/>
  <c r="V358" i="16"/>
  <c r="V357" i="16"/>
  <c r="V356" i="16"/>
  <c r="V355" i="16"/>
  <c r="V354" i="16"/>
  <c r="V353" i="16"/>
  <c r="V352" i="16"/>
  <c r="V351" i="16"/>
  <c r="V350" i="16"/>
  <c r="V349" i="16"/>
  <c r="V348" i="16"/>
  <c r="V347" i="16"/>
  <c r="V346" i="16"/>
  <c r="V345" i="16"/>
  <c r="V344" i="16"/>
  <c r="V343" i="16"/>
  <c r="V342" i="16"/>
  <c r="V341" i="16"/>
  <c r="V340" i="16"/>
  <c r="V339" i="16"/>
  <c r="V338" i="16"/>
  <c r="V337" i="16"/>
  <c r="V336" i="16"/>
  <c r="V335" i="16"/>
  <c r="V334" i="16"/>
  <c r="V333" i="16"/>
  <c r="V332" i="16"/>
  <c r="V331" i="16"/>
  <c r="V330" i="16"/>
  <c r="V329" i="16"/>
  <c r="V328" i="16"/>
  <c r="V327" i="16"/>
  <c r="V326" i="16"/>
  <c r="V325" i="16"/>
  <c r="V324" i="16"/>
  <c r="V323" i="16"/>
  <c r="V322" i="16"/>
  <c r="V321" i="16"/>
  <c r="V320" i="16"/>
  <c r="V319" i="16"/>
  <c r="V318" i="16"/>
  <c r="V317" i="16"/>
  <c r="V316" i="16"/>
  <c r="V315" i="16"/>
  <c r="V314" i="16"/>
  <c r="V313" i="16"/>
  <c r="V312" i="16"/>
  <c r="V311" i="16"/>
  <c r="V310" i="16"/>
  <c r="V309" i="16"/>
  <c r="V308" i="16"/>
  <c r="V307" i="16"/>
  <c r="V306" i="16"/>
  <c r="V305" i="16"/>
  <c r="V304" i="16"/>
  <c r="V303" i="16"/>
  <c r="V302" i="16"/>
  <c r="V301" i="16"/>
  <c r="V300" i="16"/>
  <c r="V299" i="16"/>
  <c r="V298" i="16"/>
  <c r="V297" i="16"/>
  <c r="V296" i="16"/>
  <c r="V295" i="16"/>
  <c r="V294" i="16"/>
  <c r="V293" i="16"/>
  <c r="V292" i="16"/>
  <c r="V291" i="16"/>
  <c r="V290" i="16"/>
  <c r="V289" i="16"/>
  <c r="V288" i="16"/>
  <c r="V287" i="16"/>
  <c r="V286" i="16"/>
  <c r="V285" i="16"/>
  <c r="V284" i="16"/>
  <c r="V283" i="16"/>
  <c r="V282" i="16"/>
  <c r="V281" i="16"/>
  <c r="V280" i="16"/>
  <c r="V279" i="16"/>
  <c r="V278" i="16"/>
  <c r="V277" i="16"/>
  <c r="V276" i="16"/>
  <c r="V275" i="16"/>
  <c r="V274" i="16"/>
  <c r="V273" i="16"/>
  <c r="V272" i="16"/>
  <c r="V271" i="16"/>
  <c r="V270" i="16"/>
  <c r="V269" i="16"/>
  <c r="V268" i="16"/>
  <c r="V267" i="16"/>
  <c r="V266" i="16"/>
  <c r="V265" i="16"/>
  <c r="V264" i="16"/>
  <c r="V263" i="16"/>
  <c r="V262" i="16"/>
  <c r="V261" i="16"/>
  <c r="V260" i="16"/>
  <c r="V259" i="16"/>
  <c r="V258" i="16"/>
  <c r="V257" i="16"/>
  <c r="V256" i="16"/>
  <c r="V255" i="16"/>
  <c r="V254" i="16"/>
  <c r="V253" i="16"/>
  <c r="V252" i="16"/>
  <c r="V251" i="16"/>
  <c r="V250" i="16"/>
  <c r="V249" i="16"/>
  <c r="V248" i="16"/>
  <c r="V247" i="16"/>
  <c r="V246" i="16"/>
  <c r="V245" i="16"/>
  <c r="V244" i="16"/>
  <c r="V243" i="16"/>
  <c r="V242" i="16"/>
  <c r="V241" i="16"/>
  <c r="V240" i="16"/>
  <c r="V239" i="16"/>
  <c r="V238" i="16"/>
  <c r="V237" i="16"/>
  <c r="V236" i="16"/>
  <c r="V235" i="16"/>
  <c r="V234" i="16"/>
  <c r="V233" i="16"/>
  <c r="V232" i="16"/>
  <c r="V231" i="16"/>
  <c r="V230" i="16"/>
  <c r="V229" i="16"/>
  <c r="V228" i="16"/>
  <c r="V227" i="16"/>
  <c r="V226" i="16"/>
  <c r="V225" i="16"/>
  <c r="V224" i="16"/>
  <c r="V223" i="16"/>
  <c r="V222" i="16"/>
  <c r="V221" i="16"/>
  <c r="V220" i="16"/>
  <c r="V219" i="16"/>
  <c r="V218" i="16"/>
  <c r="V217" i="16"/>
  <c r="V216" i="16"/>
  <c r="V215" i="16"/>
  <c r="V214" i="16"/>
  <c r="V213" i="16"/>
  <c r="V212" i="16"/>
  <c r="V211" i="16"/>
  <c r="V210" i="16"/>
  <c r="V209" i="16"/>
  <c r="V208" i="16"/>
  <c r="V207" i="16"/>
  <c r="V206" i="16"/>
  <c r="V205" i="16"/>
  <c r="V204" i="16"/>
  <c r="V203" i="16"/>
  <c r="V202" i="16"/>
  <c r="V201" i="16"/>
  <c r="V200" i="16"/>
  <c r="V199" i="16"/>
  <c r="V198" i="16"/>
  <c r="V197" i="16"/>
  <c r="V196" i="16"/>
  <c r="V195" i="16"/>
  <c r="V194" i="16"/>
  <c r="V193" i="16"/>
  <c r="V192" i="16"/>
  <c r="V191" i="16"/>
  <c r="V190" i="16"/>
  <c r="V189" i="16"/>
  <c r="V188" i="16"/>
  <c r="V187" i="16"/>
  <c r="V186" i="16"/>
  <c r="V185" i="16"/>
  <c r="V184" i="16"/>
  <c r="V183" i="16"/>
  <c r="V182" i="16"/>
  <c r="V181" i="16"/>
  <c r="V180" i="16"/>
  <c r="V179" i="16"/>
  <c r="V178" i="16"/>
  <c r="V177" i="16"/>
  <c r="V176" i="16"/>
  <c r="V175" i="16"/>
  <c r="V174" i="16"/>
  <c r="V173" i="16"/>
  <c r="V172" i="16"/>
  <c r="V171" i="16"/>
  <c r="V170" i="16"/>
  <c r="V169" i="16"/>
  <c r="V168" i="16"/>
  <c r="V167" i="16"/>
  <c r="V166" i="16"/>
  <c r="V165" i="16"/>
  <c r="V164" i="16"/>
  <c r="V163" i="16"/>
  <c r="V162" i="16"/>
  <c r="V161" i="16"/>
  <c r="V160" i="16"/>
  <c r="V159" i="16"/>
  <c r="V158" i="16"/>
  <c r="V157" i="16"/>
  <c r="V156" i="16"/>
  <c r="V155" i="16"/>
  <c r="V154" i="16"/>
  <c r="V153" i="16"/>
  <c r="V152" i="16"/>
  <c r="V151" i="16"/>
  <c r="V150" i="16"/>
  <c r="V149" i="16"/>
  <c r="V148" i="16"/>
  <c r="V147" i="16"/>
  <c r="V146" i="16"/>
  <c r="V145" i="16"/>
  <c r="V144" i="16"/>
  <c r="V143" i="16"/>
  <c r="V142" i="16"/>
  <c r="V141" i="16"/>
  <c r="V140" i="16"/>
  <c r="V139" i="16"/>
  <c r="V138" i="16"/>
  <c r="V137" i="16"/>
  <c r="V136" i="16"/>
  <c r="V135" i="16"/>
  <c r="V134" i="16"/>
  <c r="V133" i="16"/>
  <c r="V132" i="16"/>
  <c r="V131" i="16"/>
  <c r="V130" i="16"/>
  <c r="V129" i="16"/>
  <c r="V128" i="16"/>
  <c r="V127" i="16"/>
  <c r="V126" i="16"/>
  <c r="V125" i="16"/>
  <c r="V124" i="16"/>
  <c r="V123" i="16"/>
  <c r="V122" i="16"/>
  <c r="V121" i="16"/>
  <c r="V120" i="16"/>
  <c r="V119" i="16"/>
  <c r="V118" i="16"/>
  <c r="V117" i="16"/>
  <c r="V116" i="16"/>
  <c r="V115" i="16"/>
  <c r="V114" i="16"/>
  <c r="V113" i="16"/>
  <c r="V112" i="16"/>
  <c r="V111" i="16"/>
  <c r="V110" i="16"/>
  <c r="V109" i="16"/>
  <c r="V108" i="16"/>
  <c r="V107" i="16"/>
  <c r="V106" i="16"/>
  <c r="V105" i="16"/>
  <c r="V104" i="16"/>
  <c r="V103" i="16"/>
  <c r="V102" i="16"/>
  <c r="V101" i="16"/>
  <c r="V100" i="16"/>
  <c r="V99" i="16"/>
  <c r="V98" i="16"/>
  <c r="V97" i="16"/>
  <c r="V96" i="16"/>
  <c r="V95" i="16"/>
  <c r="V94" i="16"/>
  <c r="V93" i="16"/>
  <c r="V92" i="16"/>
  <c r="V91" i="16"/>
  <c r="V90" i="16"/>
  <c r="V89" i="16"/>
  <c r="V88" i="16"/>
  <c r="V87" i="16"/>
  <c r="V86" i="16"/>
  <c r="V85" i="16"/>
  <c r="V84" i="16"/>
  <c r="V83" i="16"/>
  <c r="V82" i="16"/>
  <c r="V81" i="16"/>
  <c r="V80" i="16"/>
  <c r="V79" i="16"/>
  <c r="V78" i="16"/>
  <c r="V77" i="16"/>
  <c r="V76" i="16"/>
  <c r="V75" i="16"/>
  <c r="V74" i="16"/>
  <c r="V73" i="16"/>
  <c r="V72" i="16"/>
  <c r="V71" i="16"/>
  <c r="V70" i="16"/>
  <c r="V69" i="16"/>
  <c r="V68" i="16"/>
  <c r="V67" i="16"/>
  <c r="V66" i="16"/>
  <c r="V65" i="16"/>
  <c r="V64" i="16"/>
  <c r="V63" i="16"/>
  <c r="V62" i="16"/>
  <c r="V61" i="16"/>
  <c r="V60" i="16"/>
  <c r="V59" i="16"/>
  <c r="V58" i="16"/>
  <c r="V57" i="16"/>
  <c r="V56" i="16"/>
  <c r="V55" i="16"/>
  <c r="V54" i="16"/>
  <c r="U53" i="16"/>
  <c r="T52" i="16"/>
  <c r="V52" i="16" s="1"/>
  <c r="V51" i="16"/>
  <c r="V50" i="16"/>
  <c r="U49" i="16"/>
  <c r="T49" i="16"/>
  <c r="V48" i="16"/>
  <c r="V47" i="16"/>
  <c r="V46" i="16"/>
  <c r="V45" i="16"/>
  <c r="V44" i="16"/>
  <c r="V43" i="16"/>
  <c r="V42" i="16"/>
  <c r="V41" i="16"/>
  <c r="V40" i="16"/>
  <c r="V39" i="16"/>
  <c r="V38" i="16"/>
  <c r="V37" i="16"/>
  <c r="V36" i="16"/>
  <c r="V35" i="16"/>
  <c r="V34" i="16"/>
  <c r="V33" i="16"/>
  <c r="V32" i="16"/>
  <c r="V31" i="16"/>
  <c r="V30" i="16"/>
  <c r="V29" i="16"/>
  <c r="V28" i="16"/>
  <c r="V27" i="16"/>
  <c r="V26" i="16"/>
  <c r="V25" i="16"/>
  <c r="V24" i="16"/>
  <c r="U23" i="16"/>
  <c r="T23" i="16"/>
  <c r="V21" i="16"/>
  <c r="V20" i="16"/>
  <c r="V19" i="16"/>
  <c r="V18" i="16"/>
  <c r="V17" i="16"/>
  <c r="V16" i="16"/>
  <c r="C16" i="16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s="1"/>
  <c r="C57" i="16" s="1"/>
  <c r="C58" i="16" s="1"/>
  <c r="C59" i="16" s="1"/>
  <c r="C60" i="16" s="1"/>
  <c r="C61" i="16" s="1"/>
  <c r="C62" i="16" s="1"/>
  <c r="C63" i="16" s="1"/>
  <c r="C64" i="16" s="1"/>
  <c r="C65" i="16" s="1"/>
  <c r="C66" i="16" s="1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109" i="16" s="1"/>
  <c r="C110" i="16" s="1"/>
  <c r="C111" i="16" s="1"/>
  <c r="C112" i="16" s="1"/>
  <c r="C113" i="16" s="1"/>
  <c r="C114" i="16" s="1"/>
  <c r="C115" i="16" s="1"/>
  <c r="C116" i="16" s="1"/>
  <c r="C117" i="16" s="1"/>
  <c r="C118" i="16" s="1"/>
  <c r="C119" i="16" s="1"/>
  <c r="C120" i="16" s="1"/>
  <c r="C121" i="16" s="1"/>
  <c r="C122" i="16" s="1"/>
  <c r="C123" i="16" s="1"/>
  <c r="C124" i="16" s="1"/>
  <c r="C125" i="16" s="1"/>
  <c r="C126" i="16" s="1"/>
  <c r="C127" i="16" s="1"/>
  <c r="C128" i="16" s="1"/>
  <c r="C129" i="16" s="1"/>
  <c r="C130" i="16" s="1"/>
  <c r="C131" i="16" s="1"/>
  <c r="C132" i="16" s="1"/>
  <c r="C133" i="16" s="1"/>
  <c r="C134" i="16" s="1"/>
  <c r="C135" i="16" s="1"/>
  <c r="C136" i="16" s="1"/>
  <c r="C137" i="16" s="1"/>
  <c r="C138" i="16" s="1"/>
  <c r="C139" i="16" s="1"/>
  <c r="C140" i="16" s="1"/>
  <c r="C141" i="16" s="1"/>
  <c r="C142" i="16" s="1"/>
  <c r="C143" i="16" s="1"/>
  <c r="C144" i="16" s="1"/>
  <c r="C145" i="16" s="1"/>
  <c r="C146" i="16" s="1"/>
  <c r="C147" i="16" s="1"/>
  <c r="C148" i="16" s="1"/>
  <c r="C149" i="16" s="1"/>
  <c r="C150" i="16" s="1"/>
  <c r="C151" i="16" s="1"/>
  <c r="C152" i="16" s="1"/>
  <c r="C153" i="16" s="1"/>
  <c r="C154" i="16" s="1"/>
  <c r="C155" i="16" s="1"/>
  <c r="C156" i="16" s="1"/>
  <c r="C157" i="16" s="1"/>
  <c r="C158" i="16" s="1"/>
  <c r="C159" i="16" s="1"/>
  <c r="C160" i="16" s="1"/>
  <c r="C161" i="16" s="1"/>
  <c r="C162" i="16" s="1"/>
  <c r="C163" i="16" s="1"/>
  <c r="C164" i="16" s="1"/>
  <c r="C165" i="16" s="1"/>
  <c r="C166" i="16" s="1"/>
  <c r="C167" i="16" s="1"/>
  <c r="C168" i="16" s="1"/>
  <c r="C169" i="16" s="1"/>
  <c r="C170" i="16" s="1"/>
  <c r="C171" i="16" s="1"/>
  <c r="C172" i="16" s="1"/>
  <c r="C173" i="16" s="1"/>
  <c r="C174" i="16" s="1"/>
  <c r="C175" i="16" s="1"/>
  <c r="C176" i="16" s="1"/>
  <c r="C177" i="16" s="1"/>
  <c r="C178" i="16" s="1"/>
  <c r="C179" i="16" s="1"/>
  <c r="C180" i="16" s="1"/>
  <c r="C181" i="16" s="1"/>
  <c r="C182" i="16" s="1"/>
  <c r="C183" i="16" s="1"/>
  <c r="C184" i="16" s="1"/>
  <c r="C185" i="16" s="1"/>
  <c r="C186" i="16" s="1"/>
  <c r="C187" i="16" s="1"/>
  <c r="C188" i="16" s="1"/>
  <c r="C189" i="16" s="1"/>
  <c r="C190" i="16" s="1"/>
  <c r="C191" i="16" s="1"/>
  <c r="C192" i="16" s="1"/>
  <c r="C193" i="16" s="1"/>
  <c r="C194" i="16" s="1"/>
  <c r="C195" i="16" s="1"/>
  <c r="C196" i="16" s="1"/>
  <c r="C197" i="16" s="1"/>
  <c r="C198" i="16" s="1"/>
  <c r="C199" i="16" s="1"/>
  <c r="C200" i="16" s="1"/>
  <c r="C201" i="16" s="1"/>
  <c r="C202" i="16" s="1"/>
  <c r="C203" i="16" s="1"/>
  <c r="C204" i="16" s="1"/>
  <c r="C205" i="16" s="1"/>
  <c r="C206" i="16" s="1"/>
  <c r="C207" i="16" s="1"/>
  <c r="C208" i="16" s="1"/>
  <c r="C209" i="16" s="1"/>
  <c r="C210" i="16" s="1"/>
  <c r="C211" i="16" s="1"/>
  <c r="C212" i="16" s="1"/>
  <c r="C213" i="16" s="1"/>
  <c r="C214" i="16" s="1"/>
  <c r="C215" i="16" s="1"/>
  <c r="C216" i="16" s="1"/>
  <c r="C217" i="16" s="1"/>
  <c r="C218" i="16" s="1"/>
  <c r="C219" i="16" s="1"/>
  <c r="C220" i="16" s="1"/>
  <c r="C221" i="16" s="1"/>
  <c r="C222" i="16" s="1"/>
  <c r="C223" i="16" s="1"/>
  <c r="C224" i="16" s="1"/>
  <c r="C225" i="16" s="1"/>
  <c r="C226" i="16" s="1"/>
  <c r="C227" i="16" s="1"/>
  <c r="C228" i="16" s="1"/>
  <c r="C229" i="16" s="1"/>
  <c r="C230" i="16" s="1"/>
  <c r="C231" i="16" s="1"/>
  <c r="C232" i="16" s="1"/>
  <c r="C233" i="16" s="1"/>
  <c r="C234" i="16" s="1"/>
  <c r="C235" i="16" s="1"/>
  <c r="C236" i="16" s="1"/>
  <c r="C237" i="16" s="1"/>
  <c r="C238" i="16" s="1"/>
  <c r="V15" i="16"/>
  <c r="S15" i="16"/>
  <c r="S12" i="16" s="1"/>
  <c r="K3" i="3" a="1"/>
  <c r="K3" i="3" s="1"/>
  <c r="C34" i="9" a="1"/>
  <c r="C34" i="9" s="1"/>
  <c r="C124" i="9" a="1"/>
  <c r="C124" i="9" s="1"/>
  <c r="K204" i="6" a="1"/>
  <c r="K204" i="6" s="1"/>
  <c r="K179" i="6" a="1"/>
  <c r="K179" i="6" s="1"/>
  <c r="K156" i="6" a="1"/>
  <c r="K156" i="6" s="1"/>
  <c r="K133" i="6" a="1"/>
  <c r="K133" i="6" s="1"/>
  <c r="K109" i="6" a="1"/>
  <c r="K109" i="6" s="1"/>
  <c r="K85" i="6" a="1"/>
  <c r="K85" i="6" s="1"/>
  <c r="L85" i="6" s="1"/>
  <c r="K60" i="6" a="1"/>
  <c r="K60" i="6" s="1"/>
  <c r="K125" i="9" a="1"/>
  <c r="K125" i="9" s="1"/>
  <c r="L125" i="9" s="1"/>
  <c r="M125" i="9" s="1"/>
  <c r="K126" i="9" a="1"/>
  <c r="K126" i="9" s="1"/>
  <c r="L126" i="9" s="1"/>
  <c r="M126" i="9" s="1"/>
  <c r="K127" i="9" a="1"/>
  <c r="K127" i="9" s="1"/>
  <c r="L127" i="9" s="1"/>
  <c r="M127" i="9" s="1"/>
  <c r="K128" i="9" a="1"/>
  <c r="K128" i="9" s="1"/>
  <c r="L128" i="9" s="1"/>
  <c r="M128" i="9" s="1"/>
  <c r="K129" i="9" a="1"/>
  <c r="K129" i="9" s="1"/>
  <c r="L129" i="9" s="1"/>
  <c r="M129" i="9" s="1"/>
  <c r="K130" i="9" a="1"/>
  <c r="K130" i="9" s="1"/>
  <c r="L130" i="9" s="1"/>
  <c r="M130" i="9" s="1"/>
  <c r="K131" i="9" a="1"/>
  <c r="K131" i="9" s="1"/>
  <c r="L131" i="9" s="1"/>
  <c r="M131" i="9" s="1"/>
  <c r="K132" i="9" a="1"/>
  <c r="K132" i="9" s="1"/>
  <c r="L132" i="9" s="1"/>
  <c r="M132" i="9" s="1"/>
  <c r="K133" i="9" a="1"/>
  <c r="K133" i="9" s="1"/>
  <c r="L133" i="9" s="1"/>
  <c r="M133" i="9" s="1"/>
  <c r="K134" i="9" a="1"/>
  <c r="K134" i="9" s="1"/>
  <c r="L134" i="9" s="1"/>
  <c r="M134" i="9" s="1"/>
  <c r="K135" i="9" a="1"/>
  <c r="K135" i="9" s="1"/>
  <c r="L135" i="9" s="1"/>
  <c r="M135" i="9" s="1"/>
  <c r="K136" i="9" a="1"/>
  <c r="K136" i="9" s="1"/>
  <c r="L136" i="9" s="1"/>
  <c r="M136" i="9" s="1"/>
  <c r="K137" i="9" a="1"/>
  <c r="K137" i="9" s="1"/>
  <c r="L137" i="9" s="1"/>
  <c r="M137" i="9" s="1"/>
  <c r="K138" i="9" a="1"/>
  <c r="K138" i="9" s="1"/>
  <c r="L138" i="9" s="1"/>
  <c r="M138" i="9" s="1"/>
  <c r="K139" i="9" a="1"/>
  <c r="K139" i="9" s="1"/>
  <c r="L139" i="9" s="1"/>
  <c r="M139" i="9" s="1"/>
  <c r="K140" i="9" a="1"/>
  <c r="K140" i="9" s="1"/>
  <c r="L140" i="9" s="1"/>
  <c r="M140" i="9" s="1"/>
  <c r="K141" i="9" a="1"/>
  <c r="K141" i="9" s="1"/>
  <c r="L141" i="9" s="1"/>
  <c r="M141" i="9" s="1"/>
  <c r="K142" i="9" a="1"/>
  <c r="K142" i="9" s="1"/>
  <c r="L142" i="9" s="1"/>
  <c r="M142" i="9" s="1"/>
  <c r="K143" i="9" a="1"/>
  <c r="K143" i="9" s="1"/>
  <c r="L143" i="9" s="1"/>
  <c r="M143" i="9" s="1"/>
  <c r="K144" i="9" a="1"/>
  <c r="K144" i="9" s="1"/>
  <c r="L144" i="9" s="1"/>
  <c r="M144" i="9" s="1"/>
  <c r="K145" i="9" a="1"/>
  <c r="K145" i="9" s="1"/>
  <c r="L145" i="9" s="1"/>
  <c r="M145" i="9" s="1"/>
  <c r="K146" i="9" a="1"/>
  <c r="K146" i="9" s="1"/>
  <c r="L146" i="9" s="1"/>
  <c r="M146" i="9" s="1"/>
  <c r="K147" i="9" a="1"/>
  <c r="K147" i="9" s="1"/>
  <c r="L147" i="9" s="1"/>
  <c r="M147" i="9" s="1"/>
  <c r="K148" i="9" a="1"/>
  <c r="K148" i="9" s="1"/>
  <c r="L148" i="9" s="1"/>
  <c r="M148" i="9" s="1"/>
  <c r="K149" i="9" a="1"/>
  <c r="K149" i="9" s="1"/>
  <c r="L149" i="9" s="1"/>
  <c r="M149" i="9" s="1"/>
  <c r="K150" i="9" a="1"/>
  <c r="K150" i="9" s="1"/>
  <c r="L150" i="9" s="1"/>
  <c r="M150" i="9" s="1"/>
  <c r="K151" i="9" a="1"/>
  <c r="K151" i="9" s="1"/>
  <c r="L151" i="9" s="1"/>
  <c r="M151" i="9" s="1"/>
  <c r="K152" i="9" a="1"/>
  <c r="K152" i="9" s="1"/>
  <c r="L152" i="9" s="1"/>
  <c r="M152" i="9" s="1"/>
  <c r="K153" i="9" a="1"/>
  <c r="K153" i="9" s="1"/>
  <c r="L153" i="9" s="1"/>
  <c r="M153" i="9" s="1"/>
  <c r="K154" i="9" a="1"/>
  <c r="K154" i="9" s="1"/>
  <c r="L154" i="9" s="1"/>
  <c r="M154" i="9" s="1"/>
  <c r="K155" i="9" a="1"/>
  <c r="K155" i="9" s="1"/>
  <c r="L155" i="9" s="1"/>
  <c r="M155" i="9" s="1"/>
  <c r="K156" i="9" a="1"/>
  <c r="K156" i="9" s="1"/>
  <c r="L156" i="9" s="1"/>
  <c r="M156" i="9" s="1"/>
  <c r="K157" i="9" a="1"/>
  <c r="K157" i="9" s="1"/>
  <c r="L157" i="9" s="1"/>
  <c r="M157" i="9" s="1"/>
  <c r="K158" i="9" a="1"/>
  <c r="K158" i="9" s="1"/>
  <c r="L158" i="9" s="1"/>
  <c r="M158" i="9" s="1"/>
  <c r="K159" i="9" a="1"/>
  <c r="K159" i="9" s="1"/>
  <c r="L159" i="9" s="1"/>
  <c r="M159" i="9" s="1"/>
  <c r="K160" i="9" a="1"/>
  <c r="K160" i="9" s="1"/>
  <c r="L160" i="9" s="1"/>
  <c r="M160" i="9" s="1"/>
  <c r="K161" i="9" a="1"/>
  <c r="K161" i="9" s="1"/>
  <c r="L161" i="9" s="1"/>
  <c r="M161" i="9" s="1"/>
  <c r="K162" i="9" a="1"/>
  <c r="K162" i="9" s="1"/>
  <c r="L162" i="9" s="1"/>
  <c r="M162" i="9" s="1"/>
  <c r="K163" i="9" a="1"/>
  <c r="K163" i="9" s="1"/>
  <c r="L163" i="9" s="1"/>
  <c r="M163" i="9" s="1"/>
  <c r="K164" i="9" a="1"/>
  <c r="K164" i="9" s="1"/>
  <c r="L164" i="9" s="1"/>
  <c r="M164" i="9" s="1"/>
  <c r="K165" i="9" a="1"/>
  <c r="K165" i="9" s="1"/>
  <c r="L165" i="9" s="1"/>
  <c r="M165" i="9" s="1"/>
  <c r="K166" i="9" a="1"/>
  <c r="K166" i="9" s="1"/>
  <c r="L166" i="9" s="1"/>
  <c r="M166" i="9" s="1"/>
  <c r="K167" i="9" a="1"/>
  <c r="K167" i="9" s="1"/>
  <c r="L167" i="9" s="1"/>
  <c r="M167" i="9" s="1"/>
  <c r="K168" i="9" a="1"/>
  <c r="K168" i="9" s="1"/>
  <c r="L168" i="9" s="1"/>
  <c r="M168" i="9" s="1"/>
  <c r="K169" i="9" a="1"/>
  <c r="K169" i="9" s="1"/>
  <c r="L169" i="9" s="1"/>
  <c r="M169" i="9" s="1"/>
  <c r="K170" i="9" a="1"/>
  <c r="K170" i="9" s="1"/>
  <c r="L170" i="9" s="1"/>
  <c r="M170" i="9" s="1"/>
  <c r="K171" i="9" a="1"/>
  <c r="K171" i="9" s="1"/>
  <c r="L171" i="9" s="1"/>
  <c r="M171" i="9" s="1"/>
  <c r="K172" i="9" a="1"/>
  <c r="K172" i="9" s="1"/>
  <c r="L172" i="9" s="1"/>
  <c r="M172" i="9" s="1"/>
  <c r="K173" i="9" a="1"/>
  <c r="K173" i="9" s="1"/>
  <c r="L173" i="9" s="1"/>
  <c r="M173" i="9" s="1"/>
  <c r="K174" i="9" a="1"/>
  <c r="K174" i="9" s="1"/>
  <c r="L174" i="9" s="1"/>
  <c r="M174" i="9" s="1"/>
  <c r="K175" i="9" a="1"/>
  <c r="K175" i="9" s="1"/>
  <c r="L175" i="9" s="1"/>
  <c r="M175" i="9" s="1"/>
  <c r="K176" i="9" a="1"/>
  <c r="K176" i="9" s="1"/>
  <c r="L176" i="9" s="1"/>
  <c r="M176" i="9" s="1"/>
  <c r="K177" i="9" a="1"/>
  <c r="K177" i="9" s="1"/>
  <c r="L177" i="9" s="1"/>
  <c r="M177" i="9" s="1"/>
  <c r="K178" i="9" a="1"/>
  <c r="K178" i="9" s="1"/>
  <c r="L178" i="9" s="1"/>
  <c r="M178" i="9" s="1"/>
  <c r="K179" i="9" a="1"/>
  <c r="K179" i="9" s="1"/>
  <c r="L179" i="9" s="1"/>
  <c r="M179" i="9" s="1"/>
  <c r="K180" i="9" a="1"/>
  <c r="K180" i="9" s="1"/>
  <c r="L180" i="9" s="1"/>
  <c r="M180" i="9" s="1"/>
  <c r="K181" i="9" a="1"/>
  <c r="K181" i="9" s="1"/>
  <c r="L181" i="9" s="1"/>
  <c r="M181" i="9" s="1"/>
  <c r="K182" i="9" a="1"/>
  <c r="K182" i="9" s="1"/>
  <c r="L182" i="9" s="1"/>
  <c r="M182" i="9" s="1"/>
  <c r="K183" i="9" a="1"/>
  <c r="K183" i="9" s="1"/>
  <c r="L183" i="9" s="1"/>
  <c r="M183" i="9" s="1"/>
  <c r="K184" i="9" a="1"/>
  <c r="K184" i="9" s="1"/>
  <c r="L184" i="9" s="1"/>
  <c r="M184" i="9" s="1"/>
  <c r="K185" i="9" a="1"/>
  <c r="K185" i="9" s="1"/>
  <c r="L185" i="9" s="1"/>
  <c r="M185" i="9" s="1"/>
  <c r="K186" i="9" a="1"/>
  <c r="K186" i="9" s="1"/>
  <c r="L186" i="9" s="1"/>
  <c r="M186" i="9" s="1"/>
  <c r="K187" i="9" a="1"/>
  <c r="K187" i="9" s="1"/>
  <c r="L187" i="9" s="1"/>
  <c r="M187" i="9" s="1"/>
  <c r="K188" i="9" a="1"/>
  <c r="K188" i="9" s="1"/>
  <c r="L188" i="9" s="1"/>
  <c r="M188" i="9" s="1"/>
  <c r="K189" i="9" a="1"/>
  <c r="K189" i="9" s="1"/>
  <c r="L189" i="9" s="1"/>
  <c r="M189" i="9" s="1"/>
  <c r="K190" i="9" a="1"/>
  <c r="K190" i="9" s="1"/>
  <c r="L190" i="9" s="1"/>
  <c r="M190" i="9" s="1"/>
  <c r="K191" i="9" a="1"/>
  <c r="K191" i="9" s="1"/>
  <c r="L191" i="9" s="1"/>
  <c r="M191" i="9" s="1"/>
  <c r="K192" i="9" a="1"/>
  <c r="K192" i="9" s="1"/>
  <c r="L192" i="9" s="1"/>
  <c r="M192" i="9" s="1"/>
  <c r="K193" i="9" a="1"/>
  <c r="K193" i="9" s="1"/>
  <c r="L193" i="9" s="1"/>
  <c r="M193" i="9" s="1"/>
  <c r="K194" i="9" a="1"/>
  <c r="K194" i="9" s="1"/>
  <c r="L194" i="9" s="1"/>
  <c r="M194" i="9" s="1"/>
  <c r="K195" i="9" a="1"/>
  <c r="K195" i="9" s="1"/>
  <c r="L195" i="9" s="1"/>
  <c r="M195" i="9" s="1"/>
  <c r="K196" i="9" a="1"/>
  <c r="K196" i="9" s="1"/>
  <c r="L196" i="9" s="1"/>
  <c r="M196" i="9" s="1"/>
  <c r="K197" i="9" a="1"/>
  <c r="K197" i="9" s="1"/>
  <c r="L197" i="9" s="1"/>
  <c r="M197" i="9" s="1"/>
  <c r="K198" i="9" a="1"/>
  <c r="K198" i="9" s="1"/>
  <c r="L198" i="9" s="1"/>
  <c r="M198" i="9" s="1"/>
  <c r="K199" i="9" a="1"/>
  <c r="K199" i="9" s="1"/>
  <c r="L199" i="9" s="1"/>
  <c r="M199" i="9" s="1"/>
  <c r="K200" i="9" a="1"/>
  <c r="K200" i="9" s="1"/>
  <c r="L200" i="9" s="1"/>
  <c r="M200" i="9" s="1"/>
  <c r="K201" i="9" a="1"/>
  <c r="K201" i="9" s="1"/>
  <c r="L201" i="9" s="1"/>
  <c r="M201" i="9" s="1"/>
  <c r="K202" i="9" a="1"/>
  <c r="K202" i="9" s="1"/>
  <c r="L202" i="9" s="1"/>
  <c r="M202" i="9" s="1"/>
  <c r="K203" i="9" a="1"/>
  <c r="K203" i="9" s="1"/>
  <c r="L203" i="9" s="1"/>
  <c r="M203" i="9" s="1"/>
  <c r="K204" i="9" a="1"/>
  <c r="K204" i="9" s="1"/>
  <c r="L204" i="9" s="1"/>
  <c r="M204" i="9" s="1"/>
  <c r="K205" i="9" a="1"/>
  <c r="K205" i="9" s="1"/>
  <c r="L205" i="9" s="1"/>
  <c r="M205" i="9" s="1"/>
  <c r="K206" i="9" a="1"/>
  <c r="K206" i="9" s="1"/>
  <c r="L206" i="9" s="1"/>
  <c r="M206" i="9" s="1"/>
  <c r="K207" i="9" a="1"/>
  <c r="K207" i="9" s="1"/>
  <c r="L207" i="9" s="1"/>
  <c r="M207" i="9" s="1"/>
  <c r="K208" i="9" a="1"/>
  <c r="K208" i="9" s="1"/>
  <c r="L208" i="9" s="1"/>
  <c r="M208" i="9" s="1"/>
  <c r="K209" i="9" a="1"/>
  <c r="K209" i="9" s="1"/>
  <c r="L209" i="9" s="1"/>
  <c r="M209" i="9" s="1"/>
  <c r="K124" i="9" a="1"/>
  <c r="K124" i="9" s="1"/>
  <c r="L124" i="9" s="1"/>
  <c r="M124" i="9" s="1"/>
  <c r="H125" i="9" a="1"/>
  <c r="H125" i="9" s="1"/>
  <c r="I125" i="9" s="1"/>
  <c r="J125" i="9" s="1"/>
  <c r="H126" i="9" a="1"/>
  <c r="H126" i="9" s="1"/>
  <c r="I126" i="9" s="1"/>
  <c r="J126" i="9" s="1"/>
  <c r="H127" i="9" a="1"/>
  <c r="H127" i="9" s="1"/>
  <c r="I127" i="9" s="1"/>
  <c r="J127" i="9" s="1"/>
  <c r="H128" i="9" a="1"/>
  <c r="H128" i="9" s="1"/>
  <c r="I128" i="9" s="1"/>
  <c r="J128" i="9" s="1"/>
  <c r="H129" i="9" a="1"/>
  <c r="H129" i="9" s="1"/>
  <c r="I129" i="9" s="1"/>
  <c r="J129" i="9" s="1"/>
  <c r="H130" i="9" a="1"/>
  <c r="H130" i="9" s="1"/>
  <c r="I130" i="9" s="1"/>
  <c r="J130" i="9" s="1"/>
  <c r="H131" i="9" a="1"/>
  <c r="H131" i="9" s="1"/>
  <c r="I131" i="9" s="1"/>
  <c r="J131" i="9" s="1"/>
  <c r="H132" i="9" a="1"/>
  <c r="H132" i="9" s="1"/>
  <c r="I132" i="9" s="1"/>
  <c r="J132" i="9" s="1"/>
  <c r="H133" i="9" a="1"/>
  <c r="H133" i="9" s="1"/>
  <c r="I133" i="9" s="1"/>
  <c r="J133" i="9" s="1"/>
  <c r="H134" i="9" a="1"/>
  <c r="H134" i="9" s="1"/>
  <c r="I134" i="9" s="1"/>
  <c r="J134" i="9" s="1"/>
  <c r="H135" i="9" a="1"/>
  <c r="H135" i="9" s="1"/>
  <c r="I135" i="9" s="1"/>
  <c r="J135" i="9" s="1"/>
  <c r="H136" i="9" a="1"/>
  <c r="H136" i="9" s="1"/>
  <c r="I136" i="9" s="1"/>
  <c r="J136" i="9" s="1"/>
  <c r="H137" i="9" a="1"/>
  <c r="H137" i="9" s="1"/>
  <c r="I137" i="9" s="1"/>
  <c r="J137" i="9" s="1"/>
  <c r="H138" i="9" a="1"/>
  <c r="H138" i="9" s="1"/>
  <c r="I138" i="9" s="1"/>
  <c r="J138" i="9" s="1"/>
  <c r="H139" i="9" a="1"/>
  <c r="H139" i="9" s="1"/>
  <c r="I139" i="9" s="1"/>
  <c r="J139" i="9" s="1"/>
  <c r="H140" i="9" a="1"/>
  <c r="H140" i="9" s="1"/>
  <c r="I140" i="9" s="1"/>
  <c r="J140" i="9" s="1"/>
  <c r="H141" i="9" a="1"/>
  <c r="H141" i="9" s="1"/>
  <c r="I141" i="9" s="1"/>
  <c r="J141" i="9" s="1"/>
  <c r="H142" i="9" a="1"/>
  <c r="H142" i="9" s="1"/>
  <c r="I142" i="9" s="1"/>
  <c r="J142" i="9" s="1"/>
  <c r="H143" i="9" a="1"/>
  <c r="H143" i="9" s="1"/>
  <c r="I143" i="9" s="1"/>
  <c r="J143" i="9" s="1"/>
  <c r="H144" i="9" a="1"/>
  <c r="H144" i="9" s="1"/>
  <c r="I144" i="9" s="1"/>
  <c r="J144" i="9" s="1"/>
  <c r="H145" i="9" a="1"/>
  <c r="H145" i="9" s="1"/>
  <c r="I145" i="9" s="1"/>
  <c r="J145" i="9" s="1"/>
  <c r="H146" i="9" a="1"/>
  <c r="H146" i="9" s="1"/>
  <c r="I146" i="9" s="1"/>
  <c r="J146" i="9" s="1"/>
  <c r="H147" i="9" a="1"/>
  <c r="H147" i="9" s="1"/>
  <c r="I147" i="9" s="1"/>
  <c r="J147" i="9" s="1"/>
  <c r="H148" i="9" a="1"/>
  <c r="H148" i="9" s="1"/>
  <c r="I148" i="9" s="1"/>
  <c r="J148" i="9" s="1"/>
  <c r="H149" i="9" a="1"/>
  <c r="H149" i="9" s="1"/>
  <c r="I149" i="9" s="1"/>
  <c r="J149" i="9" s="1"/>
  <c r="H150" i="9" a="1"/>
  <c r="H150" i="9" s="1"/>
  <c r="I150" i="9" s="1"/>
  <c r="J150" i="9" s="1"/>
  <c r="H151" i="9" a="1"/>
  <c r="H151" i="9" s="1"/>
  <c r="I151" i="9" s="1"/>
  <c r="J151" i="9" s="1"/>
  <c r="H152" i="9" a="1"/>
  <c r="H152" i="9" s="1"/>
  <c r="I152" i="9" s="1"/>
  <c r="J152" i="9" s="1"/>
  <c r="H153" i="9" a="1"/>
  <c r="H153" i="9" s="1"/>
  <c r="I153" i="9" s="1"/>
  <c r="J153" i="9" s="1"/>
  <c r="H154" i="9" a="1"/>
  <c r="H154" i="9" s="1"/>
  <c r="I154" i="9" s="1"/>
  <c r="J154" i="9" s="1"/>
  <c r="H155" i="9" a="1"/>
  <c r="H155" i="9" s="1"/>
  <c r="I155" i="9" s="1"/>
  <c r="J155" i="9" s="1"/>
  <c r="H156" i="9" a="1"/>
  <c r="H156" i="9" s="1"/>
  <c r="I156" i="9" s="1"/>
  <c r="J156" i="9" s="1"/>
  <c r="H157" i="9" a="1"/>
  <c r="H157" i="9" s="1"/>
  <c r="I157" i="9" s="1"/>
  <c r="J157" i="9" s="1"/>
  <c r="H158" i="9" a="1"/>
  <c r="H158" i="9" s="1"/>
  <c r="I158" i="9" s="1"/>
  <c r="J158" i="9" s="1"/>
  <c r="H159" i="9" a="1"/>
  <c r="H159" i="9" s="1"/>
  <c r="I159" i="9" s="1"/>
  <c r="J159" i="9" s="1"/>
  <c r="H160" i="9" a="1"/>
  <c r="H160" i="9" s="1"/>
  <c r="I160" i="9" s="1"/>
  <c r="J160" i="9" s="1"/>
  <c r="H161" i="9" a="1"/>
  <c r="H161" i="9" s="1"/>
  <c r="I161" i="9" s="1"/>
  <c r="J161" i="9" s="1"/>
  <c r="H162" i="9" a="1"/>
  <c r="H162" i="9" s="1"/>
  <c r="I162" i="9" s="1"/>
  <c r="J162" i="9" s="1"/>
  <c r="H163" i="9" a="1"/>
  <c r="H163" i="9" s="1"/>
  <c r="I163" i="9" s="1"/>
  <c r="J163" i="9" s="1"/>
  <c r="H164" i="9" a="1"/>
  <c r="H164" i="9" s="1"/>
  <c r="I164" i="9" s="1"/>
  <c r="J164" i="9" s="1"/>
  <c r="H165" i="9" a="1"/>
  <c r="H165" i="9" s="1"/>
  <c r="I165" i="9" s="1"/>
  <c r="J165" i="9" s="1"/>
  <c r="H166" i="9" a="1"/>
  <c r="H166" i="9" s="1"/>
  <c r="I166" i="9" s="1"/>
  <c r="J166" i="9" s="1"/>
  <c r="H167" i="9" a="1"/>
  <c r="H167" i="9" s="1"/>
  <c r="I167" i="9" s="1"/>
  <c r="J167" i="9" s="1"/>
  <c r="H168" i="9" a="1"/>
  <c r="H168" i="9" s="1"/>
  <c r="I168" i="9" s="1"/>
  <c r="J168" i="9" s="1"/>
  <c r="H169" i="9" a="1"/>
  <c r="H169" i="9" s="1"/>
  <c r="I169" i="9" s="1"/>
  <c r="J169" i="9" s="1"/>
  <c r="H170" i="9" a="1"/>
  <c r="H170" i="9" s="1"/>
  <c r="I170" i="9" s="1"/>
  <c r="J170" i="9" s="1"/>
  <c r="H171" i="9" a="1"/>
  <c r="H171" i="9" s="1"/>
  <c r="I171" i="9" s="1"/>
  <c r="J171" i="9" s="1"/>
  <c r="H172" i="9" a="1"/>
  <c r="H172" i="9" s="1"/>
  <c r="I172" i="9" s="1"/>
  <c r="J172" i="9" s="1"/>
  <c r="H173" i="9" a="1"/>
  <c r="H173" i="9" s="1"/>
  <c r="I173" i="9" s="1"/>
  <c r="J173" i="9" s="1"/>
  <c r="H174" i="9" a="1"/>
  <c r="H174" i="9" s="1"/>
  <c r="I174" i="9" s="1"/>
  <c r="J174" i="9" s="1"/>
  <c r="H175" i="9" a="1"/>
  <c r="H175" i="9" s="1"/>
  <c r="I175" i="9" s="1"/>
  <c r="J175" i="9" s="1"/>
  <c r="H176" i="9" a="1"/>
  <c r="H176" i="9" s="1"/>
  <c r="I176" i="9" s="1"/>
  <c r="J176" i="9" s="1"/>
  <c r="H177" i="9" a="1"/>
  <c r="H177" i="9" s="1"/>
  <c r="I177" i="9" s="1"/>
  <c r="J177" i="9" s="1"/>
  <c r="H178" i="9" a="1"/>
  <c r="H178" i="9" s="1"/>
  <c r="I178" i="9" s="1"/>
  <c r="J178" i="9" s="1"/>
  <c r="H179" i="9" a="1"/>
  <c r="H179" i="9" s="1"/>
  <c r="I179" i="9" s="1"/>
  <c r="J179" i="9" s="1"/>
  <c r="H180" i="9" a="1"/>
  <c r="H180" i="9" s="1"/>
  <c r="I180" i="9" s="1"/>
  <c r="J180" i="9" s="1"/>
  <c r="H181" i="9" a="1"/>
  <c r="H181" i="9" s="1"/>
  <c r="I181" i="9" s="1"/>
  <c r="J181" i="9" s="1"/>
  <c r="H182" i="9" a="1"/>
  <c r="H182" i="9" s="1"/>
  <c r="I182" i="9" s="1"/>
  <c r="J182" i="9" s="1"/>
  <c r="H183" i="9" a="1"/>
  <c r="H183" i="9" s="1"/>
  <c r="I183" i="9" s="1"/>
  <c r="J183" i="9" s="1"/>
  <c r="H184" i="9" a="1"/>
  <c r="H184" i="9" s="1"/>
  <c r="I184" i="9" s="1"/>
  <c r="J184" i="9" s="1"/>
  <c r="H185" i="9" a="1"/>
  <c r="H185" i="9" s="1"/>
  <c r="I185" i="9" s="1"/>
  <c r="J185" i="9" s="1"/>
  <c r="H186" i="9" a="1"/>
  <c r="H186" i="9" s="1"/>
  <c r="I186" i="9" s="1"/>
  <c r="J186" i="9" s="1"/>
  <c r="H187" i="9" a="1"/>
  <c r="H187" i="9" s="1"/>
  <c r="I187" i="9" s="1"/>
  <c r="J187" i="9" s="1"/>
  <c r="H188" i="9" a="1"/>
  <c r="H188" i="9" s="1"/>
  <c r="I188" i="9" s="1"/>
  <c r="J188" i="9" s="1"/>
  <c r="H189" i="9" a="1"/>
  <c r="H189" i="9" s="1"/>
  <c r="I189" i="9" s="1"/>
  <c r="J189" i="9" s="1"/>
  <c r="H190" i="9" a="1"/>
  <c r="H190" i="9" s="1"/>
  <c r="I190" i="9" s="1"/>
  <c r="J190" i="9" s="1"/>
  <c r="H191" i="9" a="1"/>
  <c r="H191" i="9" s="1"/>
  <c r="I191" i="9" s="1"/>
  <c r="J191" i="9" s="1"/>
  <c r="H192" i="9" a="1"/>
  <c r="H192" i="9" s="1"/>
  <c r="I192" i="9" s="1"/>
  <c r="J192" i="9" s="1"/>
  <c r="H193" i="9" a="1"/>
  <c r="H193" i="9" s="1"/>
  <c r="I193" i="9" s="1"/>
  <c r="J193" i="9" s="1"/>
  <c r="H194" i="9" a="1"/>
  <c r="H194" i="9" s="1"/>
  <c r="I194" i="9" s="1"/>
  <c r="J194" i="9" s="1"/>
  <c r="H195" i="9" a="1"/>
  <c r="H195" i="9" s="1"/>
  <c r="I195" i="9" s="1"/>
  <c r="J195" i="9" s="1"/>
  <c r="H196" i="9" a="1"/>
  <c r="H196" i="9" s="1"/>
  <c r="I196" i="9" s="1"/>
  <c r="J196" i="9" s="1"/>
  <c r="H197" i="9" a="1"/>
  <c r="H197" i="9" s="1"/>
  <c r="I197" i="9" s="1"/>
  <c r="J197" i="9" s="1"/>
  <c r="H198" i="9" a="1"/>
  <c r="H198" i="9" s="1"/>
  <c r="I198" i="9" s="1"/>
  <c r="J198" i="9" s="1"/>
  <c r="H199" i="9" a="1"/>
  <c r="H199" i="9" s="1"/>
  <c r="I199" i="9" s="1"/>
  <c r="J199" i="9" s="1"/>
  <c r="H200" i="9" a="1"/>
  <c r="H200" i="9" s="1"/>
  <c r="I200" i="9" s="1"/>
  <c r="J200" i="9" s="1"/>
  <c r="H201" i="9" a="1"/>
  <c r="H201" i="9" s="1"/>
  <c r="I201" i="9" s="1"/>
  <c r="J201" i="9" s="1"/>
  <c r="H202" i="9" a="1"/>
  <c r="H202" i="9" s="1"/>
  <c r="I202" i="9" s="1"/>
  <c r="J202" i="9" s="1"/>
  <c r="H203" i="9" a="1"/>
  <c r="H203" i="9" s="1"/>
  <c r="I203" i="9" s="1"/>
  <c r="J203" i="9" s="1"/>
  <c r="H204" i="9" a="1"/>
  <c r="H204" i="9" s="1"/>
  <c r="I204" i="9" s="1"/>
  <c r="J204" i="9" s="1"/>
  <c r="H205" i="9" a="1"/>
  <c r="H205" i="9" s="1"/>
  <c r="I205" i="9" s="1"/>
  <c r="J205" i="9" s="1"/>
  <c r="H206" i="9" a="1"/>
  <c r="H206" i="9" s="1"/>
  <c r="I206" i="9" s="1"/>
  <c r="J206" i="9" s="1"/>
  <c r="H207" i="9" a="1"/>
  <c r="H207" i="9" s="1"/>
  <c r="I207" i="9" s="1"/>
  <c r="J207" i="9" s="1"/>
  <c r="H208" i="9" a="1"/>
  <c r="H208" i="9" s="1"/>
  <c r="I208" i="9" s="1"/>
  <c r="J208" i="9" s="1"/>
  <c r="H209" i="9" a="1"/>
  <c r="H209" i="9" s="1"/>
  <c r="I209" i="9" s="1"/>
  <c r="J209" i="9" s="1"/>
  <c r="H124" i="9" a="1"/>
  <c r="H124" i="9" s="1"/>
  <c r="I124" i="9" s="1"/>
  <c r="J124" i="9" s="1"/>
  <c r="U12" i="17" l="1"/>
  <c r="V49" i="17"/>
  <c r="U12" i="16"/>
  <c r="V53" i="16"/>
  <c r="T12" i="16"/>
  <c r="T12" i="17"/>
  <c r="V53" i="17"/>
  <c r="V12" i="17" s="1"/>
  <c r="V49" i="16"/>
  <c r="M13" i="17"/>
  <c r="N13" i="17"/>
  <c r="N13" i="16"/>
  <c r="M13" i="16"/>
  <c r="K35" i="9" a="1"/>
  <c r="K35" i="9" s="1"/>
  <c r="K36" i="9" a="1"/>
  <c r="K36" i="9" s="1"/>
  <c r="K37" i="9" a="1"/>
  <c r="K37" i="9" s="1"/>
  <c r="K38" i="9" a="1"/>
  <c r="K38" i="9" s="1"/>
  <c r="K39" i="9" a="1"/>
  <c r="K39" i="9" s="1"/>
  <c r="K40" i="9" a="1"/>
  <c r="K40" i="9" s="1"/>
  <c r="K41" i="9" a="1"/>
  <c r="K41" i="9" s="1"/>
  <c r="K42" i="9" a="1"/>
  <c r="K42" i="9" s="1"/>
  <c r="K43" i="9" a="1"/>
  <c r="K43" i="9" s="1"/>
  <c r="K44" i="9" a="1"/>
  <c r="K44" i="9" s="1"/>
  <c r="K45" i="9" a="1"/>
  <c r="K45" i="9" s="1"/>
  <c r="K46" i="9" a="1"/>
  <c r="K46" i="9" s="1"/>
  <c r="K47" i="9" a="1"/>
  <c r="K47" i="9" s="1"/>
  <c r="K48" i="9" a="1"/>
  <c r="K48" i="9" s="1"/>
  <c r="K49" i="9" a="1"/>
  <c r="K49" i="9" s="1"/>
  <c r="K50" i="9" a="1"/>
  <c r="K50" i="9" s="1"/>
  <c r="K51" i="9" a="1"/>
  <c r="K51" i="9" s="1"/>
  <c r="K52" i="9" a="1"/>
  <c r="K52" i="9" s="1"/>
  <c r="K53" i="9" a="1"/>
  <c r="K53" i="9" s="1"/>
  <c r="K54" i="9" a="1"/>
  <c r="K54" i="9" s="1"/>
  <c r="K55" i="9" a="1"/>
  <c r="K55" i="9" s="1"/>
  <c r="K56" i="9" a="1"/>
  <c r="K56" i="9" s="1"/>
  <c r="K57" i="9" a="1"/>
  <c r="K57" i="9" s="1"/>
  <c r="K58" i="9" a="1"/>
  <c r="K58" i="9" s="1"/>
  <c r="K59" i="9" a="1"/>
  <c r="K59" i="9" s="1"/>
  <c r="K60" i="9" a="1"/>
  <c r="K60" i="9" s="1"/>
  <c r="K61" i="9" a="1"/>
  <c r="K61" i="9" s="1"/>
  <c r="K62" i="9" a="1"/>
  <c r="K62" i="9" s="1"/>
  <c r="K63" i="9" a="1"/>
  <c r="K63" i="9" s="1"/>
  <c r="K64" i="9" a="1"/>
  <c r="K64" i="9" s="1"/>
  <c r="K65" i="9" a="1"/>
  <c r="K65" i="9" s="1"/>
  <c r="K66" i="9" a="1"/>
  <c r="K66" i="9" s="1"/>
  <c r="K67" i="9" a="1"/>
  <c r="K67" i="9" s="1"/>
  <c r="K68" i="9" a="1"/>
  <c r="K68" i="9" s="1"/>
  <c r="K69" i="9" a="1"/>
  <c r="K69" i="9" s="1"/>
  <c r="K70" i="9" a="1"/>
  <c r="K70" i="9" s="1"/>
  <c r="K71" i="9" a="1"/>
  <c r="K71" i="9" s="1"/>
  <c r="K72" i="9" a="1"/>
  <c r="K72" i="9" s="1"/>
  <c r="K73" i="9" a="1"/>
  <c r="K73" i="9" s="1"/>
  <c r="K74" i="9" a="1"/>
  <c r="K74" i="9" s="1"/>
  <c r="K75" i="9" a="1"/>
  <c r="K75" i="9" s="1"/>
  <c r="K76" i="9" a="1"/>
  <c r="K76" i="9" s="1"/>
  <c r="K77" i="9" a="1"/>
  <c r="K77" i="9" s="1"/>
  <c r="K78" i="9" a="1"/>
  <c r="K78" i="9" s="1"/>
  <c r="K79" i="9" a="1"/>
  <c r="K79" i="9" s="1"/>
  <c r="K80" i="9" a="1"/>
  <c r="K80" i="9" s="1"/>
  <c r="K81" i="9" a="1"/>
  <c r="K81" i="9" s="1"/>
  <c r="K82" i="9" a="1"/>
  <c r="K82" i="9" s="1"/>
  <c r="K83" i="9" a="1"/>
  <c r="K83" i="9" s="1"/>
  <c r="K84" i="9" a="1"/>
  <c r="K84" i="9" s="1"/>
  <c r="K85" i="9" a="1"/>
  <c r="K85" i="9" s="1"/>
  <c r="K86" i="9" a="1"/>
  <c r="K86" i="9" s="1"/>
  <c r="K87" i="9" a="1"/>
  <c r="K87" i="9" s="1"/>
  <c r="K88" i="9" a="1"/>
  <c r="K88" i="9" s="1"/>
  <c r="K89" i="9" a="1"/>
  <c r="K89" i="9" s="1"/>
  <c r="K90" i="9" a="1"/>
  <c r="K90" i="9" s="1"/>
  <c r="K91" i="9" a="1"/>
  <c r="K91" i="9" s="1"/>
  <c r="K92" i="9" a="1"/>
  <c r="K92" i="9" s="1"/>
  <c r="K93" i="9" a="1"/>
  <c r="K93" i="9" s="1"/>
  <c r="K94" i="9" a="1"/>
  <c r="K94" i="9" s="1"/>
  <c r="K95" i="9" a="1"/>
  <c r="K95" i="9" s="1"/>
  <c r="K96" i="9" a="1"/>
  <c r="K96" i="9" s="1"/>
  <c r="K97" i="9" a="1"/>
  <c r="K97" i="9" s="1"/>
  <c r="K98" i="9" a="1"/>
  <c r="K98" i="9" s="1"/>
  <c r="K99" i="9" a="1"/>
  <c r="K99" i="9" s="1"/>
  <c r="K100" i="9" a="1"/>
  <c r="K100" i="9" s="1"/>
  <c r="K101" i="9" a="1"/>
  <c r="K101" i="9" s="1"/>
  <c r="K102" i="9" a="1"/>
  <c r="K102" i="9" s="1"/>
  <c r="K103" i="9" a="1"/>
  <c r="K103" i="9" s="1"/>
  <c r="K104" i="9" a="1"/>
  <c r="K104" i="9" s="1"/>
  <c r="K105" i="9" a="1"/>
  <c r="K105" i="9" s="1"/>
  <c r="K106" i="9" a="1"/>
  <c r="K106" i="9" s="1"/>
  <c r="K107" i="9" a="1"/>
  <c r="K107" i="9" s="1"/>
  <c r="K108" i="9" a="1"/>
  <c r="K108" i="9" s="1"/>
  <c r="K109" i="9" a="1"/>
  <c r="K109" i="9" s="1"/>
  <c r="K110" i="9" a="1"/>
  <c r="K110" i="9" s="1"/>
  <c r="K111" i="9" a="1"/>
  <c r="K111" i="9" s="1"/>
  <c r="K112" i="9" a="1"/>
  <c r="K112" i="9" s="1"/>
  <c r="K113" i="9" a="1"/>
  <c r="K113" i="9" s="1"/>
  <c r="K114" i="9" a="1"/>
  <c r="K114" i="9" s="1"/>
  <c r="K115" i="9" a="1"/>
  <c r="K115" i="9" s="1"/>
  <c r="K116" i="9" a="1"/>
  <c r="K116" i="9" s="1"/>
  <c r="K117" i="9" a="1"/>
  <c r="K117" i="9" s="1"/>
  <c r="K118" i="9" a="1"/>
  <c r="K118" i="9" s="1"/>
  <c r="K119" i="9" a="1"/>
  <c r="K119" i="9" s="1"/>
  <c r="K34" i="9" a="1"/>
  <c r="K34" i="9" s="1"/>
  <c r="H35" i="9" a="1"/>
  <c r="H35" i="9" s="1"/>
  <c r="H36" i="9" a="1"/>
  <c r="H36" i="9" s="1"/>
  <c r="H37" i="9" a="1"/>
  <c r="H37" i="9" s="1"/>
  <c r="H38" i="9" a="1"/>
  <c r="H38" i="9" s="1"/>
  <c r="H39" i="9" a="1"/>
  <c r="H39" i="9" s="1"/>
  <c r="H40" i="9" a="1"/>
  <c r="H40" i="9" s="1"/>
  <c r="H41" i="9" a="1"/>
  <c r="H41" i="9" s="1"/>
  <c r="H42" i="9" a="1"/>
  <c r="H42" i="9" s="1"/>
  <c r="H43" i="9" a="1"/>
  <c r="H43" i="9" s="1"/>
  <c r="H44" i="9" a="1"/>
  <c r="H44" i="9" s="1"/>
  <c r="H45" i="9" a="1"/>
  <c r="H45" i="9" s="1"/>
  <c r="H46" i="9" a="1"/>
  <c r="H46" i="9" s="1"/>
  <c r="H47" i="9" a="1"/>
  <c r="H47" i="9" s="1"/>
  <c r="H48" i="9" a="1"/>
  <c r="H48" i="9" s="1"/>
  <c r="H49" i="9" a="1"/>
  <c r="H49" i="9" s="1"/>
  <c r="H50" i="9" a="1"/>
  <c r="H50" i="9" s="1"/>
  <c r="H51" i="9" a="1"/>
  <c r="H51" i="9" s="1"/>
  <c r="H52" i="9" a="1"/>
  <c r="H52" i="9" s="1"/>
  <c r="H53" i="9" a="1"/>
  <c r="H53" i="9" s="1"/>
  <c r="H54" i="9" a="1"/>
  <c r="H54" i="9" s="1"/>
  <c r="H55" i="9" a="1"/>
  <c r="H55" i="9" s="1"/>
  <c r="H56" i="9" a="1"/>
  <c r="H56" i="9" s="1"/>
  <c r="H57" i="9" a="1"/>
  <c r="H57" i="9" s="1"/>
  <c r="H58" i="9" a="1"/>
  <c r="H58" i="9" s="1"/>
  <c r="H59" i="9" a="1"/>
  <c r="H59" i="9" s="1"/>
  <c r="H60" i="9" a="1"/>
  <c r="H60" i="9" s="1"/>
  <c r="H61" i="9" a="1"/>
  <c r="H61" i="9" s="1"/>
  <c r="H62" i="9" a="1"/>
  <c r="H62" i="9" s="1"/>
  <c r="H63" i="9" a="1"/>
  <c r="H63" i="9" s="1"/>
  <c r="H64" i="9" a="1"/>
  <c r="H64" i="9" s="1"/>
  <c r="H65" i="9" a="1"/>
  <c r="H65" i="9" s="1"/>
  <c r="H66" i="9" a="1"/>
  <c r="H66" i="9" s="1"/>
  <c r="H67" i="9" a="1"/>
  <c r="H67" i="9" s="1"/>
  <c r="H68" i="9" a="1"/>
  <c r="H68" i="9" s="1"/>
  <c r="H69" i="9" a="1"/>
  <c r="H69" i="9" s="1"/>
  <c r="H70" i="9" a="1"/>
  <c r="H70" i="9" s="1"/>
  <c r="H71" i="9" a="1"/>
  <c r="H71" i="9" s="1"/>
  <c r="H72" i="9" a="1"/>
  <c r="H72" i="9" s="1"/>
  <c r="H73" i="9" a="1"/>
  <c r="H73" i="9" s="1"/>
  <c r="H74" i="9" a="1"/>
  <c r="H74" i="9" s="1"/>
  <c r="H75" i="9" a="1"/>
  <c r="H75" i="9" s="1"/>
  <c r="H76" i="9" a="1"/>
  <c r="H76" i="9" s="1"/>
  <c r="H77" i="9" a="1"/>
  <c r="H77" i="9" s="1"/>
  <c r="H78" i="9" a="1"/>
  <c r="H78" i="9" s="1"/>
  <c r="H79" i="9" a="1"/>
  <c r="H79" i="9" s="1"/>
  <c r="H80" i="9" a="1"/>
  <c r="H80" i="9" s="1"/>
  <c r="H81" i="9" a="1"/>
  <c r="H81" i="9" s="1"/>
  <c r="H82" i="9" a="1"/>
  <c r="H82" i="9" s="1"/>
  <c r="H83" i="9" a="1"/>
  <c r="H83" i="9" s="1"/>
  <c r="H84" i="9" a="1"/>
  <c r="H84" i="9" s="1"/>
  <c r="H85" i="9" a="1"/>
  <c r="H85" i="9" s="1"/>
  <c r="H86" i="9" a="1"/>
  <c r="H86" i="9" s="1"/>
  <c r="H87" i="9" a="1"/>
  <c r="H87" i="9" s="1"/>
  <c r="H88" i="9" a="1"/>
  <c r="H88" i="9" s="1"/>
  <c r="H89" i="9" a="1"/>
  <c r="H89" i="9" s="1"/>
  <c r="H90" i="9" a="1"/>
  <c r="H90" i="9" s="1"/>
  <c r="H91" i="9" a="1"/>
  <c r="H91" i="9" s="1"/>
  <c r="H92" i="9" a="1"/>
  <c r="H92" i="9" s="1"/>
  <c r="H93" i="9" a="1"/>
  <c r="H93" i="9" s="1"/>
  <c r="H94" i="9" a="1"/>
  <c r="H94" i="9" s="1"/>
  <c r="H95" i="9" a="1"/>
  <c r="H95" i="9" s="1"/>
  <c r="H96" i="9" a="1"/>
  <c r="H96" i="9" s="1"/>
  <c r="H97" i="9" a="1"/>
  <c r="H97" i="9" s="1"/>
  <c r="H98" i="9" a="1"/>
  <c r="H98" i="9" s="1"/>
  <c r="H99" i="9" a="1"/>
  <c r="H99" i="9" s="1"/>
  <c r="H100" i="9" a="1"/>
  <c r="H100" i="9" s="1"/>
  <c r="H101" i="9" a="1"/>
  <c r="H101" i="9" s="1"/>
  <c r="H102" i="9" a="1"/>
  <c r="H102" i="9" s="1"/>
  <c r="H103" i="9" a="1"/>
  <c r="H103" i="9" s="1"/>
  <c r="H104" i="9" a="1"/>
  <c r="H104" i="9" s="1"/>
  <c r="H105" i="9" a="1"/>
  <c r="H105" i="9" s="1"/>
  <c r="H106" i="9" a="1"/>
  <c r="H106" i="9" s="1"/>
  <c r="H107" i="9" a="1"/>
  <c r="H107" i="9" s="1"/>
  <c r="H108" i="9" a="1"/>
  <c r="H108" i="9" s="1"/>
  <c r="H109" i="9" a="1"/>
  <c r="H109" i="9" s="1"/>
  <c r="H110" i="9" a="1"/>
  <c r="H110" i="9" s="1"/>
  <c r="H111" i="9" a="1"/>
  <c r="H111" i="9" s="1"/>
  <c r="H112" i="9" a="1"/>
  <c r="H112" i="9" s="1"/>
  <c r="H113" i="9" a="1"/>
  <c r="H113" i="9" s="1"/>
  <c r="H114" i="9" a="1"/>
  <c r="H114" i="9" s="1"/>
  <c r="H115" i="9" a="1"/>
  <c r="H115" i="9" s="1"/>
  <c r="H116" i="9" a="1"/>
  <c r="H116" i="9" s="1"/>
  <c r="H117" i="9" a="1"/>
  <c r="H117" i="9" s="1"/>
  <c r="H118" i="9" a="1"/>
  <c r="H118" i="9" s="1"/>
  <c r="H119" i="9" a="1"/>
  <c r="H119" i="9" s="1"/>
  <c r="H34" i="9" a="1"/>
  <c r="H34" i="9" s="1"/>
  <c r="U12" i="7"/>
  <c r="T12" i="7"/>
  <c r="V12" i="16" l="1"/>
  <c r="J36" i="8"/>
  <c r="J37" i="8"/>
  <c r="E124" i="9" a="1"/>
  <c r="M37" i="8"/>
  <c r="M36" i="8"/>
  <c r="F124" i="9" a="1"/>
  <c r="F11" i="10" a="1"/>
  <c r="F11" i="10" s="1"/>
  <c r="G11" i="10" a="1"/>
  <c r="G11" i="10" s="1"/>
  <c r="H11" i="10" a="1"/>
  <c r="H11" i="10" s="1"/>
  <c r="F12" i="10" a="1"/>
  <c r="F12" i="10" s="1"/>
  <c r="G12" i="10" a="1"/>
  <c r="G12" i="10" s="1"/>
  <c r="H12" i="10" a="1"/>
  <c r="H12" i="10" s="1"/>
  <c r="F13" i="10" a="1"/>
  <c r="F13" i="10" s="1"/>
  <c r="G13" i="10" a="1"/>
  <c r="G13" i="10" s="1"/>
  <c r="H13" i="10" a="1"/>
  <c r="H13" i="10" s="1"/>
  <c r="F14" i="10" a="1"/>
  <c r="F14" i="10" s="1"/>
  <c r="G14" i="10" a="1"/>
  <c r="G14" i="10" s="1"/>
  <c r="H14" i="10" a="1"/>
  <c r="H14" i="10" s="1"/>
  <c r="F15" i="10" a="1"/>
  <c r="F15" i="10" s="1"/>
  <c r="G15" i="10" a="1"/>
  <c r="G15" i="10" s="1"/>
  <c r="H15" i="10" a="1"/>
  <c r="H15" i="10" s="1"/>
  <c r="C11" i="9" a="1"/>
  <c r="E34" i="9" a="1"/>
  <c r="E34" i="9" s="1"/>
  <c r="F34" i="9" a="1"/>
  <c r="I34" i="9"/>
  <c r="J34" i="9" s="1"/>
  <c r="L34" i="9"/>
  <c r="M34" i="9" s="1"/>
  <c r="I35" i="9"/>
  <c r="J35" i="9" s="1"/>
  <c r="L35" i="9"/>
  <c r="M35" i="9" s="1"/>
  <c r="I36" i="9"/>
  <c r="J36" i="9" s="1"/>
  <c r="L36" i="9"/>
  <c r="M36" i="9" s="1"/>
  <c r="I37" i="9"/>
  <c r="J37" i="9" s="1"/>
  <c r="L37" i="9"/>
  <c r="M37" i="9" s="1"/>
  <c r="I38" i="9"/>
  <c r="J38" i="9" s="1"/>
  <c r="L38" i="9"/>
  <c r="M38" i="9" s="1"/>
  <c r="I39" i="9"/>
  <c r="J39" i="9" s="1"/>
  <c r="L39" i="9"/>
  <c r="M39" i="9" s="1"/>
  <c r="I40" i="9"/>
  <c r="J40" i="9" s="1"/>
  <c r="L40" i="9"/>
  <c r="M40" i="9" s="1"/>
  <c r="I41" i="9"/>
  <c r="J41" i="9" s="1"/>
  <c r="L41" i="9"/>
  <c r="M41" i="9" s="1"/>
  <c r="I42" i="9"/>
  <c r="J42" i="9" s="1"/>
  <c r="L42" i="9"/>
  <c r="M42" i="9" s="1"/>
  <c r="I43" i="9"/>
  <c r="J43" i="9" s="1"/>
  <c r="L43" i="9"/>
  <c r="M43" i="9" s="1"/>
  <c r="I44" i="9"/>
  <c r="J44" i="9" s="1"/>
  <c r="L44" i="9"/>
  <c r="M44" i="9" s="1"/>
  <c r="I45" i="9"/>
  <c r="J45" i="9" s="1"/>
  <c r="L45" i="9"/>
  <c r="M45" i="9" s="1"/>
  <c r="I46" i="9"/>
  <c r="J46" i="9" s="1"/>
  <c r="L46" i="9"/>
  <c r="M46" i="9" s="1"/>
  <c r="I47" i="9"/>
  <c r="J47" i="9" s="1"/>
  <c r="L47" i="9"/>
  <c r="M47" i="9" s="1"/>
  <c r="I48" i="9"/>
  <c r="J48" i="9" s="1"/>
  <c r="L48" i="9"/>
  <c r="M48" i="9" s="1"/>
  <c r="I49" i="9"/>
  <c r="J49" i="9" s="1"/>
  <c r="L49" i="9"/>
  <c r="M49" i="9" s="1"/>
  <c r="I50" i="9"/>
  <c r="J50" i="9" s="1"/>
  <c r="L50" i="9"/>
  <c r="M50" i="9" s="1"/>
  <c r="I51" i="9"/>
  <c r="J51" i="9" s="1"/>
  <c r="L51" i="9"/>
  <c r="M51" i="9" s="1"/>
  <c r="I52" i="9"/>
  <c r="J52" i="9" s="1"/>
  <c r="L52" i="9"/>
  <c r="M52" i="9" s="1"/>
  <c r="I53" i="9"/>
  <c r="J53" i="9" s="1"/>
  <c r="L53" i="9"/>
  <c r="M53" i="9" s="1"/>
  <c r="I54" i="9"/>
  <c r="J54" i="9" s="1"/>
  <c r="L54" i="9"/>
  <c r="M54" i="9" s="1"/>
  <c r="I55" i="9"/>
  <c r="J55" i="9" s="1"/>
  <c r="L55" i="9"/>
  <c r="M55" i="9" s="1"/>
  <c r="I56" i="9"/>
  <c r="J56" i="9" s="1"/>
  <c r="L56" i="9"/>
  <c r="M56" i="9" s="1"/>
  <c r="I57" i="9"/>
  <c r="J57" i="9" s="1"/>
  <c r="L57" i="9"/>
  <c r="M57" i="9" s="1"/>
  <c r="I58" i="9"/>
  <c r="J58" i="9" s="1"/>
  <c r="L58" i="9"/>
  <c r="M58" i="9" s="1"/>
  <c r="I59" i="9"/>
  <c r="J59" i="9" s="1"/>
  <c r="L59" i="9"/>
  <c r="M59" i="9" s="1"/>
  <c r="I60" i="9"/>
  <c r="J60" i="9" s="1"/>
  <c r="L60" i="9"/>
  <c r="M60" i="9" s="1"/>
  <c r="I61" i="9"/>
  <c r="J61" i="9" s="1"/>
  <c r="L61" i="9"/>
  <c r="M61" i="9" s="1"/>
  <c r="I62" i="9"/>
  <c r="J62" i="9" s="1"/>
  <c r="L62" i="9"/>
  <c r="M62" i="9" s="1"/>
  <c r="I63" i="9"/>
  <c r="J63" i="9" s="1"/>
  <c r="L63" i="9"/>
  <c r="M63" i="9" s="1"/>
  <c r="I64" i="9"/>
  <c r="J64" i="9" s="1"/>
  <c r="L64" i="9"/>
  <c r="M64" i="9" s="1"/>
  <c r="I65" i="9"/>
  <c r="J65" i="9" s="1"/>
  <c r="L65" i="9"/>
  <c r="M65" i="9" s="1"/>
  <c r="I66" i="9"/>
  <c r="J66" i="9" s="1"/>
  <c r="L66" i="9"/>
  <c r="M66" i="9" s="1"/>
  <c r="I67" i="9"/>
  <c r="J67" i="9" s="1"/>
  <c r="L67" i="9"/>
  <c r="M67" i="9" s="1"/>
  <c r="I68" i="9"/>
  <c r="J68" i="9" s="1"/>
  <c r="L68" i="9"/>
  <c r="M68" i="9" s="1"/>
  <c r="I69" i="9"/>
  <c r="J69" i="9" s="1"/>
  <c r="L69" i="9"/>
  <c r="M69" i="9" s="1"/>
  <c r="I70" i="9"/>
  <c r="J70" i="9" s="1"/>
  <c r="L70" i="9"/>
  <c r="M70" i="9" s="1"/>
  <c r="I71" i="9"/>
  <c r="J71" i="9" s="1"/>
  <c r="L71" i="9"/>
  <c r="M71" i="9" s="1"/>
  <c r="I72" i="9"/>
  <c r="J72" i="9" s="1"/>
  <c r="L72" i="9"/>
  <c r="M72" i="9" s="1"/>
  <c r="I73" i="9"/>
  <c r="J73" i="9" s="1"/>
  <c r="L73" i="9"/>
  <c r="M73" i="9" s="1"/>
  <c r="I74" i="9"/>
  <c r="J74" i="9" s="1"/>
  <c r="L74" i="9"/>
  <c r="M74" i="9" s="1"/>
  <c r="I75" i="9"/>
  <c r="J75" i="9" s="1"/>
  <c r="L75" i="9"/>
  <c r="M75" i="9" s="1"/>
  <c r="I76" i="9"/>
  <c r="J76" i="9" s="1"/>
  <c r="L76" i="9"/>
  <c r="M76" i="9" s="1"/>
  <c r="I77" i="9"/>
  <c r="J77" i="9" s="1"/>
  <c r="L77" i="9"/>
  <c r="M77" i="9" s="1"/>
  <c r="I78" i="9"/>
  <c r="J78" i="9" s="1"/>
  <c r="L78" i="9"/>
  <c r="M78" i="9" s="1"/>
  <c r="I79" i="9"/>
  <c r="J79" i="9" s="1"/>
  <c r="L79" i="9"/>
  <c r="M79" i="9" s="1"/>
  <c r="I80" i="9"/>
  <c r="J80" i="9" s="1"/>
  <c r="L80" i="9"/>
  <c r="M80" i="9" s="1"/>
  <c r="I81" i="9"/>
  <c r="J81" i="9" s="1"/>
  <c r="L81" i="9"/>
  <c r="M81" i="9" s="1"/>
  <c r="I82" i="9"/>
  <c r="J82" i="9" s="1"/>
  <c r="L82" i="9"/>
  <c r="M82" i="9" s="1"/>
  <c r="I83" i="9"/>
  <c r="J83" i="9" s="1"/>
  <c r="L83" i="9"/>
  <c r="M83" i="9" s="1"/>
  <c r="I84" i="9"/>
  <c r="J84" i="9" s="1"/>
  <c r="L84" i="9"/>
  <c r="M84" i="9" s="1"/>
  <c r="I85" i="9"/>
  <c r="J85" i="9" s="1"/>
  <c r="L85" i="9"/>
  <c r="M85" i="9" s="1"/>
  <c r="I86" i="9"/>
  <c r="J86" i="9" s="1"/>
  <c r="L86" i="9"/>
  <c r="M86" i="9" s="1"/>
  <c r="I87" i="9"/>
  <c r="J87" i="9" s="1"/>
  <c r="L87" i="9"/>
  <c r="M87" i="9" s="1"/>
  <c r="I88" i="9"/>
  <c r="J88" i="9" s="1"/>
  <c r="L88" i="9"/>
  <c r="M88" i="9" s="1"/>
  <c r="I89" i="9"/>
  <c r="J89" i="9" s="1"/>
  <c r="L89" i="9"/>
  <c r="M89" i="9" s="1"/>
  <c r="I90" i="9"/>
  <c r="J90" i="9" s="1"/>
  <c r="L90" i="9"/>
  <c r="M90" i="9" s="1"/>
  <c r="I91" i="9"/>
  <c r="J91" i="9" s="1"/>
  <c r="L91" i="9"/>
  <c r="M91" i="9" s="1"/>
  <c r="I92" i="9"/>
  <c r="J92" i="9" s="1"/>
  <c r="L92" i="9"/>
  <c r="M92" i="9" s="1"/>
  <c r="I93" i="9"/>
  <c r="J93" i="9" s="1"/>
  <c r="L93" i="9"/>
  <c r="M93" i="9" s="1"/>
  <c r="I94" i="9"/>
  <c r="J94" i="9" s="1"/>
  <c r="L94" i="9"/>
  <c r="M94" i="9" s="1"/>
  <c r="I95" i="9"/>
  <c r="J95" i="9" s="1"/>
  <c r="L95" i="9"/>
  <c r="M95" i="9" s="1"/>
  <c r="I96" i="9"/>
  <c r="J96" i="9" s="1"/>
  <c r="L96" i="9"/>
  <c r="M96" i="9" s="1"/>
  <c r="I97" i="9"/>
  <c r="J97" i="9" s="1"/>
  <c r="L97" i="9"/>
  <c r="M97" i="9" s="1"/>
  <c r="I98" i="9"/>
  <c r="J98" i="9" s="1"/>
  <c r="L98" i="9"/>
  <c r="M98" i="9" s="1"/>
  <c r="I99" i="9"/>
  <c r="J99" i="9" s="1"/>
  <c r="L99" i="9"/>
  <c r="M99" i="9" s="1"/>
  <c r="I100" i="9"/>
  <c r="J100" i="9" s="1"/>
  <c r="L100" i="9"/>
  <c r="M100" i="9" s="1"/>
  <c r="I101" i="9"/>
  <c r="J101" i="9" s="1"/>
  <c r="L101" i="9"/>
  <c r="M101" i="9" s="1"/>
  <c r="I102" i="9"/>
  <c r="J102" i="9" s="1"/>
  <c r="L102" i="9"/>
  <c r="M102" i="9" s="1"/>
  <c r="I103" i="9"/>
  <c r="J103" i="9" s="1"/>
  <c r="L103" i="9"/>
  <c r="M103" i="9" s="1"/>
  <c r="I104" i="9"/>
  <c r="J104" i="9" s="1"/>
  <c r="L104" i="9"/>
  <c r="M104" i="9" s="1"/>
  <c r="I105" i="9"/>
  <c r="J105" i="9" s="1"/>
  <c r="L105" i="9"/>
  <c r="M105" i="9" s="1"/>
  <c r="I106" i="9"/>
  <c r="J106" i="9" s="1"/>
  <c r="L106" i="9"/>
  <c r="M106" i="9" s="1"/>
  <c r="I107" i="9"/>
  <c r="J107" i="9" s="1"/>
  <c r="L107" i="9"/>
  <c r="M107" i="9" s="1"/>
  <c r="I108" i="9"/>
  <c r="J108" i="9" s="1"/>
  <c r="L108" i="9"/>
  <c r="M108" i="9" s="1"/>
  <c r="I109" i="9"/>
  <c r="J109" i="9" s="1"/>
  <c r="L109" i="9"/>
  <c r="M109" i="9" s="1"/>
  <c r="I110" i="9"/>
  <c r="J110" i="9" s="1"/>
  <c r="L110" i="9"/>
  <c r="M110" i="9" s="1"/>
  <c r="I111" i="9"/>
  <c r="J111" i="9" s="1"/>
  <c r="L111" i="9"/>
  <c r="M111" i="9" s="1"/>
  <c r="I112" i="9"/>
  <c r="J112" i="9" s="1"/>
  <c r="L112" i="9"/>
  <c r="M112" i="9" s="1"/>
  <c r="I113" i="9"/>
  <c r="J113" i="9" s="1"/>
  <c r="L113" i="9"/>
  <c r="M113" i="9" s="1"/>
  <c r="I114" i="9"/>
  <c r="J114" i="9" s="1"/>
  <c r="L114" i="9"/>
  <c r="M114" i="9" s="1"/>
  <c r="I115" i="9"/>
  <c r="J115" i="9" s="1"/>
  <c r="L115" i="9"/>
  <c r="M115" i="9" s="1"/>
  <c r="I116" i="9"/>
  <c r="J116" i="9" s="1"/>
  <c r="L116" i="9"/>
  <c r="M116" i="9" s="1"/>
  <c r="I117" i="9"/>
  <c r="J117" i="9" s="1"/>
  <c r="L117" i="9"/>
  <c r="M117" i="9" s="1"/>
  <c r="I118" i="9"/>
  <c r="J118" i="9" s="1"/>
  <c r="L118" i="9"/>
  <c r="M118" i="9" s="1"/>
  <c r="I119" i="9"/>
  <c r="J119" i="9" s="1"/>
  <c r="L119" i="9"/>
  <c r="M119" i="9" s="1"/>
  <c r="C14" i="8"/>
  <c r="F14" i="8"/>
  <c r="M13" i="7"/>
  <c r="N13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C60" i="6" a="1"/>
  <c r="D62" i="6" s="1"/>
  <c r="G60" i="6" a="1"/>
  <c r="G60" i="6" s="1"/>
  <c r="L60" i="6"/>
  <c r="O60" i="6" a="1"/>
  <c r="O60" i="6" s="1"/>
  <c r="P60" i="6"/>
  <c r="P61" i="6"/>
  <c r="C85" i="6" a="1"/>
  <c r="C85" i="6" s="1"/>
  <c r="G85" i="6" a="1"/>
  <c r="G85" i="6" s="1"/>
  <c r="H85" i="6" s="1"/>
  <c r="O85" i="6" a="1"/>
  <c r="O85" i="6" s="1"/>
  <c r="P85" i="6"/>
  <c r="P86" i="6"/>
  <c r="C106" i="6"/>
  <c r="C109" i="6" a="1"/>
  <c r="C109" i="6" s="1"/>
  <c r="D109" i="6" s="1"/>
  <c r="G109" i="6" a="1"/>
  <c r="H110" i="6" s="1"/>
  <c r="C130" i="6"/>
  <c r="C133" i="6" a="1"/>
  <c r="G133" i="6" a="1"/>
  <c r="G133" i="6" s="1"/>
  <c r="H133" i="6" s="1"/>
  <c r="L133" i="6"/>
  <c r="C153" i="6"/>
  <c r="C156" i="6" a="1"/>
  <c r="D157" i="6" s="1"/>
  <c r="G156" i="6" a="1"/>
  <c r="H157" i="6" s="1"/>
  <c r="L159" i="6"/>
  <c r="C176" i="6"/>
  <c r="C179" i="6" a="1"/>
  <c r="D181" i="6" s="1"/>
  <c r="G179" i="6" a="1"/>
  <c r="G179" i="6" s="1"/>
  <c r="L183" i="6"/>
  <c r="C199" i="6"/>
  <c r="C204" i="6" a="1"/>
  <c r="G204" i="6" a="1"/>
  <c r="G204" i="6" s="1"/>
  <c r="K12" i="9" l="1"/>
  <c r="K25" i="9"/>
  <c r="V12" i="7"/>
  <c r="S12" i="7"/>
  <c r="C82" i="6" s="1"/>
  <c r="L88" i="6"/>
  <c r="M159" i="6"/>
  <c r="D85" i="6"/>
  <c r="I157" i="6"/>
  <c r="J38" i="8"/>
  <c r="O156" i="9" s="1"/>
  <c r="M38" i="8"/>
  <c r="P168" i="9" s="1"/>
  <c r="E157" i="6"/>
  <c r="M31" i="8"/>
  <c r="M32" i="8"/>
  <c r="F124" i="9"/>
  <c r="J31" i="8"/>
  <c r="D124" i="9" a="1"/>
  <c r="J32" i="8"/>
  <c r="D34" i="9" a="1"/>
  <c r="D34" i="9" s="1"/>
  <c r="N34" i="9" s="1"/>
  <c r="E124" i="9"/>
  <c r="G184" i="9"/>
  <c r="G179" i="9"/>
  <c r="G174" i="9"/>
  <c r="G177" i="9"/>
  <c r="G175" i="9"/>
  <c r="G137" i="9"/>
  <c r="G134" i="9"/>
  <c r="G139" i="9"/>
  <c r="G144" i="9"/>
  <c r="G207" i="9"/>
  <c r="G152" i="9"/>
  <c r="G202" i="9"/>
  <c r="G186" i="9"/>
  <c r="G200" i="9"/>
  <c r="G190" i="9"/>
  <c r="G143" i="9"/>
  <c r="G173" i="9"/>
  <c r="G185" i="9"/>
  <c r="G136" i="9"/>
  <c r="G176" i="9"/>
  <c r="G171" i="9"/>
  <c r="G166" i="9"/>
  <c r="G169" i="9"/>
  <c r="G127" i="9"/>
  <c r="G145" i="9"/>
  <c r="G142" i="9"/>
  <c r="G147" i="9"/>
  <c r="G151" i="9"/>
  <c r="G165" i="9"/>
  <c r="G209" i="9"/>
  <c r="G159" i="9"/>
  <c r="G146" i="9"/>
  <c r="G194" i="9"/>
  <c r="G187" i="9"/>
  <c r="G131" i="9"/>
  <c r="G168" i="9"/>
  <c r="G163" i="9"/>
  <c r="G158" i="9"/>
  <c r="G161" i="9"/>
  <c r="G132" i="9"/>
  <c r="G157" i="9"/>
  <c r="G149" i="9"/>
  <c r="G156" i="9"/>
  <c r="G178" i="9"/>
  <c r="G199" i="9"/>
  <c r="G197" i="9"/>
  <c r="G206" i="9"/>
  <c r="G148" i="9"/>
  <c r="G135" i="9"/>
  <c r="G193" i="9"/>
  <c r="G191" i="9"/>
  <c r="G192" i="9"/>
  <c r="G170" i="9"/>
  <c r="G196" i="9"/>
  <c r="G205" i="9"/>
  <c r="G160" i="9"/>
  <c r="G155" i="9"/>
  <c r="G150" i="9"/>
  <c r="G153" i="9"/>
  <c r="G140" i="9"/>
  <c r="G164" i="9"/>
  <c r="G154" i="9"/>
  <c r="G181" i="9"/>
  <c r="G183" i="9"/>
  <c r="G125" i="9"/>
  <c r="G130" i="9"/>
  <c r="G133" i="9"/>
  <c r="G167" i="9"/>
  <c r="G129" i="9"/>
  <c r="G208" i="9"/>
  <c r="G203" i="9"/>
  <c r="G198" i="9"/>
  <c r="G201" i="9"/>
  <c r="G138" i="9"/>
  <c r="G162" i="9"/>
  <c r="G204" i="9"/>
  <c r="G189" i="9"/>
  <c r="G172" i="9"/>
  <c r="G188" i="9"/>
  <c r="G141" i="9"/>
  <c r="G195" i="9"/>
  <c r="G128" i="9"/>
  <c r="G182" i="9"/>
  <c r="G126" i="9"/>
  <c r="G180" i="9"/>
  <c r="C179" i="6"/>
  <c r="D179" i="6" s="1"/>
  <c r="E179" i="6" s="1"/>
  <c r="D180" i="6"/>
  <c r="E180" i="6" s="1"/>
  <c r="H86" i="6"/>
  <c r="G156" i="6"/>
  <c r="H156" i="6" s="1"/>
  <c r="I156" i="6" s="1"/>
  <c r="L181" i="6"/>
  <c r="M181" i="6" s="1"/>
  <c r="L158" i="6"/>
  <c r="M158" i="6" s="1"/>
  <c r="H87" i="6"/>
  <c r="H180" i="6"/>
  <c r="I180" i="6" s="1"/>
  <c r="H158" i="6"/>
  <c r="I158" i="6" s="1"/>
  <c r="L182" i="6"/>
  <c r="M182" i="6" s="1"/>
  <c r="L63" i="6"/>
  <c r="H62" i="6"/>
  <c r="D158" i="6"/>
  <c r="E158" i="6" s="1"/>
  <c r="L135" i="6"/>
  <c r="M135" i="6" s="1"/>
  <c r="H135" i="6"/>
  <c r="I135" i="6" s="1"/>
  <c r="H134" i="6"/>
  <c r="I134" i="6" s="1"/>
  <c r="H61" i="6"/>
  <c r="D61" i="6"/>
  <c r="C60" i="6"/>
  <c r="L207" i="6"/>
  <c r="H181" i="6"/>
  <c r="I181" i="6" s="1"/>
  <c r="J24" i="9"/>
  <c r="U23" i="9"/>
  <c r="G15" i="9"/>
  <c r="G23" i="9"/>
  <c r="D20" i="9"/>
  <c r="O19" i="9"/>
  <c r="AB28" i="9"/>
  <c r="Z18" i="9"/>
  <c r="P28" i="9"/>
  <c r="U15" i="9"/>
  <c r="O27" i="9"/>
  <c r="Q15" i="9"/>
  <c r="G54" i="9"/>
  <c r="Q54" i="9" s="1"/>
  <c r="I110" i="6"/>
  <c r="E181" i="6"/>
  <c r="H204" i="6"/>
  <c r="L204" i="6"/>
  <c r="H205" i="6"/>
  <c r="C201" i="6"/>
  <c r="G114" i="9"/>
  <c r="Q114" i="9" s="1"/>
  <c r="G106" i="9"/>
  <c r="Q106" i="9" s="1"/>
  <c r="G98" i="9"/>
  <c r="Q98" i="9" s="1"/>
  <c r="G90" i="9"/>
  <c r="Q90" i="9" s="1"/>
  <c r="G82" i="9"/>
  <c r="Q82" i="9" s="1"/>
  <c r="G74" i="9"/>
  <c r="Q74" i="9" s="1"/>
  <c r="G66" i="9"/>
  <c r="Q66" i="9" s="1"/>
  <c r="G58" i="9"/>
  <c r="Q58" i="9" s="1"/>
  <c r="G50" i="9"/>
  <c r="Q50" i="9" s="1"/>
  <c r="G42" i="9"/>
  <c r="Q42" i="9" s="1"/>
  <c r="G115" i="9"/>
  <c r="Q115" i="9" s="1"/>
  <c r="G107" i="9"/>
  <c r="Q107" i="9" s="1"/>
  <c r="G99" i="9"/>
  <c r="Q99" i="9" s="1"/>
  <c r="G91" i="9"/>
  <c r="Q91" i="9" s="1"/>
  <c r="G83" i="9"/>
  <c r="Q83" i="9" s="1"/>
  <c r="G75" i="9"/>
  <c r="Q75" i="9" s="1"/>
  <c r="G67" i="9"/>
  <c r="Q67" i="9" s="1"/>
  <c r="G59" i="9"/>
  <c r="Q59" i="9" s="1"/>
  <c r="G51" i="9"/>
  <c r="Q51" i="9" s="1"/>
  <c r="G43" i="9"/>
  <c r="Q43" i="9" s="1"/>
  <c r="G35" i="9"/>
  <c r="Q35" i="9" s="1"/>
  <c r="G113" i="9"/>
  <c r="Q113" i="9" s="1"/>
  <c r="G105" i="9"/>
  <c r="Q105" i="9" s="1"/>
  <c r="G97" i="9"/>
  <c r="Q97" i="9" s="1"/>
  <c r="G89" i="9"/>
  <c r="Q89" i="9" s="1"/>
  <c r="G81" i="9"/>
  <c r="Q81" i="9" s="1"/>
  <c r="G73" i="9"/>
  <c r="Q73" i="9" s="1"/>
  <c r="G65" i="9"/>
  <c r="Q65" i="9" s="1"/>
  <c r="G57" i="9"/>
  <c r="Q57" i="9" s="1"/>
  <c r="G49" i="9"/>
  <c r="Q49" i="9" s="1"/>
  <c r="G41" i="9"/>
  <c r="Q41" i="9" s="1"/>
  <c r="G112" i="9"/>
  <c r="Q112" i="9" s="1"/>
  <c r="G104" i="9"/>
  <c r="Q104" i="9" s="1"/>
  <c r="G96" i="9"/>
  <c r="Q96" i="9" s="1"/>
  <c r="G88" i="9"/>
  <c r="Q88" i="9" s="1"/>
  <c r="G80" i="9"/>
  <c r="Q80" i="9" s="1"/>
  <c r="G72" i="9"/>
  <c r="Q72" i="9" s="1"/>
  <c r="G64" i="9"/>
  <c r="Q64" i="9" s="1"/>
  <c r="G56" i="9"/>
  <c r="Q56" i="9" s="1"/>
  <c r="G48" i="9"/>
  <c r="Q48" i="9" s="1"/>
  <c r="G40" i="9"/>
  <c r="Q40" i="9" s="1"/>
  <c r="I133" i="6"/>
  <c r="E109" i="6"/>
  <c r="H16" i="10"/>
  <c r="G119" i="9"/>
  <c r="Q119" i="9" s="1"/>
  <c r="G111" i="9"/>
  <c r="Q111" i="9" s="1"/>
  <c r="G103" i="9"/>
  <c r="Q103" i="9" s="1"/>
  <c r="G95" i="9"/>
  <c r="Q95" i="9" s="1"/>
  <c r="G87" i="9"/>
  <c r="Q87" i="9" s="1"/>
  <c r="G79" i="9"/>
  <c r="Q79" i="9" s="1"/>
  <c r="G71" i="9"/>
  <c r="Q71" i="9" s="1"/>
  <c r="G63" i="9"/>
  <c r="Q63" i="9" s="1"/>
  <c r="G55" i="9"/>
  <c r="Q55" i="9" s="1"/>
  <c r="G47" i="9"/>
  <c r="Q47" i="9" s="1"/>
  <c r="G39" i="9"/>
  <c r="Q39" i="9" s="1"/>
  <c r="M133" i="6"/>
  <c r="G46" i="9"/>
  <c r="Q46" i="9" s="1"/>
  <c r="G118" i="9"/>
  <c r="Q118" i="9" s="1"/>
  <c r="G110" i="9"/>
  <c r="Q110" i="9" s="1"/>
  <c r="G102" i="9"/>
  <c r="Q102" i="9" s="1"/>
  <c r="G94" i="9"/>
  <c r="Q94" i="9" s="1"/>
  <c r="G86" i="9"/>
  <c r="Q86" i="9" s="1"/>
  <c r="G78" i="9"/>
  <c r="Q78" i="9" s="1"/>
  <c r="G70" i="9"/>
  <c r="Q70" i="9" s="1"/>
  <c r="G62" i="9"/>
  <c r="Q62" i="9" s="1"/>
  <c r="G38" i="9"/>
  <c r="Q38" i="9" s="1"/>
  <c r="G117" i="9"/>
  <c r="Q117" i="9" s="1"/>
  <c r="G109" i="9"/>
  <c r="Q109" i="9" s="1"/>
  <c r="G101" i="9"/>
  <c r="Q101" i="9" s="1"/>
  <c r="G93" i="9"/>
  <c r="Q93" i="9" s="1"/>
  <c r="G85" i="9"/>
  <c r="Q85" i="9" s="1"/>
  <c r="G77" i="9"/>
  <c r="Q77" i="9" s="1"/>
  <c r="G69" i="9"/>
  <c r="Q69" i="9" s="1"/>
  <c r="G61" i="9"/>
  <c r="Q61" i="9" s="1"/>
  <c r="G53" i="9"/>
  <c r="Q53" i="9" s="1"/>
  <c r="G45" i="9"/>
  <c r="Q45" i="9" s="1"/>
  <c r="G37" i="9"/>
  <c r="Q37" i="9" s="1"/>
  <c r="F16" i="10"/>
  <c r="M183" i="6"/>
  <c r="G116" i="9"/>
  <c r="Q116" i="9" s="1"/>
  <c r="G108" i="9"/>
  <c r="Q108" i="9" s="1"/>
  <c r="G100" i="9"/>
  <c r="Q100" i="9" s="1"/>
  <c r="G92" i="9"/>
  <c r="Q92" i="9" s="1"/>
  <c r="G84" i="9"/>
  <c r="Q84" i="9" s="1"/>
  <c r="G76" i="9"/>
  <c r="Q76" i="9" s="1"/>
  <c r="G68" i="9"/>
  <c r="Q68" i="9" s="1"/>
  <c r="G60" i="9"/>
  <c r="Q60" i="9" s="1"/>
  <c r="G52" i="9"/>
  <c r="Q52" i="9" s="1"/>
  <c r="G44" i="9"/>
  <c r="Q44" i="9" s="1"/>
  <c r="G36" i="9"/>
  <c r="Q36" i="9" s="1"/>
  <c r="O114" i="9"/>
  <c r="O92" i="9"/>
  <c r="P86" i="9"/>
  <c r="P84" i="9"/>
  <c r="O65" i="9"/>
  <c r="P63" i="9"/>
  <c r="P55" i="9"/>
  <c r="O53" i="9"/>
  <c r="O51" i="9"/>
  <c r="O49" i="9"/>
  <c r="O39" i="9"/>
  <c r="P113" i="9"/>
  <c r="P50" i="9"/>
  <c r="P68" i="9"/>
  <c r="Z26" i="9"/>
  <c r="T22" i="9"/>
  <c r="L18" i="9"/>
  <c r="T14" i="9"/>
  <c r="O110" i="9"/>
  <c r="O43" i="9"/>
  <c r="L26" i="9"/>
  <c r="G22" i="9"/>
  <c r="W17" i="9"/>
  <c r="G14" i="9"/>
  <c r="P91" i="9"/>
  <c r="P109" i="9"/>
  <c r="W25" i="9"/>
  <c r="Q21" i="9"/>
  <c r="K17" i="9"/>
  <c r="Q13" i="9"/>
  <c r="E21" i="9"/>
  <c r="V16" i="9"/>
  <c r="E13" i="9"/>
  <c r="O99" i="9"/>
  <c r="O85" i="9"/>
  <c r="P79" i="9"/>
  <c r="P64" i="9"/>
  <c r="P54" i="9"/>
  <c r="P29" i="9"/>
  <c r="V24" i="9"/>
  <c r="Q20" i="9"/>
  <c r="J16" i="9"/>
  <c r="Q12" i="9"/>
  <c r="O78" i="9"/>
  <c r="O88" i="9"/>
  <c r="P100" i="9"/>
  <c r="O105" i="9"/>
  <c r="O87" i="9"/>
  <c r="P80" i="9"/>
  <c r="O71" i="9"/>
  <c r="O59" i="9"/>
  <c r="O46" i="9"/>
  <c r="O29" i="9"/>
  <c r="Z28" i="9"/>
  <c r="N28" i="9"/>
  <c r="Z27" i="9"/>
  <c r="M27" i="9"/>
  <c r="X26" i="9"/>
  <c r="K26" i="9"/>
  <c r="U25" i="9"/>
  <c r="I25" i="9"/>
  <c r="U24" i="9"/>
  <c r="H24" i="9"/>
  <c r="S23" i="9"/>
  <c r="F23" i="9"/>
  <c r="R22" i="9"/>
  <c r="F22" i="9"/>
  <c r="P21" i="9"/>
  <c r="AB20" i="9"/>
  <c r="P20" i="9"/>
  <c r="Z19" i="9"/>
  <c r="M19" i="9"/>
  <c r="X18" i="9"/>
  <c r="K18" i="9"/>
  <c r="U17" i="9"/>
  <c r="I17" i="9"/>
  <c r="U16" i="9"/>
  <c r="H16" i="9"/>
  <c r="S15" i="9"/>
  <c r="F15" i="9"/>
  <c r="R14" i="9"/>
  <c r="F14" i="9"/>
  <c r="P13" i="9"/>
  <c r="AB12" i="9"/>
  <c r="P12" i="9"/>
  <c r="E15" i="9"/>
  <c r="P14" i="9"/>
  <c r="D14" i="9"/>
  <c r="O13" i="9"/>
  <c r="Z12" i="9"/>
  <c r="N12" i="9"/>
  <c r="O118" i="9"/>
  <c r="O67" i="9"/>
  <c r="O61" i="9"/>
  <c r="M29" i="9"/>
  <c r="Y27" i="9"/>
  <c r="T25" i="9"/>
  <c r="P22" i="9"/>
  <c r="G17" i="9"/>
  <c r="J28" i="9"/>
  <c r="T26" i="9"/>
  <c r="R24" i="9"/>
  <c r="O22" i="9"/>
  <c r="L20" i="9"/>
  <c r="T18" i="9"/>
  <c r="E17" i="9"/>
  <c r="O15" i="9"/>
  <c r="AB14" i="9"/>
  <c r="Y13" i="9"/>
  <c r="M13" i="9"/>
  <c r="Y12" i="9"/>
  <c r="L12" i="9"/>
  <c r="P90" i="9"/>
  <c r="O75" i="9"/>
  <c r="P56" i="9"/>
  <c r="P52" i="9"/>
  <c r="O45" i="9"/>
  <c r="O41" i="9"/>
  <c r="W29" i="9"/>
  <c r="I29" i="9"/>
  <c r="V28" i="9"/>
  <c r="I28" i="9"/>
  <c r="U27" i="9"/>
  <c r="I27" i="9"/>
  <c r="S26" i="9"/>
  <c r="F26" i="9"/>
  <c r="Q25" i="9"/>
  <c r="D25" i="9"/>
  <c r="P24" i="9"/>
  <c r="D24" i="9"/>
  <c r="N23" i="9"/>
  <c r="Z22" i="9"/>
  <c r="N22" i="9"/>
  <c r="X21" i="9"/>
  <c r="K21" i="9"/>
  <c r="X20" i="9"/>
  <c r="J20" i="9"/>
  <c r="U19" i="9"/>
  <c r="I19" i="9"/>
  <c r="S18" i="9"/>
  <c r="F18" i="9"/>
  <c r="Q17" i="9"/>
  <c r="D17" i="9"/>
  <c r="P16" i="9"/>
  <c r="D16" i="9"/>
  <c r="N15" i="9"/>
  <c r="Z14" i="9"/>
  <c r="N14" i="9"/>
  <c r="X13" i="9"/>
  <c r="K13" i="9"/>
  <c r="X12" i="9"/>
  <c r="J12" i="9"/>
  <c r="O34" i="9"/>
  <c r="O82" i="9"/>
  <c r="Y28" i="9"/>
  <c r="V26" i="9"/>
  <c r="F24" i="9"/>
  <c r="T17" i="9"/>
  <c r="K29" i="9"/>
  <c r="H26" i="9"/>
  <c r="AB22" i="9"/>
  <c r="J19" i="9"/>
  <c r="O103" i="9"/>
  <c r="O101" i="9"/>
  <c r="O81" i="9"/>
  <c r="P60" i="9"/>
  <c r="P58" i="9"/>
  <c r="U29" i="9"/>
  <c r="H29" i="9"/>
  <c r="T28" i="9"/>
  <c r="H28" i="9"/>
  <c r="S27" i="9"/>
  <c r="G27" i="9"/>
  <c r="R26" i="9"/>
  <c r="D26" i="9"/>
  <c r="O25" i="9"/>
  <c r="AB24" i="9"/>
  <c r="N24" i="9"/>
  <c r="Y23" i="9"/>
  <c r="M23" i="9"/>
  <c r="X22" i="9"/>
  <c r="L22" i="9"/>
  <c r="W21" i="9"/>
  <c r="I21" i="9"/>
  <c r="V20" i="9"/>
  <c r="I20" i="9"/>
  <c r="S19" i="9"/>
  <c r="G19" i="9"/>
  <c r="R18" i="9"/>
  <c r="D18" i="9"/>
  <c r="O17" i="9"/>
  <c r="AB16" i="9"/>
  <c r="N16" i="9"/>
  <c r="Y15" i="9"/>
  <c r="M15" i="9"/>
  <c r="X14" i="9"/>
  <c r="L14" i="9"/>
  <c r="W13" i="9"/>
  <c r="I13" i="9"/>
  <c r="V12" i="9"/>
  <c r="I12" i="9"/>
  <c r="O62" i="9"/>
  <c r="P51" i="9"/>
  <c r="D12" i="9"/>
  <c r="Y29" i="9"/>
  <c r="K27" i="9"/>
  <c r="G25" i="9"/>
  <c r="Q23" i="9"/>
  <c r="D22" i="9"/>
  <c r="Z20" i="9"/>
  <c r="K19" i="9"/>
  <c r="V18" i="9"/>
  <c r="T16" i="9"/>
  <c r="X28" i="9"/>
  <c r="W27" i="9"/>
  <c r="S25" i="9"/>
  <c r="O23" i="9"/>
  <c r="M21" i="9"/>
  <c r="W19" i="9"/>
  <c r="S17" i="9"/>
  <c r="E16" i="9"/>
  <c r="O14" i="9"/>
  <c r="P75" i="9"/>
  <c r="O40" i="9"/>
  <c r="S29" i="9"/>
  <c r="G29" i="9"/>
  <c r="R28" i="9"/>
  <c r="F28" i="9"/>
  <c r="R27" i="9"/>
  <c r="E27" i="9"/>
  <c r="P26" i="9"/>
  <c r="AB25" i="9"/>
  <c r="M25" i="9"/>
  <c r="Z24" i="9"/>
  <c r="M24" i="9"/>
  <c r="W23" i="9"/>
  <c r="K23" i="9"/>
  <c r="W22" i="9"/>
  <c r="J22" i="9"/>
  <c r="U21" i="9"/>
  <c r="H21" i="9"/>
  <c r="T20" i="9"/>
  <c r="H20" i="9"/>
  <c r="R19" i="9"/>
  <c r="E19" i="9"/>
  <c r="P18" i="9"/>
  <c r="AB17" i="9"/>
  <c r="M17" i="9"/>
  <c r="Z16" i="9"/>
  <c r="M16" i="9"/>
  <c r="W15" i="9"/>
  <c r="K15" i="9"/>
  <c r="W14" i="9"/>
  <c r="J14" i="9"/>
  <c r="U13" i="9"/>
  <c r="H13" i="9"/>
  <c r="T12" i="9"/>
  <c r="H12" i="9"/>
  <c r="O86" i="9"/>
  <c r="L28" i="9"/>
  <c r="J26" i="9"/>
  <c r="T24" i="9"/>
  <c r="E23" i="9"/>
  <c r="O21" i="9"/>
  <c r="N20" i="9"/>
  <c r="Y19" i="9"/>
  <c r="J18" i="9"/>
  <c r="F16" i="9"/>
  <c r="O63" i="9"/>
  <c r="X29" i="9"/>
  <c r="J27" i="9"/>
  <c r="E25" i="9"/>
  <c r="E24" i="9"/>
  <c r="Y21" i="9"/>
  <c r="Y20" i="9"/>
  <c r="H18" i="9"/>
  <c r="R16" i="9"/>
  <c r="O91" i="9"/>
  <c r="O50" i="9"/>
  <c r="O37" i="9"/>
  <c r="Q29" i="9"/>
  <c r="E29" i="9"/>
  <c r="Q28" i="9"/>
  <c r="D28" i="9"/>
  <c r="Q27" i="9"/>
  <c r="AB26" i="9"/>
  <c r="N26" i="9"/>
  <c r="Y25" i="9"/>
  <c r="L25" i="9"/>
  <c r="X24" i="9"/>
  <c r="L24" i="9"/>
  <c r="V23" i="9"/>
  <c r="I23" i="9"/>
  <c r="V22" i="9"/>
  <c r="H22" i="9"/>
  <c r="S21" i="9"/>
  <c r="G21" i="9"/>
  <c r="R20" i="9"/>
  <c r="F20" i="9"/>
  <c r="Q19" i="9"/>
  <c r="AB18" i="9"/>
  <c r="N18" i="9"/>
  <c r="Y17" i="9"/>
  <c r="L17" i="9"/>
  <c r="X16" i="9"/>
  <c r="L16" i="9"/>
  <c r="V15" i="9"/>
  <c r="I15" i="9"/>
  <c r="V14" i="9"/>
  <c r="H14" i="9"/>
  <c r="S13" i="9"/>
  <c r="G13" i="9"/>
  <c r="R12" i="9"/>
  <c r="F12" i="9"/>
  <c r="C11" i="9"/>
  <c r="V11" i="9" s="1"/>
  <c r="O119" i="9"/>
  <c r="P119" i="9"/>
  <c r="O98" i="9"/>
  <c r="P98" i="9"/>
  <c r="O95" i="9"/>
  <c r="P104" i="9"/>
  <c r="O102" i="9"/>
  <c r="P102" i="9"/>
  <c r="O106" i="9"/>
  <c r="P106" i="9"/>
  <c r="P94" i="9"/>
  <c r="P117" i="9"/>
  <c r="O115" i="9"/>
  <c r="P115" i="9"/>
  <c r="O111" i="9"/>
  <c r="P111" i="9"/>
  <c r="O70" i="9"/>
  <c r="P70" i="9"/>
  <c r="O66" i="9"/>
  <c r="P66" i="9"/>
  <c r="P72" i="9"/>
  <c r="L206" i="6"/>
  <c r="C156" i="6"/>
  <c r="D156" i="6" s="1"/>
  <c r="E156" i="6" s="1"/>
  <c r="H111" i="6"/>
  <c r="I111" i="6" s="1"/>
  <c r="O80" i="9"/>
  <c r="O74" i="9"/>
  <c r="C204" i="6"/>
  <c r="D204" i="6" s="1"/>
  <c r="D205" i="6"/>
  <c r="L179" i="6"/>
  <c r="M179" i="6" s="1"/>
  <c r="L156" i="6"/>
  <c r="M156" i="6" s="1"/>
  <c r="C133" i="6"/>
  <c r="D133" i="6" s="1"/>
  <c r="E133" i="6" s="1"/>
  <c r="D134" i="6"/>
  <c r="E134" i="6" s="1"/>
  <c r="L111" i="6"/>
  <c r="M111" i="6" s="1"/>
  <c r="L109" i="6"/>
  <c r="M109" i="6" s="1"/>
  <c r="O76" i="9"/>
  <c r="P59" i="9"/>
  <c r="O58" i="9"/>
  <c r="O112" i="9"/>
  <c r="P112" i="9"/>
  <c r="O108" i="9"/>
  <c r="P108" i="9"/>
  <c r="P96" i="9"/>
  <c r="P83" i="9"/>
  <c r="D111" i="6"/>
  <c r="E111" i="6" s="1"/>
  <c r="L86" i="6"/>
  <c r="L87" i="6"/>
  <c r="L89" i="6"/>
  <c r="O116" i="9"/>
  <c r="P116" i="9"/>
  <c r="D206" i="6"/>
  <c r="H179" i="6"/>
  <c r="I179" i="6" s="1"/>
  <c r="L160" i="6"/>
  <c r="M160" i="6" s="1"/>
  <c r="D135" i="6"/>
  <c r="E135" i="6" s="1"/>
  <c r="L110" i="6"/>
  <c r="M110" i="6" s="1"/>
  <c r="G109" i="6"/>
  <c r="H109" i="6" s="1"/>
  <c r="I109" i="6" s="1"/>
  <c r="D86" i="6"/>
  <c r="P95" i="9"/>
  <c r="O57" i="9"/>
  <c r="O54" i="9"/>
  <c r="P36" i="9"/>
  <c r="P107" i="9"/>
  <c r="L205" i="6"/>
  <c r="L180" i="6"/>
  <c r="M180" i="6" s="1"/>
  <c r="L157" i="6"/>
  <c r="M157" i="6" s="1"/>
  <c r="L137" i="6"/>
  <c r="M137" i="6" s="1"/>
  <c r="L134" i="6"/>
  <c r="M134" i="6" s="1"/>
  <c r="L113" i="6"/>
  <c r="M113" i="6" s="1"/>
  <c r="O117" i="9"/>
  <c r="O107" i="9"/>
  <c r="O97" i="9"/>
  <c r="O77" i="9"/>
  <c r="O73" i="9"/>
  <c r="O69" i="9"/>
  <c r="P67" i="9"/>
  <c r="P62" i="9"/>
  <c r="L208" i="6"/>
  <c r="L136" i="6"/>
  <c r="M136" i="6" s="1"/>
  <c r="L112" i="6"/>
  <c r="M112" i="6" s="1"/>
  <c r="D87" i="6"/>
  <c r="L61" i="6"/>
  <c r="L62" i="6"/>
  <c r="L64" i="6"/>
  <c r="H206" i="6"/>
  <c r="P74" i="9"/>
  <c r="O55" i="9"/>
  <c r="D110" i="6"/>
  <c r="E110" i="6" s="1"/>
  <c r="O96" i="9"/>
  <c r="O84" i="9"/>
  <c r="P71" i="9"/>
  <c r="O36" i="9"/>
  <c r="P118" i="9"/>
  <c r="P114" i="9"/>
  <c r="P110" i="9"/>
  <c r="O104" i="9"/>
  <c r="P103" i="9"/>
  <c r="O94" i="9"/>
  <c r="O93" i="9"/>
  <c r="P92" i="9"/>
  <c r="O83" i="9"/>
  <c r="P82" i="9"/>
  <c r="O72" i="9"/>
  <c r="O48" i="9"/>
  <c r="O42" i="9"/>
  <c r="F34" i="9"/>
  <c r="P34" i="9" s="1"/>
  <c r="P37" i="9"/>
  <c r="P41" i="9"/>
  <c r="P45" i="9"/>
  <c r="P38" i="9"/>
  <c r="P42" i="9"/>
  <c r="P46" i="9"/>
  <c r="P35" i="9"/>
  <c r="P39" i="9"/>
  <c r="P43" i="9"/>
  <c r="P47" i="9"/>
  <c r="P48" i="9"/>
  <c r="P49" i="9"/>
  <c r="P53" i="9"/>
  <c r="P57" i="9"/>
  <c r="P61" i="9"/>
  <c r="P65" i="9"/>
  <c r="P69" i="9"/>
  <c r="P73" i="9"/>
  <c r="P77" i="9"/>
  <c r="P81" i="9"/>
  <c r="P85" i="9"/>
  <c r="P89" i="9"/>
  <c r="P93" i="9"/>
  <c r="P97" i="9"/>
  <c r="P101" i="9"/>
  <c r="P105" i="9"/>
  <c r="P40" i="9"/>
  <c r="O113" i="9"/>
  <c r="O109" i="9"/>
  <c r="O100" i="9"/>
  <c r="P99" i="9"/>
  <c r="O90" i="9"/>
  <c r="O89" i="9"/>
  <c r="P88" i="9"/>
  <c r="O79" i="9"/>
  <c r="P78" i="9"/>
  <c r="P87" i="9"/>
  <c r="P76" i="9"/>
  <c r="P44" i="9"/>
  <c r="O38" i="9"/>
  <c r="O47" i="9"/>
  <c r="O35" i="9"/>
  <c r="O44" i="9"/>
  <c r="O52" i="9"/>
  <c r="O56" i="9"/>
  <c r="O60" i="9"/>
  <c r="O64" i="9"/>
  <c r="O68" i="9"/>
  <c r="G16" i="10"/>
  <c r="V29" i="9"/>
  <c r="N29" i="9"/>
  <c r="F29" i="9"/>
  <c r="W28" i="9"/>
  <c r="O28" i="9"/>
  <c r="G28" i="9"/>
  <c r="X27" i="9"/>
  <c r="P27" i="9"/>
  <c r="H27" i="9"/>
  <c r="Y26" i="9"/>
  <c r="Q26" i="9"/>
  <c r="I26" i="9"/>
  <c r="Z25" i="9"/>
  <c r="R25" i="9"/>
  <c r="J25" i="9"/>
  <c r="S24" i="9"/>
  <c r="K24" i="9"/>
  <c r="AB23" i="9"/>
  <c r="T23" i="9"/>
  <c r="L23" i="9"/>
  <c r="D23" i="9"/>
  <c r="U22" i="9"/>
  <c r="M22" i="9"/>
  <c r="E22" i="9"/>
  <c r="V21" i="9"/>
  <c r="N21" i="9"/>
  <c r="F21" i="9"/>
  <c r="W20" i="9"/>
  <c r="O20" i="9"/>
  <c r="G20" i="9"/>
  <c r="X19" i="9"/>
  <c r="P19" i="9"/>
  <c r="H19" i="9"/>
  <c r="Y18" i="9"/>
  <c r="Q18" i="9"/>
  <c r="I18" i="9"/>
  <c r="Z17" i="9"/>
  <c r="R17" i="9"/>
  <c r="J17" i="9"/>
  <c r="S16" i="9"/>
  <c r="K16" i="9"/>
  <c r="AB15" i="9"/>
  <c r="T15" i="9"/>
  <c r="L15" i="9"/>
  <c r="D15" i="9"/>
  <c r="U14" i="9"/>
  <c r="M14" i="9"/>
  <c r="E14" i="9"/>
  <c r="V13" i="9"/>
  <c r="N13" i="9"/>
  <c r="F13" i="9"/>
  <c r="W12" i="9"/>
  <c r="O12" i="9"/>
  <c r="G12" i="9"/>
  <c r="AB29" i="9"/>
  <c r="T29" i="9"/>
  <c r="L29" i="9"/>
  <c r="D29" i="9"/>
  <c r="U28" i="9"/>
  <c r="M28" i="9"/>
  <c r="E28" i="9"/>
  <c r="V27" i="9"/>
  <c r="N27" i="9"/>
  <c r="F27" i="9"/>
  <c r="W26" i="9"/>
  <c r="O26" i="9"/>
  <c r="G26" i="9"/>
  <c r="X25" i="9"/>
  <c r="P25" i="9"/>
  <c r="H25" i="9"/>
  <c r="Y24" i="9"/>
  <c r="Q24" i="9"/>
  <c r="I24" i="9"/>
  <c r="Z23" i="9"/>
  <c r="R23" i="9"/>
  <c r="J23" i="9"/>
  <c r="S22" i="9"/>
  <c r="K22" i="9"/>
  <c r="AB21" i="9"/>
  <c r="T21" i="9"/>
  <c r="L21" i="9"/>
  <c r="D21" i="9"/>
  <c r="U20" i="9"/>
  <c r="M20" i="9"/>
  <c r="E20" i="9"/>
  <c r="V19" i="9"/>
  <c r="N19" i="9"/>
  <c r="F19" i="9"/>
  <c r="W18" i="9"/>
  <c r="O18" i="9"/>
  <c r="G18" i="9"/>
  <c r="X17" i="9"/>
  <c r="P17" i="9"/>
  <c r="H17" i="9"/>
  <c r="Y16" i="9"/>
  <c r="Q16" i="9"/>
  <c r="I16" i="9"/>
  <c r="Z15" i="9"/>
  <c r="R15" i="9"/>
  <c r="J15" i="9"/>
  <c r="S14" i="9"/>
  <c r="K14" i="9"/>
  <c r="AB13" i="9"/>
  <c r="T13" i="9"/>
  <c r="L13" i="9"/>
  <c r="D13" i="9"/>
  <c r="U12" i="9"/>
  <c r="M12" i="9"/>
  <c r="E12" i="9"/>
  <c r="Z29" i="9"/>
  <c r="R29" i="9"/>
  <c r="J29" i="9"/>
  <c r="S28" i="9"/>
  <c r="K28" i="9"/>
  <c r="AB27" i="9"/>
  <c r="T27" i="9"/>
  <c r="L27" i="9"/>
  <c r="D27" i="9"/>
  <c r="U26" i="9"/>
  <c r="M26" i="9"/>
  <c r="E26" i="9"/>
  <c r="V25" i="9"/>
  <c r="N25" i="9"/>
  <c r="F25" i="9"/>
  <c r="W24" i="9"/>
  <c r="O24" i="9"/>
  <c r="G24" i="9"/>
  <c r="X23" i="9"/>
  <c r="P23" i="9"/>
  <c r="H23" i="9"/>
  <c r="Y22" i="9"/>
  <c r="Q22" i="9"/>
  <c r="I22" i="9"/>
  <c r="Z21" i="9"/>
  <c r="R21" i="9"/>
  <c r="J21" i="9"/>
  <c r="S20" i="9"/>
  <c r="K20" i="9"/>
  <c r="AB19" i="9"/>
  <c r="T19" i="9"/>
  <c r="L19" i="9"/>
  <c r="D19" i="9"/>
  <c r="U18" i="9"/>
  <c r="M18" i="9"/>
  <c r="E18" i="9"/>
  <c r="V17" i="9"/>
  <c r="N17" i="9"/>
  <c r="F17" i="9"/>
  <c r="W16" i="9"/>
  <c r="O16" i="9"/>
  <c r="G16" i="9"/>
  <c r="X15" i="9"/>
  <c r="P15" i="9"/>
  <c r="H15" i="9"/>
  <c r="Y14" i="9"/>
  <c r="Q14" i="9"/>
  <c r="I14" i="9"/>
  <c r="Z13" i="9"/>
  <c r="R13" i="9"/>
  <c r="J13" i="9"/>
  <c r="S12" i="9"/>
  <c r="E86" i="6" l="1"/>
  <c r="E87" i="6"/>
  <c r="E85" i="6"/>
  <c r="M87" i="6"/>
  <c r="I85" i="6"/>
  <c r="I87" i="6"/>
  <c r="M89" i="6"/>
  <c r="M86" i="6"/>
  <c r="M85" i="6"/>
  <c r="M88" i="6"/>
  <c r="I86" i="6"/>
  <c r="Q85" i="6"/>
  <c r="Q86" i="6"/>
  <c r="P88" i="6"/>
  <c r="Q88" i="6" s="1"/>
  <c r="P89" i="6"/>
  <c r="Q89" i="6" s="1"/>
  <c r="P90" i="6"/>
  <c r="Q90" i="6" s="1"/>
  <c r="P87" i="6"/>
  <c r="Q87" i="6" s="1"/>
  <c r="P188" i="9"/>
  <c r="P171" i="9"/>
  <c r="P209" i="9"/>
  <c r="P144" i="9"/>
  <c r="P138" i="9"/>
  <c r="P174" i="9"/>
  <c r="P190" i="9"/>
  <c r="P196" i="9"/>
  <c r="P192" i="9"/>
  <c r="P201" i="9"/>
  <c r="P146" i="9"/>
  <c r="P205" i="9"/>
  <c r="P156" i="9"/>
  <c r="P170" i="9"/>
  <c r="P149" i="9"/>
  <c r="P135" i="9"/>
  <c r="P172" i="9"/>
  <c r="P134" i="9"/>
  <c r="P178" i="9"/>
  <c r="P183" i="9"/>
  <c r="P151" i="9"/>
  <c r="P164" i="9"/>
  <c r="P143" i="9"/>
  <c r="P203" i="9"/>
  <c r="P128" i="9"/>
  <c r="P193" i="9"/>
  <c r="P154" i="9"/>
  <c r="P147" i="9"/>
  <c r="P131" i="9"/>
  <c r="I206" i="6"/>
  <c r="M206" i="6"/>
  <c r="P155" i="9"/>
  <c r="P169" i="9"/>
  <c r="P187" i="9"/>
  <c r="P175" i="9"/>
  <c r="P152" i="9"/>
  <c r="P145" i="9"/>
  <c r="P185" i="9"/>
  <c r="O191" i="9"/>
  <c r="O134" i="9"/>
  <c r="O128" i="9"/>
  <c r="O183" i="9"/>
  <c r="P163" i="9"/>
  <c r="P191" i="9"/>
  <c r="P182" i="9"/>
  <c r="P208" i="9"/>
  <c r="P202" i="9"/>
  <c r="P198" i="9"/>
  <c r="M208" i="6"/>
  <c r="P141" i="9"/>
  <c r="P139" i="9"/>
  <c r="P136" i="9"/>
  <c r="E206" i="6"/>
  <c r="E205" i="6"/>
  <c r="P159" i="9"/>
  <c r="P166" i="9"/>
  <c r="P173" i="9"/>
  <c r="P195" i="9"/>
  <c r="P180" i="9"/>
  <c r="P150" i="9"/>
  <c r="P132" i="9"/>
  <c r="E204" i="6"/>
  <c r="P137" i="9"/>
  <c r="P129" i="9"/>
  <c r="P200" i="9"/>
  <c r="P162" i="9"/>
  <c r="P179" i="9"/>
  <c r="P133" i="9"/>
  <c r="P186" i="9"/>
  <c r="P194" i="9"/>
  <c r="P125" i="9"/>
  <c r="M205" i="6"/>
  <c r="P165" i="9"/>
  <c r="P167" i="9"/>
  <c r="P176" i="9"/>
  <c r="P157" i="9"/>
  <c r="P158" i="9"/>
  <c r="P204" i="9"/>
  <c r="P181" i="9"/>
  <c r="P207" i="9"/>
  <c r="P206" i="9"/>
  <c r="P184" i="9"/>
  <c r="P161" i="9"/>
  <c r="P130" i="9"/>
  <c r="P142" i="9"/>
  <c r="P140" i="9"/>
  <c r="P197" i="9"/>
  <c r="P153" i="9"/>
  <c r="O167" i="9"/>
  <c r="P160" i="9"/>
  <c r="P199" i="9"/>
  <c r="P177" i="9"/>
  <c r="P148" i="9"/>
  <c r="O193" i="9"/>
  <c r="O201" i="9"/>
  <c r="O133" i="9"/>
  <c r="O149" i="9"/>
  <c r="O173" i="9"/>
  <c r="P127" i="9"/>
  <c r="P189" i="9"/>
  <c r="O202" i="9"/>
  <c r="O180" i="9"/>
  <c r="O177" i="9"/>
  <c r="O144" i="9"/>
  <c r="O199" i="9"/>
  <c r="P126" i="9"/>
  <c r="P124" i="9"/>
  <c r="O196" i="9"/>
  <c r="O176" i="9"/>
  <c r="O162" i="9"/>
  <c r="O171" i="9"/>
  <c r="O153" i="9"/>
  <c r="O136" i="9"/>
  <c r="O126" i="9"/>
  <c r="O208" i="9"/>
  <c r="O198" i="9"/>
  <c r="O152" i="9"/>
  <c r="O142" i="9"/>
  <c r="O160" i="9"/>
  <c r="O150" i="9"/>
  <c r="O181" i="9"/>
  <c r="O172" i="9"/>
  <c r="O200" i="9"/>
  <c r="O190" i="9"/>
  <c r="O185" i="9"/>
  <c r="O175" i="9"/>
  <c r="O129" i="9"/>
  <c r="O206" i="9"/>
  <c r="O137" i="9"/>
  <c r="O127" i="9"/>
  <c r="O205" i="9"/>
  <c r="O154" i="9"/>
  <c r="O194" i="9"/>
  <c r="O169" i="9"/>
  <c r="O131" i="9"/>
  <c r="O192" i="9"/>
  <c r="O170" i="9"/>
  <c r="O146" i="9"/>
  <c r="O178" i="9"/>
  <c r="O168" i="9"/>
  <c r="O184" i="9"/>
  <c r="O174" i="9"/>
  <c r="O188" i="9"/>
  <c r="O207" i="9"/>
  <c r="O165" i="9"/>
  <c r="O197" i="9"/>
  <c r="O195" i="9"/>
  <c r="O145" i="9"/>
  <c r="O125" i="9"/>
  <c r="O139" i="9"/>
  <c r="O130" i="9"/>
  <c r="O179" i="9"/>
  <c r="O147" i="9"/>
  <c r="O155" i="9"/>
  <c r="O161" i="9"/>
  <c r="O151" i="9"/>
  <c r="O187" i="9"/>
  <c r="O189" i="9"/>
  <c r="O140" i="9"/>
  <c r="O157" i="9"/>
  <c r="O182" i="9"/>
  <c r="O203" i="9"/>
  <c r="O209" i="9"/>
  <c r="O163" i="9"/>
  <c r="O159" i="9"/>
  <c r="O141" i="9"/>
  <c r="O158" i="9"/>
  <c r="O138" i="9"/>
  <c r="O132" i="9"/>
  <c r="O186" i="9"/>
  <c r="O143" i="9"/>
  <c r="O204" i="9"/>
  <c r="O135" i="9"/>
  <c r="O148" i="9"/>
  <c r="O164" i="9"/>
  <c r="O166" i="9"/>
  <c r="N116" i="9"/>
  <c r="N99" i="9"/>
  <c r="N107" i="9"/>
  <c r="N105" i="9"/>
  <c r="N109" i="9"/>
  <c r="N78" i="9"/>
  <c r="N110" i="9"/>
  <c r="N48" i="9"/>
  <c r="N35" i="9"/>
  <c r="N41" i="9"/>
  <c r="N117" i="9"/>
  <c r="N52" i="9"/>
  <c r="N43" i="9"/>
  <c r="N45" i="9"/>
  <c r="N62" i="9"/>
  <c r="N60" i="9"/>
  <c r="N63" i="9"/>
  <c r="N53" i="9"/>
  <c r="N66" i="9"/>
  <c r="N80" i="9"/>
  <c r="N67" i="9"/>
  <c r="N73" i="9"/>
  <c r="N74" i="9"/>
  <c r="N84" i="9"/>
  <c r="N75" i="9"/>
  <c r="N77" i="9"/>
  <c r="N98" i="9"/>
  <c r="N92" i="9"/>
  <c r="N95" i="9"/>
  <c r="N85" i="9"/>
  <c r="N102" i="9"/>
  <c r="N112" i="9"/>
  <c r="M33" i="8"/>
  <c r="N39" i="9"/>
  <c r="N71" i="9"/>
  <c r="N103" i="9"/>
  <c r="N49" i="9"/>
  <c r="N81" i="9"/>
  <c r="N113" i="9"/>
  <c r="N70" i="9"/>
  <c r="N106" i="9"/>
  <c r="N56" i="9"/>
  <c r="N88" i="9"/>
  <c r="O124" i="9"/>
  <c r="G124" i="9"/>
  <c r="N37" i="9"/>
  <c r="N47" i="9"/>
  <c r="N79" i="9"/>
  <c r="N111" i="9"/>
  <c r="N57" i="9"/>
  <c r="N89" i="9"/>
  <c r="N82" i="9"/>
  <c r="N114" i="9"/>
  <c r="N64" i="9"/>
  <c r="N96" i="9"/>
  <c r="N38" i="9"/>
  <c r="N51" i="9"/>
  <c r="N83" i="9"/>
  <c r="N115" i="9"/>
  <c r="N61" i="9"/>
  <c r="N93" i="9"/>
  <c r="N50" i="9"/>
  <c r="N86" i="9"/>
  <c r="N118" i="9"/>
  <c r="N68" i="9"/>
  <c r="N100" i="9"/>
  <c r="D124" i="9"/>
  <c r="M207" i="6"/>
  <c r="N42" i="9"/>
  <c r="N55" i="9"/>
  <c r="N87" i="9"/>
  <c r="N119" i="9"/>
  <c r="N65" i="9"/>
  <c r="N97" i="9"/>
  <c r="N54" i="9"/>
  <c r="N90" i="9"/>
  <c r="N40" i="9"/>
  <c r="N72" i="9"/>
  <c r="N104" i="9"/>
  <c r="J33" i="8"/>
  <c r="N46" i="9"/>
  <c r="N59" i="9"/>
  <c r="N91" i="9"/>
  <c r="N36" i="9"/>
  <c r="N69" i="9"/>
  <c r="N101" i="9"/>
  <c r="N58" i="9"/>
  <c r="N94" i="9"/>
  <c r="N44" i="9"/>
  <c r="N76" i="9"/>
  <c r="N108" i="9"/>
  <c r="AA26" i="9"/>
  <c r="AA13" i="9"/>
  <c r="AA29" i="9"/>
  <c r="L11" i="9"/>
  <c r="D60" i="6"/>
  <c r="H60" i="6"/>
  <c r="I62" i="6" s="1"/>
  <c r="V34" i="9" a="1"/>
  <c r="V34" i="9" s="1"/>
  <c r="AA18" i="9"/>
  <c r="Z34" i="9" a="1"/>
  <c r="Z34" i="9" s="1"/>
  <c r="W34" i="9" a="1"/>
  <c r="W34" i="9" s="1"/>
  <c r="Y34" i="9" a="1"/>
  <c r="Y34" i="9" s="1"/>
  <c r="M61" i="6"/>
  <c r="AA25" i="9"/>
  <c r="AA15" i="9"/>
  <c r="AA12" i="9"/>
  <c r="AA28" i="9"/>
  <c r="I204" i="6"/>
  <c r="I205" i="6"/>
  <c r="AA19" i="9"/>
  <c r="M204" i="6"/>
  <c r="AA22" i="9"/>
  <c r="AA17" i="9"/>
  <c r="AA27" i="9"/>
  <c r="AA24" i="9"/>
  <c r="AA21" i="9"/>
  <c r="AA20" i="9"/>
  <c r="G34" i="9"/>
  <c r="Q34" i="9" s="1"/>
  <c r="AA16" i="9"/>
  <c r="AA14" i="9"/>
  <c r="N11" i="9"/>
  <c r="AA23" i="9"/>
  <c r="F11" i="9"/>
  <c r="AB11" i="9"/>
  <c r="AE11" i="9" s="1" a="1"/>
  <c r="AE11" i="9" s="1"/>
  <c r="T11" i="9"/>
  <c r="X11" i="9"/>
  <c r="Q11" i="9"/>
  <c r="J11" i="9"/>
  <c r="O11" i="9"/>
  <c r="E11" i="9"/>
  <c r="R11" i="9"/>
  <c r="G11" i="9"/>
  <c r="S11" i="9"/>
  <c r="W11" i="9"/>
  <c r="I11" i="9"/>
  <c r="U11" i="9"/>
  <c r="K11" i="9"/>
  <c r="Y11" i="9"/>
  <c r="AH11" i="9" s="1" a="1"/>
  <c r="AH11" i="9" s="1"/>
  <c r="M11" i="9"/>
  <c r="Z11" i="9"/>
  <c r="AK11" i="9" s="1" a="1"/>
  <c r="AK11" i="9" s="1"/>
  <c r="P11" i="9"/>
  <c r="D11" i="9"/>
  <c r="C57" i="6" s="1"/>
  <c r="H11" i="9"/>
  <c r="M60" i="6"/>
  <c r="M64" i="6"/>
  <c r="M63" i="6"/>
  <c r="M62" i="6"/>
  <c r="Z124" i="9" l="1" a="1"/>
  <c r="Z124" i="9" s="1"/>
  <c r="Q124" i="9"/>
  <c r="Y124" i="9" a="1"/>
  <c r="Y124" i="9" s="1"/>
  <c r="N146" i="9"/>
  <c r="N150" i="9"/>
  <c r="N196" i="9"/>
  <c r="N132" i="9"/>
  <c r="N128" i="9"/>
  <c r="N164" i="9"/>
  <c r="N125" i="9"/>
  <c r="N142" i="9"/>
  <c r="N188" i="9"/>
  <c r="N202" i="9"/>
  <c r="N203" i="9"/>
  <c r="N182" i="9"/>
  <c r="N178" i="9"/>
  <c r="N199" i="9"/>
  <c r="N181" i="9"/>
  <c r="N187" i="9"/>
  <c r="N180" i="9"/>
  <c r="N130" i="9"/>
  <c r="N153" i="9"/>
  <c r="N205" i="9"/>
  <c r="N189" i="9"/>
  <c r="N185" i="9"/>
  <c r="N126" i="9"/>
  <c r="N172" i="9"/>
  <c r="N186" i="9"/>
  <c r="N207" i="9"/>
  <c r="N141" i="9"/>
  <c r="N166" i="9"/>
  <c r="N133" i="9"/>
  <c r="N170" i="9"/>
  <c r="N193" i="9"/>
  <c r="N127" i="9"/>
  <c r="N204" i="9"/>
  <c r="N177" i="9"/>
  <c r="Q180" i="9"/>
  <c r="Q126" i="9"/>
  <c r="Q182" i="9"/>
  <c r="Q128" i="9"/>
  <c r="Q195" i="9"/>
  <c r="Q141" i="9"/>
  <c r="Q188" i="9"/>
  <c r="Q172" i="9"/>
  <c r="Q189" i="9"/>
  <c r="Q204" i="9"/>
  <c r="Q162" i="9"/>
  <c r="Q138" i="9"/>
  <c r="Q201" i="9"/>
  <c r="Q198" i="9"/>
  <c r="Q203" i="9"/>
  <c r="Q208" i="9"/>
  <c r="Q129" i="9"/>
  <c r="Q167" i="9"/>
  <c r="Q133" i="9"/>
  <c r="Q130" i="9"/>
  <c r="Q125" i="9"/>
  <c r="Q183" i="9"/>
  <c r="Q181" i="9"/>
  <c r="Q154" i="9"/>
  <c r="Q164" i="9"/>
  <c r="Q140" i="9"/>
  <c r="Q153" i="9"/>
  <c r="Q150" i="9"/>
  <c r="Q155" i="9"/>
  <c r="Q160" i="9"/>
  <c r="Q205" i="9"/>
  <c r="Q196" i="9"/>
  <c r="Q170" i="9"/>
  <c r="Q192" i="9"/>
  <c r="Q191" i="9"/>
  <c r="Q193" i="9"/>
  <c r="Q135" i="9"/>
  <c r="Q148" i="9"/>
  <c r="Q206" i="9"/>
  <c r="Q197" i="9"/>
  <c r="Q199" i="9"/>
  <c r="Q178" i="9"/>
  <c r="Q156" i="9"/>
  <c r="Q149" i="9"/>
  <c r="Q157" i="9"/>
  <c r="Q132" i="9"/>
  <c r="Q161" i="9"/>
  <c r="Q158" i="9"/>
  <c r="Q163" i="9"/>
  <c r="Q168" i="9"/>
  <c r="Q131" i="9"/>
  <c r="Q187" i="9"/>
  <c r="Q194" i="9"/>
  <c r="Q146" i="9"/>
  <c r="Q159" i="9"/>
  <c r="Q209" i="9"/>
  <c r="Q165" i="9"/>
  <c r="Q151" i="9"/>
  <c r="Q147" i="9"/>
  <c r="Q142" i="9"/>
  <c r="Q145" i="9"/>
  <c r="Q127" i="9"/>
  <c r="Q169" i="9"/>
  <c r="Q166" i="9"/>
  <c r="Q171" i="9"/>
  <c r="Q176" i="9"/>
  <c r="Q136" i="9"/>
  <c r="Q185" i="9"/>
  <c r="Q173" i="9"/>
  <c r="Q143" i="9"/>
  <c r="Q190" i="9"/>
  <c r="Q200" i="9"/>
  <c r="Q186" i="9"/>
  <c r="Q202" i="9"/>
  <c r="Q152" i="9"/>
  <c r="Q207" i="9"/>
  <c r="Q144" i="9"/>
  <c r="Q139" i="9"/>
  <c r="Q134" i="9"/>
  <c r="Q137" i="9"/>
  <c r="Q175" i="9"/>
  <c r="Q177" i="9"/>
  <c r="Q174" i="9"/>
  <c r="Q179" i="9"/>
  <c r="Q184" i="9"/>
  <c r="S34" i="9" a="1"/>
  <c r="S34" i="9" s="1"/>
  <c r="N148" i="9"/>
  <c r="N156" i="9"/>
  <c r="N143" i="9"/>
  <c r="N149" i="9"/>
  <c r="N135" i="9"/>
  <c r="N194" i="9"/>
  <c r="N162" i="9"/>
  <c r="N159" i="9"/>
  <c r="N165" i="9"/>
  <c r="N167" i="9"/>
  <c r="N173" i="9"/>
  <c r="N191" i="9"/>
  <c r="N197" i="9"/>
  <c r="N168" i="9"/>
  <c r="N190" i="9"/>
  <c r="N151" i="9"/>
  <c r="N157" i="9"/>
  <c r="N160" i="9"/>
  <c r="N184" i="9"/>
  <c r="N206" i="9"/>
  <c r="N192" i="9"/>
  <c r="N124" i="9"/>
  <c r="T34" i="9" a="1"/>
  <c r="T34" i="9" s="1"/>
  <c r="N152" i="9"/>
  <c r="N174" i="9"/>
  <c r="N147" i="9"/>
  <c r="N175" i="9"/>
  <c r="N179" i="9"/>
  <c r="N134" i="9"/>
  <c r="N139" i="9"/>
  <c r="N163" i="9"/>
  <c r="N140" i="9"/>
  <c r="N171" i="9"/>
  <c r="W124" i="9" a="1"/>
  <c r="W124" i="9" s="1"/>
  <c r="V124" i="9" a="1"/>
  <c r="V124" i="9" s="1"/>
  <c r="N131" i="9"/>
  <c r="N158" i="9"/>
  <c r="N145" i="9"/>
  <c r="N154" i="9"/>
  <c r="N176" i="9"/>
  <c r="N198" i="9"/>
  <c r="N137" i="9"/>
  <c r="N161" i="9"/>
  <c r="N208" i="9"/>
  <c r="N169" i="9"/>
  <c r="N200" i="9"/>
  <c r="N129" i="9"/>
  <c r="N183" i="9"/>
  <c r="N209" i="9"/>
  <c r="N144" i="9"/>
  <c r="N155" i="9"/>
  <c r="N136" i="9"/>
  <c r="N201" i="9"/>
  <c r="N138" i="9"/>
  <c r="N195" i="9"/>
  <c r="E60" i="6"/>
  <c r="E62" i="6"/>
  <c r="AD11" i="9" a="1"/>
  <c r="AD11" i="9" s="1"/>
  <c r="AG11" i="9" a="1"/>
  <c r="AG11" i="9" s="1"/>
  <c r="AJ11" i="9" a="1"/>
  <c r="AJ11" i="9" s="1"/>
  <c r="I60" i="6"/>
  <c r="I61" i="6"/>
  <c r="E61" i="6"/>
  <c r="AC34" i="9" a="1"/>
  <c r="AC34" i="9" s="1"/>
  <c r="AB34" i="9" a="1"/>
  <c r="AB34" i="9" s="1"/>
  <c r="AA11" i="9"/>
  <c r="P64" i="6"/>
  <c r="P65" i="6"/>
  <c r="P62" i="6"/>
  <c r="P63" i="6"/>
  <c r="L5" i="2"/>
  <c r="K5" i="2"/>
  <c r="J5" i="2"/>
  <c r="I5" i="2"/>
  <c r="H5" i="2"/>
  <c r="F5" i="2"/>
  <c r="F4" i="2"/>
  <c r="L4" i="2"/>
  <c r="K4" i="2"/>
  <c r="J4" i="2"/>
  <c r="I4" i="2"/>
  <c r="H4" i="2"/>
  <c r="M10" i="2"/>
  <c r="M9" i="2"/>
  <c r="M8" i="2"/>
  <c r="M7" i="2"/>
  <c r="M6" i="2"/>
  <c r="M4" i="2"/>
  <c r="M5" i="2"/>
  <c r="G10" i="2"/>
  <c r="G9" i="2"/>
  <c r="G1" i="2" s="1"/>
  <c r="F8" i="2"/>
  <c r="F6" i="2"/>
  <c r="L1" i="2" l="1"/>
  <c r="F1" i="2"/>
  <c r="H1" i="2"/>
  <c r="I1" i="2"/>
  <c r="J1" i="2"/>
  <c r="M1" i="2"/>
  <c r="K1" i="2"/>
  <c r="AB124" i="9" a="1"/>
  <c r="AB124" i="9" s="1"/>
  <c r="AC124" i="9" a="1"/>
  <c r="AC124" i="9" s="1"/>
  <c r="S124" i="9" a="1"/>
  <c r="S124" i="9" s="1"/>
  <c r="T124" i="9" a="1"/>
  <c r="T124" i="9" s="1"/>
  <c r="AN11" i="9" a="1"/>
  <c r="AN11" i="9" s="1"/>
  <c r="AM11" i="9" a="1"/>
  <c r="AM11" i="9" s="1"/>
  <c r="Q64" i="6"/>
  <c r="Q63" i="6"/>
  <c r="Q62" i="6"/>
  <c r="Q61" i="6"/>
  <c r="Q60" i="6"/>
  <c r="Q6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tc={1236E1F6-025E-4B7F-83D0-302B4553ADED}</author>
    <author>tc={1FCD107C-B02D-434D-A5D4-0C2C6EF3CC34}</author>
    <author>tc={C9F2D338-E481-4ED0-BF33-1F23F2CC88C8}</author>
  </authors>
  <commentList>
    <comment ref="V19" authorId="0" shapeId="0" xr:uid="{1236E1F6-025E-4B7F-83D0-302B4553ADED}">
      <text>
        <t>[Threaded comment]
Your version of Excel allows you to read this threaded comment; however, any edits to it will get removed if the file is opened in a newer version of Excel. Learn more: https://go.microsoft.com/fwlink/?linkid=870924
Comment:
    Outlier, having a term impact of $170m with low complexity</t>
      </text>
    </comment>
    <comment ref="V28" authorId="1" shapeId="0" xr:uid="{1FCD107C-B02D-434D-A5D4-0C2C6EF3CC34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Completed, so having a completed 90m Opp with low complexity might shift the data</t>
      </text>
    </comment>
    <comment ref="V32" authorId="2" shapeId="0" xr:uid="{C9F2D338-E481-4ED0-BF33-1F23F2CC88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Correcting CRP inputs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tc={5B07C599-73A7-4E13-92DA-4D5A3521CA74}</author>
    <author>tc={0C933D9C-D80C-44E0-877B-D3972486B10C}</author>
    <author>tc={23B66AB1-B4D1-4553-841E-6D8CF48831E4}</author>
  </authors>
  <commentList>
    <comment ref="V19" authorId="0" shapeId="0" xr:uid="{5B07C599-73A7-4E13-92DA-4D5A3521CA74}">
      <text>
        <t>[Threaded comment]
Your version of Excel allows you to read this threaded comment; however, any edits to it will get removed if the file is opened in a newer version of Excel. Learn more: https://go.microsoft.com/fwlink/?linkid=870924
Comment:
    Outlier, having a term impact of $170m with low complexity</t>
      </text>
    </comment>
    <comment ref="V28" authorId="1" shapeId="0" xr:uid="{0C933D9C-D80C-44E0-877B-D3972486B10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Completed, so having a completed 90m Opp with low complexity might shift the data</t>
      </text>
    </comment>
    <comment ref="V32" authorId="2" shapeId="0" xr:uid="{23B66AB1-B4D1-4553-841E-6D8CF48831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Correcting CRP inputs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tc={408D08BA-CBBE-4EF7-BD17-BDFBE4D3DF8F}</author>
  </authors>
  <commentList>
    <comment ref="K3" authorId="0" shapeId="0" xr:uid="{408D08BA-CBBE-4EF7-BD17-BDFBE4D3DF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Contract Insights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tc={1A31CFF0-2426-425D-9729-7D7318ACA4BF}</author>
    <author>tc={1C146B00-E62A-4641-BD3C-0116AEF59A6B}</author>
  </authors>
  <commentList>
    <comment ref="P62" authorId="0" shapeId="0" xr:uid="{1A31CFF0-2426-425D-9729-7D7318ACA4BF}">
      <text>
        <t>[Threaded comment]
Your version of Excel allows you to read this threaded comment; however, any edits to it will get removed if the file is opened in a newer version of Excel. Learn more: https://go.microsoft.com/fwlink/?linkid=870924
Comment:
    Ali, Mohammed:
Impact from 2027-2030 not evaluated. The remaining of the opp count is divided over these 4 years</t>
      </text>
    </comment>
    <comment ref="P87" authorId="1" shapeId="0" xr:uid="{1C146B00-E62A-4641-BD3C-0116AEF59A6B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Completed, so having a 90m completed opportunity might diverge the data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tc={0E1B57F2-3ADF-4753-9795-155B1A5F45C1}</author>
    <author>tc={5790698E-A4D8-4CA5-9189-CBCCE331D80F}</author>
    <author>tc={23A95B69-4250-4A89-A4B2-B71844095257}</author>
  </authors>
  <commentList>
    <comment ref="V19" authorId="0" shapeId="0" xr:uid="{0E1B57F2-3ADF-4753-9795-155B1A5F45C1}">
      <text>
        <t>[Threaded comment]
Your version of Excel allows you to read this threaded comment; however, any edits to it will get removed if the file is opened in a newer version of Excel. Learn more: https://go.microsoft.com/fwlink/?linkid=870924
Comment:
    Outlier, having a term impact of $170m with low complexity</t>
      </text>
    </comment>
    <comment ref="V28" authorId="1" shapeId="0" xr:uid="{5790698E-A4D8-4CA5-9189-CBCCE331D80F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Completed, so having a completed 90m Opp with low complexity might shift the data</t>
      </text>
    </comment>
    <comment ref="V32" authorId="2" shapeId="0" xr:uid="{23A95B69-4250-4A89-A4B2-B718440952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Correcting CRP inputs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<sst xmlns="http://schemas.openxmlformats.org/spreadsheetml/2006/main" count="1561" uniqueCount="629">
  <si>
    <t>OPP LOG SHEET</t>
  </si>
  <si>
    <t>Hopper</t>
  </si>
  <si>
    <t>RESOURCE PRIORITIZATION</t>
  </si>
  <si>
    <t>ICT Estimates</t>
  </si>
  <si>
    <t>Contract</t>
  </si>
  <si>
    <t>AWAY DAY DATE</t>
  </si>
  <si>
    <t>High Priority</t>
  </si>
  <si>
    <t>Med Priority</t>
  </si>
  <si>
    <t>Low Priority</t>
  </si>
  <si>
    <t>Not Required</t>
  </si>
  <si>
    <t>ICT Evaluations</t>
  </si>
  <si>
    <t>SUMS:</t>
  </si>
  <si>
    <t>Existing Deal</t>
  </si>
  <si>
    <t>New Deal</t>
  </si>
  <si>
    <t>Supporting Financial Information</t>
  </si>
  <si>
    <t>To Go</t>
  </si>
  <si>
    <t>Priority</t>
  </si>
  <si>
    <t>Cash Reciepts</t>
  </si>
  <si>
    <t>In Year Profit</t>
  </si>
  <si>
    <t>#</t>
  </si>
  <si>
    <t>Project</t>
  </si>
  <si>
    <t>Programme</t>
  </si>
  <si>
    <t xml:space="preserve">Customer </t>
  </si>
  <si>
    <t>Region</t>
  </si>
  <si>
    <t>Asks</t>
  </si>
  <si>
    <t>Type of Opportunity</t>
  </si>
  <si>
    <t>Levers</t>
  </si>
  <si>
    <t>SPE related</t>
  </si>
  <si>
    <t>No,of SPE</t>
  </si>
  <si>
    <t xml:space="preserve">CRP% </t>
  </si>
  <si>
    <t>External Probability</t>
  </si>
  <si>
    <t xml:space="preserve">Internal Complexity </t>
  </si>
  <si>
    <t>Status</t>
  </si>
  <si>
    <t>Evaluation Level</t>
  </si>
  <si>
    <t>Term Benefit</t>
  </si>
  <si>
    <t>Sum of 26/27</t>
  </si>
  <si>
    <t>Deal Benefits</t>
  </si>
  <si>
    <t>Expected Deal Costs</t>
  </si>
  <si>
    <t>In-year Profit Impact</t>
  </si>
  <si>
    <t>5YP Profit Improvement</t>
  </si>
  <si>
    <t>Term Profit Imprvement</t>
  </si>
  <si>
    <t>Total CRP Term Revnue</t>
  </si>
  <si>
    <t>Total CRP Term Margin</t>
  </si>
  <si>
    <t>CRP Margin %</t>
  </si>
  <si>
    <t xml:space="preserve">Term Revenue </t>
  </si>
  <si>
    <t>Term Cost</t>
  </si>
  <si>
    <t>Term Profit</t>
  </si>
  <si>
    <t xml:space="preserve">Account Management </t>
  </si>
  <si>
    <t xml:space="preserve">Contract Management </t>
  </si>
  <si>
    <t>Service Business</t>
  </si>
  <si>
    <t>Business Evalautaion</t>
  </si>
  <si>
    <t>Sales &amp; Contracting</t>
  </si>
  <si>
    <t>Customer Operations</t>
  </si>
  <si>
    <t>FINANCIAL CRITERIA</t>
  </si>
  <si>
    <t>Contracting Actuals</t>
  </si>
  <si>
    <t>Strategic</t>
  </si>
  <si>
    <t>Financials</t>
  </si>
  <si>
    <t>Customer</t>
  </si>
  <si>
    <t>Kam Pack Complete</t>
  </si>
  <si>
    <t>CRP Deep Dive Complete</t>
  </si>
  <si>
    <t>Risk Review Complete</t>
  </si>
  <si>
    <t>Contract DCR Complete</t>
  </si>
  <si>
    <t>O&amp;V Review Complete</t>
  </si>
  <si>
    <t xml:space="preserve">Current CRP Margin </t>
  </si>
  <si>
    <t>Onerous Provision</t>
  </si>
  <si>
    <t xml:space="preserve">Current CRP % </t>
  </si>
  <si>
    <t>2024 onerous release</t>
  </si>
  <si>
    <t>2025 onerous release</t>
  </si>
  <si>
    <t>5YP improvement (cash or profit?)</t>
  </si>
  <si>
    <t>Overall Pack Improvement</t>
  </si>
  <si>
    <t>Launched</t>
  </si>
  <si>
    <t>Finiq</t>
  </si>
  <si>
    <t>Emirates</t>
  </si>
  <si>
    <t>Trent 900</t>
  </si>
  <si>
    <t>Burgundy</t>
  </si>
  <si>
    <t>Qatar</t>
  </si>
  <si>
    <t>Trent XWB-84</t>
  </si>
  <si>
    <t>Trent XWB-97</t>
  </si>
  <si>
    <t>Falcon</t>
  </si>
  <si>
    <t>Gulf</t>
  </si>
  <si>
    <t>Trent 1000</t>
  </si>
  <si>
    <t>Pending</t>
  </si>
  <si>
    <t>Horus</t>
  </si>
  <si>
    <t>Egypt</t>
  </si>
  <si>
    <t>Etihad</t>
  </si>
  <si>
    <t xml:space="preserve"> </t>
  </si>
  <si>
    <t>WAUH</t>
  </si>
  <si>
    <t>Ethiopia</t>
  </si>
  <si>
    <t>Saudia</t>
  </si>
  <si>
    <t>Trent 700</t>
  </si>
  <si>
    <t>Mauritus</t>
  </si>
  <si>
    <t>Trent 7000</t>
  </si>
  <si>
    <t>Austral</t>
  </si>
  <si>
    <t>Senegal</t>
  </si>
  <si>
    <t>Total:</t>
  </si>
  <si>
    <t>Opportunity</t>
  </si>
  <si>
    <t>2024 Profit Release</t>
  </si>
  <si>
    <t>2025 Profit Release</t>
  </si>
  <si>
    <t>Overall Pack improvement (term)</t>
  </si>
  <si>
    <t>Window for forecast</t>
  </si>
  <si>
    <t>Due date</t>
  </si>
  <si>
    <t>Owner</t>
  </si>
  <si>
    <t>Comments</t>
  </si>
  <si>
    <t>5YP Improvement</t>
  </si>
  <si>
    <t>Transport reduction from $437k to $300k</t>
  </si>
  <si>
    <t>W3 2023</t>
  </si>
  <si>
    <t>Georgia Chapman</t>
  </si>
  <si>
    <t>On-track</t>
  </si>
  <si>
    <t>Challenge transportation pack assumptions</t>
  </si>
  <si>
    <t xml:space="preserve">NDSES improvement through SPE sales </t>
  </si>
  <si>
    <t>SPE Pull-forward</t>
  </si>
  <si>
    <t>Matthew Whatley</t>
  </si>
  <si>
    <t>Multiple</t>
  </si>
  <si>
    <t>Transportation</t>
  </si>
  <si>
    <t>Exit for convenience removal</t>
  </si>
  <si>
    <t>FiniQ</t>
  </si>
  <si>
    <t>Extension</t>
  </si>
  <si>
    <t>3 year-extension + SPEs + LRU Management</t>
  </si>
  <si>
    <t>N/A</t>
  </si>
  <si>
    <t>LRU Management optimisation</t>
  </si>
  <si>
    <t>Darren O'Neill</t>
  </si>
  <si>
    <t>Time on wing improvements</t>
  </si>
  <si>
    <t>Tim Broadhead</t>
  </si>
  <si>
    <t>Challenge ToW pack assumptions</t>
  </si>
  <si>
    <t>Uganda</t>
  </si>
  <si>
    <t>Regional Engine washing</t>
  </si>
  <si>
    <t>Contract extension/NDSES reduction</t>
  </si>
  <si>
    <t>3 year extension</t>
  </si>
  <si>
    <t>INPUT</t>
  </si>
  <si>
    <t>PROBABILITY</t>
  </si>
  <si>
    <t>COMPLEXITY</t>
  </si>
  <si>
    <t>WEIGHTS</t>
  </si>
  <si>
    <t>YEARS</t>
  </si>
  <si>
    <t>PROB</t>
  </si>
  <si>
    <t>SCORE</t>
  </si>
  <si>
    <t>FACTORS</t>
  </si>
  <si>
    <t>WEIGHT</t>
  </si>
  <si>
    <t>YEAR</t>
  </si>
  <si>
    <t>High</t>
  </si>
  <si>
    <t>Med</t>
  </si>
  <si>
    <t>COMPLEX</t>
  </si>
  <si>
    <t>Low</t>
  </si>
  <si>
    <t>STATUS</t>
  </si>
  <si>
    <t>PROJECT</t>
  </si>
  <si>
    <t>CUSTOMER</t>
  </si>
  <si>
    <t>PROEJCT</t>
  </si>
  <si>
    <t>PROGRAMME</t>
  </si>
  <si>
    <t>ICT</t>
  </si>
  <si>
    <t>Negotiations</t>
  </si>
  <si>
    <t>Contracting</t>
  </si>
  <si>
    <t>Trent 500</t>
  </si>
  <si>
    <t>Completed</t>
  </si>
  <si>
    <t xml:space="preserve">Cancelled </t>
  </si>
  <si>
    <t>RB211-524</t>
  </si>
  <si>
    <t>REGIONS</t>
  </si>
  <si>
    <t>NORMALIZE</t>
  </si>
  <si>
    <t>Americas</t>
  </si>
  <si>
    <t>TERM IMPACT</t>
  </si>
  <si>
    <t>VALUE</t>
  </si>
  <si>
    <t>26/27</t>
  </si>
  <si>
    <t>APAC</t>
  </si>
  <si>
    <t>MAX</t>
  </si>
  <si>
    <t>Europe</t>
  </si>
  <si>
    <t>MIN</t>
  </si>
  <si>
    <t>Greater China</t>
  </si>
  <si>
    <t>MAX-MIN</t>
  </si>
  <si>
    <t>MEA</t>
  </si>
  <si>
    <t>Planned</t>
  </si>
  <si>
    <t>On-Going</t>
  </si>
  <si>
    <t>Cancelled</t>
  </si>
  <si>
    <t>Type</t>
  </si>
  <si>
    <t>Cost Reduction</t>
  </si>
  <si>
    <t>TCA Amendments</t>
  </si>
  <si>
    <t>Term Extension</t>
  </si>
  <si>
    <t>Other</t>
  </si>
  <si>
    <t>Service Upsells</t>
  </si>
  <si>
    <t>New a/c</t>
  </si>
  <si>
    <t>SPE increase</t>
  </si>
  <si>
    <t>MEA Profit Opportunites Tracker</t>
  </si>
  <si>
    <t>Version: V1.0</t>
  </si>
  <si>
    <t>Scope</t>
  </si>
  <si>
    <t>MEA LOG</t>
  </si>
  <si>
    <t>Log Sheet where the opportunity is identifies, priority, probability and current status are assigned and monitored along with initial AM estimates</t>
  </si>
  <si>
    <t>ICT Estimtes</t>
  </si>
  <si>
    <t>Profit Estimates evaluated by the ICT</t>
  </si>
  <si>
    <t xml:space="preserve">Contracting </t>
  </si>
  <si>
    <t>Profit Impact based on the contracted levles</t>
  </si>
  <si>
    <t>MEA Commercial Optimisation Report</t>
  </si>
  <si>
    <t>Instructions</t>
  </si>
  <si>
    <t xml:space="preserve">Opportunity Identification </t>
  </si>
  <si>
    <t>Sheet:</t>
  </si>
  <si>
    <t>"MEA LOG"</t>
  </si>
  <si>
    <t>The MEA LOG sheet will include all non financial details of the Opportunity, along with initial AM estimates</t>
  </si>
  <si>
    <t>The Status column (Column Q) is to be updated as the opportuntiy progress through "ICT", "Negotiations", "Contracting" till "Completed"</t>
  </si>
  <si>
    <t>Note: Any changes to the Asks, levers, status, or any non-finanical details should be adjusted in the MEA LOG</t>
  </si>
  <si>
    <t>"L2" sheet</t>
  </si>
  <si>
    <r>
      <t>ICT estimates,which can be accessed by clicking</t>
    </r>
    <r>
      <rPr>
        <i/>
        <sz val="11"/>
        <color theme="5" tint="-0.249977111117893"/>
        <rFont val="Calibri"/>
        <family val="2"/>
        <scheme val="minor"/>
      </rPr>
      <t xml:space="preserve"> ICT Estimates </t>
    </r>
    <r>
      <rPr>
        <sz val="11"/>
        <rFont val="Calibri"/>
        <family val="2"/>
        <scheme val="minor"/>
      </rPr>
      <t>or L2 Sheet</t>
    </r>
  </si>
  <si>
    <t>"L3" sheet</t>
  </si>
  <si>
    <r>
      <t>Contracting level profit imprvoment, which can be accessed by clicking</t>
    </r>
    <r>
      <rPr>
        <i/>
        <sz val="11"/>
        <color theme="5" tint="-0.249977111117893"/>
        <rFont val="Calibri"/>
        <family val="2"/>
        <scheme val="minor"/>
      </rPr>
      <t xml:space="preserve"> </t>
    </r>
    <r>
      <rPr>
        <i/>
        <sz val="11"/>
        <color rgb="FF00B050"/>
        <rFont val="Calibri"/>
        <family val="2"/>
        <scheme val="minor"/>
      </rPr>
      <t>Contrcating</t>
    </r>
    <r>
      <rPr>
        <i/>
        <sz val="11"/>
        <color theme="5" tint="-0.249977111117893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or L3 Sheet</t>
    </r>
  </si>
  <si>
    <t>Timeline</t>
  </si>
  <si>
    <t xml:space="preserve">The sheet is used to input the planned timeline against every commercial project following the Below structure </t>
  </si>
  <si>
    <t>Idea Generation</t>
  </si>
  <si>
    <t>Approval to Launch</t>
  </si>
  <si>
    <t>Strategy Apporval</t>
  </si>
  <si>
    <t>BE Generated</t>
  </si>
  <si>
    <t>Apprvoal</t>
  </si>
  <si>
    <t xml:space="preserve">Negotiations </t>
  </si>
  <si>
    <t>Negotiations Strategy</t>
  </si>
  <si>
    <t>Proposal Submitted</t>
  </si>
  <si>
    <t>Proposal Signed</t>
  </si>
  <si>
    <t>Minor steps can be added in blank cells to be viewed then in the MEA Commercial Optimisation Report</t>
  </si>
  <si>
    <t>Note: Please ensure that the structure and the organisation of each milestone is maintained</t>
  </si>
  <si>
    <t>File:</t>
  </si>
  <si>
    <t xml:space="preserve">The MEA Commercial Optimisation report is a Power BI dashboard that uses the data stored in this workbook to visualise all commercial opportunties </t>
  </si>
  <si>
    <t>COMMERCIAL OPTIMISATION OPPORTUNITY REPORT</t>
  </si>
  <si>
    <t>OPP COUNT</t>
  </si>
  <si>
    <t>COUNIT OF OPP</t>
  </si>
  <si>
    <t>% OF ALL OPP</t>
  </si>
  <si>
    <t>IMPACT DIST</t>
  </si>
  <si>
    <t>SUM OF IMPACT</t>
  </si>
  <si>
    <t xml:space="preserve">% OF TOTAL IMPACT </t>
  </si>
  <si>
    <t>SPE</t>
  </si>
  <si>
    <t>SUM OF ENGINES</t>
  </si>
  <si>
    <t>SPE IMPACT</t>
  </si>
  <si>
    <t xml:space="preserve">Account Management Evaluations for review </t>
  </si>
  <si>
    <t>FiniQ II</t>
  </si>
  <si>
    <t>3 year-extension + LRU Management + 23 a/c</t>
  </si>
  <si>
    <t xml:space="preserve">XWB MRO -  OWS Support - 97k &amp; EP Pricing
</t>
  </si>
  <si>
    <t>FiniQ III</t>
  </si>
  <si>
    <t>OWS - eliminate $20k remedy</t>
  </si>
  <si>
    <t>New Campaign</t>
  </si>
  <si>
    <t>IDK</t>
  </si>
  <si>
    <t>Additional 3 x SPE (10 %to 12%)</t>
  </si>
  <si>
    <t>yes</t>
  </si>
  <si>
    <t>Eliminate NDSES Cost via DAT</t>
  </si>
  <si>
    <t>New Campaign/Settlement</t>
  </si>
  <si>
    <t>Increase in escalation from 2% to 3%</t>
  </si>
  <si>
    <t>Introduce Precedent Matrix</t>
  </si>
  <si>
    <t>Selassi</t>
  </si>
  <si>
    <t xml:space="preserve">SPE Pull forward </t>
  </si>
  <si>
    <t>AOG Risk</t>
  </si>
  <si>
    <t xml:space="preserve">Incremental SPE </t>
  </si>
  <si>
    <t>2 Addition a/c</t>
  </si>
  <si>
    <t>Campaign</t>
  </si>
  <si>
    <t>Min Term Extension (life)</t>
  </si>
  <si>
    <t>Selassi II</t>
  </si>
  <si>
    <t>Min Term Extension</t>
  </si>
  <si>
    <t>Increase escalation</t>
  </si>
  <si>
    <t>Credit Back Removal</t>
  </si>
  <si>
    <t>Increased SPE Discount</t>
  </si>
  <si>
    <t>Burgundy II</t>
  </si>
  <si>
    <t>Exit for convenience removal -84</t>
  </si>
  <si>
    <t xml:space="preserve">Term Extension </t>
  </si>
  <si>
    <t>Burgundy III</t>
  </si>
  <si>
    <t>Exit for convenience removal -97</t>
  </si>
  <si>
    <t>QA</t>
  </si>
  <si>
    <t>Qatar Amiri</t>
  </si>
  <si>
    <t>Sell 1 x SPE</t>
  </si>
  <si>
    <t>Upsell</t>
  </si>
  <si>
    <t>Correct the CRP!!</t>
  </si>
  <si>
    <t>Min Term extension</t>
  </si>
  <si>
    <t>Horus II</t>
  </si>
  <si>
    <t>Existing Pricing</t>
  </si>
  <si>
    <t>Horus III</t>
  </si>
  <si>
    <t>Transportation Service Buy Out</t>
  </si>
  <si>
    <t>Horus IV</t>
  </si>
  <si>
    <t>PAS Upsell</t>
  </si>
  <si>
    <t>Turk</t>
  </si>
  <si>
    <t>Turkmenistan</t>
  </si>
  <si>
    <t>SelectCare Upsell</t>
  </si>
  <si>
    <t>Qanot</t>
  </si>
  <si>
    <t>Qanot Sharq</t>
  </si>
  <si>
    <t>TCA Life Upsell 2 x A330CEO</t>
  </si>
  <si>
    <t>SW</t>
  </si>
  <si>
    <t>Silkway</t>
  </si>
  <si>
    <t>Increase in Green Time by 12k cycles</t>
  </si>
  <si>
    <t>Sen</t>
  </si>
  <si>
    <t xml:space="preserve">Collect debt </t>
  </si>
  <si>
    <t>Viva Algeria</t>
  </si>
  <si>
    <t>Air Algerie</t>
  </si>
  <si>
    <t>Additional SPE</t>
  </si>
  <si>
    <t>Dhabi I</t>
  </si>
  <si>
    <t>TCA Reconciliation (CRP Improvement)</t>
  </si>
  <si>
    <t>Dhabi II</t>
  </si>
  <si>
    <t>Transportation Service Buy Out for first 12</t>
  </si>
  <si>
    <t>Saud</t>
  </si>
  <si>
    <t>Regional Fleet NDSES improvement</t>
  </si>
  <si>
    <t>Saud II</t>
  </si>
  <si>
    <t>Extend Classic</t>
  </si>
  <si>
    <t>Tanz</t>
  </si>
  <si>
    <t>Tanzania</t>
  </si>
  <si>
    <t>NDSES CRP</t>
  </si>
  <si>
    <t>Resolution of Claims</t>
  </si>
  <si>
    <t>3 Year Extension</t>
  </si>
  <si>
    <t>Additional 2 x A/C</t>
  </si>
  <si>
    <t>Star</t>
  </si>
  <si>
    <t>TCA Extension/Exit credit trade</t>
  </si>
  <si>
    <t>Blended TCA Rate</t>
  </si>
  <si>
    <t>Q8</t>
  </si>
  <si>
    <t>Kuwait</t>
  </si>
  <si>
    <t xml:space="preserve">Maintain SPE % </t>
  </si>
  <si>
    <t>Early Exit of a330-800</t>
  </si>
  <si>
    <t>Mau</t>
  </si>
  <si>
    <t>Escalation increase</t>
  </si>
  <si>
    <t>Dodo</t>
  </si>
  <si>
    <t>Reduce NDSES Cost</t>
  </si>
  <si>
    <t>Termination</t>
  </si>
  <si>
    <t>RW</t>
  </si>
  <si>
    <t>Rwanda</t>
  </si>
  <si>
    <t>SAA</t>
  </si>
  <si>
    <t>Additional 7 X A/C</t>
  </si>
  <si>
    <t>Used SPE</t>
  </si>
  <si>
    <t>Min-term extension</t>
  </si>
  <si>
    <t>Horus V</t>
  </si>
  <si>
    <t>EP Upsell</t>
  </si>
  <si>
    <t>Last 6 aircraft</t>
  </si>
  <si>
    <t>Pantheon</t>
  </si>
  <si>
    <t>Retire SLA1</t>
  </si>
  <si>
    <t>MRO trade</t>
  </si>
  <si>
    <t>Cotton</t>
  </si>
  <si>
    <t>Extend Greentime agreement by 12 months</t>
  </si>
  <si>
    <t>Expiry</t>
  </si>
  <si>
    <t>2025 Commecrial Optimisation Plan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</si>
  <si>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</si>
  <si>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</si>
  <si>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</si>
  <si>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</si>
  <si>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</si>
  <si>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</si>
  <si>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</si>
  <si>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</si>
  <si>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</si>
  <si>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</si>
  <si>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</si>
  <si>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</si>
  <si>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</si>
  <si>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</si>
  <si>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</si>
  <si>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</si>
  <si>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</si>
  <si>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</si>
  <si>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</si>
  <si>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</si>
  <si>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</si>
  <si>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</si>
  <si>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</si>
  <si>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</si>
  <si>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</si>
  <si>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</si>
  <si>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</si>
  <si>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</si>
  <si>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</si>
  <si>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</si>
  <si>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</si>
  <si>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</si>
  <si>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</si>
  <si>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</si>
  <si>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</si>
  <si>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</si>
  <si>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</si>
  <si>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</si>
  <si>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</si>
  <si>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</si>
  <si>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</si>
  <si>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</si>
  <si>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</si>
  <si>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</si>
  <si>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</si>
  <si>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</si>
  <si>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</si>
  <si>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</si>
  <si>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</si>
  <si>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</si>
  <si>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</si>
  <si>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</si>
  <si>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30/12/2024</t>
  </si>
  <si>
    <t>06/01/2025</t>
  </si>
  <si>
    <t>13/01/2025</t>
  </si>
  <si>
    <t>20/01/2025</t>
  </si>
  <si>
    <t>27/01/2025</t>
  </si>
  <si>
    <t>03/02/2025</t>
  </si>
  <si>
    <t>10/02/2025</t>
  </si>
  <si>
    <t>17/02/2025</t>
  </si>
  <si>
    <t>24/02/2025</t>
  </si>
  <si>
    <t>03/03/2025</t>
  </si>
  <si>
    <t>10/03/2025</t>
  </si>
  <si>
    <t>17/03/2025</t>
  </si>
  <si>
    <t>24/03/2025</t>
  </si>
  <si>
    <t>31/03/2025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</si>
  <si>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</si>
  <si>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</si>
  <si>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</si>
  <si>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</si>
  <si>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</si>
  <si>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</si>
  <si>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</si>
  <si>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</si>
  <si>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</si>
  <si>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</si>
  <si>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</si>
  <si>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</si>
  <si>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</si>
  <si>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</si>
  <si>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</si>
  <si>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</si>
  <si>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</si>
  <si>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</si>
  <si>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</si>
  <si>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18/08/2025</t>
  </si>
  <si>
    <t>25/08/2025</t>
  </si>
  <si>
    <t>01/09/2025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</si>
  <si>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</si>
  <si>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</si>
  <si>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</si>
  <si>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</si>
  <si>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</si>
  <si>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</si>
  <si>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</si>
  <si>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</si>
  <si>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</si>
  <si>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</si>
  <si>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</si>
  <si>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</si>
  <si>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</si>
  <si>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</si>
  <si>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</si>
  <si>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</si>
  <si>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</si>
  <si>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</si>
  <si>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</si>
  <si>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</si>
  <si>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</si>
  <si>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</si>
  <si>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</si>
  <si>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</si>
  <si>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</si>
  <si>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</si>
  <si>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</si>
  <si>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</si>
  <si>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</si>
  <si>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</si>
  <si>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</si>
  <si>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</si>
  <si>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</si>
  <si>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</si>
  <si>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</si>
  <si>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</si>
  <si>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</si>
  <si>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</si>
  <si>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</si>
  <si>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</si>
  <si>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</si>
  <si>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</si>
  <si>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29/06/2026</t>
  </si>
  <si>
    <t>06/07/2026</t>
  </si>
  <si>
    <t>13/07/2026</t>
  </si>
  <si>
    <t>20/07/2026</t>
  </si>
  <si>
    <t>27/07/2026</t>
  </si>
  <si>
    <t>03/08/2026</t>
  </si>
  <si>
    <t>10/08/2026</t>
  </si>
  <si>
    <t>17/08/2026</t>
  </si>
  <si>
    <t>24/08/2026</t>
  </si>
  <si>
    <t>31/08/2026</t>
  </si>
  <si>
    <t>07/09/2026</t>
  </si>
  <si>
    <t>14/09/2026</t>
  </si>
  <si>
    <t>21/09/2026</t>
  </si>
  <si>
    <t>28/09/2026</t>
  </si>
  <si>
    <t>05/10/2026</t>
  </si>
  <si>
    <t>12/10/2026</t>
  </si>
  <si>
    <t>19/10/2026</t>
  </si>
  <si>
    <t>26/10/2026</t>
  </si>
  <si>
    <t>02/11/2026</t>
  </si>
  <si>
    <t>09/11/2026</t>
  </si>
  <si>
    <t>16/11/2026</t>
  </si>
  <si>
    <t>23/11/2026</t>
  </si>
  <si>
    <t>30/11/2026</t>
  </si>
  <si>
    <t>07/12/2026</t>
  </si>
  <si>
    <t>14/12/2026</t>
  </si>
  <si>
    <t>21/12/2026</t>
  </si>
  <si>
    <t>28/12/2026</t>
  </si>
  <si>
    <t>04/01/2027</t>
  </si>
  <si>
    <t>11/01/2027</t>
  </si>
  <si>
    <t>18/01/2027</t>
  </si>
  <si>
    <t>25/01/2027</t>
  </si>
  <si>
    <t>01/02/2027</t>
  </si>
  <si>
    <t>08/02/2027</t>
  </si>
  <si>
    <t>15/02/2027</t>
  </si>
  <si>
    <t>22/02/2027</t>
  </si>
  <si>
    <t>01/03/2027</t>
  </si>
  <si>
    <t>08/03/2027</t>
  </si>
  <si>
    <t>15/03/2027</t>
  </si>
  <si>
    <t>22/03/2027</t>
  </si>
  <si>
    <t>29/03/2027</t>
  </si>
  <si>
    <t>05/04/2027</t>
  </si>
  <si>
    <t>12/04/2027</t>
  </si>
  <si>
    <t>19/04/2027</t>
  </si>
  <si>
    <t>26/04/2027</t>
  </si>
  <si>
    <t>03/05/2027</t>
  </si>
  <si>
    <t>10/05/2027</t>
  </si>
  <si>
    <t>17/05/2027</t>
  </si>
  <si>
    <t>24/05/2027</t>
  </si>
  <si>
    <t>31/05/2027</t>
  </si>
  <si>
    <t>07/06/2027</t>
  </si>
  <si>
    <t>14/06/2027</t>
  </si>
  <si>
    <t>21/06/2027</t>
  </si>
  <si>
    <t>28/06/2027</t>
  </si>
  <si>
    <t>05/07/2027</t>
  </si>
  <si>
    <t>12/07/2027</t>
  </si>
  <si>
    <t>19/07/2027</t>
  </si>
  <si>
    <t>26/07/2027</t>
  </si>
  <si>
    <t>02/08/2027</t>
  </si>
  <si>
    <t>09/08/2027</t>
  </si>
  <si>
    <t>16/08/2027</t>
  </si>
  <si>
    <t>23/08/2027</t>
  </si>
  <si>
    <t>30/08/2027</t>
  </si>
  <si>
    <t>06/09/2027</t>
  </si>
  <si>
    <t>13/09/2027</t>
  </si>
  <si>
    <t>20/09/2027</t>
  </si>
  <si>
    <t>27/09/2027</t>
  </si>
  <si>
    <t>04/10/2027</t>
  </si>
  <si>
    <t>11/10/2027</t>
  </si>
  <si>
    <t>18/10/2027</t>
  </si>
  <si>
    <t>25/10/2027</t>
  </si>
  <si>
    <t>01/11/2027</t>
  </si>
  <si>
    <t>08/11/2027</t>
  </si>
  <si>
    <t>15/11/2027</t>
  </si>
  <si>
    <t>22/11/2027</t>
  </si>
  <si>
    <t>29/11/2027</t>
  </si>
  <si>
    <t>06/12/2027</t>
  </si>
  <si>
    <t>13/12/2027</t>
  </si>
  <si>
    <t>20/12/2027</t>
  </si>
  <si>
    <t>Strategy Approval</t>
  </si>
  <si>
    <t>Approval</t>
  </si>
  <si>
    <t>Negotiation Strategy</t>
  </si>
  <si>
    <t>31/4/2025</t>
  </si>
  <si>
    <t>COUNT</t>
  </si>
  <si>
    <t>PROJECTS</t>
  </si>
  <si>
    <t>PROGRAM</t>
  </si>
  <si>
    <t>COUNT OF ASKS</t>
  </si>
  <si>
    <t>OF WHICH SPE RELATED</t>
  </si>
  <si>
    <t>NO.OF SPE</t>
  </si>
  <si>
    <t>COUNT OF HIGH PROB</t>
  </si>
  <si>
    <t>COUNT OF MED PROB</t>
  </si>
  <si>
    <t>COUNT OF LOW PROB</t>
  </si>
  <si>
    <t>COUNT OF HIGH COMP</t>
  </si>
  <si>
    <t>COUNT OF MED COMP</t>
  </si>
  <si>
    <t>COUNT OF LOW COMP</t>
  </si>
  <si>
    <t>COUNT OF COMPLETED</t>
  </si>
  <si>
    <t>COUNT OF CONTRACTING</t>
  </si>
  <si>
    <t>COUNT OF NEGOTIATIONS</t>
  </si>
  <si>
    <t>COUNT OF ICT</t>
  </si>
  <si>
    <t>COUNT OF HOPPER</t>
  </si>
  <si>
    <t>SUM OF 26/27</t>
  </si>
  <si>
    <t>SUM OF TERM BENEFIT</t>
  </si>
  <si>
    <t>SORTED CUSTOMER</t>
  </si>
  <si>
    <t>SORTED TERM IMPACT A</t>
  </si>
  <si>
    <t>SORTED 2026</t>
  </si>
  <si>
    <t>SORTED 2027</t>
  </si>
  <si>
    <t>SORTED 2026/2027</t>
  </si>
  <si>
    <t>MATRIX</t>
  </si>
  <si>
    <t>OPP</t>
  </si>
  <si>
    <t>P</t>
  </si>
  <si>
    <t>PF</t>
  </si>
  <si>
    <t>PF x W</t>
  </si>
  <si>
    <t>C</t>
  </si>
  <si>
    <t>CF</t>
  </si>
  <si>
    <t>CF x W</t>
  </si>
  <si>
    <t>TERM IMPACT A</t>
  </si>
  <si>
    <t>2026A</t>
  </si>
  <si>
    <t>2027A</t>
  </si>
  <si>
    <t>26/27 a</t>
  </si>
  <si>
    <t>SORTED OPP</t>
  </si>
  <si>
    <t>NORMALIZED MATRIX</t>
  </si>
  <si>
    <t>CALCULATOR</t>
  </si>
  <si>
    <t>SUM</t>
  </si>
  <si>
    <t>-</t>
  </si>
  <si>
    <t>Operator</t>
  </si>
  <si>
    <t>TCA_AGREEMENT</t>
  </si>
  <si>
    <t>SPE__SERVICES___OTHER</t>
  </si>
  <si>
    <t>RB211-535</t>
  </si>
  <si>
    <t>Term extension</t>
  </si>
  <si>
    <t>Additional sales (increase SPE1 %)</t>
  </si>
  <si>
    <t>Contract Amendments</t>
  </si>
  <si>
    <t>3 year-extension + LRU Management + 15 a/c</t>
  </si>
  <si>
    <t>Air Berkut</t>
  </si>
  <si>
    <t>NDSES</t>
  </si>
  <si>
    <t>Engine enhancement</t>
  </si>
  <si>
    <t>Discount vs list price</t>
  </si>
  <si>
    <t>Cost cutting</t>
  </si>
  <si>
    <t>Trent 800</t>
  </si>
  <si>
    <t>Azal</t>
  </si>
  <si>
    <t>Fuel burn guarantees</t>
  </si>
  <si>
    <t>Escalation</t>
  </si>
  <si>
    <t>Cote</t>
  </si>
  <si>
    <t>Credit back</t>
  </si>
  <si>
    <t>Deposit</t>
  </si>
  <si>
    <t>Term &lt;&gt; Life conversion</t>
  </si>
  <si>
    <t>Payment terms</t>
  </si>
  <si>
    <t>Introduce Precednet Matrix</t>
  </si>
  <si>
    <t>Rate harmonisation across (sub)fleets</t>
  </si>
  <si>
    <t>Upsell additional services</t>
  </si>
  <si>
    <t>Flyadeal</t>
  </si>
  <si>
    <t>LLP warrantees</t>
  </si>
  <si>
    <t>Outstation spares support</t>
  </si>
  <si>
    <t>FlyDubai</t>
  </si>
  <si>
    <t>Unbundling (e.g. LLPs, transport etc)</t>
  </si>
  <si>
    <t>LLP rates on lease engines</t>
  </si>
  <si>
    <t>Flynas</t>
  </si>
  <si>
    <t>Engine level billing</t>
  </si>
  <si>
    <t>DACS (Direct Accumulation Count LLP)</t>
  </si>
  <si>
    <t>Other warrantees &amp; guarantees</t>
  </si>
  <si>
    <t>Advanced EHM</t>
  </si>
  <si>
    <t>Kenya</t>
  </si>
  <si>
    <t>Invoicing on actuals</t>
  </si>
  <si>
    <t>Partnerships</t>
  </si>
  <si>
    <t>Structure: PASV vs PAYG</t>
  </si>
  <si>
    <t>CRC charges</t>
  </si>
  <si>
    <t>Kuwait Amiri</t>
  </si>
  <si>
    <t>Sell 3 x SPE</t>
  </si>
  <si>
    <t>Oman</t>
  </si>
  <si>
    <t>RAM</t>
  </si>
  <si>
    <t>Collect debt - sell SelectCare</t>
  </si>
  <si>
    <t>Samarkand</t>
  </si>
  <si>
    <t>SCAT</t>
  </si>
  <si>
    <t>SRA</t>
  </si>
  <si>
    <t>Tashkent Air</t>
  </si>
  <si>
    <t>Tunis</t>
  </si>
  <si>
    <t>Reduce NDSES Cost (AOG+1?)</t>
  </si>
  <si>
    <t>Additional 2 X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</si>
</sst>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(&quot;£&quot;* #,##0.00_);_(&quot;£&quot;* \(#,##0.00\);_(&quot;£&quot;* &quot;-&quot;??_);_(@_)"/>
    <numFmt numFmtId="166" formatCode="_-[$£-809]* #,##0.00_-;\-[$£-809]* #,##0.00_-;_-[$£-809]* &quot;-&quot;??_-;_-@_-"/>
    <numFmt numFmtId="167" formatCode="_-[$$-409]* #,##0.0_ ;_-[$$-409]* \-#,##0.0\ ;_-[$$-409]* &quot;-&quot;??_ ;_-@_ "/>
    <numFmt numFmtId="168" formatCode="0\ &quot; OPP&quot;"/>
    <numFmt numFmtId="169" formatCode="\$#,#00&quot;m&quot;"/>
    <numFmt numFmtId="170" formatCode="0.0"/>
    <numFmt numFmtId="171" formatCode="0&quot; ENGINES&quot;"/>
    <numFmt numFmtId="172" formatCode="\$0.0&quot;m&quot;"/>
    <numFmt numFmtId="173" formatCode="[$-409]dddd\,\ mmm\.\ d\,\ yyyy"/>
  </numFmts>
  <fonts count="4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0"/>
      <name val="Agency FB"/>
      <family val="2"/>
    </font>
    <font>
      <b/>
      <sz val="10"/>
      <color theme="1" tint="0.499984740745262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22"/>
      <color rgb="FF00B0F0"/>
      <name val="Agency FB"/>
      <family val="2"/>
    </font>
    <font>
      <b/>
      <sz val="22"/>
      <color rgb="FFC7AC0B"/>
      <name val="Agency FB"/>
      <family val="2"/>
    </font>
    <font>
      <b/>
      <sz val="10"/>
      <color theme="1"/>
      <name val="Calibri"/>
      <family val="2"/>
      <scheme val="minor"/>
    </font>
    <font>
      <sz val="22"/>
      <color theme="0"/>
      <name val="Agency FB"/>
      <family val="2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24"/>
      <color theme="0"/>
      <name val="Agency FB"/>
      <family val="2"/>
    </font>
    <font>
      <b/>
      <sz val="22"/>
      <color theme="0"/>
      <name val="Agency FB"/>
      <family val="2"/>
    </font>
    <font>
      <b/>
      <sz val="22"/>
      <color theme="1"/>
      <name val="Calibri"/>
      <family val="2"/>
      <scheme val="minor"/>
    </font>
    <font>
      <sz val="1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48"/>
      <color theme="0"/>
      <name val="Agency FB"/>
      <family val="2"/>
    </font>
    <font>
      <b/>
      <sz val="28"/>
      <color theme="0"/>
      <name val="Calibri"/>
      <family val="2"/>
      <scheme val="minor"/>
    </font>
    <font>
      <b/>
      <sz val="26"/>
      <name val="Segoe UI"/>
      <family val="2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22"/>
      <color rgb="FFFFC000"/>
      <name val="Agency FB"/>
      <family val="2"/>
    </font>
    <font>
      <b/>
      <sz val="22"/>
      <color theme="9" tint="0.39997558519241921"/>
      <name val="Agency FB"/>
      <family val="2"/>
    </font>
    <font>
      <i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name val="Segoe UI"/>
      <family val="2"/>
    </font>
    <font>
      <sz val="26"/>
      <color theme="1"/>
      <name val="Calibri"/>
      <family val="2"/>
      <scheme val="minor"/>
    </font>
    <font>
      <b/>
      <sz val="22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indexed="64"/>
      </left>
      <right style="thin">
        <color indexed="64"/>
      </right>
      <top style="medium">
        <color theme="2" tint="-9.9917600024414813E-2"/>
      </top>
      <bottom style="thin">
        <color indexed="64"/>
      </bottom>
      <diagonal/>
    </border>
    <border>
      <left/>
      <right/>
      <top style="thin">
        <color rgb="FF00B0F0"/>
      </top>
      <bottom/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theme="2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 style="thin">
        <color theme="2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5" tint="0.59999389629810485"/>
      </bottom>
      <diagonal/>
    </border>
    <border>
      <left/>
      <right style="thin">
        <color theme="0"/>
      </right>
      <top/>
      <bottom style="thin">
        <color theme="5" tint="0.59999389629810485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0"/>
      </right>
      <top/>
      <bottom style="thin">
        <color theme="9" tint="0.3999755851924192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2" tint="-9.9917600024414813E-2"/>
      </top>
      <bottom/>
      <diagonal/>
    </border>
    <border>
      <left style="thin">
        <color indexed="64"/>
      </left>
      <right/>
      <top style="medium">
        <color theme="2" tint="-9.9917600024414813E-2"/>
      </top>
      <bottom/>
      <diagonal/>
    </border>
    <border>
      <left/>
      <right style="thin">
        <color theme="2" tint="-0.249977111117893"/>
      </right>
      <top style="medium">
        <color theme="2" tint="-9.9917600024414813E-2"/>
      </top>
      <bottom/>
      <diagonal/>
    </border>
    <border>
      <left style="thick">
        <color theme="5" tint="0.59996337778862885"/>
      </left>
      <right style="thick">
        <color theme="5" tint="-0.24994659260841701"/>
      </right>
      <top style="thick">
        <color theme="5" tint="0.59996337778862885"/>
      </top>
      <bottom/>
      <diagonal/>
    </border>
    <border>
      <left style="thick">
        <color theme="5" tint="0.59996337778862885"/>
      </left>
      <right style="thick">
        <color theme="5" tint="-0.24994659260841701"/>
      </right>
      <top/>
      <bottom style="thick">
        <color theme="5" tint="-0.24994659260841701"/>
      </bottom>
      <diagonal/>
    </border>
    <border>
      <left style="thick">
        <color theme="9" tint="0.39994506668294322"/>
      </left>
      <right style="thick">
        <color theme="9" tint="-0.24994659260841701"/>
      </right>
      <top style="thick">
        <color theme="5" tint="-0.24994659260841701"/>
      </top>
      <bottom/>
      <diagonal/>
    </border>
    <border>
      <left style="thick">
        <color theme="9" tint="0.39994506668294322"/>
      </left>
      <right style="thick">
        <color theme="9" tint="-0.24994659260841701"/>
      </right>
      <top/>
      <bottom style="thick">
        <color theme="9" tint="-0.24994659260841701"/>
      </bottom>
      <diagonal/>
    </border>
    <border>
      <left style="medium">
        <color theme="4" tint="0.39994506668294322"/>
      </left>
      <right style="thick">
        <color theme="8" tint="-0.24994659260841701"/>
      </right>
      <top style="thick">
        <color theme="8" tint="-0.24994659260841701"/>
      </top>
      <bottom/>
      <diagonal/>
    </border>
    <border>
      <left style="medium">
        <color theme="4" tint="0.39994506668294322"/>
      </left>
      <right style="thick">
        <color theme="8" tint="-0.24994659260841701"/>
      </right>
      <top/>
      <bottom style="thick">
        <color theme="5" tint="0.59996337778862885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50">
    <xf numFmtId="0" fontId="0" fillId="0" borderId="0" xfId="0"/>
    <xf numFmtId="0" fontId="2" fillId="0" borderId="0" xfId="0" applyFont="1" applyAlignment="1">
      <alignment horizontal="center"/>
    </xf>
    <xf numFmtId="0" fontId="0" fillId="4" borderId="1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" fontId="0" fillId="4" borderId="24" xfId="0" applyNumberFormat="1" applyFill="1" applyBorder="1" applyAlignment="1">
      <alignment horizontal="center" vertical="center"/>
    </xf>
    <xf numFmtId="17" fontId="0" fillId="4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2" fillId="0" borderId="0" xfId="0" applyFont="1"/>
    <xf numFmtId="0" fontId="0" fillId="4" borderId="24" xfId="0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6" fontId="0" fillId="0" borderId="3" xfId="0" applyNumberFormat="1" applyBorder="1" applyAlignment="1">
      <alignment vertical="center"/>
    </xf>
    <xf numFmtId="166" fontId="0" fillId="0" borderId="16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0" fillId="0" borderId="18" xfId="0" applyNumberFormat="1" applyBorder="1" applyAlignment="1">
      <alignment vertical="center"/>
    </xf>
    <xf numFmtId="166" fontId="0" fillId="0" borderId="2" xfId="0" applyNumberFormat="1" applyBorder="1" applyAlignment="1">
      <alignment vertical="center"/>
    </xf>
    <xf numFmtId="166" fontId="0" fillId="0" borderId="23" xfId="0" applyNumberFormat="1" applyBorder="1" applyAlignment="1">
      <alignment vertical="center"/>
    </xf>
    <xf numFmtId="166" fontId="0" fillId="0" borderId="6" xfId="0" applyNumberFormat="1" applyBorder="1" applyAlignment="1">
      <alignment vertical="center"/>
    </xf>
    <xf numFmtId="166" fontId="0" fillId="0" borderId="7" xfId="0" applyNumberFormat="1" applyBorder="1" applyAlignment="1">
      <alignment vertical="center"/>
    </xf>
    <xf numFmtId="166" fontId="0" fillId="0" borderId="9" xfId="0" applyNumberFormat="1" applyBorder="1" applyAlignment="1">
      <alignment vertical="center"/>
    </xf>
    <xf numFmtId="166" fontId="0" fillId="0" borderId="10" xfId="0" applyNumberFormat="1" applyBorder="1" applyAlignment="1">
      <alignment vertical="center"/>
    </xf>
    <xf numFmtId="9" fontId="0" fillId="0" borderId="14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24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1" xfId="0" applyNumberFormat="1" applyBorder="1"/>
    <xf numFmtId="14" fontId="0" fillId="0" borderId="1" xfId="0" applyNumberFormat="1" applyBorder="1"/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6" fontId="0" fillId="0" borderId="35" xfId="0" applyNumberFormat="1" applyBorder="1" applyAlignment="1">
      <alignment vertical="center"/>
    </xf>
    <xf numFmtId="166" fontId="0" fillId="0" borderId="36" xfId="0" applyNumberFormat="1" applyBorder="1" applyAlignment="1">
      <alignment vertical="center"/>
    </xf>
    <xf numFmtId="166" fontId="0" fillId="0" borderId="37" xfId="0" applyNumberFormat="1" applyBorder="1" applyAlignment="1">
      <alignment vertical="center"/>
    </xf>
    <xf numFmtId="166" fontId="0" fillId="0" borderId="11" xfId="0" applyNumberFormat="1" applyBorder="1" applyAlignment="1">
      <alignment vertical="center"/>
    </xf>
    <xf numFmtId="166" fontId="0" fillId="0" borderId="34" xfId="0" applyNumberFormat="1" applyBorder="1" applyAlignment="1">
      <alignment vertical="center"/>
    </xf>
    <xf numFmtId="166" fontId="0" fillId="0" borderId="14" xfId="0" applyNumberFormat="1" applyBorder="1" applyAlignment="1">
      <alignment horizontal="center" vertical="center"/>
    </xf>
    <xf numFmtId="166" fontId="0" fillId="0" borderId="33" xfId="0" applyNumberForma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10" borderId="48" xfId="0" applyFont="1" applyFill="1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167" fontId="0" fillId="0" borderId="1" xfId="0" applyNumberFormat="1" applyBorder="1"/>
    <xf numFmtId="0" fontId="2" fillId="1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167" fontId="4" fillId="15" borderId="1" xfId="0" applyNumberFormat="1" applyFont="1" applyFill="1" applyBorder="1"/>
    <xf numFmtId="0" fontId="0" fillId="2" borderId="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6" fontId="0" fillId="3" borderId="1" xfId="0" applyNumberFormat="1" applyFill="1" applyBorder="1" applyAlignment="1">
      <alignment vertical="center"/>
    </xf>
    <xf numFmtId="166" fontId="0" fillId="3" borderId="2" xfId="0" applyNumberFormat="1" applyFill="1" applyBorder="1" applyAlignment="1">
      <alignment vertical="center"/>
    </xf>
    <xf numFmtId="166" fontId="0" fillId="3" borderId="18" xfId="0" applyNumberFormat="1" applyFill="1" applyBorder="1" applyAlignment="1">
      <alignment vertical="center"/>
    </xf>
    <xf numFmtId="166" fontId="0" fillId="3" borderId="23" xfId="0" applyNumberFormat="1" applyFill="1" applyBorder="1" applyAlignment="1">
      <alignment vertical="center"/>
    </xf>
    <xf numFmtId="0" fontId="0" fillId="16" borderId="1" xfId="0" applyFill="1" applyBorder="1"/>
    <xf numFmtId="16" fontId="0" fillId="2" borderId="12" xfId="0" applyNumberFormat="1" applyFill="1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17" borderId="0" xfId="0" applyFont="1" applyFill="1" applyAlignment="1">
      <alignment vertical="center"/>
    </xf>
    <xf numFmtId="0" fontId="5" fillId="1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/>
    <xf numFmtId="0" fontId="7" fillId="1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70" fontId="5" fillId="0" borderId="1" xfId="0" applyNumberFormat="1" applyFont="1" applyBorder="1" applyAlignment="1">
      <alignment horizontal="center" vertical="center"/>
    </xf>
    <xf numFmtId="0" fontId="5" fillId="1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9" fontId="8" fillId="0" borderId="49" xfId="1" applyFont="1" applyFill="1" applyBorder="1" applyAlignment="1">
      <alignment horizontal="center" vertical="center"/>
    </xf>
    <xf numFmtId="9" fontId="8" fillId="0" borderId="50" xfId="1" applyFont="1" applyFill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15" fontId="8" fillId="0" borderId="50" xfId="0" applyNumberFormat="1" applyFont="1" applyBorder="1" applyAlignment="1">
      <alignment horizontal="center" vertical="center"/>
    </xf>
    <xf numFmtId="9" fontId="8" fillId="0" borderId="49" xfId="1" applyFont="1" applyFill="1" applyBorder="1" applyAlignment="1">
      <alignment horizontal="center" wrapText="1"/>
    </xf>
    <xf numFmtId="9" fontId="8" fillId="3" borderId="49" xfId="1" applyFont="1" applyFill="1" applyBorder="1" applyAlignment="1">
      <alignment horizontal="center" vertical="center"/>
    </xf>
    <xf numFmtId="9" fontId="8" fillId="3" borderId="50" xfId="1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/>
    </xf>
    <xf numFmtId="0" fontId="8" fillId="3" borderId="50" xfId="0" applyFont="1" applyFill="1" applyBorder="1" applyAlignment="1">
      <alignment horizontal="center" vertical="center"/>
    </xf>
    <xf numFmtId="9" fontId="8" fillId="0" borderId="52" xfId="1" applyFont="1" applyFill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9" fontId="8" fillId="0" borderId="53" xfId="1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5" fillId="0" borderId="56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5" fillId="0" borderId="57" xfId="0" applyFont="1" applyBorder="1" applyAlignment="1">
      <alignment vertical="center"/>
    </xf>
    <xf numFmtId="0" fontId="5" fillId="0" borderId="57" xfId="0" applyFont="1" applyBorder="1" applyAlignment="1">
      <alignment horizontal="center"/>
    </xf>
    <xf numFmtId="9" fontId="11" fillId="0" borderId="0" xfId="1" applyFont="1" applyFill="1" applyAlignment="1">
      <alignment horizontal="left" vertical="center"/>
    </xf>
    <xf numFmtId="0" fontId="11" fillId="17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9" fillId="11" borderId="0" xfId="0" applyFont="1" applyFill="1" applyAlignment="1">
      <alignment horizontal="center"/>
    </xf>
    <xf numFmtId="0" fontId="9" fillId="11" borderId="0" xfId="0" applyFont="1" applyFill="1" applyAlignment="1">
      <alignment vertical="center"/>
    </xf>
    <xf numFmtId="173" fontId="15" fillId="0" borderId="0" xfId="0" applyNumberFormat="1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2" fontId="0" fillId="0" borderId="1" xfId="0" applyNumberFormat="1" applyBorder="1"/>
    <xf numFmtId="0" fontId="0" fillId="17" borderId="0" xfId="0" applyFill="1"/>
    <xf numFmtId="169" fontId="5" fillId="21" borderId="61" xfId="0" applyNumberFormat="1" applyFont="1" applyFill="1" applyBorder="1" applyAlignment="1">
      <alignment horizontal="center" vertical="center"/>
    </xf>
    <xf numFmtId="169" fontId="5" fillId="21" borderId="44" xfId="0" applyNumberFormat="1" applyFont="1" applyFill="1" applyBorder="1" applyAlignment="1">
      <alignment horizontal="center" vertical="center"/>
    </xf>
    <xf numFmtId="169" fontId="5" fillId="21" borderId="62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0" fillId="20" borderId="55" xfId="0" applyFill="1" applyBorder="1" applyAlignment="1">
      <alignment horizontal="center"/>
    </xf>
    <xf numFmtId="172" fontId="4" fillId="11" borderId="63" xfId="0" applyNumberFormat="1" applyFont="1" applyFill="1" applyBorder="1" applyAlignment="1">
      <alignment vertical="center"/>
    </xf>
    <xf numFmtId="172" fontId="4" fillId="11" borderId="63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49" xfId="1" applyNumberFormat="1" applyFont="1" applyFill="1" applyBorder="1" applyAlignment="1">
      <alignment horizontal="center" vertical="top" wrapText="1"/>
    </xf>
    <xf numFmtId="0" fontId="8" fillId="2" borderId="49" xfId="1" applyNumberFormat="1" applyFont="1" applyFill="1" applyBorder="1" applyAlignment="1">
      <alignment horizontal="center" vertical="top" wrapText="1"/>
    </xf>
    <xf numFmtId="0" fontId="8" fillId="4" borderId="49" xfId="1" applyNumberFormat="1" applyFont="1" applyFill="1" applyBorder="1" applyAlignment="1">
      <alignment horizontal="center" vertical="top" wrapText="1"/>
    </xf>
    <xf numFmtId="0" fontId="8" fillId="0" borderId="50" xfId="1" applyNumberFormat="1" applyFont="1" applyFill="1" applyBorder="1" applyAlignment="1">
      <alignment horizontal="center" vertical="top" wrapText="1"/>
    </xf>
    <xf numFmtId="0" fontId="8" fillId="2" borderId="50" xfId="1" applyNumberFormat="1" applyFont="1" applyFill="1" applyBorder="1" applyAlignment="1">
      <alignment horizontal="center" vertical="top" wrapText="1"/>
    </xf>
    <xf numFmtId="0" fontId="9" fillId="19" borderId="50" xfId="1" applyNumberFormat="1" applyFont="1" applyFill="1" applyBorder="1" applyAlignment="1">
      <alignment horizontal="center" vertical="top" wrapText="1"/>
    </xf>
    <xf numFmtId="0" fontId="8" fillId="0" borderId="54" xfId="1" applyNumberFormat="1" applyFont="1" applyFill="1" applyBorder="1" applyAlignment="1">
      <alignment horizontal="center" vertical="top" wrapText="1"/>
    </xf>
    <xf numFmtId="0" fontId="8" fillId="0" borderId="53" xfId="1" applyNumberFormat="1" applyFont="1" applyFill="1" applyBorder="1" applyAlignment="1">
      <alignment horizontal="center" vertical="top" wrapText="1"/>
    </xf>
    <xf numFmtId="0" fontId="8" fillId="0" borderId="52" xfId="1" applyNumberFormat="1" applyFont="1" applyFill="1" applyBorder="1" applyAlignment="1">
      <alignment horizontal="center" vertical="top" wrapText="1"/>
    </xf>
    <xf numFmtId="0" fontId="8" fillId="0" borderId="51" xfId="1" applyNumberFormat="1" applyFont="1" applyFill="1" applyBorder="1" applyAlignment="1">
      <alignment horizontal="center" vertical="top" wrapText="1"/>
    </xf>
    <xf numFmtId="0" fontId="8" fillId="3" borderId="50" xfId="1" applyNumberFormat="1" applyFont="1" applyFill="1" applyBorder="1" applyAlignment="1">
      <alignment horizontal="center" vertical="top" wrapText="1"/>
    </xf>
    <xf numFmtId="0" fontId="8" fillId="3" borderId="49" xfId="1" applyNumberFormat="1" applyFont="1" applyFill="1" applyBorder="1" applyAlignment="1">
      <alignment horizontal="center" vertical="top" wrapText="1"/>
    </xf>
    <xf numFmtId="0" fontId="7" fillId="18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2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wrapText="1"/>
    </xf>
    <xf numFmtId="0" fontId="8" fillId="0" borderId="50" xfId="1" applyNumberFormat="1" applyFont="1" applyBorder="1" applyAlignment="1">
      <alignment horizontal="center" vertical="top" wrapText="1"/>
    </xf>
    <xf numFmtId="170" fontId="8" fillId="0" borderId="50" xfId="1" applyNumberFormat="1" applyFont="1" applyFill="1" applyBorder="1" applyAlignment="1">
      <alignment horizontal="center" vertical="top" wrapText="1"/>
    </xf>
    <xf numFmtId="170" fontId="8" fillId="0" borderId="49" xfId="1" applyNumberFormat="1" applyFont="1" applyFill="1" applyBorder="1" applyAlignment="1">
      <alignment horizontal="center" vertical="top" wrapText="1"/>
    </xf>
    <xf numFmtId="0" fontId="8" fillId="0" borderId="49" xfId="1" applyNumberFormat="1" applyFont="1" applyFill="1" applyBorder="1" applyAlignment="1">
      <alignment horizontal="center" wrapText="1"/>
    </xf>
    <xf numFmtId="0" fontId="8" fillId="3" borderId="49" xfId="1" applyNumberFormat="1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20" borderId="1" xfId="0" applyFill="1" applyBorder="1" applyAlignment="1">
      <alignment horizontal="center"/>
    </xf>
    <xf numFmtId="0" fontId="5" fillId="0" borderId="29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20" borderId="2" xfId="0" applyFill="1" applyBorder="1" applyAlignment="1">
      <alignment horizontal="center"/>
    </xf>
    <xf numFmtId="166" fontId="0" fillId="0" borderId="66" xfId="0" applyNumberFormat="1" applyBorder="1" applyAlignment="1">
      <alignment vertical="center"/>
    </xf>
    <xf numFmtId="10" fontId="8" fillId="0" borderId="49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11" borderId="0" xfId="0" applyFont="1" applyFill="1" applyAlignment="1">
      <alignment vertical="center"/>
    </xf>
    <xf numFmtId="9" fontId="8" fillId="0" borderId="49" xfId="0" applyNumberFormat="1" applyFont="1" applyBorder="1" applyAlignment="1">
      <alignment horizontal="center" vertical="center"/>
    </xf>
    <xf numFmtId="9" fontId="8" fillId="0" borderId="52" xfId="0" applyNumberFormat="1" applyFont="1" applyBorder="1" applyAlignment="1">
      <alignment horizontal="center" vertical="center"/>
    </xf>
    <xf numFmtId="9" fontId="8" fillId="3" borderId="49" xfId="0" applyNumberFormat="1" applyFont="1" applyFill="1" applyBorder="1" applyAlignment="1">
      <alignment horizontal="center" vertical="center"/>
    </xf>
    <xf numFmtId="9" fontId="5" fillId="0" borderId="0" xfId="0" applyNumberFormat="1" applyFont="1" applyAlignment="1">
      <alignment vertical="center"/>
    </xf>
    <xf numFmtId="9" fontId="5" fillId="17" borderId="0" xfId="0" applyNumberFormat="1" applyFont="1" applyFill="1" applyAlignment="1">
      <alignment vertical="center"/>
    </xf>
    <xf numFmtId="0" fontId="7" fillId="0" borderId="68" xfId="0" applyFont="1" applyBorder="1" applyAlignment="1">
      <alignment horizontal="center" vertical="center"/>
    </xf>
    <xf numFmtId="0" fontId="0" fillId="13" borderId="0" xfId="0" applyFill="1"/>
    <xf numFmtId="9" fontId="0" fillId="13" borderId="0" xfId="1" applyFont="1" applyFill="1"/>
    <xf numFmtId="0" fontId="0" fillId="14" borderId="0" xfId="0" applyFill="1"/>
    <xf numFmtId="0" fontId="4" fillId="11" borderId="0" xfId="0" applyFont="1" applyFill="1" applyAlignment="1">
      <alignment horizontal="center" vertical="center"/>
    </xf>
    <xf numFmtId="0" fontId="0" fillId="0" borderId="69" xfId="0" applyBorder="1"/>
    <xf numFmtId="0" fontId="0" fillId="0" borderId="70" xfId="0" applyBorder="1"/>
    <xf numFmtId="0" fontId="0" fillId="0" borderId="71" xfId="0" applyBorder="1"/>
    <xf numFmtId="9" fontId="8" fillId="0" borderId="73" xfId="1" applyFont="1" applyFill="1" applyBorder="1" applyAlignment="1">
      <alignment horizontal="center" wrapText="1"/>
    </xf>
    <xf numFmtId="9" fontId="8" fillId="0" borderId="78" xfId="1" applyFont="1" applyFill="1" applyBorder="1" applyAlignment="1">
      <alignment horizontal="center" wrapText="1"/>
    </xf>
    <xf numFmtId="15" fontId="8" fillId="0" borderId="79" xfId="0" applyNumberFormat="1" applyFont="1" applyBorder="1" applyAlignment="1">
      <alignment horizontal="center" vertical="center"/>
    </xf>
    <xf numFmtId="9" fontId="8" fillId="3" borderId="73" xfId="1" applyFont="1" applyFill="1" applyBorder="1" applyAlignment="1">
      <alignment horizontal="center" wrapText="1"/>
    </xf>
    <xf numFmtId="15" fontId="8" fillId="0" borderId="75" xfId="0" applyNumberFormat="1" applyFont="1" applyBorder="1" applyAlignment="1">
      <alignment horizontal="center" vertical="center"/>
    </xf>
    <xf numFmtId="15" fontId="8" fillId="0" borderId="80" xfId="0" applyNumberFormat="1" applyFont="1" applyBorder="1" applyAlignment="1">
      <alignment horizontal="center" vertical="center"/>
    </xf>
    <xf numFmtId="15" fontId="8" fillId="0" borderId="81" xfId="0" applyNumberFormat="1" applyFont="1" applyBorder="1" applyAlignment="1">
      <alignment horizontal="center" vertical="center"/>
    </xf>
    <xf numFmtId="15" fontId="8" fillId="3" borderId="81" xfId="0" applyNumberFormat="1" applyFont="1" applyFill="1" applyBorder="1" applyAlignment="1">
      <alignment horizontal="center" vertical="center"/>
    </xf>
    <xf numFmtId="0" fontId="8" fillId="0" borderId="72" xfId="1" applyNumberFormat="1" applyFont="1" applyFill="1" applyBorder="1" applyAlignment="1">
      <alignment horizontal="center" vertical="center" wrapText="1"/>
    </xf>
    <xf numFmtId="0" fontId="8" fillId="0" borderId="72" xfId="1" applyNumberFormat="1" applyFont="1" applyFill="1" applyBorder="1" applyAlignment="1">
      <alignment horizontal="center" wrapText="1"/>
    </xf>
    <xf numFmtId="0" fontId="8" fillId="3" borderId="72" xfId="1" applyNumberFormat="1" applyFont="1" applyFill="1" applyBorder="1" applyAlignment="1">
      <alignment horizontal="center" wrapText="1"/>
    </xf>
    <xf numFmtId="0" fontId="8" fillId="0" borderId="83" xfId="1" applyNumberFormat="1" applyFont="1" applyFill="1" applyBorder="1" applyAlignment="1">
      <alignment horizontal="center" wrapText="1"/>
    </xf>
    <xf numFmtId="0" fontId="8" fillId="0" borderId="84" xfId="1" applyNumberFormat="1" applyFont="1" applyFill="1" applyBorder="1" applyAlignment="1">
      <alignment horizontal="center" wrapText="1"/>
    </xf>
    <xf numFmtId="0" fontId="8" fillId="0" borderId="83" xfId="1" applyNumberFormat="1" applyFont="1" applyFill="1" applyBorder="1" applyAlignment="1">
      <alignment horizontal="center" vertical="center" wrapText="1"/>
    </xf>
    <xf numFmtId="0" fontId="8" fillId="23" borderId="49" xfId="0" applyFont="1" applyFill="1" applyBorder="1" applyAlignment="1">
      <alignment horizontal="center" vertical="center"/>
    </xf>
    <xf numFmtId="0" fontId="8" fillId="23" borderId="53" xfId="0" applyFont="1" applyFill="1" applyBorder="1" applyAlignment="1">
      <alignment horizontal="center" vertical="center"/>
    </xf>
    <xf numFmtId="9" fontId="8" fillId="23" borderId="73" xfId="1" applyFont="1" applyFill="1" applyBorder="1" applyAlignment="1">
      <alignment horizontal="center" wrapText="1"/>
    </xf>
    <xf numFmtId="0" fontId="8" fillId="23" borderId="83" xfId="1" applyNumberFormat="1" applyFont="1" applyFill="1" applyBorder="1" applyAlignment="1">
      <alignment horizontal="center" vertical="center" wrapText="1"/>
    </xf>
    <xf numFmtId="15" fontId="8" fillId="23" borderId="75" xfId="0" applyNumberFormat="1" applyFont="1" applyFill="1" applyBorder="1" applyAlignment="1">
      <alignment horizontal="center" vertical="center"/>
    </xf>
    <xf numFmtId="9" fontId="8" fillId="23" borderId="49" xfId="0" applyNumberFormat="1" applyFont="1" applyFill="1" applyBorder="1" applyAlignment="1">
      <alignment horizontal="center" vertical="center"/>
    </xf>
    <xf numFmtId="9" fontId="8" fillId="23" borderId="49" xfId="1" applyFont="1" applyFill="1" applyBorder="1" applyAlignment="1">
      <alignment horizontal="center" vertical="center"/>
    </xf>
    <xf numFmtId="0" fontId="8" fillId="23" borderId="73" xfId="0" applyFont="1" applyFill="1" applyBorder="1" applyAlignment="1">
      <alignment horizontal="center" vertical="center"/>
    </xf>
    <xf numFmtId="0" fontId="8" fillId="23" borderId="72" xfId="0" applyFont="1" applyFill="1" applyBorder="1" applyAlignment="1">
      <alignment horizontal="center" vertical="center"/>
    </xf>
    <xf numFmtId="9" fontId="8" fillId="23" borderId="76" xfId="1" applyFont="1" applyFill="1" applyBorder="1" applyAlignment="1">
      <alignment horizontal="center" wrapText="1"/>
    </xf>
    <xf numFmtId="0" fontId="8" fillId="23" borderId="72" xfId="1" applyNumberFormat="1" applyFont="1" applyFill="1" applyBorder="1" applyAlignment="1">
      <alignment horizontal="center" vertical="center" wrapText="1"/>
    </xf>
    <xf numFmtId="0" fontId="8" fillId="23" borderId="72" xfId="1" applyNumberFormat="1" applyFont="1" applyFill="1" applyBorder="1" applyAlignment="1">
      <alignment horizontal="center" wrapText="1"/>
    </xf>
    <xf numFmtId="0" fontId="9" fillId="23" borderId="49" xfId="0" applyFont="1" applyFill="1" applyBorder="1" applyAlignment="1">
      <alignment horizontal="center" vertical="center"/>
    </xf>
    <xf numFmtId="9" fontId="9" fillId="23" borderId="73" xfId="1" applyFont="1" applyFill="1" applyBorder="1" applyAlignment="1">
      <alignment horizontal="center" wrapText="1"/>
    </xf>
    <xf numFmtId="0" fontId="9" fillId="23" borderId="72" xfId="1" applyNumberFormat="1" applyFont="1" applyFill="1" applyBorder="1" applyAlignment="1">
      <alignment horizontal="center" wrapText="1"/>
    </xf>
    <xf numFmtId="15" fontId="9" fillId="23" borderId="75" xfId="0" applyNumberFormat="1" applyFont="1" applyFill="1" applyBorder="1" applyAlignment="1">
      <alignment horizontal="center" vertical="center"/>
    </xf>
    <xf numFmtId="9" fontId="9" fillId="23" borderId="49" xfId="0" applyNumberFormat="1" applyFont="1" applyFill="1" applyBorder="1" applyAlignment="1">
      <alignment horizontal="center" vertical="center"/>
    </xf>
    <xf numFmtId="9" fontId="9" fillId="23" borderId="49" xfId="1" applyFont="1" applyFill="1" applyBorder="1" applyAlignment="1">
      <alignment horizontal="center" vertical="center"/>
    </xf>
    <xf numFmtId="0" fontId="8" fillId="23" borderId="54" xfId="0" applyFont="1" applyFill="1" applyBorder="1" applyAlignment="1">
      <alignment horizontal="center" vertical="center"/>
    </xf>
    <xf numFmtId="9" fontId="8" fillId="23" borderId="77" xfId="1" applyFont="1" applyFill="1" applyBorder="1" applyAlignment="1">
      <alignment horizontal="center" wrapText="1"/>
    </xf>
    <xf numFmtId="0" fontId="8" fillId="23" borderId="82" xfId="1" applyNumberFormat="1" applyFont="1" applyFill="1" applyBorder="1" applyAlignment="1">
      <alignment horizontal="center" wrapText="1"/>
    </xf>
    <xf numFmtId="15" fontId="8" fillId="23" borderId="74" xfId="0" applyNumberFormat="1" applyFont="1" applyFill="1" applyBorder="1" applyAlignment="1">
      <alignment horizontal="center" vertical="center"/>
    </xf>
    <xf numFmtId="9" fontId="8" fillId="23" borderId="53" xfId="0" applyNumberFormat="1" applyFont="1" applyFill="1" applyBorder="1" applyAlignment="1">
      <alignment horizontal="center" vertical="center"/>
    </xf>
    <xf numFmtId="9" fontId="8" fillId="23" borderId="54" xfId="1" applyFont="1" applyFill="1" applyBorder="1" applyAlignment="1">
      <alignment horizontal="center" vertical="center"/>
    </xf>
    <xf numFmtId="9" fontId="8" fillId="23" borderId="53" xfId="1" applyFont="1" applyFill="1" applyBorder="1" applyAlignment="1">
      <alignment horizontal="center" vertical="center"/>
    </xf>
    <xf numFmtId="0" fontId="8" fillId="23" borderId="67" xfId="0" applyFont="1" applyFill="1" applyBorder="1" applyAlignment="1">
      <alignment horizontal="center" vertical="center"/>
    </xf>
    <xf numFmtId="0" fontId="8" fillId="23" borderId="52" xfId="0" applyFont="1" applyFill="1" applyBorder="1" applyAlignment="1">
      <alignment horizontal="center" vertical="center"/>
    </xf>
    <xf numFmtId="9" fontId="8" fillId="23" borderId="78" xfId="1" applyFont="1" applyFill="1" applyBorder="1" applyAlignment="1">
      <alignment horizontal="center" wrapText="1"/>
    </xf>
    <xf numFmtId="0" fontId="8" fillId="23" borderId="84" xfId="1" applyNumberFormat="1" applyFont="1" applyFill="1" applyBorder="1" applyAlignment="1">
      <alignment horizontal="center" wrapText="1"/>
    </xf>
    <xf numFmtId="15" fontId="8" fillId="23" borderId="80" xfId="0" applyNumberFormat="1" applyFont="1" applyFill="1" applyBorder="1" applyAlignment="1">
      <alignment horizontal="center" vertical="center"/>
    </xf>
    <xf numFmtId="9" fontId="8" fillId="23" borderId="52" xfId="0" applyNumberFormat="1" applyFont="1" applyFill="1" applyBorder="1" applyAlignment="1">
      <alignment horizontal="center" vertical="center"/>
    </xf>
    <xf numFmtId="9" fontId="8" fillId="23" borderId="52" xfId="1" applyFont="1" applyFill="1" applyBorder="1" applyAlignment="1">
      <alignment horizontal="center" vertical="center"/>
    </xf>
    <xf numFmtId="0" fontId="8" fillId="23" borderId="83" xfId="1" applyNumberFormat="1" applyFont="1" applyFill="1" applyBorder="1" applyAlignment="1">
      <alignment horizontal="center" wrapText="1"/>
    </xf>
    <xf numFmtId="0" fontId="8" fillId="23" borderId="50" xfId="0" applyFont="1" applyFill="1" applyBorder="1" applyAlignment="1">
      <alignment horizontal="center" vertical="center"/>
    </xf>
    <xf numFmtId="15" fontId="8" fillId="23" borderId="81" xfId="0" applyNumberFormat="1" applyFont="1" applyFill="1" applyBorder="1" applyAlignment="1">
      <alignment horizontal="center" vertical="center"/>
    </xf>
    <xf numFmtId="9" fontId="8" fillId="23" borderId="50" xfId="1" applyFont="1" applyFill="1" applyBorder="1" applyAlignment="1">
      <alignment horizontal="center" vertical="center"/>
    </xf>
    <xf numFmtId="15" fontId="8" fillId="23" borderId="79" xfId="0" applyNumberFormat="1" applyFont="1" applyFill="1" applyBorder="1" applyAlignment="1">
      <alignment horizontal="center" vertical="center"/>
    </xf>
    <xf numFmtId="9" fontId="8" fillId="23" borderId="49" xfId="1" applyFont="1" applyFill="1" applyBorder="1" applyAlignment="1">
      <alignment horizontal="center" wrapText="1"/>
    </xf>
    <xf numFmtId="0" fontId="8" fillId="23" borderId="49" xfId="1" applyNumberFormat="1" applyFont="1" applyFill="1" applyBorder="1" applyAlignment="1">
      <alignment horizontal="center" wrapText="1"/>
    </xf>
    <xf numFmtId="15" fontId="8" fillId="23" borderId="50" xfId="0" applyNumberFormat="1" applyFont="1" applyFill="1" applyBorder="1" applyAlignment="1">
      <alignment horizontal="center" vertical="center"/>
    </xf>
    <xf numFmtId="9" fontId="8" fillId="23" borderId="73" xfId="1" applyFont="1" applyFill="1" applyBorder="1" applyAlignment="1" applyProtection="1">
      <alignment horizontal="center" wrapText="1"/>
    </xf>
    <xf numFmtId="0" fontId="8" fillId="23" borderId="83" xfId="1" applyNumberFormat="1" applyFont="1" applyFill="1" applyBorder="1" applyAlignment="1" applyProtection="1">
      <alignment horizontal="center" vertical="center" wrapText="1"/>
    </xf>
    <xf numFmtId="9" fontId="8" fillId="23" borderId="49" xfId="1" applyFont="1" applyFill="1" applyBorder="1" applyAlignment="1" applyProtection="1">
      <alignment horizontal="center" vertical="center"/>
    </xf>
    <xf numFmtId="9" fontId="8" fillId="23" borderId="76" xfId="1" applyFont="1" applyFill="1" applyBorder="1" applyAlignment="1" applyProtection="1">
      <alignment horizontal="center" wrapText="1"/>
    </xf>
    <xf numFmtId="0" fontId="8" fillId="23" borderId="72" xfId="1" applyNumberFormat="1" applyFont="1" applyFill="1" applyBorder="1" applyAlignment="1" applyProtection="1">
      <alignment horizontal="center" vertical="center" wrapText="1"/>
    </xf>
    <xf numFmtId="0" fontId="8" fillId="23" borderId="72" xfId="1" applyNumberFormat="1" applyFont="1" applyFill="1" applyBorder="1" applyAlignment="1" applyProtection="1">
      <alignment horizontal="center" wrapText="1"/>
    </xf>
    <xf numFmtId="9" fontId="9" fillId="23" borderId="73" xfId="1" applyFont="1" applyFill="1" applyBorder="1" applyAlignment="1" applyProtection="1">
      <alignment horizontal="center" wrapText="1"/>
    </xf>
    <xf numFmtId="0" fontId="9" fillId="23" borderId="72" xfId="1" applyNumberFormat="1" applyFont="1" applyFill="1" applyBorder="1" applyAlignment="1" applyProtection="1">
      <alignment horizontal="center" wrapText="1"/>
    </xf>
    <xf numFmtId="9" fontId="9" fillId="23" borderId="49" xfId="1" applyFont="1" applyFill="1" applyBorder="1" applyAlignment="1" applyProtection="1">
      <alignment horizontal="center" vertical="center"/>
    </xf>
    <xf numFmtId="9" fontId="8" fillId="23" borderId="77" xfId="1" applyFont="1" applyFill="1" applyBorder="1" applyAlignment="1" applyProtection="1">
      <alignment horizontal="center" wrapText="1"/>
    </xf>
    <xf numFmtId="0" fontId="8" fillId="23" borderId="82" xfId="1" applyNumberFormat="1" applyFont="1" applyFill="1" applyBorder="1" applyAlignment="1" applyProtection="1">
      <alignment horizontal="center" wrapText="1"/>
    </xf>
    <xf numFmtId="9" fontId="8" fillId="23" borderId="54" xfId="1" applyFont="1" applyFill="1" applyBorder="1" applyAlignment="1" applyProtection="1">
      <alignment horizontal="center" vertical="center"/>
    </xf>
    <xf numFmtId="9" fontId="8" fillId="23" borderId="53" xfId="1" applyFont="1" applyFill="1" applyBorder="1" applyAlignment="1" applyProtection="1">
      <alignment horizontal="center" vertical="center"/>
    </xf>
    <xf numFmtId="9" fontId="8" fillId="23" borderId="78" xfId="1" applyFont="1" applyFill="1" applyBorder="1" applyAlignment="1" applyProtection="1">
      <alignment horizontal="center" wrapText="1"/>
    </xf>
    <xf numFmtId="0" fontId="8" fillId="23" borderId="84" xfId="1" applyNumberFormat="1" applyFont="1" applyFill="1" applyBorder="1" applyAlignment="1" applyProtection="1">
      <alignment horizontal="center" wrapText="1"/>
    </xf>
    <xf numFmtId="9" fontId="8" fillId="23" borderId="52" xfId="1" applyFont="1" applyFill="1" applyBorder="1" applyAlignment="1" applyProtection="1">
      <alignment horizontal="center" vertical="center"/>
    </xf>
    <xf numFmtId="0" fontId="8" fillId="23" borderId="83" xfId="1" applyNumberFormat="1" applyFont="1" applyFill="1" applyBorder="1" applyAlignment="1" applyProtection="1">
      <alignment horizontal="center" wrapText="1"/>
    </xf>
    <xf numFmtId="9" fontId="8" fillId="23" borderId="50" xfId="1" applyFont="1" applyFill="1" applyBorder="1" applyAlignment="1" applyProtection="1">
      <alignment horizontal="center" vertical="center"/>
    </xf>
    <xf numFmtId="9" fontId="8" fillId="23" borderId="49" xfId="1" applyFont="1" applyFill="1" applyBorder="1" applyAlignment="1" applyProtection="1">
      <alignment horizontal="center" wrapText="1"/>
    </xf>
    <xf numFmtId="0" fontId="8" fillId="23" borderId="49" xfId="1" applyNumberFormat="1" applyFont="1" applyFill="1" applyBorder="1" applyAlignment="1" applyProtection="1">
      <alignment horizontal="center" wrapText="1"/>
    </xf>
    <xf numFmtId="0" fontId="5" fillId="0" borderId="85" xfId="0" applyFont="1" applyBorder="1" applyAlignment="1">
      <alignment vertical="center"/>
    </xf>
    <xf numFmtId="0" fontId="5" fillId="0" borderId="85" xfId="0" applyFont="1" applyBorder="1" applyAlignment="1">
      <alignment horizontal="center"/>
    </xf>
    <xf numFmtId="0" fontId="5" fillId="0" borderId="86" xfId="0" applyFont="1" applyBorder="1" applyAlignment="1">
      <alignment vertical="center"/>
    </xf>
    <xf numFmtId="0" fontId="5" fillId="0" borderId="87" xfId="0" applyFont="1" applyBorder="1" applyAlignment="1">
      <alignment vertical="center"/>
    </xf>
    <xf numFmtId="0" fontId="5" fillId="0" borderId="87" xfId="0" applyFont="1" applyBorder="1" applyAlignment="1">
      <alignment horizontal="center"/>
    </xf>
    <xf numFmtId="0" fontId="5" fillId="0" borderId="88" xfId="0" applyFont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172" fontId="4" fillId="4" borderId="63" xfId="0" applyNumberFormat="1" applyFont="1" applyFill="1" applyBorder="1" applyAlignment="1">
      <alignment vertical="center"/>
    </xf>
    <xf numFmtId="172" fontId="4" fillId="4" borderId="63" xfId="0" applyNumberFormat="1" applyFont="1" applyFill="1" applyBorder="1" applyAlignment="1">
      <alignment horizontal="center" vertical="center"/>
    </xf>
    <xf numFmtId="0" fontId="9" fillId="24" borderId="0" xfId="0" applyFont="1" applyFill="1" applyAlignment="1">
      <alignment vertical="center"/>
    </xf>
    <xf numFmtId="0" fontId="9" fillId="24" borderId="0" xfId="0" applyFont="1" applyFill="1" applyAlignment="1">
      <alignment horizontal="center"/>
    </xf>
    <xf numFmtId="0" fontId="4" fillId="24" borderId="0" xfId="0" applyFont="1" applyFill="1" applyAlignment="1">
      <alignment horizontal="center" vertical="center"/>
    </xf>
    <xf numFmtId="172" fontId="4" fillId="24" borderId="63" xfId="0" applyNumberFormat="1" applyFont="1" applyFill="1" applyBorder="1" applyAlignment="1">
      <alignment vertical="center"/>
    </xf>
    <xf numFmtId="172" fontId="4" fillId="24" borderId="63" xfId="0" applyNumberFormat="1" applyFont="1" applyFill="1" applyBorder="1" applyAlignment="1">
      <alignment horizontal="center" vertical="center"/>
    </xf>
    <xf numFmtId="9" fontId="9" fillId="0" borderId="49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22" fillId="20" borderId="55" xfId="0" applyNumberFormat="1" applyFont="1" applyFill="1" applyBorder="1" applyAlignment="1">
      <alignment horizontal="center" vertical="center"/>
    </xf>
    <xf numFmtId="0" fontId="22" fillId="21" borderId="33" xfId="0" applyFont="1" applyFill="1" applyBorder="1" applyAlignment="1">
      <alignment horizontal="center" vertical="center"/>
    </xf>
    <xf numFmtId="14" fontId="22" fillId="20" borderId="91" xfId="0" applyNumberFormat="1" applyFont="1" applyFill="1" applyBorder="1" applyAlignment="1">
      <alignment horizontal="center" vertical="center"/>
    </xf>
    <xf numFmtId="0" fontId="23" fillId="17" borderId="0" xfId="0" applyFont="1" applyFill="1" applyAlignment="1">
      <alignment vertical="center"/>
    </xf>
    <xf numFmtId="0" fontId="24" fillId="17" borderId="0" xfId="0" applyFont="1" applyFill="1" applyAlignment="1">
      <alignment vertical="center"/>
    </xf>
    <xf numFmtId="0" fontId="23" fillId="17" borderId="0" xfId="0" applyFont="1" applyFill="1" applyAlignment="1">
      <alignment horizontal="center"/>
    </xf>
    <xf numFmtId="9" fontId="23" fillId="17" borderId="0" xfId="0" applyNumberFormat="1" applyFont="1" applyFill="1" applyAlignment="1">
      <alignment vertical="center"/>
    </xf>
    <xf numFmtId="0" fontId="23" fillId="17" borderId="0" xfId="0" applyFont="1" applyFill="1" applyAlignment="1">
      <alignment horizontal="center" vertical="center"/>
    </xf>
    <xf numFmtId="14" fontId="26" fillId="11" borderId="58" xfId="0" applyNumberFormat="1" applyFont="1" applyFill="1" applyBorder="1" applyAlignment="1">
      <alignment horizontal="center" vertical="center"/>
    </xf>
    <xf numFmtId="0" fontId="27" fillId="0" borderId="92" xfId="0" applyFont="1" applyBorder="1" applyAlignment="1">
      <alignment horizontal="center" vertical="center" wrapText="1"/>
    </xf>
    <xf numFmtId="0" fontId="22" fillId="20" borderId="94" xfId="0" applyFont="1" applyFill="1" applyBorder="1" applyAlignment="1">
      <alignment horizontal="center" vertical="center"/>
    </xf>
    <xf numFmtId="0" fontId="22" fillId="21" borderId="93" xfId="0" applyFont="1" applyFill="1" applyBorder="1" applyAlignment="1">
      <alignment horizontal="center" vertical="center"/>
    </xf>
    <xf numFmtId="0" fontId="24" fillId="20" borderId="95" xfId="0" applyFont="1" applyFill="1" applyBorder="1" applyAlignment="1">
      <alignment horizontal="center" vertical="center"/>
    </xf>
    <xf numFmtId="14" fontId="22" fillId="20" borderId="93" xfId="0" applyNumberFormat="1" applyFont="1" applyFill="1" applyBorder="1" applyAlignment="1">
      <alignment horizontal="center" vertical="center"/>
    </xf>
    <xf numFmtId="0" fontId="30" fillId="0" borderId="32" xfId="0" applyFont="1" applyBorder="1"/>
    <xf numFmtId="0" fontId="0" fillId="0" borderId="32" xfId="0" applyBorder="1"/>
    <xf numFmtId="0" fontId="31" fillId="0" borderId="0" xfId="0" applyFont="1" applyAlignment="1">
      <alignment horizontal="right"/>
    </xf>
    <xf numFmtId="0" fontId="32" fillId="0" borderId="0" xfId="5" applyFont="1"/>
    <xf numFmtId="0" fontId="28" fillId="0" borderId="0" xfId="0" applyFont="1"/>
    <xf numFmtId="0" fontId="31" fillId="0" borderId="0" xfId="0" applyFont="1"/>
    <xf numFmtId="0" fontId="0" fillId="0" borderId="35" xfId="0" applyBorder="1"/>
    <xf numFmtId="0" fontId="0" fillId="0" borderId="14" xfId="0" applyBorder="1"/>
    <xf numFmtId="0" fontId="0" fillId="0" borderId="36" xfId="0" applyBorder="1"/>
    <xf numFmtId="0" fontId="0" fillId="0" borderId="29" xfId="0" applyBorder="1"/>
    <xf numFmtId="0" fontId="0" fillId="0" borderId="4" xfId="0" applyBorder="1"/>
    <xf numFmtId="0" fontId="24" fillId="20" borderId="1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9" fontId="27" fillId="0" borderId="3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41" fillId="21" borderId="93" xfId="0" applyFont="1" applyFill="1" applyBorder="1" applyAlignment="1">
      <alignment horizontal="center" vertical="center"/>
    </xf>
    <xf numFmtId="0" fontId="41" fillId="21" borderId="33" xfId="0" applyFont="1" applyFill="1" applyBorder="1" applyAlignment="1">
      <alignment horizontal="center" vertical="center"/>
    </xf>
    <xf numFmtId="14" fontId="40" fillId="0" borderId="1" xfId="0" applyNumberFormat="1" applyFont="1" applyBorder="1" applyAlignment="1">
      <alignment horizontal="center" vertical="center"/>
    </xf>
    <xf numFmtId="0" fontId="8" fillId="23" borderId="50" xfId="1" applyNumberFormat="1" applyFont="1" applyFill="1" applyBorder="1" applyAlignment="1">
      <alignment horizontal="center" vertical="top" wrapText="1"/>
    </xf>
    <xf numFmtId="0" fontId="8" fillId="23" borderId="49" xfId="1" applyNumberFormat="1" applyFont="1" applyFill="1" applyBorder="1" applyAlignment="1">
      <alignment horizontal="center" vertical="top" wrapText="1"/>
    </xf>
    <xf numFmtId="0" fontId="8" fillId="23" borderId="54" xfId="1" applyNumberFormat="1" applyFont="1" applyFill="1" applyBorder="1" applyAlignment="1">
      <alignment horizontal="center" vertical="top" wrapText="1"/>
    </xf>
    <xf numFmtId="0" fontId="8" fillId="23" borderId="53" xfId="1" applyNumberFormat="1" applyFont="1" applyFill="1" applyBorder="1" applyAlignment="1">
      <alignment horizontal="center" vertical="top" wrapText="1"/>
    </xf>
    <xf numFmtId="0" fontId="8" fillId="0" borderId="67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9" fontId="8" fillId="0" borderId="76" xfId="1" applyFont="1" applyFill="1" applyBorder="1" applyAlignment="1">
      <alignment horizontal="center" wrapText="1"/>
    </xf>
    <xf numFmtId="0" fontId="8" fillId="0" borderId="73" xfId="1" applyNumberFormat="1" applyFont="1" applyFill="1" applyBorder="1" applyAlignment="1">
      <alignment horizontal="center" wrapText="1"/>
    </xf>
    <xf numFmtId="0" fontId="8" fillId="25" borderId="50" xfId="1" applyNumberFormat="1" applyFont="1" applyFill="1" applyBorder="1" applyAlignment="1">
      <alignment horizontal="center" vertical="top" wrapText="1"/>
    </xf>
    <xf numFmtId="0" fontId="8" fillId="25" borderId="49" xfId="1" applyNumberFormat="1" applyFont="1" applyFill="1" applyBorder="1" applyAlignment="1">
      <alignment horizontal="center" vertical="top" wrapText="1"/>
    </xf>
    <xf numFmtId="172" fontId="4" fillId="24" borderId="36" xfId="0" applyNumberFormat="1" applyFont="1" applyFill="1" applyBorder="1" applyAlignment="1">
      <alignment horizontal="center" vertical="center"/>
    </xf>
    <xf numFmtId="172" fontId="4" fillId="24" borderId="29" xfId="0" applyNumberFormat="1" applyFont="1" applyFill="1" applyBorder="1" applyAlignment="1">
      <alignment horizontal="center" vertical="center"/>
    </xf>
    <xf numFmtId="172" fontId="4" fillId="24" borderId="4" xfId="0" applyNumberFormat="1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/>
    </xf>
    <xf numFmtId="172" fontId="4" fillId="24" borderId="1" xfId="0" applyNumberFormat="1" applyFont="1" applyFill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10" fillId="24" borderId="89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173" fontId="35" fillId="0" borderId="0" xfId="0" applyNumberFormat="1" applyFont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60" xfId="0" applyFont="1" applyFill="1" applyBorder="1" applyAlignment="1">
      <alignment horizontal="center" vertical="center"/>
    </xf>
    <xf numFmtId="14" fontId="4" fillId="24" borderId="59" xfId="0" applyNumberFormat="1" applyFont="1" applyFill="1" applyBorder="1" applyAlignment="1">
      <alignment horizontal="center" vertical="center"/>
    </xf>
    <xf numFmtId="0" fontId="20" fillId="11" borderId="100" xfId="5" applyFont="1" applyFill="1" applyBorder="1" applyAlignment="1">
      <alignment horizontal="center" vertical="center"/>
    </xf>
    <xf numFmtId="0" fontId="20" fillId="11" borderId="101" xfId="5" applyFont="1" applyFill="1" applyBorder="1" applyAlignment="1">
      <alignment horizontal="center" vertical="center"/>
    </xf>
    <xf numFmtId="0" fontId="20" fillId="24" borderId="96" xfId="5" applyFont="1" applyFill="1" applyBorder="1" applyAlignment="1">
      <alignment horizontal="center" vertical="center"/>
    </xf>
    <xf numFmtId="0" fontId="20" fillId="24" borderId="97" xfId="5" applyFont="1" applyFill="1" applyBorder="1" applyAlignment="1">
      <alignment horizontal="center" vertical="center"/>
    </xf>
    <xf numFmtId="0" fontId="20" fillId="4" borderId="98" xfId="5" applyFont="1" applyFill="1" applyBorder="1" applyAlignment="1">
      <alignment horizontal="center" vertical="center"/>
    </xf>
    <xf numFmtId="0" fontId="20" fillId="4" borderId="99" xfId="5" applyFont="1" applyFill="1" applyBorder="1" applyAlignment="1">
      <alignment horizontal="center" vertical="center"/>
    </xf>
    <xf numFmtId="172" fontId="4" fillId="4" borderId="1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0" fillId="4" borderId="90" xfId="0" applyFont="1" applyFill="1" applyBorder="1" applyAlignment="1">
      <alignment horizontal="center" vertical="center"/>
    </xf>
    <xf numFmtId="172" fontId="4" fillId="4" borderId="36" xfId="0" applyNumberFormat="1" applyFont="1" applyFill="1" applyBorder="1" applyAlignment="1">
      <alignment horizontal="center" vertical="center"/>
    </xf>
    <xf numFmtId="172" fontId="4" fillId="4" borderId="29" xfId="0" applyNumberFormat="1" applyFont="1" applyFill="1" applyBorder="1" applyAlignment="1">
      <alignment horizontal="center" vertical="center"/>
    </xf>
    <xf numFmtId="172" fontId="4" fillId="4" borderId="4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3" fontId="36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60" xfId="0" applyFont="1" applyFill="1" applyBorder="1" applyAlignment="1">
      <alignment horizontal="center" vertical="center"/>
    </xf>
    <xf numFmtId="14" fontId="4" fillId="4" borderId="59" xfId="0" applyNumberFormat="1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/>
    </xf>
    <xf numFmtId="0" fontId="2" fillId="5" borderId="41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10" borderId="42" xfId="0" applyFont="1" applyFill="1" applyBorder="1" applyAlignment="1">
      <alignment horizontal="center"/>
    </xf>
    <xf numFmtId="0" fontId="2" fillId="10" borderId="43" xfId="0" applyFont="1" applyFill="1" applyBorder="1" applyAlignment="1">
      <alignment horizontal="center"/>
    </xf>
    <xf numFmtId="0" fontId="2" fillId="10" borderId="44" xfId="0" applyFont="1" applyFill="1" applyBorder="1" applyAlignment="1">
      <alignment horizontal="center"/>
    </xf>
    <xf numFmtId="0" fontId="2" fillId="11" borderId="38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horizontal="center" vertical="center"/>
    </xf>
    <xf numFmtId="0" fontId="2" fillId="11" borderId="39" xfId="0" applyFont="1" applyFill="1" applyBorder="1" applyAlignment="1">
      <alignment horizontal="center" vertical="center"/>
    </xf>
    <xf numFmtId="0" fontId="2" fillId="11" borderId="46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2" fillId="11" borderId="47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45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2" fillId="9" borderId="46" xfId="0" applyFont="1" applyFill="1" applyBorder="1" applyAlignment="1">
      <alignment horizontal="center" vertical="center"/>
    </xf>
    <xf numFmtId="0" fontId="2" fillId="9" borderId="40" xfId="0" applyFont="1" applyFill="1" applyBorder="1" applyAlignment="1">
      <alignment horizontal="center" vertical="center"/>
    </xf>
    <xf numFmtId="0" fontId="2" fillId="9" borderId="47" xfId="0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 vertical="center"/>
    </xf>
    <xf numFmtId="0" fontId="2" fillId="10" borderId="45" xfId="0" applyFont="1" applyFill="1" applyBorder="1" applyAlignment="1">
      <alignment horizontal="center" vertical="center"/>
    </xf>
    <xf numFmtId="0" fontId="2" fillId="10" borderId="39" xfId="0" applyFont="1" applyFill="1" applyBorder="1" applyAlignment="1">
      <alignment horizontal="center" vertical="center"/>
    </xf>
    <xf numFmtId="0" fontId="2" fillId="10" borderId="46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 textRotation="90"/>
    </xf>
    <xf numFmtId="0" fontId="2" fillId="7" borderId="21" xfId="0" applyFont="1" applyFill="1" applyBorder="1" applyAlignment="1">
      <alignment horizontal="center" vertical="center" textRotation="90"/>
    </xf>
    <xf numFmtId="0" fontId="2" fillId="8" borderId="20" xfId="0" applyFont="1" applyFill="1" applyBorder="1" applyAlignment="1">
      <alignment horizontal="center" vertical="center" textRotation="90" wrapText="1"/>
    </xf>
    <xf numFmtId="0" fontId="2" fillId="8" borderId="21" xfId="0" applyFont="1" applyFill="1" applyBorder="1" applyAlignment="1">
      <alignment horizontal="center" vertical="center" textRotation="90" wrapText="1"/>
    </xf>
    <xf numFmtId="0" fontId="2" fillId="8" borderId="22" xfId="0" applyFont="1" applyFill="1" applyBorder="1" applyAlignment="1">
      <alignment horizontal="center" vertical="center" textRotation="90" wrapText="1"/>
    </xf>
    <xf numFmtId="165" fontId="2" fillId="10" borderId="40" xfId="2" applyFont="1" applyFill="1" applyBorder="1" applyAlignment="1">
      <alignment horizontal="center" vertical="center"/>
    </xf>
    <xf numFmtId="165" fontId="2" fillId="10" borderId="47" xfId="2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2" borderId="29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38" fillId="24" borderId="1" xfId="0" applyFont="1" applyFill="1" applyBorder="1" applyAlignment="1">
      <alignment horizontal="center" vertical="center"/>
    </xf>
    <xf numFmtId="0" fontId="38" fillId="11" borderId="1" xfId="0" applyFont="1" applyFill="1" applyBorder="1" applyAlignment="1">
      <alignment horizontal="center" vertical="center"/>
    </xf>
    <xf numFmtId="169" fontId="6" fillId="11" borderId="0" xfId="0" applyNumberFormat="1" applyFont="1" applyFill="1" applyAlignment="1">
      <alignment horizontal="center" vertical="center"/>
    </xf>
    <xf numFmtId="171" fontId="6" fillId="11" borderId="0" xfId="0" applyNumberFormat="1" applyFont="1" applyFill="1" applyAlignment="1">
      <alignment horizontal="center" vertical="center"/>
    </xf>
    <xf numFmtId="168" fontId="6" fillId="11" borderId="0" xfId="0" applyNumberFormat="1" applyFont="1" applyFill="1" applyAlignment="1">
      <alignment horizontal="center" vertical="center"/>
    </xf>
    <xf numFmtId="172" fontId="4" fillId="11" borderId="36" xfId="0" applyNumberFormat="1" applyFont="1" applyFill="1" applyBorder="1" applyAlignment="1">
      <alignment horizontal="center" vertical="center"/>
    </xf>
    <xf numFmtId="172" fontId="4" fillId="11" borderId="29" xfId="0" applyNumberFormat="1" applyFont="1" applyFill="1" applyBorder="1" applyAlignment="1">
      <alignment horizontal="center" vertical="center"/>
    </xf>
    <xf numFmtId="172" fontId="4" fillId="11" borderId="4" xfId="0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60" xfId="0" applyFont="1" applyFill="1" applyBorder="1" applyAlignment="1">
      <alignment horizontal="center" vertical="center"/>
    </xf>
    <xf numFmtId="14" fontId="4" fillId="11" borderId="59" xfId="0" applyNumberFormat="1" applyFont="1" applyFill="1" applyBorder="1" applyAlignment="1">
      <alignment horizontal="center" vertical="center"/>
    </xf>
    <xf numFmtId="0" fontId="10" fillId="11" borderId="58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172" fontId="4" fillId="11" borderId="1" xfId="0" applyNumberFormat="1" applyFont="1" applyFill="1" applyBorder="1" applyAlignment="1">
      <alignment horizontal="center" vertical="center"/>
    </xf>
    <xf numFmtId="173" fontId="14" fillId="0" borderId="0" xfId="0" applyNumberFormat="1" applyFont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39" fillId="11" borderId="11" xfId="0" applyFont="1" applyFill="1" applyBorder="1" applyAlignment="1">
      <alignment horizontal="center" vertical="center" wrapText="1"/>
    </xf>
    <xf numFmtId="0" fontId="39" fillId="11" borderId="12" xfId="0" applyFont="1" applyFill="1" applyBorder="1" applyAlignment="1">
      <alignment horizontal="center" vertical="center" wrapText="1"/>
    </xf>
    <xf numFmtId="0" fontId="27" fillId="24" borderId="102" xfId="0" applyFont="1" applyFill="1" applyBorder="1" applyAlignment="1">
      <alignment horizontal="center" vertical="center" wrapText="1"/>
    </xf>
    <xf numFmtId="0" fontId="27" fillId="24" borderId="0" xfId="0" applyFont="1" applyFill="1" applyAlignment="1">
      <alignment horizontal="center" vertical="center" wrapText="1"/>
    </xf>
    <xf numFmtId="9" fontId="27" fillId="4" borderId="11" xfId="0" applyNumberFormat="1" applyFont="1" applyFill="1" applyBorder="1" applyAlignment="1">
      <alignment horizontal="center" vertical="center" wrapText="1"/>
    </xf>
    <xf numFmtId="9" fontId="27" fillId="4" borderId="28" xfId="0" applyNumberFormat="1" applyFont="1" applyFill="1" applyBorder="1" applyAlignment="1">
      <alignment horizontal="center" vertical="center" wrapText="1"/>
    </xf>
    <xf numFmtId="9" fontId="27" fillId="4" borderId="1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7" fillId="18" borderId="64" xfId="0" applyFont="1" applyFill="1" applyBorder="1" applyAlignment="1">
      <alignment horizontal="center" vertical="center"/>
    </xf>
    <xf numFmtId="0" fontId="7" fillId="18" borderId="61" xfId="0" applyFont="1" applyFill="1" applyBorder="1" applyAlignment="1">
      <alignment horizontal="center" vertical="center"/>
    </xf>
    <xf numFmtId="0" fontId="7" fillId="18" borderId="62" xfId="0" applyFont="1" applyFill="1" applyBorder="1" applyAlignment="1">
      <alignment horizontal="center" vertical="center"/>
    </xf>
    <xf numFmtId="0" fontId="7" fillId="18" borderId="65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0" fontId="7" fillId="18" borderId="36" xfId="0" applyFont="1" applyFill="1" applyBorder="1" applyAlignment="1">
      <alignment horizontal="center" vertical="center"/>
    </xf>
    <xf numFmtId="0" fontId="7" fillId="18" borderId="29" xfId="0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center" vertical="center"/>
    </xf>
  </cellXfs>
  <cellStyles count="6">
    <cellStyle name="Comma 2" xfId="4" xr:uid="{5333ABB2-44AF-460C-A3A7-DACC61CB3111}"/>
    <cellStyle name="Currency" xfId="2" builtinId="4"/>
    <cellStyle name="Currency 2" xfId="3" xr:uid="{58078CE9-C808-483F-BD5A-5F6A9244DB19}"/>
    <cellStyle name="Hyperlink" xfId="5" builtinId="8"/>
    <cellStyle name="Normal" xfId="0" builtinId="0"/>
    <cellStyle name="Percent" xfId="1" builtinId="5"/>
  </cellStyles>
  <dxfs count="25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26"/>
      </font>
      <numFmt numFmtId="17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6"/>
      </font>
      <numFmt numFmtId="17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6"/>
      </font>
      <numFmt numFmtId="17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6"/>
      </font>
      <numFmt numFmtId="17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6"/>
      </font>
      <numFmt numFmtId="17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6"/>
      </font>
      <numFmt numFmtId="17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26"/>
      </font>
      <numFmt numFmtId="174" formatCode="m/d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minor"/>
      </font>
      <numFmt numFmtId="174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medium">
          <color theme="2" tint="-9.9917600024414813E-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2" tint="-0.249977111117893"/>
        </right>
        <top style="medium">
          <color theme="2" tint="-9.9917600024414813E-2"/>
        </top>
        <bottom/>
        <vertical/>
        <horizontal/>
      </border>
    </dxf>
    <dxf>
      <border outline="0">
        <left style="thin">
          <color indexed="64"/>
        </left>
        <top style="medium">
          <color theme="2" tint="-9.9917600024414813E-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74" formatCode="m/d/yyyy"/>
      <fill>
        <patternFill patternType="solid">
          <fgColor indexed="64"/>
          <bgColor theme="3" tint="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DDDF9"/>
      <color rgb="FFFF99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COVER!$E$84</c:f>
              <c:strCache>
                <c:ptCount val="1"/>
                <c:pt idx="0">
                  <c:v>% OF TOTAL IMPACT 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747-489D-957D-221ABD1E0B60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747-489D-957D-221ABD1E0B60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747-489D-957D-221ABD1E0B6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689DA83-B1EA-44C7-923A-677F39675427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595C79B-B1D6-4BAC-B309-BB5AF92C9C25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747-489D-957D-221ABD1E0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E43E0D-16AF-4BD3-A15B-FB6D0CB28248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5C3D1BE9-80D7-412D-97AB-7B16BF0F6354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747-489D-957D-221ABD1E0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9A76703-0788-4101-A172-7A31242C80BA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BB515541-1EA5-43CB-96C1-50508FBCC1D4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747-489D-957D-221ABD1E0B60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COVER!$C$85:$C$87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COVER!$E$85:$E$87</c:f>
              <c:numCache>
                <c:formatCode>0%</c:formatCode>
                <c:ptCount val="3"/>
                <c:pt idx="0">
                  <c:v>0.51086825925016577</c:v>
                </c:pt>
                <c:pt idx="1">
                  <c:v>0.13824446661686576</c:v>
                </c:pt>
                <c:pt idx="2">
                  <c:v>0.35088727413296822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COVER!$D$85:$D$87</c15:f>
                <c15:dlblRangeCache>
                  <c:ptCount val="3"/>
                  <c:pt idx="0">
                    <c:v>782.36</c:v>
                  </c:pt>
                  <c:pt idx="1">
                    <c:v>211.712</c:v>
                  </c:pt>
                  <c:pt idx="2">
                    <c:v>537.36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0747-489D-957D-221ABD1E0B6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COVER!$G$59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58B-493C-802A-A5033C4F77B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58B-493C-802A-A5033C4F77B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58B-493C-802A-A5033C4F77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COVER!$G$60:$G$62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COVER!$H$60:$H$62</c:f>
              <c:numCache>
                <c:formatCode>General</c:formatCode>
                <c:ptCount val="3"/>
                <c:pt idx="0">
                  <c:v>5</c:v>
                </c:pt>
                <c:pt idx="1">
                  <c:v>26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8B-493C-802A-A5033C4F77B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COVER!$C$59</c:f>
              <c:strCache>
                <c:ptCount val="1"/>
                <c:pt idx="0">
                  <c:v>PROB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CF5-48C5-BC7D-95E6F3392EA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CF5-48C5-BC7D-95E6F3392EA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6CF5-48C5-BC7D-95E6F3392E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COVER!$C$60:$C$62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COVER!$D$60:$D$62</c:f>
              <c:numCache>
                <c:formatCode>General</c:formatCode>
                <c:ptCount val="3"/>
                <c:pt idx="0">
                  <c:v>11</c:v>
                </c:pt>
                <c:pt idx="1">
                  <c:v>15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F5-48C5-BC7D-95E6F3392EA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COVER!$K$59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75A-4A9C-9CD8-55CB7192F92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75A-4A9C-9CD8-55CB7192F92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75A-4A9C-9CD8-55CB7192F92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75A-4A9C-9CD8-55CB7192F92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75A-4A9C-9CD8-55CB7192F9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COVER!$K$60:$K$64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COVER!$L$60:$L$64</c:f>
              <c:numCache>
                <c:formatCode>General</c:formatCode>
                <c:ptCount val="5"/>
                <c:pt idx="0">
                  <c:v>17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5A-4A9C-9CD8-55CB7192F92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COVER!$O$59</c:f>
              <c:strCache>
                <c:ptCount val="1"/>
                <c:pt idx="0">
                  <c:v>YEARS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3C9-47EF-B53B-A31C9EFCDFA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3C9-47EF-B53B-A31C9EFCDFA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3C9-47EF-B53B-A31C9EFCDFA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3C9-47EF-B53B-A31C9EFCDFA3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3C9-47EF-B53B-A31C9EFCDFA3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C3C9-47EF-B53B-A31C9EFCDF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COVER!$O$60:$O$65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COVER!$O$60:$O$65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3C9-47EF-B53B-A31C9EFCDF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COVER!$G$84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F4A-4A83-92CE-2A529929C5F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F4A-4A83-92CE-2A529929C5F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F4A-4A83-92CE-2A529929C5F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04F29CE-B085-4C9D-8A24-1A362AB0ED4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DCD930F-3446-465B-97C1-83D93D04EB3A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4A-4A83-92CE-2A529929C5F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48AF93-CDF3-45B2-9E51-3833594AAC9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4E16224E-D905-488E-ADFB-E4F8FF9B5717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4A-4A83-92CE-2A529929C5F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8CB19F-4C70-472D-A11B-4EF27F0097F1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C7700240-50CA-4A14-AF12-8000C0DDA922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4A-4A83-92CE-2A529929C5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COVER!$G$85:$G$87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COVER!$I$85:$I$87</c:f>
              <c:numCache>
                <c:formatCode>0%</c:formatCode>
                <c:ptCount val="3"/>
                <c:pt idx="0">
                  <c:v>0.10246618850853316</c:v>
                </c:pt>
                <c:pt idx="1">
                  <c:v>0.4067382684964137</c:v>
                </c:pt>
                <c:pt idx="2">
                  <c:v>0.4907955429950529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COVER!$H$85:$H$87</c15:f>
                <c15:dlblRangeCache>
                  <c:ptCount val="3"/>
                  <c:pt idx="0">
                    <c:v>156.92</c:v>
                  </c:pt>
                  <c:pt idx="1">
                    <c:v>622.892</c:v>
                  </c:pt>
                  <c:pt idx="2">
                    <c:v>751.62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F4A-4A83-92CE-2A529929C5F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COVER!$O$84</c:f>
              <c:strCache>
                <c:ptCount val="1"/>
                <c:pt idx="0">
                  <c:v>YEARS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BB1-417F-ABC8-E5BE5D39C7C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BB1-417F-ABC8-E5BE5D39C7C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BB1-417F-ABC8-E5BE5D39C7C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BB1-417F-ABC8-E5BE5D39C7C3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BB1-417F-ABC8-E5BE5D39C7C3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4BB1-417F-ABC8-E5BE5D39C7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COVER!$O$85:$O$90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COVER!$Q$85:$Q$90</c:f>
              <c:numCache>
                <c:formatCode>0%</c:formatCode>
                <c:ptCount val="6"/>
                <c:pt idx="0">
                  <c:v>0.10235261267449894</c:v>
                </c:pt>
                <c:pt idx="1">
                  <c:v>0.12014423755021438</c:v>
                </c:pt>
                <c:pt idx="2">
                  <c:v>0.1943757874438217</c:v>
                </c:pt>
                <c:pt idx="3">
                  <c:v>0.1943757874438217</c:v>
                </c:pt>
                <c:pt idx="4">
                  <c:v>0.1943757874438217</c:v>
                </c:pt>
                <c:pt idx="5">
                  <c:v>0.1943757874438217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BB1-417F-ABC8-E5BE5D39C7C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TERm Impact per Customer</a:t>
            </a:r>
          </a:p>
        </c:rich>
      </c:tx>
      <c:layout>
        <c:manualLayout>
          <c:xMode val="edge"/>
          <c:yMode val="edge"/>
          <c:x val="0.31104236035407529"/>
          <c:y val="3.6718311481126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COUNT!$AE$10</c:f>
              <c:strCache>
                <c:ptCount val="1"/>
                <c:pt idx="0">
                  <c:v>SORTED TERM IMPACT A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COUNT!$AD$11:$AD$29</c:f>
              <c:strCache>
                <c:ptCount val="19"/>
                <c:pt idx="0">
                  <c:v>Emirates</c:v>
                </c:pt>
                <c:pt idx="1">
                  <c:v>Qatar</c:v>
                </c:pt>
                <c:pt idx="2">
                  <c:v>Egypt</c:v>
                </c:pt>
                <c:pt idx="3">
                  <c:v>Ethiopia</c:v>
                </c:pt>
                <c:pt idx="4">
                  <c:v>Etihad</c:v>
                </c:pt>
                <c:pt idx="5">
                  <c:v>SAA</c:v>
                </c:pt>
                <c:pt idx="6">
                  <c:v>Gulf</c:v>
                </c:pt>
                <c:pt idx="7">
                  <c:v>Qanot Sharq</c:v>
                </c:pt>
                <c:pt idx="8">
                  <c:v>Turkmenistan</c:v>
                </c:pt>
                <c:pt idx="9">
                  <c:v>Tanzania</c:v>
                </c:pt>
                <c:pt idx="10">
                  <c:v>Silkway</c:v>
                </c:pt>
                <c:pt idx="11">
                  <c:v>Saudia</c:v>
                </c:pt>
                <c:pt idx="12">
                  <c:v>Air Algerie</c:v>
                </c:pt>
                <c:pt idx="13">
                  <c:v>Rwanda</c:v>
                </c:pt>
                <c:pt idx="14">
                  <c:v>Senegal</c:v>
                </c:pt>
                <c:pt idx="15">
                  <c:v>Austral</c:v>
                </c:pt>
                <c:pt idx="16">
                  <c:v>Qatar Amiri</c:v>
                </c:pt>
                <c:pt idx="17">
                  <c:v>Mauritus</c:v>
                </c:pt>
                <c:pt idx="18">
                  <c:v>Kuwait</c:v>
                </c:pt>
              </c:strCache>
            </c:strRef>
          </c:cat>
          <c:val>
            <c:numRef>
              <c:f>COUNT!$AE$11:$AE$29</c:f>
              <c:numCache>
                <c:formatCode>General</c:formatCode>
                <c:ptCount val="19"/>
                <c:pt idx="0">
                  <c:v>677.28</c:v>
                </c:pt>
                <c:pt idx="1">
                  <c:v>203.95999999999998</c:v>
                </c:pt>
                <c:pt idx="2">
                  <c:v>152.84</c:v>
                </c:pt>
                <c:pt idx="3">
                  <c:v>132.28</c:v>
                </c:pt>
                <c:pt idx="4">
                  <c:v>77.760000000000005</c:v>
                </c:pt>
                <c:pt idx="5">
                  <c:v>54</c:v>
                </c:pt>
                <c:pt idx="6">
                  <c:v>40.92</c:v>
                </c:pt>
                <c:pt idx="7">
                  <c:v>36</c:v>
                </c:pt>
                <c:pt idx="8">
                  <c:v>30</c:v>
                </c:pt>
                <c:pt idx="9">
                  <c:v>28.552</c:v>
                </c:pt>
                <c:pt idx="10">
                  <c:v>25.2</c:v>
                </c:pt>
                <c:pt idx="11">
                  <c:v>21.46</c:v>
                </c:pt>
                <c:pt idx="12">
                  <c:v>20</c:v>
                </c:pt>
                <c:pt idx="13">
                  <c:v>12</c:v>
                </c:pt>
                <c:pt idx="14">
                  <c:v>10</c:v>
                </c:pt>
                <c:pt idx="15">
                  <c:v>4.8</c:v>
                </c:pt>
                <c:pt idx="16">
                  <c:v>2.7</c:v>
                </c:pt>
                <c:pt idx="17">
                  <c:v>1.6800000000000002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D-4547-8D01-E168965043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COVER!$E$84</c:f>
              <c:strCache>
                <c:ptCount val="1"/>
                <c:pt idx="0">
                  <c:v>% OF TOTAL IMPACT 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DAC-4A7C-81A5-28ADFC3986C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DAC-4A7C-81A5-28ADFC3986C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DAC-4A7C-81A5-28ADFC3986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8FE0A31-0FA6-4844-A04E-FAB26C2D271B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1E5BF263-DE5B-456E-8D99-4694730E4277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DAC-4A7C-81A5-28ADFC3986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67331B4-83EF-4A59-B449-C0AB19EBCE10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D3240610-8F9D-405A-88D7-8D5C6154568F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DAC-4A7C-81A5-28ADFC3986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CFFDE16-C962-4F9C-8F90-B5A89683AE83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3A25B6EB-26F5-4F19-BC6B-76956A63A6EF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DAC-4A7C-81A5-28ADFC3986C7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COVER!$C$85:$C$87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COVER!$D$85:$D$87</c:f>
              <c:numCache>
                <c:formatCode>General</c:formatCode>
                <c:ptCount val="3"/>
                <c:pt idx="0">
                  <c:v>782.36</c:v>
                </c:pt>
                <c:pt idx="1">
                  <c:v>211.71200000000002</c:v>
                </c:pt>
                <c:pt idx="2">
                  <c:v>537.3599999999999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COVER!$D$85:$D$87</c15:f>
                <c15:dlblRangeCache>
                  <c:ptCount val="3"/>
                  <c:pt idx="0">
                    <c:v>782.36</c:v>
                  </c:pt>
                  <c:pt idx="1">
                    <c:v>211.712</c:v>
                  </c:pt>
                  <c:pt idx="2">
                    <c:v>537.36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4DAC-4A7C-81A5-28ADFC3986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COVER!$G$84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35A-4CC6-996F-D1287E31F4E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35A-4CC6-996F-D1287E31F4E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35A-4CC6-996F-D1287E31F4E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AE84B0F-9CD2-4F3F-A964-77EB8AAA9C30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8DA94B39-7153-4ADA-A6D7-D4081E8B5C46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35A-4CC6-996F-D1287E31F4E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26EEFC3-B347-417F-90B4-26C163181696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2BDF8BA9-B1FF-47CD-97B7-4FBBD62278D1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5A-4CC6-996F-D1287E31F4E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2116BB-8F78-4888-80FC-170D5BEF823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BB7662C7-E059-4A36-A8EB-31E96482F61D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5A-4CC6-996F-D1287E31F4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COVER!$G$85:$G$87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COVER!$H$85:$H$87</c:f>
              <c:numCache>
                <c:formatCode>General</c:formatCode>
                <c:ptCount val="3"/>
                <c:pt idx="0">
                  <c:v>156.91999999999999</c:v>
                </c:pt>
                <c:pt idx="1">
                  <c:v>622.89199999999994</c:v>
                </c:pt>
                <c:pt idx="2">
                  <c:v>751.62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COVER!$H$85:$H$87</c15:f>
                <c15:dlblRangeCache>
                  <c:ptCount val="3"/>
                  <c:pt idx="0">
                    <c:v>156.92</c:v>
                  </c:pt>
                  <c:pt idx="1">
                    <c:v>622.892</c:v>
                  </c:pt>
                  <c:pt idx="2">
                    <c:v>751.62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35A-4CC6-996F-D1287E31F4E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</a:t>
            </a:r>
            <a:r>
              <a:rPr lang="en-US" baseline="0"/>
              <a:t> term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 LOG'!$H$14</c:f>
              <c:strCache>
                <c:ptCount val="1"/>
                <c:pt idx="0">
                  <c:v>Asks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'MEA LOG'!$H$15:$H$55</c:f>
              <c:strCache>
                <c:ptCount val="28"/>
                <c:pt idx="0">
                  <c:v>OWS - eliminate $20k remedy</c:v>
                </c:pt>
                <c:pt idx="1">
                  <c:v>Additional 3 x SPE (10 %to 12%)</c:v>
                </c:pt>
                <c:pt idx="2">
                  <c:v>Eliminate NDSES Cost via DAT</c:v>
                </c:pt>
                <c:pt idx="3">
                  <c:v>Increase in escalation from 2% to 3%</c:v>
                </c:pt>
                <c:pt idx="4">
                  <c:v>Introduce Precedent Matrix</c:v>
                </c:pt>
                <c:pt idx="5">
                  <c:v>Incremental SPE </c:v>
                </c:pt>
                <c:pt idx="6">
                  <c:v>Incremental SPE </c:v>
                </c:pt>
                <c:pt idx="7">
                  <c:v>Min Term Extension (life)</c:v>
                </c:pt>
                <c:pt idx="8">
                  <c:v>Min Term Extension</c:v>
                </c:pt>
                <c:pt idx="9">
                  <c:v>Increase escalation</c:v>
                </c:pt>
                <c:pt idx="10">
                  <c:v>Credit Back Removal</c:v>
                </c:pt>
                <c:pt idx="11">
                  <c:v>Exit for convenience removal -84</c:v>
                </c:pt>
                <c:pt idx="12">
                  <c:v>Exit for convenience removal -97</c:v>
                </c:pt>
                <c:pt idx="13">
                  <c:v>Sell 1 x SPE</c:v>
                </c:pt>
                <c:pt idx="14">
                  <c:v>Correct the CRP!!</c:v>
                </c:pt>
                <c:pt idx="15">
                  <c:v>Term Extension </c:v>
                </c:pt>
                <c:pt idx="16">
                  <c:v>Transportation Service Buy Out</c:v>
                </c:pt>
                <c:pt idx="17">
                  <c:v>Collect debt </c:v>
                </c:pt>
                <c:pt idx="18">
                  <c:v>TCA Reconciliation (CRP Improvement)</c:v>
                </c:pt>
                <c:pt idx="19">
                  <c:v>Transportation Service Buy Out for first 12</c:v>
                </c:pt>
                <c:pt idx="20">
                  <c:v>Extend Classic</c:v>
                </c:pt>
                <c:pt idx="21">
                  <c:v>NDSES improvement through SPE sales </c:v>
                </c:pt>
                <c:pt idx="22">
                  <c:v>3 Year Extension</c:v>
                </c:pt>
                <c:pt idx="23">
                  <c:v>TCA Extension/Exit credit trade</c:v>
                </c:pt>
                <c:pt idx="24">
                  <c:v>Maintain SPE % </c:v>
                </c:pt>
                <c:pt idx="25">
                  <c:v>Reduce NDSES Cost</c:v>
                </c:pt>
                <c:pt idx="26">
                  <c:v>Min Term Extension</c:v>
                </c:pt>
                <c:pt idx="27">
                  <c:v>Additional 7 X A/C</c:v>
                </c:pt>
              </c:strCache>
            </c:strRef>
          </c:xVal>
          <c:yVal>
            <c:numRef>
              <c:f>'MEA LOG'!$S$15:$S$55</c:f>
            </c:numRef>
          </c:yVal>
          <c:smooth val="0"/>
          <c:extLst>
            <c:ext xmlns:c16="http://schemas.microsoft.com/office/drawing/2014/chart" uri="{C3380CC4-5D6E-409C-BE32-E72D297353CC}">
              <c16:uniqueId val="{00000000-3201-4B6A-A836-3833EAD787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19581136"/>
        <c:axId val="919583216"/>
      </c:scatterChart>
      <c:valAx>
        <c:axId val="919581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</a:t>
                </a:r>
                <a:r>
                  <a:rPr lang="en-GB" baseline="0"/>
                  <a:t> OPP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crossBetween val="midCat"/>
      </c:val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IMPACT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COVER!$E$84</c:f>
              <c:strCache>
                <c:ptCount val="1"/>
                <c:pt idx="0">
                  <c:v>% OF TOTAL IMPACT 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B75-4EC7-8D46-34AE751320B1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B75-4EC7-8D46-34AE751320B1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B75-4EC7-8D46-34AE751320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BCE4231-3C13-409B-B411-A3D15535758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52C970DC-952C-40FD-BEAB-99DBAA339F04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B75-4EC7-8D46-34AE751320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0A358A-22B3-4E05-92C2-16570F2FB4F1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190D9FA5-B603-495A-85D7-18461F0D98CB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B75-4EC7-8D46-34AE751320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11314B-D114-4267-84FC-68D6AECE59C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76189F7B-D902-4AF9-B941-5A279C4EB002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B75-4EC7-8D46-34AE751320B1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COVER!$C$85:$C$87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COVER!$E$85:$E$87</c:f>
              <c:numCache>
                <c:formatCode>0%</c:formatCode>
                <c:ptCount val="3"/>
                <c:pt idx="0">
                  <c:v>0.51086825925016577</c:v>
                </c:pt>
                <c:pt idx="1">
                  <c:v>0.13824446661686576</c:v>
                </c:pt>
                <c:pt idx="2">
                  <c:v>0.35088727413296822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COVER!$D$85:$D$87</c15:f>
                <c15:dlblRangeCache>
                  <c:ptCount val="3"/>
                  <c:pt idx="0">
                    <c:v>782.36</c:v>
                  </c:pt>
                  <c:pt idx="1">
                    <c:v>211.712</c:v>
                  </c:pt>
                  <c:pt idx="2">
                    <c:v>537.36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2B75-4EC7-8D46-34AE751320B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COVER!$K$84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29B-46BA-BD48-42F4BF11C7A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29B-46BA-BD48-42F4BF11C7A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29B-46BA-BD48-42F4BF11C7A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F29B-46BA-BD48-42F4BF11C7A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29B-46BA-BD48-42F4BF11C7A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9D66022-8BD2-420C-BD65-0720AF289774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AE28C94-EBC6-4897-A3CD-3F2135F5310A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29B-46BA-BD48-42F4BF11C7A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9FDA8A-2866-4942-BCBB-14A9AA5C077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C992D733-46E7-4117-ABFE-7A45BD7A0C3C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29B-46BA-BD48-42F4BF11C7A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9B1374C-CD7E-4C38-A180-58D09B32FA7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BC3AA6BA-6C2D-452B-A73B-A2D783AB0E17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29B-46BA-BD48-42F4BF11C7A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067A7DE-9057-46B0-99EB-3E2F6F4858D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A6B10410-BEAF-41B4-BC80-01F8A95F1C33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29B-46BA-BD48-42F4BF11C7A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6235BB5-CEBC-43E0-8F8C-9B17BB9D99BD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2AEBBC83-F1BA-46F4-B312-0D5400FBC962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29B-46BA-BD48-42F4BF11C7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COVER!$K$85:$K$89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COVER!$M$85:$M$89</c:f>
              <c:numCache>
                <c:formatCode>0%</c:formatCode>
                <c:ptCount val="5"/>
                <c:pt idx="0">
                  <c:v>0.27015238025586502</c:v>
                </c:pt>
                <c:pt idx="1">
                  <c:v>0.12316576903186036</c:v>
                </c:pt>
                <c:pt idx="2">
                  <c:v>3.1264855377189447E-2</c:v>
                </c:pt>
                <c:pt idx="3">
                  <c:v>5.3662193293597102E-2</c:v>
                </c:pt>
                <c:pt idx="4">
                  <c:v>0.3958334421639354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COVER!$L$85:$L$89</c15:f>
                <c15:dlblRangeCache>
                  <c:ptCount val="5"/>
                  <c:pt idx="0">
                    <c:v>413.72</c:v>
                  </c:pt>
                  <c:pt idx="1">
                    <c:v>188.62</c:v>
                  </c:pt>
                  <c:pt idx="2">
                    <c:v>47.88</c:v>
                  </c:pt>
                  <c:pt idx="3">
                    <c:v>82.18</c:v>
                  </c:pt>
                  <c:pt idx="4">
                    <c:v>606.192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F29B-46BA-BD48-42F4BF11C7A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COVER!$G$84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6C1-4A41-A71A-D9E42F27AFE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6C1-4A41-A71A-D9E42F27AFE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56C1-4A41-A71A-D9E42F27AFE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8894877-1044-4EB8-955E-AEC61BAE73B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1C7D12F2-63EB-4D1F-BFED-E633E6ACCC2A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6C1-4A41-A71A-D9E42F27AFE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39CA36-9C5E-4151-8134-F52855B6259A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4D350FA2-2839-4085-8063-71534F255EEB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6C1-4A41-A71A-D9E42F27AFE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9B62023-9E47-4329-B80E-68272BB45B5B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812DF96F-2273-413E-859D-6666AC194CB1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6C1-4A41-A71A-D9E42F27AF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COVER!$G$85:$G$87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COVER!$I$85:$I$87</c:f>
              <c:numCache>
                <c:formatCode>0%</c:formatCode>
                <c:ptCount val="3"/>
                <c:pt idx="0">
                  <c:v>0.10246618850853316</c:v>
                </c:pt>
                <c:pt idx="1">
                  <c:v>0.4067382684964137</c:v>
                </c:pt>
                <c:pt idx="2">
                  <c:v>0.4907955429950529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COVER!$H$85:$H$87</c15:f>
                <c15:dlblRangeCache>
                  <c:ptCount val="3"/>
                  <c:pt idx="0">
                    <c:v>156.92</c:v>
                  </c:pt>
                  <c:pt idx="1">
                    <c:v>622.892</c:v>
                  </c:pt>
                  <c:pt idx="2">
                    <c:v>751.62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56C1-4A41-A71A-D9E42F27AFE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COVER!$C$108</c:f>
              <c:strCache>
                <c:ptCount val="1"/>
                <c:pt idx="0">
                  <c:v>PROB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816-4C8A-B9CB-57E4E189378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816-4C8A-B9CB-57E4E189378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816-4C8A-B9CB-57E4E18937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COVER!$C$109:$C$111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COVER!$D$109:$D$111</c:f>
              <c:numCache>
                <c:formatCode>0.00</c:formatCode>
                <c:ptCount val="3"/>
                <c:pt idx="0">
                  <c:v>75.30166633333333</c:v>
                </c:pt>
                <c:pt idx="1">
                  <c:v>37.284400000000005</c:v>
                </c:pt>
                <c:pt idx="2">
                  <c:v>44.160000000000004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16-4C8A-B9CB-57E4E189378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COVER!$K$108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67F8-473F-A085-39CC94DBD87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67F8-473F-A085-39CC94DBD87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67F8-473F-A085-39CC94DBD87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67F8-473F-A085-39CC94DBD87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67F8-473F-A085-39CC94DBD8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COVER!$K$109:$K$113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COVER!$L$109:$L$113</c:f>
              <c:numCache>
                <c:formatCode>0.00</c:formatCode>
                <c:ptCount val="5"/>
                <c:pt idx="0">
                  <c:v>29.878</c:v>
                </c:pt>
                <c:pt idx="1">
                  <c:v>7.5999999999999998E-2</c:v>
                </c:pt>
                <c:pt idx="2">
                  <c:v>2.04</c:v>
                </c:pt>
                <c:pt idx="3">
                  <c:v>70.78</c:v>
                </c:pt>
                <c:pt idx="4">
                  <c:v>38.852066333333326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F8-473F-A085-39CC94DBD87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COVER!$G$108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F05-49FE-84C9-9D3108E30454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F05-49FE-84C9-9D3108E30454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F05-49FE-84C9-9D3108E30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COVER!$G$109:$G$111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COVER!$H$109:$H$111</c:f>
              <c:numCache>
                <c:formatCode>0.0</c:formatCode>
                <c:ptCount val="3"/>
                <c:pt idx="0">
                  <c:v>82.16</c:v>
                </c:pt>
                <c:pt idx="1">
                  <c:v>40.264733000000014</c:v>
                </c:pt>
                <c:pt idx="2">
                  <c:v>34.321333333333328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05-49FE-84C9-9D3108E3045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COVER!$E$84</c:f>
              <c:strCache>
                <c:ptCount val="1"/>
                <c:pt idx="0">
                  <c:v>% OF TOTAL IMPACT 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CCE-44F2-984C-76B3F834E08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CCE-44F2-984C-76B3F834E08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CCE-44F2-984C-76B3F834E08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6761EEB-22E4-4CF1-859E-8DA92D30995A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66CF5A3A-52EA-400C-8045-16275F710843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CCE-44F2-984C-76B3F834E0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2FEB84-3BD6-4050-BC8E-7E28E0E81669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798AE090-E2BA-4EF5-8D98-07706E701AFB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CCE-44F2-984C-76B3F834E0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94257E1-19C4-4C10-A90C-F58FB42EFB03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A0E7212C-3D8C-454F-AB68-673FC222D42A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CCE-44F2-984C-76B3F834E08C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COVER!$C$85:$C$87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COVER!$E$85:$E$87</c:f>
              <c:numCache>
                <c:formatCode>0%</c:formatCode>
                <c:ptCount val="3"/>
                <c:pt idx="0">
                  <c:v>0.51086825925016577</c:v>
                </c:pt>
                <c:pt idx="1">
                  <c:v>0.13824446661686576</c:v>
                </c:pt>
                <c:pt idx="2">
                  <c:v>0.35088727413296822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COVER!$D$85:$D$87</c15:f>
                <c15:dlblRangeCache>
                  <c:ptCount val="3"/>
                  <c:pt idx="0">
                    <c:v>782.36</c:v>
                  </c:pt>
                  <c:pt idx="1">
                    <c:v>211.712</c:v>
                  </c:pt>
                  <c:pt idx="2">
                    <c:v>537.36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CCE-44F2-984C-76B3F834E08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COVER!$K$84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76B-4E27-802C-6E36C5B0F1D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76B-4E27-802C-6E36C5B0F1D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76B-4E27-802C-6E36C5B0F1D8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76B-4E27-802C-6E36C5B0F1D8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976B-4E27-802C-6E36C5B0F1D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31E5D00-5253-4E01-835C-A39F692DB03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CAEBE07-B0B7-4032-BFD1-8362BCBE9374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76B-4E27-802C-6E36C5B0F1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9637BF6-3BD5-483C-9A90-76D1847C8CF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0804DF32-ECC8-4236-8557-3871E1FA9006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76B-4E27-802C-6E36C5B0F1D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B9BA6C5-B52D-436F-83E4-F74DC4F80987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55615F39-ECB3-4E24-AB2D-A38341B2D01B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76B-4E27-802C-6E36C5B0F1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CB1DCA2-8806-4176-9939-F4EBF66C544D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F394D53A-395B-43C8-85D1-9DB1E3128BBC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76B-4E27-802C-6E36C5B0F1D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B19F985-51CA-44F1-8E3F-36580BA0857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A572F448-09BA-45CD-B15B-66E2B12FBFC6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76B-4E27-802C-6E36C5B0F1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COVER!$K$85:$K$89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COVER!$M$85:$M$89</c:f>
              <c:numCache>
                <c:formatCode>0%</c:formatCode>
                <c:ptCount val="5"/>
                <c:pt idx="0">
                  <c:v>0.27015238025586502</c:v>
                </c:pt>
                <c:pt idx="1">
                  <c:v>0.12316576903186036</c:v>
                </c:pt>
                <c:pt idx="2">
                  <c:v>3.1264855377189447E-2</c:v>
                </c:pt>
                <c:pt idx="3">
                  <c:v>5.3662193293597102E-2</c:v>
                </c:pt>
                <c:pt idx="4">
                  <c:v>0.3958334421639354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COVER!$L$85:$L$89</c15:f>
                <c15:dlblRangeCache>
                  <c:ptCount val="5"/>
                  <c:pt idx="0">
                    <c:v>413.72</c:v>
                  </c:pt>
                  <c:pt idx="1">
                    <c:v>188.62</c:v>
                  </c:pt>
                  <c:pt idx="2">
                    <c:v>47.88</c:v>
                  </c:pt>
                  <c:pt idx="3">
                    <c:v>82.18</c:v>
                  </c:pt>
                  <c:pt idx="4">
                    <c:v>606.192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976B-4E27-802C-6E36C5B0F1D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COVER!$G$84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AEF-424B-B1EE-C7EB97DD409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AEF-424B-B1EE-C7EB97DD409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AEF-424B-B1EE-C7EB97DD409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B216E93-3073-42F4-BD99-8196BBBB8EA5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5ADCD51C-DCC8-44D4-A8CF-67AE00C21453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AEF-424B-B1EE-C7EB97DD409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83C3F57-99AB-41CA-90C5-06B9050D6934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8495196F-5BD2-4707-A657-29FD387108E9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AEF-424B-B1EE-C7EB97DD409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07AB90-51C1-42AA-AE0A-55BDCA4D8FE6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CBD88EA9-A587-46D6-84F7-0FB23B8470A8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AEF-424B-B1EE-C7EB97DD40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COVER!$G$85:$G$87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COVER!$I$85:$I$87</c:f>
              <c:numCache>
                <c:formatCode>0%</c:formatCode>
                <c:ptCount val="3"/>
                <c:pt idx="0">
                  <c:v>0.10246618850853316</c:v>
                </c:pt>
                <c:pt idx="1">
                  <c:v>0.4067382684964137</c:v>
                </c:pt>
                <c:pt idx="2">
                  <c:v>0.4907955429950529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COVER!$H$85:$H$87</c15:f>
                <c15:dlblRangeCache>
                  <c:ptCount val="3"/>
                  <c:pt idx="0">
                    <c:v>156.92</c:v>
                  </c:pt>
                  <c:pt idx="1">
                    <c:v>622.892</c:v>
                  </c:pt>
                  <c:pt idx="2">
                    <c:v>751.62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4AEF-424B-B1EE-C7EB97DD409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COVER!$C$132</c:f>
              <c:strCache>
                <c:ptCount val="1"/>
                <c:pt idx="0">
                  <c:v>PROB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1C6-4A32-AEC7-13F6C265645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1C6-4A32-AEC7-13F6C265645A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1C6-4A32-AEC7-13F6C26564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COVER!$C$133:$C$135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COVER!$D$133:$D$135</c:f>
              <c:numCache>
                <c:formatCode>0.00</c:formatCode>
                <c:ptCount val="3"/>
                <c:pt idx="0">
                  <c:v>72.788330000000002</c:v>
                </c:pt>
                <c:pt idx="1">
                  <c:v>9.5844000000000005</c:v>
                </c:pt>
                <c:pt idx="2">
                  <c:v>101.62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C6-4A32-AEC7-13F6C265645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COVER!$K$132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A5A-44C8-AC06-BFEBEA4C2CA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A5A-44C8-AC06-BFEBEA4C2CA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A5A-44C8-AC06-BFEBEA4C2CAE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A5A-44C8-AC06-BFEBEA4C2CAE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1A5A-44C8-AC06-BFEBEA4C2C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COVER!$K$133:$K$137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COVER!$L$133:$L$137</c:f>
              <c:numCache>
                <c:formatCode>0.00</c:formatCode>
                <c:ptCount val="5"/>
                <c:pt idx="0">
                  <c:v>75.75800000000001</c:v>
                </c:pt>
                <c:pt idx="1">
                  <c:v>20.076000000000001</c:v>
                </c:pt>
                <c:pt idx="2">
                  <c:v>32.04</c:v>
                </c:pt>
                <c:pt idx="3">
                  <c:v>0</c:v>
                </c:pt>
                <c:pt idx="4">
                  <c:v>23.498729999999998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5A-44C8-AC06-BFEBEA4C2C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COVER!$G$132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2F5B-44A8-8C36-098BA0EFAE1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2F5B-44A8-8C36-098BA0EFAE1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2F5B-44A8-8C36-098BA0EFAE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COVER!$G$133:$G$134</c:f>
              <c:strCache>
                <c:ptCount val="2"/>
                <c:pt idx="0">
                  <c:v>High</c:v>
                </c:pt>
                <c:pt idx="1">
                  <c:v>Med</c:v>
                </c:pt>
              </c:strCache>
            </c:strRef>
          </c:cat>
          <c:val>
            <c:numRef>
              <c:f>COVER!$H$133:$H$135</c:f>
              <c:numCache>
                <c:formatCode>0.0</c:formatCode>
                <c:ptCount val="3"/>
                <c:pt idx="0">
                  <c:v>59.96</c:v>
                </c:pt>
                <c:pt idx="1">
                  <c:v>71.064730000000012</c:v>
                </c:pt>
                <c:pt idx="2">
                  <c:v>52.968000000000004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5B-44A8-8C36-098BA0EFAE1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COVER!$E$84</c:f>
              <c:strCache>
                <c:ptCount val="1"/>
                <c:pt idx="0">
                  <c:v>% OF TOTAL IMPACT 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34C-4314-82BA-27504399C43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34C-4314-82BA-27504399C43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34C-4314-82BA-27504399C43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EFAA60C-3BC4-4E53-ABF4-F88E61FE53C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6BD2E930-7C98-44F4-BB81-F827AA21ADCE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34C-4314-82BA-27504399C4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D1541C4-FE45-456D-AC7F-0C7D6E9D0F9B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41D6FBE4-2BEC-485F-9CE2-280A210A48E4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34C-4314-82BA-27504399C4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1168FC-0CC9-4B6F-9CB4-835BB52A9239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1A159D8C-8435-401D-B263-89178D4C7471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34C-4314-82BA-27504399C438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COVER!$C$85:$C$87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COVER!$E$85:$E$87</c:f>
              <c:numCache>
                <c:formatCode>0%</c:formatCode>
                <c:ptCount val="3"/>
                <c:pt idx="0">
                  <c:v>0.51086825925016577</c:v>
                </c:pt>
                <c:pt idx="1">
                  <c:v>0.13824446661686576</c:v>
                </c:pt>
                <c:pt idx="2">
                  <c:v>0.35088727413296822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COVER!$D$85:$D$87</c15:f>
                <c15:dlblRangeCache>
                  <c:ptCount val="3"/>
                  <c:pt idx="0">
                    <c:v>782.36</c:v>
                  </c:pt>
                  <c:pt idx="1">
                    <c:v>211.712</c:v>
                  </c:pt>
                  <c:pt idx="2">
                    <c:v>537.36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334C-4314-82BA-27504399C43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COVER!$K$84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249-4A4A-9E5B-42A48013DB6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249-4A4A-9E5B-42A48013DB6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249-4A4A-9E5B-42A48013DB6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249-4A4A-9E5B-42A48013DB6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249-4A4A-9E5B-42A48013DB6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BE36A39-08EE-4CCC-A8A8-044F46D68B07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31606D8-B506-4E49-B407-75FE0E25CAB3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249-4A4A-9E5B-42A48013DB6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62EDBC3-9BFF-4528-B9BA-93C2B434262D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D0EA185C-2DBF-4FC6-A498-9D1D5934DBE8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249-4A4A-9E5B-42A48013DB6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C8D7110-CFF5-44D4-B5A4-689ED3C519DB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14DB355E-5E14-4E72-B2A0-78303380696A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249-4A4A-9E5B-42A48013DB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80EA6ED-6C1C-4646-82F0-436DB5489344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AA30E959-E8EF-4922-BE1F-168874200D83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249-4A4A-9E5B-42A48013DB6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61D7934-D5DF-4798-A00F-AB34C95A35E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FB974906-5162-4E97-A436-D881CE6E6B63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249-4A4A-9E5B-42A48013DB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COVER!$K$85:$K$89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COVER!$M$85:$M$89</c:f>
              <c:numCache>
                <c:formatCode>0%</c:formatCode>
                <c:ptCount val="5"/>
                <c:pt idx="0">
                  <c:v>0.27015238025586502</c:v>
                </c:pt>
                <c:pt idx="1">
                  <c:v>0.12316576903186036</c:v>
                </c:pt>
                <c:pt idx="2">
                  <c:v>3.1264855377189447E-2</c:v>
                </c:pt>
                <c:pt idx="3">
                  <c:v>5.3662193293597102E-2</c:v>
                </c:pt>
                <c:pt idx="4">
                  <c:v>0.3958334421639354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COVER!$L$85:$L$89</c15:f>
                <c15:dlblRangeCache>
                  <c:ptCount val="5"/>
                  <c:pt idx="0">
                    <c:v>413.72</c:v>
                  </c:pt>
                  <c:pt idx="1">
                    <c:v>188.62</c:v>
                  </c:pt>
                  <c:pt idx="2">
                    <c:v>47.88</c:v>
                  </c:pt>
                  <c:pt idx="3">
                    <c:v>82.18</c:v>
                  </c:pt>
                  <c:pt idx="4">
                    <c:v>606.192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249-4A4A-9E5B-42A48013DB6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COVER!$G$84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267-49CD-A25A-ED10507BD915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267-49CD-A25A-ED10507BD915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267-49CD-A25A-ED10507BD91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0C21156-4567-4CCC-B106-4BDAE709D3E7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7EA3C99A-BF72-48E6-BD94-ACAAE0759CBD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267-49CD-A25A-ED10507BD9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E097116-8BF9-4518-948D-0B2F831A1FDA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1D1F34F8-C9C9-42D3-BD13-F180FAF73BF8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267-49CD-A25A-ED10507BD91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E0424F6-2328-4C36-87CE-F176A48BE35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85D06B14-EB7F-4629-B493-D031D4D0B203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267-49CD-A25A-ED10507BD9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COVER!$G$85:$G$87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COVER!$I$85:$I$87</c:f>
              <c:numCache>
                <c:formatCode>0%</c:formatCode>
                <c:ptCount val="3"/>
                <c:pt idx="0">
                  <c:v>0.10246618850853316</c:v>
                </c:pt>
                <c:pt idx="1">
                  <c:v>0.4067382684964137</c:v>
                </c:pt>
                <c:pt idx="2">
                  <c:v>0.4907955429950529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COVER!$H$85:$H$87</c15:f>
                <c15:dlblRangeCache>
                  <c:ptCount val="3"/>
                  <c:pt idx="0">
                    <c:v>156.92</c:v>
                  </c:pt>
                  <c:pt idx="1">
                    <c:v>622.892</c:v>
                  </c:pt>
                  <c:pt idx="2">
                    <c:v>751.62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3267-49CD-A25A-ED10507BD91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COVER!$C$155</c:f>
              <c:strCache>
                <c:ptCount val="1"/>
                <c:pt idx="0">
                  <c:v>PROB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D8E-47C9-822C-CCEE5A5CBDF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D8E-47C9-822C-CCEE5A5CBDF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D8E-47C9-822C-CCEE5A5CBD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COVER!$C$156:$C$158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COVER!$D$156:$D$158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D8E-47C9-822C-CCEE5A5CBDF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COVER!$K$155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2D6-496C-A51E-AE711007E5A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2D6-496C-A51E-AE711007E5A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2D6-496C-A51E-AE711007E5A8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2D6-496C-A51E-AE711007E5A8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2D6-496C-A51E-AE711007E5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COVER!$K$156:$K$160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COVER!$L$156:$L$160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D6-496C-A51E-AE711007E5A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COVER!$G$155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04A-4C6F-A2E8-54F7787E663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04A-4C6F-A2E8-54F7787E663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04A-4C6F-A2E8-54F7787E66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COVER!$G$156:$G$158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COVER!$H$156:$H$158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4A-4C6F-A2E8-54F7787E66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COVER!$E$84</c:f>
              <c:strCache>
                <c:ptCount val="1"/>
                <c:pt idx="0">
                  <c:v>% OF TOTAL IMPACT 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35FF-474F-A9C3-509A7A2FDCC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35FF-474F-A9C3-509A7A2FDCC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35FF-474F-A9C3-509A7A2FDC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61AA04C-B622-4117-9EFC-3B4C65C8FDA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3DEE9DEE-986F-4C1A-BC28-A022613D537F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5FF-474F-A9C3-509A7A2FDC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76F660-3E6A-4218-8D7B-48920D7E7674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E0915F25-BF27-4939-B0C4-8FB807D309FD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FF-474F-A9C3-509A7A2FDC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5BE729-FCE4-44F2-A99B-0B19BEF23628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DF5AEE9A-9F6F-42FF-A7ED-DCD32B54A18B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FF-474F-A9C3-509A7A2FDCC7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COVER!$C$85:$C$87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COVER!$E$85:$E$87</c:f>
              <c:numCache>
                <c:formatCode>0%</c:formatCode>
                <c:ptCount val="3"/>
                <c:pt idx="0">
                  <c:v>0.51086825925016577</c:v>
                </c:pt>
                <c:pt idx="1">
                  <c:v>0.13824446661686576</c:v>
                </c:pt>
                <c:pt idx="2">
                  <c:v>0.35088727413296822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COVER!$D$85:$D$87</c15:f>
                <c15:dlblRangeCache>
                  <c:ptCount val="3"/>
                  <c:pt idx="0">
                    <c:v>782.36</c:v>
                  </c:pt>
                  <c:pt idx="1">
                    <c:v>211.712</c:v>
                  </c:pt>
                  <c:pt idx="2">
                    <c:v>537.36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35FF-474F-A9C3-509A7A2FDC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COVER!$K$84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762D-43D2-AF62-3FE08FCFE53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762D-43D2-AF62-3FE08FCFE53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762D-43D2-AF62-3FE08FCFE53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762D-43D2-AF62-3FE08FCFE53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762D-43D2-AF62-3FE08FCFE53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E4AB849-BECD-455A-BD62-6097AB1EFAB5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AE67ECB-038B-4896-892D-D38CA637C39A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62D-43D2-AF62-3FE08FCFE5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FE2FCCA-AA0B-45DD-8B63-0AAAFBBED990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313B737D-47B4-4D27-88CE-687C53BAFCC1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62D-43D2-AF62-3FE08FCFE5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8D180B-F543-432D-9744-8479EC83FA4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827B1F94-076B-4FC0-BDB6-55A121FF11E1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62D-43D2-AF62-3FE08FCFE5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918EF3-ABB6-4A55-9C83-0183AA0675F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6470891F-A98D-40CE-A7F5-F4DB99049252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62D-43D2-AF62-3FE08FCFE53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68194E3-8261-4A70-ADD8-13FED4B4EE85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275BCCD-B1D5-40C5-B215-18A93B1A2C8C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62D-43D2-AF62-3FE08FCFE5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COVER!$K$85:$K$89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COVER!$M$85:$M$89</c:f>
              <c:numCache>
                <c:formatCode>0%</c:formatCode>
                <c:ptCount val="5"/>
                <c:pt idx="0">
                  <c:v>0.27015238025586502</c:v>
                </c:pt>
                <c:pt idx="1">
                  <c:v>0.12316576903186036</c:v>
                </c:pt>
                <c:pt idx="2">
                  <c:v>3.1264855377189447E-2</c:v>
                </c:pt>
                <c:pt idx="3">
                  <c:v>5.3662193293597102E-2</c:v>
                </c:pt>
                <c:pt idx="4">
                  <c:v>0.3958334421639354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COVER!$L$85:$L$89</c15:f>
                <c15:dlblRangeCache>
                  <c:ptCount val="5"/>
                  <c:pt idx="0">
                    <c:v>413.72</c:v>
                  </c:pt>
                  <c:pt idx="1">
                    <c:v>188.62</c:v>
                  </c:pt>
                  <c:pt idx="2">
                    <c:v>47.88</c:v>
                  </c:pt>
                  <c:pt idx="3">
                    <c:v>82.18</c:v>
                  </c:pt>
                  <c:pt idx="4">
                    <c:v>606.192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762D-43D2-AF62-3FE08FCFE53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COVER!$G$84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86E4-4C92-9650-FF9CB4A56C07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86E4-4C92-9650-FF9CB4A56C07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86E4-4C92-9650-FF9CB4A56C0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584D4B2-81EC-49BE-938E-AFF30BAEF86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0522D8AC-A843-4C87-815C-6ED6C8385265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6E4-4C92-9650-FF9CB4A56C0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02A284-E77A-4DD2-B08D-BA33B08A8124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9B70C713-8C88-4BB2-B044-86736A2D28BE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6E4-4C92-9650-FF9CB4A56C0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1C1D72A-EBED-443C-987D-5A0C751A94B0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F7C451F4-A05B-4CC1-B5A5-4BF5EAB71820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6E4-4C92-9650-FF9CB4A56C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COVER!$G$85:$G$87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COVER!$I$85:$I$87</c:f>
              <c:numCache>
                <c:formatCode>0%</c:formatCode>
                <c:ptCount val="3"/>
                <c:pt idx="0">
                  <c:v>0.10246618850853316</c:v>
                </c:pt>
                <c:pt idx="1">
                  <c:v>0.4067382684964137</c:v>
                </c:pt>
                <c:pt idx="2">
                  <c:v>0.4907955429950529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COVER!$H$85:$H$87</c15:f>
                <c15:dlblRangeCache>
                  <c:ptCount val="3"/>
                  <c:pt idx="0">
                    <c:v>156.92</c:v>
                  </c:pt>
                  <c:pt idx="1">
                    <c:v>622.892</c:v>
                  </c:pt>
                  <c:pt idx="2">
                    <c:v>751.62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6E4-4C92-9650-FF9CB4A56C0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COVER!$C$155</c:f>
              <c:strCache>
                <c:ptCount val="1"/>
                <c:pt idx="0">
                  <c:v>PROB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17A-46E7-AF5E-F6C9E1FFD25D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17A-46E7-AF5E-F6C9E1FFD25D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17A-46E7-AF5E-F6C9E1FFD2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COVER!$C$156:$C$158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COVER!$D$156:$D$158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7A-46E7-AF5E-F6C9E1FFD25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COVER!$K$155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208-43FE-AB7C-B817DC84938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208-43FE-AB7C-B817DC84938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E208-43FE-AB7C-B817DC849389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E208-43FE-AB7C-B817DC849389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E208-43FE-AB7C-B817DC8493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COVER!$K$156:$K$160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COVER!$L$156:$L$160</c:f>
              <c:numCache>
                <c:formatCode>General</c:formatCode>
                <c:ptCount val="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208-43FE-AB7C-B817DC8493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COVER!$G$155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EAD-4414-8701-13D9802400E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EAD-4414-8701-13D9802400E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EAD-4414-8701-13D9802400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COVER!$G$156:$G$158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COVER!$H$156:$H$158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AD-4414-8701-13D9802400E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COVER!$E$84</c:f>
              <c:strCache>
                <c:ptCount val="1"/>
                <c:pt idx="0">
                  <c:v>% OF TOTAL IMPACT 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079-4D41-AA1F-EAC2E4F24056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079-4D41-AA1F-EAC2E4F24056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079-4D41-AA1F-EAC2E4F2405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B241089-5A0A-4B84-BE05-E54AAD2CC5A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2803D771-FEE9-4786-9986-4699A0A572C7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079-4D41-AA1F-EAC2E4F2405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E27C36-1BA7-47D9-9E92-CD2E4E85F64B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7F9121E9-A2B9-4467-BBA9-4E4A62E10FFE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79-4D41-AA1F-EAC2E4F2405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732FBF-5CFA-45CD-A3D4-97B60A4C5FF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4CA25039-A994-4776-A651-E022A76118C9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079-4D41-AA1F-EAC2E4F24056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COVER!$C$85:$C$87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COVER!$E$85:$E$87</c:f>
              <c:numCache>
                <c:formatCode>0%</c:formatCode>
                <c:ptCount val="3"/>
                <c:pt idx="0">
                  <c:v>0.51086825925016577</c:v>
                </c:pt>
                <c:pt idx="1">
                  <c:v>0.13824446661686576</c:v>
                </c:pt>
                <c:pt idx="2">
                  <c:v>0.35088727413296822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COVER!$D$85:$D$87</c15:f>
                <c15:dlblRangeCache>
                  <c:ptCount val="3"/>
                  <c:pt idx="0">
                    <c:v>782.36</c:v>
                  </c:pt>
                  <c:pt idx="1">
                    <c:v>211.712</c:v>
                  </c:pt>
                  <c:pt idx="2">
                    <c:v>537.36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079-4D41-AA1F-EAC2E4F2405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COVER!$K$84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ADF-4657-B663-2D68F7F1FEA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ADF-4657-B663-2D68F7F1FEA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ADF-4657-B663-2D68F7F1FEA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ADF-4657-B663-2D68F7F1FEA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ADF-4657-B663-2D68F7F1FEA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B9D3F19-557F-4C19-9541-F415FC5C695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D4D7DF9E-10CD-4B6E-BD03-0E22C45EB45D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ADF-4657-B663-2D68F7F1FEA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EE608F2-8BA0-49CF-BD1C-361E01C1DF01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F8D49F78-90E7-4DDC-B3B5-427A20B408B9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ADF-4657-B663-2D68F7F1FEA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4F9CB35-190A-472E-8D53-4C9FB2728F9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B1190ED4-6761-4B81-AAFD-DBCC5B2CA047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ADF-4657-B663-2D68F7F1FEA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F2F0A7C-790D-41BF-B5DC-AA81F20D6A6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E6BF37C1-3C4B-4CE0-8203-1C7B4949BE20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ADF-4657-B663-2D68F7F1FEA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FE1188C-C431-4546-A2CF-DD95D738A338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BB455744-09BD-42B7-9057-645B76AAB6D2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ADF-4657-B663-2D68F7F1FE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COVER!$K$85:$K$89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COVER!$M$85:$M$89</c:f>
              <c:numCache>
                <c:formatCode>0%</c:formatCode>
                <c:ptCount val="5"/>
                <c:pt idx="0">
                  <c:v>0.27015238025586502</c:v>
                </c:pt>
                <c:pt idx="1">
                  <c:v>0.12316576903186036</c:v>
                </c:pt>
                <c:pt idx="2">
                  <c:v>3.1264855377189447E-2</c:v>
                </c:pt>
                <c:pt idx="3">
                  <c:v>5.3662193293597102E-2</c:v>
                </c:pt>
                <c:pt idx="4">
                  <c:v>0.3958334421639354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COVER!$L$85:$L$89</c15:f>
                <c15:dlblRangeCache>
                  <c:ptCount val="5"/>
                  <c:pt idx="0">
                    <c:v>413.72</c:v>
                  </c:pt>
                  <c:pt idx="1">
                    <c:v>188.62</c:v>
                  </c:pt>
                  <c:pt idx="2">
                    <c:v>47.88</c:v>
                  </c:pt>
                  <c:pt idx="3">
                    <c:v>82.18</c:v>
                  </c:pt>
                  <c:pt idx="4">
                    <c:v>606.192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ADF-4657-B663-2D68F7F1FEAB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COVER!$G$84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078C-4407-A1FA-3D30DE75C45F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078C-4407-A1FA-3D30DE75C45F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078C-4407-A1FA-3D30DE75C45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A9F4562-9F91-4746-94DE-DF3137C5AC90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49701EB2-F161-40D2-B084-6356DDE54979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78C-4407-A1FA-3D30DE75C45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E7F1D9B-62FB-41CD-BEC5-8D8CF19DAFF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8A80F41E-5FF0-450C-B290-07F1E21F19FF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78C-4407-A1FA-3D30DE75C45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DFB07C-422E-4375-BE3B-62675A1B5FE6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, </a:t>
                    </a:r>
                    <a:fld id="{BFAD0ABD-6B20-4A6D-BCA7-D510BE52481E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78C-4407-A1FA-3D30DE75C45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COVER!$G$85:$G$87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COVER!$I$85:$I$87</c:f>
              <c:numCache>
                <c:formatCode>0%</c:formatCode>
                <c:ptCount val="3"/>
                <c:pt idx="0">
                  <c:v>0.10246618850853316</c:v>
                </c:pt>
                <c:pt idx="1">
                  <c:v>0.4067382684964137</c:v>
                </c:pt>
                <c:pt idx="2">
                  <c:v>0.4907955429950529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COVER!$H$85:$H$87</c15:f>
                <c15:dlblRangeCache>
                  <c:ptCount val="3"/>
                  <c:pt idx="0">
                    <c:v>156.92</c:v>
                  </c:pt>
                  <c:pt idx="1">
                    <c:v>622.892</c:v>
                  </c:pt>
                  <c:pt idx="2">
                    <c:v>751.62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078C-4407-A1FA-3D30DE75C45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COVER!$C$181</c:f>
              <c:strCache>
                <c:ptCount val="1"/>
                <c:pt idx="0">
                  <c:v>Low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02B-4A5B-B55C-125CBB050F0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02B-4A5B-B55C-125CBB050F0E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502B-4A5B-B55C-125CBB050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COVER!$C$204:$C$206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COVER!$D$204:$D$206</c:f>
              <c:numCache>
                <c:formatCode>0.00</c:formatCode>
                <c:ptCount val="3"/>
                <c:pt idx="0">
                  <c:v>148.08999633333332</c:v>
                </c:pt>
                <c:pt idx="1">
                  <c:v>46.8688</c:v>
                </c:pt>
                <c:pt idx="2">
                  <c:v>145.78000000000003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2B-4A5B-B55C-125CBB050F0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COVER!$K$203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F9AF-4413-8810-651A4B803D89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F9AF-4413-8810-651A4B803D89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F9AF-4413-8810-651A4B803D89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F9AF-4413-8810-651A4B803D89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F9AF-4413-8810-651A4B803D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COVER!$K$204:$K$208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COVER!$L$204:$L$208</c:f>
              <c:numCache>
                <c:formatCode>0.00</c:formatCode>
                <c:ptCount val="5"/>
                <c:pt idx="0">
                  <c:v>105.636</c:v>
                </c:pt>
                <c:pt idx="1">
                  <c:v>20.152000000000001</c:v>
                </c:pt>
                <c:pt idx="2">
                  <c:v>34.08</c:v>
                </c:pt>
                <c:pt idx="3">
                  <c:v>70.78</c:v>
                </c:pt>
                <c:pt idx="4">
                  <c:v>62.350796333333328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AF-4413-8810-651A4B803D8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COVER!$G$203</c:f>
              <c:strCache>
                <c:ptCount val="1"/>
                <c:pt idx="0">
                  <c:v>COMPLEXITY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271-4ED2-8F8A-3D9A1438E88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271-4ED2-8F8A-3D9A1438E88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5271-4ED2-8F8A-3D9A1438E8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COVER!$G$204:$G$206</c:f>
              <c:strCache>
                <c:ptCount val="3"/>
                <c:pt idx="0">
                  <c:v>High</c:v>
                </c:pt>
                <c:pt idx="1">
                  <c:v>Med</c:v>
                </c:pt>
                <c:pt idx="2">
                  <c:v>Low</c:v>
                </c:pt>
              </c:strCache>
            </c:strRef>
          </c:cat>
          <c:val>
            <c:numRef>
              <c:f>COVER!$H$204:$H$206</c:f>
              <c:numCache>
                <c:formatCode>0.00</c:formatCode>
                <c:ptCount val="3"/>
                <c:pt idx="0">
                  <c:v>142.12</c:v>
                </c:pt>
                <c:pt idx="1">
                  <c:v>111.32946300000002</c:v>
                </c:pt>
                <c:pt idx="2">
                  <c:v>87.289333333333332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71-4ED2-8F8A-3D9A1438E88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 LOG'!$V$14</c:f>
              <c:strCache>
                <c:ptCount val="1"/>
                <c:pt idx="0">
                  <c:v>Sum of 26/27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'MEA LOG'!$H$15:$H$55</c:f>
              <c:strCache>
                <c:ptCount val="28"/>
                <c:pt idx="0">
                  <c:v>OWS - eliminate $20k remedy</c:v>
                </c:pt>
                <c:pt idx="1">
                  <c:v>Additional 3 x SPE (10 %to 12%)</c:v>
                </c:pt>
                <c:pt idx="2">
                  <c:v>Eliminate NDSES Cost via DAT</c:v>
                </c:pt>
                <c:pt idx="3">
                  <c:v>Increase in escalation from 2% to 3%</c:v>
                </c:pt>
                <c:pt idx="4">
                  <c:v>Introduce Precedent Matrix</c:v>
                </c:pt>
                <c:pt idx="5">
                  <c:v>Incremental SPE </c:v>
                </c:pt>
                <c:pt idx="6">
                  <c:v>Incremental SPE </c:v>
                </c:pt>
                <c:pt idx="7">
                  <c:v>Min Term Extension (life)</c:v>
                </c:pt>
                <c:pt idx="8">
                  <c:v>Min Term Extension</c:v>
                </c:pt>
                <c:pt idx="9">
                  <c:v>Increase escalation</c:v>
                </c:pt>
                <c:pt idx="10">
                  <c:v>Credit Back Removal</c:v>
                </c:pt>
                <c:pt idx="11">
                  <c:v>Exit for convenience removal -84</c:v>
                </c:pt>
                <c:pt idx="12">
                  <c:v>Exit for convenience removal -97</c:v>
                </c:pt>
                <c:pt idx="13">
                  <c:v>Sell 1 x SPE</c:v>
                </c:pt>
                <c:pt idx="14">
                  <c:v>Correct the CRP!!</c:v>
                </c:pt>
                <c:pt idx="15">
                  <c:v>Term Extension </c:v>
                </c:pt>
                <c:pt idx="16">
                  <c:v>Transportation Service Buy Out</c:v>
                </c:pt>
                <c:pt idx="17">
                  <c:v>Collect debt </c:v>
                </c:pt>
                <c:pt idx="18">
                  <c:v>TCA Reconciliation (CRP Improvement)</c:v>
                </c:pt>
                <c:pt idx="19">
                  <c:v>Transportation Service Buy Out for first 12</c:v>
                </c:pt>
                <c:pt idx="20">
                  <c:v>Extend Classic</c:v>
                </c:pt>
                <c:pt idx="21">
                  <c:v>NDSES improvement through SPE sales </c:v>
                </c:pt>
                <c:pt idx="22">
                  <c:v>3 Year Extension</c:v>
                </c:pt>
                <c:pt idx="23">
                  <c:v>TCA Extension/Exit credit trade</c:v>
                </c:pt>
                <c:pt idx="24">
                  <c:v>Maintain SPE % </c:v>
                </c:pt>
                <c:pt idx="25">
                  <c:v>Reduce NDSES Cost</c:v>
                </c:pt>
                <c:pt idx="26">
                  <c:v>Min Term Extension</c:v>
                </c:pt>
                <c:pt idx="27">
                  <c:v>Additional 7 X A/C</c:v>
                </c:pt>
              </c:strCache>
            </c:strRef>
          </c:xVal>
          <c:yVal>
            <c:numRef>
              <c:f>'MEA LOG'!$V$15:$V$55</c:f>
            </c:numRef>
          </c:yVal>
          <c:smooth val="0"/>
          <c:extLst>
            <c:ext xmlns:c16="http://schemas.microsoft.com/office/drawing/2014/chart" uri="{C3380CC4-5D6E-409C-BE32-E72D297353CC}">
              <c16:uniqueId val="{00000000-A6EB-4681-9581-C8442114EE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19581136"/>
        <c:axId val="919583216"/>
      </c:scatterChart>
      <c:valAx>
        <c:axId val="919581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</a:t>
                </a:r>
                <a:r>
                  <a:rPr lang="en-GB" baseline="0"/>
                  <a:t> OPP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crossBetween val="midCat"/>
      </c:val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IMPACT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26/27 Impact per Customer</a:t>
            </a:r>
          </a:p>
        </c:rich>
      </c:tx>
      <c:layout>
        <c:manualLayout>
          <c:xMode val="edge"/>
          <c:yMode val="edge"/>
          <c:x val="0.31104236035407529"/>
          <c:y val="3.6718311481126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COUNT!$AN$10</c:f>
              <c:strCache>
                <c:ptCount val="1"/>
                <c:pt idx="0">
                  <c:v>SORTED 2026/2027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COUNT!$AM$11:$AM$29</c:f>
              <c:strCache>
                <c:ptCount val="19"/>
                <c:pt idx="0">
                  <c:v>Qatar</c:v>
                </c:pt>
                <c:pt idx="1">
                  <c:v>Ethiopia</c:v>
                </c:pt>
                <c:pt idx="2">
                  <c:v>Emirates</c:v>
                </c:pt>
                <c:pt idx="3">
                  <c:v>Tanzania</c:v>
                </c:pt>
                <c:pt idx="4">
                  <c:v>Silkway</c:v>
                </c:pt>
                <c:pt idx="5">
                  <c:v>Egypt</c:v>
                </c:pt>
                <c:pt idx="6">
                  <c:v>Air Algerie</c:v>
                </c:pt>
                <c:pt idx="7">
                  <c:v>Senegal</c:v>
                </c:pt>
                <c:pt idx="8">
                  <c:v>Etihad</c:v>
                </c:pt>
                <c:pt idx="9">
                  <c:v>Gulf</c:v>
                </c:pt>
                <c:pt idx="10">
                  <c:v>Turkmenistan</c:v>
                </c:pt>
                <c:pt idx="11">
                  <c:v>Saudia</c:v>
                </c:pt>
                <c:pt idx="12">
                  <c:v>Qatar Amiri</c:v>
                </c:pt>
                <c:pt idx="13">
                  <c:v>Mauritus</c:v>
                </c:pt>
                <c:pt idx="14">
                  <c:v>Qanot Sharq</c:v>
                </c:pt>
                <c:pt idx="15">
                  <c:v>Austral</c:v>
                </c:pt>
                <c:pt idx="16">
                  <c:v>Kuwait</c:v>
                </c:pt>
                <c:pt idx="17">
                  <c:v>Rwanda</c:v>
                </c:pt>
                <c:pt idx="18">
                  <c:v>SAA</c:v>
                </c:pt>
              </c:strCache>
            </c:strRef>
          </c:cat>
          <c:val>
            <c:numRef>
              <c:f>COUNT!$AN$11:$AN$29</c:f>
              <c:numCache>
                <c:formatCode>General</c:formatCode>
                <c:ptCount val="19"/>
                <c:pt idx="0">
                  <c:v>113.96000000000001</c:v>
                </c:pt>
                <c:pt idx="1">
                  <c:v>51.116</c:v>
                </c:pt>
                <c:pt idx="2">
                  <c:v>41.6</c:v>
                </c:pt>
                <c:pt idx="3">
                  <c:v>26.4208</c:v>
                </c:pt>
                <c:pt idx="4">
                  <c:v>25.2</c:v>
                </c:pt>
                <c:pt idx="5">
                  <c:v>21.200000000000003</c:v>
                </c:pt>
                <c:pt idx="6">
                  <c:v>20</c:v>
                </c:pt>
                <c:pt idx="7">
                  <c:v>10</c:v>
                </c:pt>
                <c:pt idx="8">
                  <c:v>8.9600000000000009</c:v>
                </c:pt>
                <c:pt idx="9">
                  <c:v>7.92</c:v>
                </c:pt>
                <c:pt idx="10">
                  <c:v>7.5</c:v>
                </c:pt>
                <c:pt idx="11">
                  <c:v>3.5766629999999999</c:v>
                </c:pt>
                <c:pt idx="12">
                  <c:v>2.7</c:v>
                </c:pt>
                <c:pt idx="13">
                  <c:v>0.58533333333333326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70-43AE-AB3E-7BC9509112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26 Impact per Customer</a:t>
            </a:r>
          </a:p>
        </c:rich>
      </c:tx>
      <c:layout>
        <c:manualLayout>
          <c:xMode val="edge"/>
          <c:yMode val="edge"/>
          <c:x val="0.31104236035407529"/>
          <c:y val="3.6718311481126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COUNT!$AH$10</c:f>
              <c:strCache>
                <c:ptCount val="1"/>
                <c:pt idx="0">
                  <c:v>SORTED 2026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COUNT!$AG$11:$AG$29</c:f>
              <c:strCache>
                <c:ptCount val="19"/>
                <c:pt idx="0">
                  <c:v>Qatar</c:v>
                </c:pt>
                <c:pt idx="1">
                  <c:v>Tanzania</c:v>
                </c:pt>
                <c:pt idx="2">
                  <c:v>Emirates</c:v>
                </c:pt>
                <c:pt idx="3">
                  <c:v>Ethiopia</c:v>
                </c:pt>
                <c:pt idx="4">
                  <c:v>Silkway</c:v>
                </c:pt>
                <c:pt idx="5">
                  <c:v>Etihad</c:v>
                </c:pt>
                <c:pt idx="6">
                  <c:v>Gulf</c:v>
                </c:pt>
                <c:pt idx="7">
                  <c:v>Qatar Amiri</c:v>
                </c:pt>
                <c:pt idx="8">
                  <c:v>Saudia</c:v>
                </c:pt>
                <c:pt idx="9">
                  <c:v>Egypt</c:v>
                </c:pt>
                <c:pt idx="10">
                  <c:v>Mauritus</c:v>
                </c:pt>
                <c:pt idx="11">
                  <c:v>Turkmenistan</c:v>
                </c:pt>
                <c:pt idx="12">
                  <c:v>Qanot Sharq</c:v>
                </c:pt>
                <c:pt idx="13">
                  <c:v>Senegal</c:v>
                </c:pt>
                <c:pt idx="14">
                  <c:v>Air Algerie</c:v>
                </c:pt>
                <c:pt idx="15">
                  <c:v>Austral</c:v>
                </c:pt>
                <c:pt idx="16">
                  <c:v>Kuwait</c:v>
                </c:pt>
                <c:pt idx="17">
                  <c:v>Rwanda</c:v>
                </c:pt>
                <c:pt idx="18">
                  <c:v>SAA</c:v>
                </c:pt>
              </c:strCache>
            </c:strRef>
          </c:cat>
          <c:val>
            <c:numRef>
              <c:f>COUNT!$AH$11:$AH$29</c:f>
              <c:numCache>
                <c:formatCode>General</c:formatCode>
                <c:ptCount val="19"/>
                <c:pt idx="0">
                  <c:v>68.08</c:v>
                </c:pt>
                <c:pt idx="1">
                  <c:v>25.7104</c:v>
                </c:pt>
                <c:pt idx="2">
                  <c:v>20.8</c:v>
                </c:pt>
                <c:pt idx="3">
                  <c:v>13.518000000000001</c:v>
                </c:pt>
                <c:pt idx="4">
                  <c:v>12.6</c:v>
                </c:pt>
                <c:pt idx="5">
                  <c:v>6.48</c:v>
                </c:pt>
                <c:pt idx="6">
                  <c:v>3.96</c:v>
                </c:pt>
                <c:pt idx="7">
                  <c:v>2.7</c:v>
                </c:pt>
                <c:pt idx="8">
                  <c:v>1.788333</c:v>
                </c:pt>
                <c:pt idx="9">
                  <c:v>0.6</c:v>
                </c:pt>
                <c:pt idx="10">
                  <c:v>0.5093333333333333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B-4B56-B957-EA40B40F3C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27 Impact per Customer</a:t>
            </a:r>
          </a:p>
        </c:rich>
      </c:tx>
      <c:layout>
        <c:manualLayout>
          <c:xMode val="edge"/>
          <c:yMode val="edge"/>
          <c:x val="0.31104236035407529"/>
          <c:y val="3.6718311481126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COUNT!$AK$10</c:f>
              <c:strCache>
                <c:ptCount val="1"/>
                <c:pt idx="0">
                  <c:v>SORTED 2027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COUNT!$AJ$11:$AJ$29</c:f>
              <c:strCache>
                <c:ptCount val="19"/>
                <c:pt idx="0">
                  <c:v>Qatar</c:v>
                </c:pt>
                <c:pt idx="1">
                  <c:v>Ethiopia</c:v>
                </c:pt>
                <c:pt idx="2">
                  <c:v>Emirates</c:v>
                </c:pt>
                <c:pt idx="3">
                  <c:v>Egypt</c:v>
                </c:pt>
                <c:pt idx="4">
                  <c:v>Air Algerie</c:v>
                </c:pt>
                <c:pt idx="5">
                  <c:v>Silkway</c:v>
                </c:pt>
                <c:pt idx="6">
                  <c:v>Senegal</c:v>
                </c:pt>
                <c:pt idx="7">
                  <c:v>Turkmenistan</c:v>
                </c:pt>
                <c:pt idx="8">
                  <c:v>Gulf</c:v>
                </c:pt>
                <c:pt idx="9">
                  <c:v>Etihad</c:v>
                </c:pt>
                <c:pt idx="10">
                  <c:v>Saudia</c:v>
                </c:pt>
                <c:pt idx="11">
                  <c:v>Tanzania</c:v>
                </c:pt>
                <c:pt idx="12">
                  <c:v>Mauritus</c:v>
                </c:pt>
                <c:pt idx="13">
                  <c:v>Qatar Amiri</c:v>
                </c:pt>
                <c:pt idx="14">
                  <c:v>Qanot Sharq</c:v>
                </c:pt>
                <c:pt idx="15">
                  <c:v>Austral</c:v>
                </c:pt>
                <c:pt idx="16">
                  <c:v>Kuwait</c:v>
                </c:pt>
                <c:pt idx="17">
                  <c:v>Rwanda</c:v>
                </c:pt>
                <c:pt idx="18">
                  <c:v>SAA</c:v>
                </c:pt>
              </c:strCache>
            </c:strRef>
          </c:cat>
          <c:val>
            <c:numRef>
              <c:f>COUNT!$AK$11:$AK$29</c:f>
              <c:numCache>
                <c:formatCode>General</c:formatCode>
                <c:ptCount val="19"/>
                <c:pt idx="0">
                  <c:v>45.88</c:v>
                </c:pt>
                <c:pt idx="1">
                  <c:v>37.597999999999999</c:v>
                </c:pt>
                <c:pt idx="2">
                  <c:v>20.8</c:v>
                </c:pt>
                <c:pt idx="3">
                  <c:v>20.6</c:v>
                </c:pt>
                <c:pt idx="4">
                  <c:v>20</c:v>
                </c:pt>
                <c:pt idx="5">
                  <c:v>12.6</c:v>
                </c:pt>
                <c:pt idx="6">
                  <c:v>10</c:v>
                </c:pt>
                <c:pt idx="7">
                  <c:v>7.5</c:v>
                </c:pt>
                <c:pt idx="8">
                  <c:v>3.96</c:v>
                </c:pt>
                <c:pt idx="9">
                  <c:v>2.48</c:v>
                </c:pt>
                <c:pt idx="10">
                  <c:v>1.78833</c:v>
                </c:pt>
                <c:pt idx="11">
                  <c:v>0.71040000000000003</c:v>
                </c:pt>
                <c:pt idx="12">
                  <c:v>7.5999999999999998E-2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A-4499-8701-FE00D5DE3B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</a:t>
            </a:r>
            <a:r>
              <a:rPr lang="en-US" baseline="0"/>
              <a:t> 26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 LOG'!$H$14</c:f>
              <c:strCache>
                <c:ptCount val="1"/>
                <c:pt idx="0">
                  <c:v>Asks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'MEA LOG'!$H$15:$H$55</c:f>
              <c:strCache>
                <c:ptCount val="28"/>
                <c:pt idx="0">
                  <c:v>OWS - eliminate $20k remedy</c:v>
                </c:pt>
                <c:pt idx="1">
                  <c:v>Additional 3 x SPE (10 %to 12%)</c:v>
                </c:pt>
                <c:pt idx="2">
                  <c:v>Eliminate NDSES Cost via DAT</c:v>
                </c:pt>
                <c:pt idx="3">
                  <c:v>Increase in escalation from 2% to 3%</c:v>
                </c:pt>
                <c:pt idx="4">
                  <c:v>Introduce Precedent Matrix</c:v>
                </c:pt>
                <c:pt idx="5">
                  <c:v>Incremental SPE </c:v>
                </c:pt>
                <c:pt idx="6">
                  <c:v>Incremental SPE </c:v>
                </c:pt>
                <c:pt idx="7">
                  <c:v>Min Term Extension (life)</c:v>
                </c:pt>
                <c:pt idx="8">
                  <c:v>Min Term Extension</c:v>
                </c:pt>
                <c:pt idx="9">
                  <c:v>Increase escalation</c:v>
                </c:pt>
                <c:pt idx="10">
                  <c:v>Credit Back Removal</c:v>
                </c:pt>
                <c:pt idx="11">
                  <c:v>Exit for convenience removal -84</c:v>
                </c:pt>
                <c:pt idx="12">
                  <c:v>Exit for convenience removal -97</c:v>
                </c:pt>
                <c:pt idx="13">
                  <c:v>Sell 1 x SPE</c:v>
                </c:pt>
                <c:pt idx="14">
                  <c:v>Correct the CRP!!</c:v>
                </c:pt>
                <c:pt idx="15">
                  <c:v>Term Extension </c:v>
                </c:pt>
                <c:pt idx="16">
                  <c:v>Transportation Service Buy Out</c:v>
                </c:pt>
                <c:pt idx="17">
                  <c:v>Collect debt </c:v>
                </c:pt>
                <c:pt idx="18">
                  <c:v>TCA Reconciliation (CRP Improvement)</c:v>
                </c:pt>
                <c:pt idx="19">
                  <c:v>Transportation Service Buy Out for first 12</c:v>
                </c:pt>
                <c:pt idx="20">
                  <c:v>Extend Classic</c:v>
                </c:pt>
                <c:pt idx="21">
                  <c:v>NDSES improvement through SPE sales </c:v>
                </c:pt>
                <c:pt idx="22">
                  <c:v>3 Year Extension</c:v>
                </c:pt>
                <c:pt idx="23">
                  <c:v>TCA Extension/Exit credit trade</c:v>
                </c:pt>
                <c:pt idx="24">
                  <c:v>Maintain SPE % </c:v>
                </c:pt>
                <c:pt idx="25">
                  <c:v>Reduce NDSES Cost</c:v>
                </c:pt>
                <c:pt idx="26">
                  <c:v>Min Term Extension</c:v>
                </c:pt>
                <c:pt idx="27">
                  <c:v>Additional 7 X A/C</c:v>
                </c:pt>
              </c:strCache>
            </c:strRef>
          </c:xVal>
          <c:yVal>
            <c:numRef>
              <c:f>'MEA LOG'!$T$15:$T$55</c:f>
            </c:numRef>
          </c:yVal>
          <c:smooth val="0"/>
          <c:extLst>
            <c:ext xmlns:c16="http://schemas.microsoft.com/office/drawing/2014/chart" uri="{C3380CC4-5D6E-409C-BE32-E72D297353CC}">
              <c16:uniqueId val="{00000000-E39A-4A24-8AE2-AD28ECCFFF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19581136"/>
        <c:axId val="919583216"/>
      </c:scatterChart>
      <c:valAx>
        <c:axId val="919581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</a:t>
                </a:r>
                <a:r>
                  <a:rPr lang="en-GB" baseline="0"/>
                  <a:t> OPP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crossBetween val="midCat"/>
      </c:val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IMPACT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</a:t>
            </a:r>
            <a:r>
              <a:rPr lang="en-US" baseline="0"/>
              <a:t> 27 impact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'MEA LOG'!$H$14</c:f>
              <c:strCache>
                <c:ptCount val="1"/>
                <c:pt idx="0">
                  <c:v>Asks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strRef>
              <c:f>'MEA LOG'!$H$15:$H$55</c:f>
              <c:strCache>
                <c:ptCount val="28"/>
                <c:pt idx="0">
                  <c:v>OWS - eliminate $20k remedy</c:v>
                </c:pt>
                <c:pt idx="1">
                  <c:v>Additional 3 x SPE (10 %to 12%)</c:v>
                </c:pt>
                <c:pt idx="2">
                  <c:v>Eliminate NDSES Cost via DAT</c:v>
                </c:pt>
                <c:pt idx="3">
                  <c:v>Increase in escalation from 2% to 3%</c:v>
                </c:pt>
                <c:pt idx="4">
                  <c:v>Introduce Precedent Matrix</c:v>
                </c:pt>
                <c:pt idx="5">
                  <c:v>Incremental SPE </c:v>
                </c:pt>
                <c:pt idx="6">
                  <c:v>Incremental SPE </c:v>
                </c:pt>
                <c:pt idx="7">
                  <c:v>Min Term Extension (life)</c:v>
                </c:pt>
                <c:pt idx="8">
                  <c:v>Min Term Extension</c:v>
                </c:pt>
                <c:pt idx="9">
                  <c:v>Increase escalation</c:v>
                </c:pt>
                <c:pt idx="10">
                  <c:v>Credit Back Removal</c:v>
                </c:pt>
                <c:pt idx="11">
                  <c:v>Exit for convenience removal -84</c:v>
                </c:pt>
                <c:pt idx="12">
                  <c:v>Exit for convenience removal -97</c:v>
                </c:pt>
                <c:pt idx="13">
                  <c:v>Sell 1 x SPE</c:v>
                </c:pt>
                <c:pt idx="14">
                  <c:v>Correct the CRP!!</c:v>
                </c:pt>
                <c:pt idx="15">
                  <c:v>Term Extension </c:v>
                </c:pt>
                <c:pt idx="16">
                  <c:v>Transportation Service Buy Out</c:v>
                </c:pt>
                <c:pt idx="17">
                  <c:v>Collect debt </c:v>
                </c:pt>
                <c:pt idx="18">
                  <c:v>TCA Reconciliation (CRP Improvement)</c:v>
                </c:pt>
                <c:pt idx="19">
                  <c:v>Transportation Service Buy Out for first 12</c:v>
                </c:pt>
                <c:pt idx="20">
                  <c:v>Extend Classic</c:v>
                </c:pt>
                <c:pt idx="21">
                  <c:v>NDSES improvement through SPE sales </c:v>
                </c:pt>
                <c:pt idx="22">
                  <c:v>3 Year Extension</c:v>
                </c:pt>
                <c:pt idx="23">
                  <c:v>TCA Extension/Exit credit trade</c:v>
                </c:pt>
                <c:pt idx="24">
                  <c:v>Maintain SPE % </c:v>
                </c:pt>
                <c:pt idx="25">
                  <c:v>Reduce NDSES Cost</c:v>
                </c:pt>
                <c:pt idx="26">
                  <c:v>Min Term Extension</c:v>
                </c:pt>
                <c:pt idx="27">
                  <c:v>Additional 7 X A/C</c:v>
                </c:pt>
              </c:strCache>
            </c:strRef>
          </c:xVal>
          <c:yVal>
            <c:numRef>
              <c:f>'MEA LOG'!$U$15:$U$55</c:f>
            </c:numRef>
          </c:yVal>
          <c:smooth val="0"/>
          <c:extLst>
            <c:ext xmlns:c16="http://schemas.microsoft.com/office/drawing/2014/chart" uri="{C3380CC4-5D6E-409C-BE32-E72D297353CC}">
              <c16:uniqueId val="{00000000-9E15-4D82-820E-300F3A02E6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19581136"/>
        <c:axId val="919583216"/>
      </c:scatterChart>
      <c:valAx>
        <c:axId val="919581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</a:t>
                </a:r>
                <a:r>
                  <a:rPr lang="en-GB" baseline="0"/>
                  <a:t> OPP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crossBetween val="midCat"/>
      </c:val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IMPACT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COVER!$K$59</c:f>
              <c:strCache>
                <c:ptCount val="1"/>
                <c:pt idx="0">
                  <c:v>STATUS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75A-4A9C-9CD8-55CB7192F92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D75A-4A9C-9CD8-55CB7192F92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D75A-4A9C-9CD8-55CB7192F92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D75A-4A9C-9CD8-55CB7192F92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D75A-4A9C-9CD8-55CB7192F9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COVER!$K$60:$K$64</c:f>
              <c:strCache>
                <c:ptCount val="5"/>
                <c:pt idx="0">
                  <c:v>Hopper</c:v>
                </c:pt>
                <c:pt idx="1">
                  <c:v>ICT</c:v>
                </c:pt>
                <c:pt idx="2">
                  <c:v>Negotiations</c:v>
                </c:pt>
                <c:pt idx="3">
                  <c:v>Contracting</c:v>
                </c:pt>
                <c:pt idx="4">
                  <c:v>Completed</c:v>
                </c:pt>
              </c:strCache>
            </c:strRef>
          </c:cat>
          <c:val>
            <c:numRef>
              <c:f>COVER!$L$85:$L$89</c:f>
              <c:numCache>
                <c:formatCode>General</c:formatCode>
                <c:ptCount val="5"/>
                <c:pt idx="0">
                  <c:v>413.71999999999997</c:v>
                </c:pt>
                <c:pt idx="1">
                  <c:v>188.62</c:v>
                </c:pt>
                <c:pt idx="2">
                  <c:v>47.88</c:v>
                </c:pt>
                <c:pt idx="3">
                  <c:v>82.18</c:v>
                </c:pt>
                <c:pt idx="4">
                  <c:v>606.19200000000001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5A-4A9C-9CD8-55CB7192F92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SORTED</a:t>
            </a:r>
            <a:r>
              <a:rPr lang="en-US" baseline="0">
                <a:solidFill>
                  <a:schemeClr val="tx2"/>
                </a:solidFill>
              </a:rPr>
              <a:t> 2026</a:t>
            </a:r>
          </a:p>
        </c:rich>
      </c:tx>
      <c:layout>
        <c:manualLayout>
          <c:xMode val="edge"/>
          <c:yMode val="edge"/>
          <c:x val="0.30483498786311863"/>
          <c:y val="3.671843870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COUNT!$W$33</c:f>
              <c:strCache>
                <c:ptCount val="1"/>
                <c:pt idx="0">
                  <c:v>SORTED 2026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COUNT!$V$34:$V$119</c:f>
              <c:strCache>
                <c:ptCount val="86"/>
                <c:pt idx="0">
                  <c:v>Qatar Exit for convenience removal -84</c:v>
                </c:pt>
                <c:pt idx="1">
                  <c:v>Tanzania Additional SPE</c:v>
                </c:pt>
                <c:pt idx="2">
                  <c:v>Emirates Additional 3 x SPE (10 %to 12%)</c:v>
                </c:pt>
                <c:pt idx="3">
                  <c:v>Etihad TCA Reconciliation (CRP Improvement)</c:v>
                </c:pt>
                <c:pt idx="4">
                  <c:v>Silkway Increase in Green Time by 12k cycles</c:v>
                </c:pt>
                <c:pt idx="5">
                  <c:v>Ethiopia SPE Pull forward </c:v>
                </c:pt>
                <c:pt idx="6">
                  <c:v>Ethiopia Credit Back Removal</c:v>
                </c:pt>
                <c:pt idx="7">
                  <c:v>Qatar Amiri Sell 1 x SPE</c:v>
                </c:pt>
                <c:pt idx="8">
                  <c:v>Saudia Regional Fleet NDSES improvement</c:v>
                </c:pt>
                <c:pt idx="9">
                  <c:v>Ethiopia Incremental SPE </c:v>
                </c:pt>
                <c:pt idx="10">
                  <c:v>Ethiopia Min Term Extension (life)</c:v>
                </c:pt>
                <c:pt idx="11">
                  <c:v>Gulf 3 Year Extension</c:v>
                </c:pt>
                <c:pt idx="12">
                  <c:v>Ethiopia Min Term Extension</c:v>
                </c:pt>
                <c:pt idx="13">
                  <c:v>Gulf Additional 2 x A/C</c:v>
                </c:pt>
                <c:pt idx="14">
                  <c:v>Etihad Transportation Service Buy Out for first 12</c:v>
                </c:pt>
                <c:pt idx="15">
                  <c:v>Tanzania NDSES CRP</c:v>
                </c:pt>
                <c:pt idx="16">
                  <c:v>Mauritus Escalation increase</c:v>
                </c:pt>
                <c:pt idx="17">
                  <c:v>Gulf NDSES improvement through SPE sales </c:v>
                </c:pt>
                <c:pt idx="18">
                  <c:v>Egypt PAS Upsell</c:v>
                </c:pt>
                <c:pt idx="19">
                  <c:v>Mauritus Reduce NDSES Cost</c:v>
                </c:pt>
                <c:pt idx="20">
                  <c:v>Emirates 3 year-extension + LRU Management + 23 a/c</c:v>
                </c:pt>
                <c:pt idx="21">
                  <c:v>Emirates OWS - eliminate $20k remedy</c:v>
                </c:pt>
                <c:pt idx="22">
                  <c:v>Emirates Eliminate NDSES Cost via DAT</c:v>
                </c:pt>
                <c:pt idx="23">
                  <c:v>Emirates Increase in escalation from 2% to 3%</c:v>
                </c:pt>
                <c:pt idx="24">
                  <c:v>Emirates Introduce Precedent Matrix</c:v>
                </c:pt>
                <c:pt idx="25">
                  <c:v>Ethiopia Incremental SPE </c:v>
                </c:pt>
                <c:pt idx="26">
                  <c:v>Ethiopia Increase escalation</c:v>
                </c:pt>
                <c:pt idx="27">
                  <c:v>Qatar SPE Pull-forward</c:v>
                </c:pt>
                <c:pt idx="28">
                  <c:v>Qatar Exit for convenience removal -97</c:v>
                </c:pt>
                <c:pt idx="29">
                  <c:v>Egypt Correct the CRP!!</c:v>
                </c:pt>
                <c:pt idx="30">
                  <c:v>Egypt Term Extension </c:v>
                </c:pt>
                <c:pt idx="31">
                  <c:v>Egypt Transportation Service Buy Out</c:v>
                </c:pt>
                <c:pt idx="32">
                  <c:v>Turkmenistan SelectCare Upsell</c:v>
                </c:pt>
                <c:pt idx="33">
                  <c:v>Qanot Sharq TCA Life Upsell 2 x A330CEO</c:v>
                </c:pt>
                <c:pt idx="34">
                  <c:v>Senegal Collect debt </c:v>
                </c:pt>
                <c:pt idx="35">
                  <c:v>Air Algerie Additional SPE</c:v>
                </c:pt>
                <c:pt idx="36">
                  <c:v>Saudia Extend Classic</c:v>
                </c:pt>
                <c:pt idx="37">
                  <c:v>Austral TCA Extension/Exit credit trade</c:v>
                </c:pt>
                <c:pt idx="38">
                  <c:v>Kuwait Maintain SPE % </c:v>
                </c:pt>
                <c:pt idx="39">
                  <c:v>Rwanda Min Term Extension</c:v>
                </c:pt>
                <c:pt idx="40">
                  <c:v>SAA Additional 7 X A/C</c:v>
                </c:pt>
                <c:pt idx="41">
                  <c:v>Austral Used SPE</c:v>
                </c:pt>
                <c:pt idx="42">
                  <c:v>Egypt EP Upsell</c:v>
                </c:pt>
                <c:pt idx="43">
                  <c:v>Emirates Retire SLA1</c:v>
                </c:pt>
                <c:pt idx="44">
                  <c:v>Silkway Extend Greentime agreement by 12 months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0</c:v>
                </c:pt>
              </c:strCache>
            </c:strRef>
          </c:cat>
          <c:val>
            <c:numRef>
              <c:f>COUNT!$W$34:$W$119</c:f>
              <c:numCache>
                <c:formatCode>General</c:formatCode>
                <c:ptCount val="86"/>
                <c:pt idx="0">
                  <c:v>204.24</c:v>
                </c:pt>
                <c:pt idx="1">
                  <c:v>50</c:v>
                </c:pt>
                <c:pt idx="2">
                  <c:v>20.8</c:v>
                </c:pt>
                <c:pt idx="3">
                  <c:v>15</c:v>
                </c:pt>
                <c:pt idx="4">
                  <c:v>12.6</c:v>
                </c:pt>
                <c:pt idx="5">
                  <c:v>5.92</c:v>
                </c:pt>
                <c:pt idx="6">
                  <c:v>5.5</c:v>
                </c:pt>
                <c:pt idx="7">
                  <c:v>5.4</c:v>
                </c:pt>
                <c:pt idx="8">
                  <c:v>5.3649990000000001</c:v>
                </c:pt>
                <c:pt idx="9">
                  <c:v>4.7359999999999998</c:v>
                </c:pt>
                <c:pt idx="10">
                  <c:v>2.96</c:v>
                </c:pt>
                <c:pt idx="11">
                  <c:v>2.4</c:v>
                </c:pt>
                <c:pt idx="12">
                  <c:v>2</c:v>
                </c:pt>
                <c:pt idx="13">
                  <c:v>1.92</c:v>
                </c:pt>
                <c:pt idx="14">
                  <c:v>1.48</c:v>
                </c:pt>
                <c:pt idx="15">
                  <c:v>1.4208000000000001</c:v>
                </c:pt>
                <c:pt idx="16">
                  <c:v>1.3</c:v>
                </c:pt>
                <c:pt idx="17">
                  <c:v>0.84</c:v>
                </c:pt>
                <c:pt idx="18">
                  <c:v>0.6</c:v>
                </c:pt>
                <c:pt idx="19">
                  <c:v>0.152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D-4416-A7C8-72EA8E868B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SORTED</a:t>
            </a:r>
            <a:r>
              <a:rPr lang="en-US" baseline="0">
                <a:solidFill>
                  <a:schemeClr val="tx2"/>
                </a:solidFill>
              </a:rPr>
              <a:t> 2027</a:t>
            </a:r>
          </a:p>
        </c:rich>
      </c:tx>
      <c:layout>
        <c:manualLayout>
          <c:xMode val="edge"/>
          <c:yMode val="edge"/>
          <c:x val="0.30483498786311863"/>
          <c:y val="3.671843870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COUNT!$Z$33</c:f>
              <c:strCache>
                <c:ptCount val="1"/>
                <c:pt idx="0">
                  <c:v>SORTED 2027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COUNT!$Y$34:$Y$119</c:f>
              <c:strCache>
                <c:ptCount val="86"/>
                <c:pt idx="0">
                  <c:v>Ethiopia Incremental SPE </c:v>
                </c:pt>
                <c:pt idx="1">
                  <c:v>Egypt Term Extension </c:v>
                </c:pt>
                <c:pt idx="2">
                  <c:v>Air Algerie Additional SPE</c:v>
                </c:pt>
                <c:pt idx="3">
                  <c:v>Qatar Exit for convenience removal -97</c:v>
                </c:pt>
                <c:pt idx="4">
                  <c:v>Emirates Additional 3 x SPE (10 %to 12%)</c:v>
                </c:pt>
                <c:pt idx="5">
                  <c:v>Silkway Increase in Green Time by 12k cycles</c:v>
                </c:pt>
                <c:pt idx="6">
                  <c:v>Senegal Collect debt </c:v>
                </c:pt>
                <c:pt idx="7">
                  <c:v>Turkmenistan SelectCare Upsell</c:v>
                </c:pt>
                <c:pt idx="8">
                  <c:v>Ethiopia Credit Back Removal</c:v>
                </c:pt>
                <c:pt idx="9">
                  <c:v>Saudia Regional Fleet NDSES improvement</c:v>
                </c:pt>
                <c:pt idx="10">
                  <c:v>Ethiopia Incremental SPE </c:v>
                </c:pt>
                <c:pt idx="11">
                  <c:v>Etihad TCA Reconciliation (CRP Improvement)</c:v>
                </c:pt>
                <c:pt idx="12">
                  <c:v>Ethiopia Min Term Extension (life)</c:v>
                </c:pt>
                <c:pt idx="13">
                  <c:v>Gulf 3 Year Extension</c:v>
                </c:pt>
                <c:pt idx="14">
                  <c:v>Ethiopia Min Term Extension</c:v>
                </c:pt>
                <c:pt idx="15">
                  <c:v>Gulf Additional 2 x A/C</c:v>
                </c:pt>
                <c:pt idx="16">
                  <c:v>Etihad Transportation Service Buy Out for first 12</c:v>
                </c:pt>
                <c:pt idx="17">
                  <c:v>Tanzania NDSES CRP</c:v>
                </c:pt>
                <c:pt idx="18">
                  <c:v>Gulf NDSES improvement through SPE sales </c:v>
                </c:pt>
                <c:pt idx="19">
                  <c:v>Egypt PAS Upsell</c:v>
                </c:pt>
                <c:pt idx="20">
                  <c:v>Mauritus Reduce NDSES Cost</c:v>
                </c:pt>
                <c:pt idx="21">
                  <c:v>Emirates 3 year-extension + LRU Management + 23 a/c</c:v>
                </c:pt>
                <c:pt idx="22">
                  <c:v>Emirates OWS - eliminate $20k remedy</c:v>
                </c:pt>
                <c:pt idx="23">
                  <c:v>Emirates Eliminate NDSES Cost via DAT</c:v>
                </c:pt>
                <c:pt idx="24">
                  <c:v>Emirates Increase in escalation from 2% to 3%</c:v>
                </c:pt>
                <c:pt idx="25">
                  <c:v>Emirates Introduce Precedent Matrix</c:v>
                </c:pt>
                <c:pt idx="26">
                  <c:v>Ethiopia SPE Pull forward </c:v>
                </c:pt>
                <c:pt idx="27">
                  <c:v>Ethiopia Increase escalation</c:v>
                </c:pt>
                <c:pt idx="28">
                  <c:v>Qatar SPE Pull-forward</c:v>
                </c:pt>
                <c:pt idx="29">
                  <c:v>Qatar Exit for convenience removal -84</c:v>
                </c:pt>
                <c:pt idx="30">
                  <c:v>Qatar Amiri Sell 1 x SPE</c:v>
                </c:pt>
                <c:pt idx="31">
                  <c:v>Egypt Correct the CRP!!</c:v>
                </c:pt>
                <c:pt idx="32">
                  <c:v>Egypt Transportation Service Buy Out</c:v>
                </c:pt>
                <c:pt idx="33">
                  <c:v>Qanot Sharq TCA Life Upsell 2 x A330CEO</c:v>
                </c:pt>
                <c:pt idx="34">
                  <c:v>Saudia Extend Classic</c:v>
                </c:pt>
                <c:pt idx="35">
                  <c:v>Tanzania Additional SPE</c:v>
                </c:pt>
                <c:pt idx="36">
                  <c:v>Austral TCA Extension/Exit credit trade</c:v>
                </c:pt>
                <c:pt idx="37">
                  <c:v>Kuwait Maintain SPE % </c:v>
                </c:pt>
                <c:pt idx="38">
                  <c:v>Mauritus Escalation increase</c:v>
                </c:pt>
                <c:pt idx="39">
                  <c:v>Rwanda Min Term Extension</c:v>
                </c:pt>
                <c:pt idx="40">
                  <c:v>SAA Additional 7 X A/C</c:v>
                </c:pt>
                <c:pt idx="41">
                  <c:v>Austral Used SPE</c:v>
                </c:pt>
                <c:pt idx="42">
                  <c:v>Egypt EP Upsell</c:v>
                </c:pt>
                <c:pt idx="43">
                  <c:v>Emirates Retire SLA1</c:v>
                </c:pt>
                <c:pt idx="44">
                  <c:v>Silkway Extend Greentime agreement by 12 months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0</c:v>
                </c:pt>
              </c:strCache>
            </c:strRef>
          </c:cat>
          <c:val>
            <c:numRef>
              <c:f>COUNT!$Z$34:$Z$119</c:f>
              <c:numCache>
                <c:formatCode>General</c:formatCode>
                <c:ptCount val="86"/>
                <c:pt idx="0">
                  <c:v>90</c:v>
                </c:pt>
                <c:pt idx="1">
                  <c:v>60</c:v>
                </c:pt>
                <c:pt idx="2">
                  <c:v>60</c:v>
                </c:pt>
                <c:pt idx="3">
                  <c:v>45.88</c:v>
                </c:pt>
                <c:pt idx="4">
                  <c:v>20.8</c:v>
                </c:pt>
                <c:pt idx="5">
                  <c:v>12.6</c:v>
                </c:pt>
                <c:pt idx="6">
                  <c:v>10</c:v>
                </c:pt>
                <c:pt idx="7">
                  <c:v>7.5</c:v>
                </c:pt>
                <c:pt idx="8">
                  <c:v>5.5</c:v>
                </c:pt>
                <c:pt idx="9">
                  <c:v>5.3649899999999997</c:v>
                </c:pt>
                <c:pt idx="10">
                  <c:v>4.7359999999999998</c:v>
                </c:pt>
                <c:pt idx="11">
                  <c:v>3</c:v>
                </c:pt>
                <c:pt idx="12">
                  <c:v>2.96</c:v>
                </c:pt>
                <c:pt idx="13">
                  <c:v>2.4</c:v>
                </c:pt>
                <c:pt idx="14">
                  <c:v>2</c:v>
                </c:pt>
                <c:pt idx="15">
                  <c:v>1.92</c:v>
                </c:pt>
                <c:pt idx="16">
                  <c:v>1.48</c:v>
                </c:pt>
                <c:pt idx="17">
                  <c:v>1.4208000000000001</c:v>
                </c:pt>
                <c:pt idx="18">
                  <c:v>0.84</c:v>
                </c:pt>
                <c:pt idx="19">
                  <c:v>0.6</c:v>
                </c:pt>
                <c:pt idx="20">
                  <c:v>0.152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D-4420-9F24-E84B62E55C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SORTED</a:t>
            </a:r>
            <a:r>
              <a:rPr lang="en-US" baseline="0">
                <a:solidFill>
                  <a:schemeClr val="tx2"/>
                </a:solidFill>
              </a:rPr>
              <a:t> 26/27</a:t>
            </a:r>
          </a:p>
        </c:rich>
      </c:tx>
      <c:layout>
        <c:manualLayout>
          <c:xMode val="edge"/>
          <c:yMode val="edge"/>
          <c:x val="0.30483498786311863"/>
          <c:y val="3.671843870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COUNT!$AC$33</c:f>
              <c:strCache>
                <c:ptCount val="1"/>
                <c:pt idx="0">
                  <c:v>SORTED 2026/2027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COUNT!$AB$34:$AB$119</c:f>
              <c:strCache>
                <c:ptCount val="86"/>
                <c:pt idx="0">
                  <c:v>Qatar Exit for convenience removal -84</c:v>
                </c:pt>
                <c:pt idx="1">
                  <c:v>Ethiopia Incremental SPE </c:v>
                </c:pt>
                <c:pt idx="2">
                  <c:v>Egypt Term Extension </c:v>
                </c:pt>
                <c:pt idx="3">
                  <c:v>Air Algerie Additional SPE</c:v>
                </c:pt>
                <c:pt idx="4">
                  <c:v>Tanzania Additional SPE</c:v>
                </c:pt>
                <c:pt idx="5">
                  <c:v>Qatar Exit for convenience removal -97</c:v>
                </c:pt>
                <c:pt idx="6">
                  <c:v>Emirates Additional 3 x SPE (10 %to 12%)</c:v>
                </c:pt>
                <c:pt idx="7">
                  <c:v>Silkway Increase in Green Time by 12k cycles</c:v>
                </c:pt>
                <c:pt idx="8">
                  <c:v>Etihad TCA Reconciliation (CRP Improvement)</c:v>
                </c:pt>
                <c:pt idx="9">
                  <c:v>Ethiopia Credit Back Removal</c:v>
                </c:pt>
                <c:pt idx="10">
                  <c:v>Saudia Regional Fleet NDSES improvement</c:v>
                </c:pt>
                <c:pt idx="11">
                  <c:v>Senegal Collect debt </c:v>
                </c:pt>
                <c:pt idx="12">
                  <c:v>Ethiopia Incremental SPE </c:v>
                </c:pt>
                <c:pt idx="13">
                  <c:v>Turkmenistan SelectCare Upsell</c:v>
                </c:pt>
                <c:pt idx="14">
                  <c:v>Ethiopia SPE Pull forward </c:v>
                </c:pt>
                <c:pt idx="15">
                  <c:v>Ethiopia Min Term Extension (life)</c:v>
                </c:pt>
                <c:pt idx="16">
                  <c:v>Qatar Amiri Sell 1 x SPE</c:v>
                </c:pt>
                <c:pt idx="17">
                  <c:v>Gulf 3 Year Extension</c:v>
                </c:pt>
                <c:pt idx="18">
                  <c:v>Ethiopia Min Term Extension</c:v>
                </c:pt>
                <c:pt idx="19">
                  <c:v>Gulf Additional 2 x A/C</c:v>
                </c:pt>
                <c:pt idx="20">
                  <c:v>Etihad Transportation Service Buy Out for first 12</c:v>
                </c:pt>
                <c:pt idx="21">
                  <c:v>Tanzania NDSES CRP</c:v>
                </c:pt>
                <c:pt idx="22">
                  <c:v>Gulf NDSES improvement through SPE sales </c:v>
                </c:pt>
                <c:pt idx="23">
                  <c:v>Mauritus Escalation increase</c:v>
                </c:pt>
                <c:pt idx="24">
                  <c:v>Egypt PAS Upsell</c:v>
                </c:pt>
                <c:pt idx="25">
                  <c:v>Mauritus Reduce NDSES Cost</c:v>
                </c:pt>
                <c:pt idx="26">
                  <c:v>Emirates 3 year-extension + LRU Management + 23 a/c</c:v>
                </c:pt>
                <c:pt idx="27">
                  <c:v>Emirates OWS - eliminate $20k remedy</c:v>
                </c:pt>
                <c:pt idx="28">
                  <c:v>Emirates Eliminate NDSES Cost via DAT</c:v>
                </c:pt>
                <c:pt idx="29">
                  <c:v>Emirates Increase in escalation from 2% to 3%</c:v>
                </c:pt>
                <c:pt idx="30">
                  <c:v>Emirates Introduce Precedent Matrix</c:v>
                </c:pt>
                <c:pt idx="31">
                  <c:v>Ethiopia Increase escalation</c:v>
                </c:pt>
                <c:pt idx="32">
                  <c:v>Qatar SPE Pull-forward</c:v>
                </c:pt>
                <c:pt idx="33">
                  <c:v>Egypt Correct the CRP!!</c:v>
                </c:pt>
                <c:pt idx="34">
                  <c:v>Egypt Transportation Service Buy Out</c:v>
                </c:pt>
                <c:pt idx="35">
                  <c:v>Qanot Sharq TCA Life Upsell 2 x A330CEO</c:v>
                </c:pt>
                <c:pt idx="36">
                  <c:v>Saudia Extend Classic</c:v>
                </c:pt>
                <c:pt idx="37">
                  <c:v>Austral TCA Extension/Exit credit trade</c:v>
                </c:pt>
                <c:pt idx="38">
                  <c:v>Kuwait Maintain SPE % </c:v>
                </c:pt>
                <c:pt idx="39">
                  <c:v>Rwanda Min Term Extension</c:v>
                </c:pt>
                <c:pt idx="40">
                  <c:v>SAA Additional 7 X A/C</c:v>
                </c:pt>
                <c:pt idx="41">
                  <c:v>Austral Used SPE</c:v>
                </c:pt>
                <c:pt idx="42">
                  <c:v>Egypt EP Upsell</c:v>
                </c:pt>
                <c:pt idx="43">
                  <c:v>Emirates Retire SLA1</c:v>
                </c:pt>
                <c:pt idx="44">
                  <c:v>Silkway Extend Greentime agreement by 12 months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0</c:v>
                </c:pt>
              </c:strCache>
            </c:strRef>
          </c:cat>
          <c:val>
            <c:numRef>
              <c:f>COUNT!$AC$34:$AC$119</c:f>
              <c:numCache>
                <c:formatCode>General</c:formatCode>
                <c:ptCount val="86"/>
                <c:pt idx="0">
                  <c:v>204.24</c:v>
                </c:pt>
                <c:pt idx="1">
                  <c:v>90</c:v>
                </c:pt>
                <c:pt idx="2">
                  <c:v>60</c:v>
                </c:pt>
                <c:pt idx="3">
                  <c:v>60</c:v>
                </c:pt>
                <c:pt idx="4">
                  <c:v>50</c:v>
                </c:pt>
                <c:pt idx="5">
                  <c:v>45.88</c:v>
                </c:pt>
                <c:pt idx="6">
                  <c:v>41.6</c:v>
                </c:pt>
                <c:pt idx="7">
                  <c:v>25.2</c:v>
                </c:pt>
                <c:pt idx="8">
                  <c:v>18</c:v>
                </c:pt>
                <c:pt idx="9">
                  <c:v>11</c:v>
                </c:pt>
                <c:pt idx="10">
                  <c:v>10.729989</c:v>
                </c:pt>
                <c:pt idx="11">
                  <c:v>10</c:v>
                </c:pt>
                <c:pt idx="12">
                  <c:v>9.4719999999999995</c:v>
                </c:pt>
                <c:pt idx="13">
                  <c:v>7.5</c:v>
                </c:pt>
                <c:pt idx="14">
                  <c:v>5.92</c:v>
                </c:pt>
                <c:pt idx="15">
                  <c:v>5.92</c:v>
                </c:pt>
                <c:pt idx="16">
                  <c:v>5.4</c:v>
                </c:pt>
                <c:pt idx="17">
                  <c:v>4.8</c:v>
                </c:pt>
                <c:pt idx="18">
                  <c:v>4</c:v>
                </c:pt>
                <c:pt idx="19">
                  <c:v>3.84</c:v>
                </c:pt>
                <c:pt idx="20">
                  <c:v>2.96</c:v>
                </c:pt>
                <c:pt idx="21">
                  <c:v>2.8416000000000001</c:v>
                </c:pt>
                <c:pt idx="22">
                  <c:v>1.68</c:v>
                </c:pt>
                <c:pt idx="23">
                  <c:v>1.3</c:v>
                </c:pt>
                <c:pt idx="24">
                  <c:v>1.2</c:v>
                </c:pt>
                <c:pt idx="25">
                  <c:v>0.30399999999999999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A-4DA2-B90E-A5FC47D80B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SORTED</a:t>
            </a:r>
            <a:r>
              <a:rPr lang="en-US" baseline="0">
                <a:solidFill>
                  <a:schemeClr val="tx2"/>
                </a:solidFill>
              </a:rPr>
              <a:t> tERM IMPACT</a:t>
            </a:r>
          </a:p>
        </c:rich>
      </c:tx>
      <c:layout>
        <c:manualLayout>
          <c:xMode val="edge"/>
          <c:yMode val="edge"/>
          <c:x val="0.30483498786311863"/>
          <c:y val="3.671843870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COUNT!$T$33</c:f>
              <c:strCache>
                <c:ptCount val="1"/>
                <c:pt idx="0">
                  <c:v>SORTED TERM IMPACT A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COUNT!$S$34:$S$119</c:f>
              <c:strCache>
                <c:ptCount val="86"/>
                <c:pt idx="0">
                  <c:v>Emirates 3 year-extension + LRU Management + 23 a/c</c:v>
                </c:pt>
                <c:pt idx="1">
                  <c:v>Egypt Term Extension </c:v>
                </c:pt>
                <c:pt idx="2">
                  <c:v>Qatar SPE Pull-forward</c:v>
                </c:pt>
                <c:pt idx="3">
                  <c:v>Qatar Exit for convenience removal -84</c:v>
                </c:pt>
                <c:pt idx="4">
                  <c:v>Etihad TCA Reconciliation (CRP Improvement)</c:v>
                </c:pt>
                <c:pt idx="5">
                  <c:v>Emirates Increase in escalation from 2% to 3%</c:v>
                </c:pt>
                <c:pt idx="6">
                  <c:v>SAA Additional 7 X A/C</c:v>
                </c:pt>
                <c:pt idx="7">
                  <c:v>Emirates Eliminate NDSES Cost via DAT</c:v>
                </c:pt>
                <c:pt idx="8">
                  <c:v>Ethiopia Incremental SPE </c:v>
                </c:pt>
                <c:pt idx="9">
                  <c:v>Ethiopia Credit Back Removal</c:v>
                </c:pt>
                <c:pt idx="10">
                  <c:v>Saudia Regional Fleet NDSES improvement</c:v>
                </c:pt>
                <c:pt idx="11">
                  <c:v>Air Algerie Additional SPE</c:v>
                </c:pt>
                <c:pt idx="12">
                  <c:v>Emirates Additional 3 x SPE (10 %to 12%)</c:v>
                </c:pt>
                <c:pt idx="13">
                  <c:v>Emirates Introduce Precedent Matrix</c:v>
                </c:pt>
                <c:pt idx="14">
                  <c:v>Tanzania Additional SPE</c:v>
                </c:pt>
                <c:pt idx="15">
                  <c:v>Qatar Exit for convenience removal -97</c:v>
                </c:pt>
                <c:pt idx="16">
                  <c:v>Ethiopia SPE Pull forward </c:v>
                </c:pt>
                <c:pt idx="17">
                  <c:v>Qanot Sharq TCA Life Upsell 2 x A330CEO</c:v>
                </c:pt>
                <c:pt idx="18">
                  <c:v>Emirates OWS - eliminate $20k remedy</c:v>
                </c:pt>
                <c:pt idx="19">
                  <c:v>Turkmenistan SelectCare Upsell</c:v>
                </c:pt>
                <c:pt idx="20">
                  <c:v>Silkway Increase in Green Time by 12k cycles</c:v>
                </c:pt>
                <c:pt idx="21">
                  <c:v>Gulf 3 Year Extension</c:v>
                </c:pt>
                <c:pt idx="22">
                  <c:v>Ethiopia Incremental SPE </c:v>
                </c:pt>
                <c:pt idx="23">
                  <c:v>Gulf Additional 2 x A/C</c:v>
                </c:pt>
                <c:pt idx="24">
                  <c:v>Ethiopia Min Term Extension</c:v>
                </c:pt>
                <c:pt idx="25">
                  <c:v>Etihad Transportation Service Buy Out for first 12</c:v>
                </c:pt>
                <c:pt idx="26">
                  <c:v>Rwanda Min Term Extension</c:v>
                </c:pt>
                <c:pt idx="27">
                  <c:v>Senegal Collect debt </c:v>
                </c:pt>
                <c:pt idx="28">
                  <c:v>Austral TCA Extension/Exit credit trade</c:v>
                </c:pt>
                <c:pt idx="29">
                  <c:v>Ethiopia Min Term Extension (life)</c:v>
                </c:pt>
                <c:pt idx="30">
                  <c:v>Egypt Transportation Service Buy Out</c:v>
                </c:pt>
                <c:pt idx="31">
                  <c:v>Egypt PAS Upsell</c:v>
                </c:pt>
                <c:pt idx="32">
                  <c:v>Tanzania NDSES CRP</c:v>
                </c:pt>
                <c:pt idx="33">
                  <c:v>Gulf NDSES improvement through SPE sales </c:v>
                </c:pt>
                <c:pt idx="34">
                  <c:v>Qatar Amiri Sell 1 x SPE</c:v>
                </c:pt>
                <c:pt idx="35">
                  <c:v>Mauritus Escalation increase</c:v>
                </c:pt>
                <c:pt idx="36">
                  <c:v>Mauritus Reduce NDSES Cost</c:v>
                </c:pt>
                <c:pt idx="37">
                  <c:v>Ethiopia Increase escalation</c:v>
                </c:pt>
                <c:pt idx="38">
                  <c:v>Egypt Correct the CRP!!</c:v>
                </c:pt>
                <c:pt idx="39">
                  <c:v>Saudia Extend Classic</c:v>
                </c:pt>
                <c:pt idx="40">
                  <c:v>Kuwait Maintain SPE % </c:v>
                </c:pt>
                <c:pt idx="41">
                  <c:v>Austral Used SPE</c:v>
                </c:pt>
                <c:pt idx="42">
                  <c:v>Egypt EP Upsell</c:v>
                </c:pt>
                <c:pt idx="43">
                  <c:v>Emirates Retire SLA1</c:v>
                </c:pt>
                <c:pt idx="44">
                  <c:v>Silkway Extend Greentime agreement by 12 months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0</c:v>
                </c:pt>
              </c:strCache>
            </c:strRef>
          </c:cat>
          <c:val>
            <c:numRef>
              <c:f>COUNT!$T$34:$T$119</c:f>
              <c:numCache>
                <c:formatCode>General</c:formatCode>
                <c:ptCount val="86"/>
                <c:pt idx="0">
                  <c:v>1025.6399999999999</c:v>
                </c:pt>
                <c:pt idx="1">
                  <c:v>414.72</c:v>
                </c:pt>
                <c:pt idx="2">
                  <c:v>270</c:v>
                </c:pt>
                <c:pt idx="3">
                  <c:v>204.24</c:v>
                </c:pt>
                <c:pt idx="4">
                  <c:v>180</c:v>
                </c:pt>
                <c:pt idx="5">
                  <c:v>170</c:v>
                </c:pt>
                <c:pt idx="6">
                  <c:v>108</c:v>
                </c:pt>
                <c:pt idx="7">
                  <c:v>100</c:v>
                </c:pt>
                <c:pt idx="8">
                  <c:v>90</c:v>
                </c:pt>
                <c:pt idx="9">
                  <c:v>66</c:v>
                </c:pt>
                <c:pt idx="10">
                  <c:v>64.38</c:v>
                </c:pt>
                <c:pt idx="11">
                  <c:v>60</c:v>
                </c:pt>
                <c:pt idx="12">
                  <c:v>54</c:v>
                </c:pt>
                <c:pt idx="13">
                  <c:v>50</c:v>
                </c:pt>
                <c:pt idx="14">
                  <c:v>50</c:v>
                </c:pt>
                <c:pt idx="15">
                  <c:v>45.88</c:v>
                </c:pt>
                <c:pt idx="16">
                  <c:v>43</c:v>
                </c:pt>
                <c:pt idx="17">
                  <c:v>36</c:v>
                </c:pt>
                <c:pt idx="18">
                  <c:v>34.200000000000003</c:v>
                </c:pt>
                <c:pt idx="19">
                  <c:v>30</c:v>
                </c:pt>
                <c:pt idx="20">
                  <c:v>25.2</c:v>
                </c:pt>
                <c:pt idx="21">
                  <c:v>24</c:v>
                </c:pt>
                <c:pt idx="22">
                  <c:v>23.68</c:v>
                </c:pt>
                <c:pt idx="23">
                  <c:v>23.04</c:v>
                </c:pt>
                <c:pt idx="24">
                  <c:v>20</c:v>
                </c:pt>
                <c:pt idx="25">
                  <c:v>17.760000000000002</c:v>
                </c:pt>
                <c:pt idx="26">
                  <c:v>12</c:v>
                </c:pt>
                <c:pt idx="27">
                  <c:v>10</c:v>
                </c:pt>
                <c:pt idx="28">
                  <c:v>9.6</c:v>
                </c:pt>
                <c:pt idx="29">
                  <c:v>8.8800000000000008</c:v>
                </c:pt>
                <c:pt idx="30">
                  <c:v>7.4</c:v>
                </c:pt>
                <c:pt idx="31">
                  <c:v>7.2</c:v>
                </c:pt>
                <c:pt idx="32">
                  <c:v>7.1040000000000001</c:v>
                </c:pt>
                <c:pt idx="33">
                  <c:v>5.88</c:v>
                </c:pt>
                <c:pt idx="34">
                  <c:v>5.4</c:v>
                </c:pt>
                <c:pt idx="35">
                  <c:v>3.9000000000000004</c:v>
                </c:pt>
                <c:pt idx="36">
                  <c:v>0.76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D-4416-A7C8-72EA8E868B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SORTED</a:t>
            </a:r>
            <a:r>
              <a:rPr lang="en-US" baseline="0">
                <a:solidFill>
                  <a:schemeClr val="tx2"/>
                </a:solidFill>
              </a:rPr>
              <a:t> 2026</a:t>
            </a:r>
          </a:p>
        </c:rich>
      </c:tx>
      <c:layout>
        <c:manualLayout>
          <c:xMode val="edge"/>
          <c:yMode val="edge"/>
          <c:x val="0.30483498786311863"/>
          <c:y val="3.671843870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COUNT!$W$123</c:f>
              <c:strCache>
                <c:ptCount val="1"/>
                <c:pt idx="0">
                  <c:v>SORTED 2026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COUNT!$V$124:$V$209</c:f>
              <c:strCache>
                <c:ptCount val="86"/>
                <c:pt idx="0">
                  <c:v>Qatar Exit for convenience removal -84</c:v>
                </c:pt>
                <c:pt idx="1">
                  <c:v>Tanzania Additional SPE</c:v>
                </c:pt>
                <c:pt idx="2">
                  <c:v>Emirates Additional 3 x SPE (10 %to 12%)</c:v>
                </c:pt>
                <c:pt idx="3">
                  <c:v>Etihad TCA Reconciliation (CRP Improvement)</c:v>
                </c:pt>
                <c:pt idx="4">
                  <c:v>Silkway Increase in Green Time by 12k cycles</c:v>
                </c:pt>
                <c:pt idx="5">
                  <c:v>Ethiopia SPE Pull forward </c:v>
                </c:pt>
                <c:pt idx="6">
                  <c:v>Ethiopia Credit Back Removal</c:v>
                </c:pt>
                <c:pt idx="7">
                  <c:v>Qatar Amiri Sell 1 x SPE</c:v>
                </c:pt>
                <c:pt idx="8">
                  <c:v>Saudia Regional Fleet NDSES improvement</c:v>
                </c:pt>
                <c:pt idx="9">
                  <c:v>Ethiopia Incremental SPE </c:v>
                </c:pt>
                <c:pt idx="10">
                  <c:v>Ethiopia Min Term Extension (life)</c:v>
                </c:pt>
                <c:pt idx="11">
                  <c:v>Gulf 3 Year Extension</c:v>
                </c:pt>
                <c:pt idx="12">
                  <c:v>Ethiopia Min Term Extension</c:v>
                </c:pt>
                <c:pt idx="13">
                  <c:v>Gulf Additional 2 x A/C</c:v>
                </c:pt>
                <c:pt idx="14">
                  <c:v>Etihad Transportation Service Buy Out for first 12</c:v>
                </c:pt>
                <c:pt idx="15">
                  <c:v>Tanzania NDSES CRP</c:v>
                </c:pt>
                <c:pt idx="16">
                  <c:v>Mauritus Escalation increase</c:v>
                </c:pt>
                <c:pt idx="17">
                  <c:v>Gulf NDSES improvement through SPE sales </c:v>
                </c:pt>
                <c:pt idx="18">
                  <c:v>Egypt PAS Upsell</c:v>
                </c:pt>
                <c:pt idx="19">
                  <c:v>Mauritus Reduce NDSES Cost</c:v>
                </c:pt>
                <c:pt idx="20">
                  <c:v>Emirates 3 year-extension + LRU Management + 23 a/c</c:v>
                </c:pt>
                <c:pt idx="21">
                  <c:v>Emirates OWS - eliminate $20k remedy</c:v>
                </c:pt>
                <c:pt idx="22">
                  <c:v>Emirates Eliminate NDSES Cost via DAT</c:v>
                </c:pt>
                <c:pt idx="23">
                  <c:v>Emirates Increase in escalation from 2% to 3%</c:v>
                </c:pt>
                <c:pt idx="24">
                  <c:v>Emirates Introduce Precedent Matrix</c:v>
                </c:pt>
                <c:pt idx="25">
                  <c:v>Ethiopia Incremental SPE </c:v>
                </c:pt>
                <c:pt idx="26">
                  <c:v>Ethiopia Increase escalation</c:v>
                </c:pt>
                <c:pt idx="27">
                  <c:v>Qatar SPE Pull-forward</c:v>
                </c:pt>
                <c:pt idx="28">
                  <c:v>Qatar Exit for convenience removal -97</c:v>
                </c:pt>
                <c:pt idx="29">
                  <c:v>Egypt Correct the CRP!!</c:v>
                </c:pt>
                <c:pt idx="30">
                  <c:v>Egypt Term Extension </c:v>
                </c:pt>
                <c:pt idx="31">
                  <c:v>Egypt Transportation Service Buy Out</c:v>
                </c:pt>
                <c:pt idx="32">
                  <c:v>Turkmenistan SelectCare Upsell</c:v>
                </c:pt>
                <c:pt idx="33">
                  <c:v>Qanot Sharq TCA Life Upsell 2 x A330CEO</c:v>
                </c:pt>
                <c:pt idx="34">
                  <c:v>Senegal Collect debt </c:v>
                </c:pt>
                <c:pt idx="35">
                  <c:v>Air Algerie Additional SPE</c:v>
                </c:pt>
                <c:pt idx="36">
                  <c:v>Saudia Extend Classic</c:v>
                </c:pt>
                <c:pt idx="37">
                  <c:v>Austral TCA Extension/Exit credit trade</c:v>
                </c:pt>
                <c:pt idx="38">
                  <c:v>Kuwait Maintain SPE % </c:v>
                </c:pt>
                <c:pt idx="39">
                  <c:v>Rwanda Min Term Extension</c:v>
                </c:pt>
                <c:pt idx="40">
                  <c:v>SAA Additional 7 X A/C</c:v>
                </c:pt>
                <c:pt idx="41">
                  <c:v>Austral Used SPE</c:v>
                </c:pt>
                <c:pt idx="42">
                  <c:v>Egypt EP Upsell</c:v>
                </c:pt>
                <c:pt idx="43">
                  <c:v>Emirates Retire SLA1</c:v>
                </c:pt>
                <c:pt idx="44">
                  <c:v>Silkway Extend Greentime agreement by 12 months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0</c:v>
                </c:pt>
              </c:strCache>
            </c:strRef>
          </c:cat>
          <c:val>
            <c:numRef>
              <c:f>COUNT!$W$124:$W$209</c:f>
              <c:numCache>
                <c:formatCode>General</c:formatCode>
                <c:ptCount val="86"/>
                <c:pt idx="0">
                  <c:v>3</c:v>
                </c:pt>
                <c:pt idx="1">
                  <c:v>0.73443008225616924</c:v>
                </c:pt>
                <c:pt idx="2">
                  <c:v>0.30552291421856642</c:v>
                </c:pt>
                <c:pt idx="3">
                  <c:v>0.22032902467685075</c:v>
                </c:pt>
                <c:pt idx="4">
                  <c:v>0.18507638072855465</c:v>
                </c:pt>
                <c:pt idx="5">
                  <c:v>8.6956521739130432E-2</c:v>
                </c:pt>
                <c:pt idx="6">
                  <c:v>8.0787309048178615E-2</c:v>
                </c:pt>
                <c:pt idx="7">
                  <c:v>7.9318448883666279E-2</c:v>
                </c:pt>
                <c:pt idx="8">
                  <c:v>7.8804333137485319E-2</c:v>
                </c:pt>
                <c:pt idx="9">
                  <c:v>6.9565217391304349E-2</c:v>
                </c:pt>
                <c:pt idx="10">
                  <c:v>4.3478260869565216E-2</c:v>
                </c:pt>
                <c:pt idx="11">
                  <c:v>3.5252643948296122E-2</c:v>
                </c:pt>
                <c:pt idx="12">
                  <c:v>2.9377203290246769E-2</c:v>
                </c:pt>
                <c:pt idx="13">
                  <c:v>2.8202115158636899E-2</c:v>
                </c:pt>
                <c:pt idx="14">
                  <c:v>2.1739130434782608E-2</c:v>
                </c:pt>
                <c:pt idx="15">
                  <c:v>2.0869565217391306E-2</c:v>
                </c:pt>
                <c:pt idx="16">
                  <c:v>1.9095182138660401E-2</c:v>
                </c:pt>
                <c:pt idx="17">
                  <c:v>1.2338425381903642E-2</c:v>
                </c:pt>
                <c:pt idx="18">
                  <c:v>8.8131609870740306E-3</c:v>
                </c:pt>
                <c:pt idx="19">
                  <c:v>2.2326674500587544E-3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A-4FA5-9C73-D340D3EB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SORTED</a:t>
            </a:r>
            <a:r>
              <a:rPr lang="en-US" baseline="0">
                <a:solidFill>
                  <a:schemeClr val="tx2"/>
                </a:solidFill>
              </a:rPr>
              <a:t> 2027</a:t>
            </a:r>
          </a:p>
        </c:rich>
      </c:tx>
      <c:layout>
        <c:manualLayout>
          <c:xMode val="edge"/>
          <c:yMode val="edge"/>
          <c:x val="0.30483498786311863"/>
          <c:y val="3.671843870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COUNT!$Z$123</c:f>
              <c:strCache>
                <c:ptCount val="1"/>
                <c:pt idx="0">
                  <c:v>SORTED 2027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COUNT!$Y$124:$Y$209</c:f>
              <c:strCache>
                <c:ptCount val="86"/>
                <c:pt idx="0">
                  <c:v>Ethiopia Incremental SPE </c:v>
                </c:pt>
                <c:pt idx="1">
                  <c:v>Egypt Term Extension </c:v>
                </c:pt>
                <c:pt idx="2">
                  <c:v>Air Algerie Additional SPE</c:v>
                </c:pt>
                <c:pt idx="3">
                  <c:v>Qatar Exit for convenience removal -97</c:v>
                </c:pt>
                <c:pt idx="4">
                  <c:v>Emirates Additional 3 x SPE (10 %to 12%)</c:v>
                </c:pt>
                <c:pt idx="5">
                  <c:v>Silkway Increase in Green Time by 12k cycles</c:v>
                </c:pt>
                <c:pt idx="6">
                  <c:v>Senegal Collect debt </c:v>
                </c:pt>
                <c:pt idx="7">
                  <c:v>Turkmenistan SelectCare Upsell</c:v>
                </c:pt>
                <c:pt idx="8">
                  <c:v>Ethiopia Credit Back Removal</c:v>
                </c:pt>
                <c:pt idx="9">
                  <c:v>Saudia Regional Fleet NDSES improvement</c:v>
                </c:pt>
                <c:pt idx="10">
                  <c:v>Ethiopia Incremental SPE </c:v>
                </c:pt>
                <c:pt idx="11">
                  <c:v>Etihad TCA Reconciliation (CRP Improvement)</c:v>
                </c:pt>
                <c:pt idx="12">
                  <c:v>Ethiopia Min Term Extension (life)</c:v>
                </c:pt>
                <c:pt idx="13">
                  <c:v>Gulf 3 Year Extension</c:v>
                </c:pt>
                <c:pt idx="14">
                  <c:v>Ethiopia Min Term Extension</c:v>
                </c:pt>
                <c:pt idx="15">
                  <c:v>Gulf Additional 2 x A/C</c:v>
                </c:pt>
                <c:pt idx="16">
                  <c:v>Etihad Transportation Service Buy Out for first 12</c:v>
                </c:pt>
                <c:pt idx="17">
                  <c:v>Tanzania NDSES CRP</c:v>
                </c:pt>
                <c:pt idx="18">
                  <c:v>Gulf NDSES improvement through SPE sales </c:v>
                </c:pt>
                <c:pt idx="19">
                  <c:v>Egypt PAS Upsell</c:v>
                </c:pt>
                <c:pt idx="20">
                  <c:v>Mauritus Reduce NDSES Cost</c:v>
                </c:pt>
                <c:pt idx="21">
                  <c:v>Emirates 3 year-extension + LRU Management + 23 a/c</c:v>
                </c:pt>
                <c:pt idx="22">
                  <c:v>Emirates OWS - eliminate $20k remedy</c:v>
                </c:pt>
                <c:pt idx="23">
                  <c:v>Emirates Eliminate NDSES Cost via DAT</c:v>
                </c:pt>
                <c:pt idx="24">
                  <c:v>Emirates Increase in escalation from 2% to 3%</c:v>
                </c:pt>
                <c:pt idx="25">
                  <c:v>Emirates Introduce Precedent Matrix</c:v>
                </c:pt>
                <c:pt idx="26">
                  <c:v>Ethiopia SPE Pull forward </c:v>
                </c:pt>
                <c:pt idx="27">
                  <c:v>Ethiopia Increase escalation</c:v>
                </c:pt>
                <c:pt idx="28">
                  <c:v>Qatar SPE Pull-forward</c:v>
                </c:pt>
                <c:pt idx="29">
                  <c:v>Qatar Exit for convenience removal -84</c:v>
                </c:pt>
                <c:pt idx="30">
                  <c:v>Qatar Amiri Sell 1 x SPE</c:v>
                </c:pt>
                <c:pt idx="31">
                  <c:v>Egypt Correct the CRP!!</c:v>
                </c:pt>
                <c:pt idx="32">
                  <c:v>Egypt Transportation Service Buy Out</c:v>
                </c:pt>
                <c:pt idx="33">
                  <c:v>Qanot Sharq TCA Life Upsell 2 x A330CEO</c:v>
                </c:pt>
                <c:pt idx="34">
                  <c:v>Saudia Extend Classic</c:v>
                </c:pt>
                <c:pt idx="35">
                  <c:v>Tanzania Additional SPE</c:v>
                </c:pt>
                <c:pt idx="36">
                  <c:v>Austral TCA Extension/Exit credit trade</c:v>
                </c:pt>
                <c:pt idx="37">
                  <c:v>Kuwait Maintain SPE % </c:v>
                </c:pt>
                <c:pt idx="38">
                  <c:v>Mauritus Escalation increase</c:v>
                </c:pt>
                <c:pt idx="39">
                  <c:v>Rwanda Min Term Extension</c:v>
                </c:pt>
                <c:pt idx="40">
                  <c:v>SAA Additional 7 X A/C</c:v>
                </c:pt>
                <c:pt idx="41">
                  <c:v>Austral Used SPE</c:v>
                </c:pt>
                <c:pt idx="42">
                  <c:v>Egypt EP Upsell</c:v>
                </c:pt>
                <c:pt idx="43">
                  <c:v>Emirates Retire SLA1</c:v>
                </c:pt>
                <c:pt idx="44">
                  <c:v>Silkway Extend Greentime agreement by 12 months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0</c:v>
                </c:pt>
              </c:strCache>
            </c:strRef>
          </c:cat>
          <c:val>
            <c:numRef>
              <c:f>COUNT!$Z$124:$Z$209</c:f>
              <c:numCache>
                <c:formatCode>General</c:formatCode>
                <c:ptCount val="86"/>
                <c:pt idx="0">
                  <c:v>1.9616390584132519</c:v>
                </c:pt>
                <c:pt idx="1">
                  <c:v>1.3077593722755012</c:v>
                </c:pt>
                <c:pt idx="2">
                  <c:v>1.3077593722755012</c:v>
                </c:pt>
                <c:pt idx="3">
                  <c:v>1</c:v>
                </c:pt>
                <c:pt idx="4">
                  <c:v>0.45335658238884047</c:v>
                </c:pt>
                <c:pt idx="5">
                  <c:v>0.27462946817785527</c:v>
                </c:pt>
                <c:pt idx="6">
                  <c:v>0.2179598953792502</c:v>
                </c:pt>
                <c:pt idx="7">
                  <c:v>0.16346992153443765</c:v>
                </c:pt>
                <c:pt idx="8">
                  <c:v>0.11987794245858761</c:v>
                </c:pt>
                <c:pt idx="9">
                  <c:v>0.11693526591107237</c:v>
                </c:pt>
                <c:pt idx="10">
                  <c:v>0.10322580645161289</c:v>
                </c:pt>
                <c:pt idx="11">
                  <c:v>6.5387968613775063E-2</c:v>
                </c:pt>
                <c:pt idx="12">
                  <c:v>6.4516129032258063E-2</c:v>
                </c:pt>
                <c:pt idx="13">
                  <c:v>5.2310374891020049E-2</c:v>
                </c:pt>
                <c:pt idx="14">
                  <c:v>4.3591979075850044E-2</c:v>
                </c:pt>
                <c:pt idx="15">
                  <c:v>4.1848299912816037E-2</c:v>
                </c:pt>
                <c:pt idx="16">
                  <c:v>3.2258064516129031E-2</c:v>
                </c:pt>
                <c:pt idx="17">
                  <c:v>3.0967741935483871E-2</c:v>
                </c:pt>
                <c:pt idx="18">
                  <c:v>1.8308631211857017E-2</c:v>
                </c:pt>
                <c:pt idx="19">
                  <c:v>1.3077593722755012E-2</c:v>
                </c:pt>
                <c:pt idx="20">
                  <c:v>3.3129904097646029E-3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8-449A-B324-0E9742E01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SORTED</a:t>
            </a:r>
            <a:r>
              <a:rPr lang="en-US" baseline="0">
                <a:solidFill>
                  <a:schemeClr val="tx2"/>
                </a:solidFill>
              </a:rPr>
              <a:t> tERM IMPACT</a:t>
            </a:r>
          </a:p>
        </c:rich>
      </c:tx>
      <c:layout>
        <c:manualLayout>
          <c:xMode val="edge"/>
          <c:yMode val="edge"/>
          <c:x val="0.30483498786311863"/>
          <c:y val="3.671843870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COUNT!$T$123</c:f>
              <c:strCache>
                <c:ptCount val="1"/>
                <c:pt idx="0">
                  <c:v>SORTED TERM IMPACT A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COUNT!$S$124:$S$209</c:f>
              <c:strCache>
                <c:ptCount val="86"/>
                <c:pt idx="0">
                  <c:v>Emirates 3 year-extension + LRU Management + 23 a/c</c:v>
                </c:pt>
                <c:pt idx="1">
                  <c:v>Egypt Term Extension </c:v>
                </c:pt>
                <c:pt idx="2">
                  <c:v>Qatar SPE Pull-forward</c:v>
                </c:pt>
                <c:pt idx="3">
                  <c:v>Qatar Exit for convenience removal -84</c:v>
                </c:pt>
                <c:pt idx="4">
                  <c:v>Etihad TCA Reconciliation (CRP Improvement)</c:v>
                </c:pt>
                <c:pt idx="5">
                  <c:v>Emirates Increase in escalation from 2% to 3%</c:v>
                </c:pt>
                <c:pt idx="6">
                  <c:v>SAA Additional 7 X A/C</c:v>
                </c:pt>
                <c:pt idx="7">
                  <c:v>Emirates Eliminate NDSES Cost via DAT</c:v>
                </c:pt>
                <c:pt idx="8">
                  <c:v>Ethiopia Incremental SPE </c:v>
                </c:pt>
                <c:pt idx="9">
                  <c:v>Ethiopia Credit Back Removal</c:v>
                </c:pt>
                <c:pt idx="10">
                  <c:v>Saudia Regional Fleet NDSES improvement</c:v>
                </c:pt>
                <c:pt idx="11">
                  <c:v>Air Algerie Additional SPE</c:v>
                </c:pt>
                <c:pt idx="12">
                  <c:v>Emirates Additional 3 x SPE (10 %to 12%)</c:v>
                </c:pt>
                <c:pt idx="13">
                  <c:v>Emirates Introduce Precedent Matrix</c:v>
                </c:pt>
                <c:pt idx="14">
                  <c:v>Tanzania Additional SPE</c:v>
                </c:pt>
                <c:pt idx="15">
                  <c:v>Qatar Exit for convenience removal -97</c:v>
                </c:pt>
                <c:pt idx="16">
                  <c:v>Ethiopia SPE Pull forward </c:v>
                </c:pt>
                <c:pt idx="17">
                  <c:v>Qanot Sharq TCA Life Upsell 2 x A330CEO</c:v>
                </c:pt>
                <c:pt idx="18">
                  <c:v>Emirates OWS - eliminate $20k remedy</c:v>
                </c:pt>
                <c:pt idx="19">
                  <c:v>Turkmenistan SelectCare Upsell</c:v>
                </c:pt>
                <c:pt idx="20">
                  <c:v>Silkway Increase in Green Time by 12k cycles</c:v>
                </c:pt>
                <c:pt idx="21">
                  <c:v>Gulf 3 Year Extension</c:v>
                </c:pt>
                <c:pt idx="22">
                  <c:v>Ethiopia Incremental SPE </c:v>
                </c:pt>
                <c:pt idx="23">
                  <c:v>Gulf Additional 2 x A/C</c:v>
                </c:pt>
                <c:pt idx="24">
                  <c:v>Ethiopia Min Term Extension</c:v>
                </c:pt>
                <c:pt idx="25">
                  <c:v>Etihad Transportation Service Buy Out for first 12</c:v>
                </c:pt>
                <c:pt idx="26">
                  <c:v>Rwanda Min Term Extension</c:v>
                </c:pt>
                <c:pt idx="27">
                  <c:v>Senegal Collect debt </c:v>
                </c:pt>
                <c:pt idx="28">
                  <c:v>Austral TCA Extension/Exit credit trade</c:v>
                </c:pt>
                <c:pt idx="29">
                  <c:v>Ethiopia Min Term Extension (life)</c:v>
                </c:pt>
                <c:pt idx="30">
                  <c:v>Egypt Transportation Service Buy Out</c:v>
                </c:pt>
                <c:pt idx="31">
                  <c:v>Egypt PAS Upsell</c:v>
                </c:pt>
                <c:pt idx="32">
                  <c:v>Tanzania NDSES CRP</c:v>
                </c:pt>
                <c:pt idx="33">
                  <c:v>Gulf NDSES improvement through SPE sales </c:v>
                </c:pt>
                <c:pt idx="34">
                  <c:v>Qatar Amiri Sell 1 x SPE</c:v>
                </c:pt>
                <c:pt idx="35">
                  <c:v>Mauritus Escalation increase</c:v>
                </c:pt>
                <c:pt idx="36">
                  <c:v>Mauritus Reduce NDSES Cost</c:v>
                </c:pt>
                <c:pt idx="37">
                  <c:v>Ethiopia Increase escalation</c:v>
                </c:pt>
                <c:pt idx="38">
                  <c:v>Egypt Correct the CRP!!</c:v>
                </c:pt>
                <c:pt idx="39">
                  <c:v>Saudia Extend Classic</c:v>
                </c:pt>
                <c:pt idx="40">
                  <c:v>Kuwait Maintain SPE % </c:v>
                </c:pt>
                <c:pt idx="41">
                  <c:v>Austral Used SPE</c:v>
                </c:pt>
                <c:pt idx="42">
                  <c:v>Egypt EP Upsell</c:v>
                </c:pt>
                <c:pt idx="43">
                  <c:v>Emirates Retire SLA1</c:v>
                </c:pt>
                <c:pt idx="44">
                  <c:v>Silkway Extend Greentime agreement by 12 months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0</c:v>
                </c:pt>
              </c:strCache>
            </c:strRef>
          </c:cat>
          <c:val>
            <c:numRef>
              <c:f>COUNT!$T$124:$T$209</c:f>
              <c:numCache>
                <c:formatCode>General</c:formatCode>
                <c:ptCount val="86"/>
                <c:pt idx="0">
                  <c:v>3</c:v>
                </c:pt>
                <c:pt idx="1">
                  <c:v>1.2130572130572133</c:v>
                </c:pt>
                <c:pt idx="2">
                  <c:v>0.78975078975078972</c:v>
                </c:pt>
                <c:pt idx="3">
                  <c:v>0.59740259740259738</c:v>
                </c:pt>
                <c:pt idx="4">
                  <c:v>0.52650052650052648</c:v>
                </c:pt>
                <c:pt idx="5">
                  <c:v>0.49725049725049725</c:v>
                </c:pt>
                <c:pt idx="6">
                  <c:v>0.31590031590031592</c:v>
                </c:pt>
                <c:pt idx="7">
                  <c:v>0.29250029250029252</c:v>
                </c:pt>
                <c:pt idx="8">
                  <c:v>0.26325026325026324</c:v>
                </c:pt>
                <c:pt idx="9">
                  <c:v>0.19305019305019305</c:v>
                </c:pt>
                <c:pt idx="10">
                  <c:v>0.18831168831168832</c:v>
                </c:pt>
                <c:pt idx="11">
                  <c:v>0.17550017550017549</c:v>
                </c:pt>
                <c:pt idx="12">
                  <c:v>0.15795015795015796</c:v>
                </c:pt>
                <c:pt idx="13">
                  <c:v>0.14625014625014626</c:v>
                </c:pt>
                <c:pt idx="14">
                  <c:v>0.14625014625014626</c:v>
                </c:pt>
                <c:pt idx="15">
                  <c:v>0.13419913419913421</c:v>
                </c:pt>
                <c:pt idx="16">
                  <c:v>0.12577512577512578</c:v>
                </c:pt>
                <c:pt idx="17">
                  <c:v>0.10530010530010531</c:v>
                </c:pt>
                <c:pt idx="18">
                  <c:v>0.10003510003510004</c:v>
                </c:pt>
                <c:pt idx="19">
                  <c:v>8.7750087750087746E-2</c:v>
                </c:pt>
                <c:pt idx="20">
                  <c:v>7.3710073710073709E-2</c:v>
                </c:pt>
                <c:pt idx="21">
                  <c:v>7.02000702000702E-2</c:v>
                </c:pt>
                <c:pt idx="22">
                  <c:v>6.9264069264069264E-2</c:v>
                </c:pt>
                <c:pt idx="23">
                  <c:v>6.7392067392067392E-2</c:v>
                </c:pt>
                <c:pt idx="24">
                  <c:v>5.8500058500058502E-2</c:v>
                </c:pt>
                <c:pt idx="25">
                  <c:v>5.1948051948051951E-2</c:v>
                </c:pt>
                <c:pt idx="26">
                  <c:v>3.51000351000351E-2</c:v>
                </c:pt>
                <c:pt idx="27">
                  <c:v>2.9250029250029251E-2</c:v>
                </c:pt>
                <c:pt idx="28">
                  <c:v>2.8080028080028078E-2</c:v>
                </c:pt>
                <c:pt idx="29">
                  <c:v>2.5974025974025976E-2</c:v>
                </c:pt>
                <c:pt idx="30">
                  <c:v>2.1645021645021648E-2</c:v>
                </c:pt>
                <c:pt idx="31">
                  <c:v>2.1060021060021059E-2</c:v>
                </c:pt>
                <c:pt idx="32">
                  <c:v>2.0779220779220779E-2</c:v>
                </c:pt>
                <c:pt idx="33">
                  <c:v>1.7199017199017199E-2</c:v>
                </c:pt>
                <c:pt idx="34">
                  <c:v>1.5795015795015795E-2</c:v>
                </c:pt>
                <c:pt idx="35">
                  <c:v>1.1407511407511409E-2</c:v>
                </c:pt>
                <c:pt idx="36">
                  <c:v>2.223002223002223E-3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8-42FE-9D23-49EE4D140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2"/>
                </a:solidFill>
              </a:rPr>
              <a:t>SORTED</a:t>
            </a:r>
            <a:r>
              <a:rPr lang="en-US" baseline="0">
                <a:solidFill>
                  <a:schemeClr val="tx2"/>
                </a:solidFill>
              </a:rPr>
              <a:t> 26/27</a:t>
            </a:r>
          </a:p>
        </c:rich>
      </c:tx>
      <c:layout>
        <c:manualLayout>
          <c:xMode val="edge"/>
          <c:yMode val="edge"/>
          <c:x val="0.30483498786311863"/>
          <c:y val="3.6718438701497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COUNT!$AC$121</c:f>
              <c:strCache>
                <c:ptCount val="1"/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cat>
            <c:strRef>
              <c:f>COUNT!$AB$124:$AB$209</c:f>
              <c:strCache>
                <c:ptCount val="86"/>
                <c:pt idx="0">
                  <c:v>Qatar Exit for convenience removal -84</c:v>
                </c:pt>
                <c:pt idx="1">
                  <c:v>Ethiopia Incremental SPE </c:v>
                </c:pt>
                <c:pt idx="2">
                  <c:v>Egypt Term Extension </c:v>
                </c:pt>
                <c:pt idx="3">
                  <c:v>Air Algerie Additional SPE</c:v>
                </c:pt>
                <c:pt idx="4">
                  <c:v>Tanzania Additional SPE</c:v>
                </c:pt>
                <c:pt idx="5">
                  <c:v>Qatar Exit for convenience removal -97</c:v>
                </c:pt>
                <c:pt idx="6">
                  <c:v>Emirates Additional 3 x SPE (10 %to 12%)</c:v>
                </c:pt>
                <c:pt idx="7">
                  <c:v>Silkway Increase in Green Time by 12k cycles</c:v>
                </c:pt>
                <c:pt idx="8">
                  <c:v>Etihad TCA Reconciliation (CRP Improvement)</c:v>
                </c:pt>
                <c:pt idx="9">
                  <c:v>Ethiopia Credit Back Removal</c:v>
                </c:pt>
                <c:pt idx="10">
                  <c:v>Saudia Regional Fleet NDSES improvement</c:v>
                </c:pt>
                <c:pt idx="11">
                  <c:v>Senegal Collect debt </c:v>
                </c:pt>
                <c:pt idx="12">
                  <c:v>Ethiopia Incremental SPE </c:v>
                </c:pt>
                <c:pt idx="13">
                  <c:v>Turkmenistan SelectCare Upsell</c:v>
                </c:pt>
                <c:pt idx="14">
                  <c:v>Ethiopia SPE Pull forward </c:v>
                </c:pt>
                <c:pt idx="15">
                  <c:v>Ethiopia Min Term Extension (life)</c:v>
                </c:pt>
                <c:pt idx="16">
                  <c:v>Qatar Amiri Sell 1 x SPE</c:v>
                </c:pt>
                <c:pt idx="17">
                  <c:v>Gulf 3 Year Extension</c:v>
                </c:pt>
                <c:pt idx="18">
                  <c:v>Ethiopia Min Term Extension</c:v>
                </c:pt>
                <c:pt idx="19">
                  <c:v>Gulf Additional 2 x A/C</c:v>
                </c:pt>
                <c:pt idx="20">
                  <c:v>Etihad Transportation Service Buy Out for first 12</c:v>
                </c:pt>
                <c:pt idx="21">
                  <c:v>Tanzania NDSES CRP</c:v>
                </c:pt>
                <c:pt idx="22">
                  <c:v>Gulf NDSES improvement through SPE sales </c:v>
                </c:pt>
                <c:pt idx="23">
                  <c:v>Mauritus Escalation increase</c:v>
                </c:pt>
                <c:pt idx="24">
                  <c:v>Egypt PAS Upsell</c:v>
                </c:pt>
                <c:pt idx="25">
                  <c:v>Mauritus Reduce NDSES Cost</c:v>
                </c:pt>
                <c:pt idx="26">
                  <c:v>Emirates 3 year-extension + LRU Management + 23 a/c</c:v>
                </c:pt>
                <c:pt idx="27">
                  <c:v>Emirates OWS - eliminate $20k remedy</c:v>
                </c:pt>
                <c:pt idx="28">
                  <c:v>Emirates Eliminate NDSES Cost via DAT</c:v>
                </c:pt>
                <c:pt idx="29">
                  <c:v>Emirates Increase in escalation from 2% to 3%</c:v>
                </c:pt>
                <c:pt idx="30">
                  <c:v>Emirates Introduce Precedent Matrix</c:v>
                </c:pt>
                <c:pt idx="31">
                  <c:v>Ethiopia Increase escalation</c:v>
                </c:pt>
                <c:pt idx="32">
                  <c:v>Qatar SPE Pull-forward</c:v>
                </c:pt>
                <c:pt idx="33">
                  <c:v>Egypt Correct the CRP!!</c:v>
                </c:pt>
                <c:pt idx="34">
                  <c:v>Egypt Transportation Service Buy Out</c:v>
                </c:pt>
                <c:pt idx="35">
                  <c:v>Qanot Sharq TCA Life Upsell 2 x A330CEO</c:v>
                </c:pt>
                <c:pt idx="36">
                  <c:v>Saudia Extend Classic</c:v>
                </c:pt>
                <c:pt idx="37">
                  <c:v>Austral TCA Extension/Exit credit trade</c:v>
                </c:pt>
                <c:pt idx="38">
                  <c:v>Kuwait Maintain SPE % </c:v>
                </c:pt>
                <c:pt idx="39">
                  <c:v>Rwanda Min Term Extension</c:v>
                </c:pt>
                <c:pt idx="40">
                  <c:v>SAA Additional 7 X A/C</c:v>
                </c:pt>
                <c:pt idx="41">
                  <c:v>Austral Used SPE</c:v>
                </c:pt>
                <c:pt idx="42">
                  <c:v>Egypt EP Upsell</c:v>
                </c:pt>
                <c:pt idx="43">
                  <c:v>Emirates Retire SLA1</c:v>
                </c:pt>
                <c:pt idx="44">
                  <c:v>Silkway Extend Greentime agreement by 12 months</c:v>
                </c:pt>
                <c:pt idx="45">
                  <c:v> </c:v>
                </c:pt>
                <c:pt idx="46">
                  <c:v> </c:v>
                </c:pt>
                <c:pt idx="47">
                  <c:v> </c:v>
                </c:pt>
                <c:pt idx="48">
                  <c:v> </c:v>
                </c:pt>
                <c:pt idx="49">
                  <c:v> </c:v>
                </c:pt>
                <c:pt idx="50">
                  <c:v> </c:v>
                </c:pt>
                <c:pt idx="51">
                  <c:v> </c:v>
                </c:pt>
                <c:pt idx="52">
                  <c:v> </c:v>
                </c:pt>
                <c:pt idx="53">
                  <c:v> </c:v>
                </c:pt>
                <c:pt idx="54">
                  <c:v> </c:v>
                </c:pt>
                <c:pt idx="55">
                  <c:v> </c:v>
                </c:pt>
                <c:pt idx="56">
                  <c:v> </c:v>
                </c:pt>
                <c:pt idx="57">
                  <c:v> </c:v>
                </c:pt>
                <c:pt idx="58">
                  <c:v> </c:v>
                </c:pt>
                <c:pt idx="59">
                  <c:v> </c:v>
                </c:pt>
                <c:pt idx="60">
                  <c:v> </c:v>
                </c:pt>
                <c:pt idx="61">
                  <c:v> </c:v>
                </c:pt>
                <c:pt idx="62">
                  <c:v> </c:v>
                </c:pt>
                <c:pt idx="63">
                  <c:v> </c:v>
                </c:pt>
                <c:pt idx="64">
                  <c:v> </c:v>
                </c:pt>
                <c:pt idx="65">
                  <c:v> </c:v>
                </c:pt>
                <c:pt idx="66">
                  <c:v> </c:v>
                </c:pt>
                <c:pt idx="67">
                  <c:v> </c:v>
                </c:pt>
                <c:pt idx="68">
                  <c:v> </c:v>
                </c:pt>
                <c:pt idx="69">
                  <c:v> </c:v>
                </c:pt>
                <c:pt idx="70">
                  <c:v> </c:v>
                </c:pt>
                <c:pt idx="71">
                  <c:v> </c:v>
                </c:pt>
                <c:pt idx="72">
                  <c:v> </c:v>
                </c:pt>
                <c:pt idx="73">
                  <c:v> </c:v>
                </c:pt>
                <c:pt idx="74">
                  <c:v> </c:v>
                </c:pt>
                <c:pt idx="75">
                  <c:v> </c:v>
                </c:pt>
                <c:pt idx="76">
                  <c:v> </c:v>
                </c:pt>
                <c:pt idx="77">
                  <c:v> </c:v>
                </c:pt>
                <c:pt idx="78">
                  <c:v> </c:v>
                </c:pt>
                <c:pt idx="79">
                  <c:v> </c:v>
                </c:pt>
                <c:pt idx="80">
                  <c:v> </c:v>
                </c:pt>
                <c:pt idx="81">
                  <c:v> </c:v>
                </c:pt>
                <c:pt idx="82">
                  <c:v> </c:v>
                </c:pt>
                <c:pt idx="83">
                  <c:v> </c:v>
                </c:pt>
                <c:pt idx="84">
                  <c:v> </c:v>
                </c:pt>
                <c:pt idx="85">
                  <c:v>0</c:v>
                </c:pt>
              </c:strCache>
            </c:strRef>
          </c:cat>
          <c:val>
            <c:numRef>
              <c:f>COUNT!$AC$124:$AC$209</c:f>
              <c:numCache>
                <c:formatCode>General</c:formatCode>
                <c:ptCount val="86"/>
                <c:pt idx="0">
                  <c:v>3</c:v>
                </c:pt>
                <c:pt idx="1">
                  <c:v>1.3219741480611047</c:v>
                </c:pt>
                <c:pt idx="2">
                  <c:v>0.88131609870740302</c:v>
                </c:pt>
                <c:pt idx="3">
                  <c:v>0.88131609870740302</c:v>
                </c:pt>
                <c:pt idx="4">
                  <c:v>0.73443008225616924</c:v>
                </c:pt>
                <c:pt idx="5">
                  <c:v>0.67391304347826098</c:v>
                </c:pt>
                <c:pt idx="6">
                  <c:v>0.61104582843713284</c:v>
                </c:pt>
                <c:pt idx="7">
                  <c:v>0.37015276145710929</c:v>
                </c:pt>
                <c:pt idx="8">
                  <c:v>0.26439482961222094</c:v>
                </c:pt>
                <c:pt idx="9">
                  <c:v>0.16157461809635723</c:v>
                </c:pt>
                <c:pt idx="10">
                  <c:v>0.15760853407755582</c:v>
                </c:pt>
                <c:pt idx="11">
                  <c:v>0.14688601645123384</c:v>
                </c:pt>
                <c:pt idx="12">
                  <c:v>0.1391304347826087</c:v>
                </c:pt>
                <c:pt idx="13">
                  <c:v>0.11016451233842539</c:v>
                </c:pt>
                <c:pt idx="14">
                  <c:v>8.6956521739130432E-2</c:v>
                </c:pt>
                <c:pt idx="15">
                  <c:v>8.6956521739130432E-2</c:v>
                </c:pt>
                <c:pt idx="16">
                  <c:v>7.9318448883666279E-2</c:v>
                </c:pt>
                <c:pt idx="17">
                  <c:v>7.0505287896592245E-2</c:v>
                </c:pt>
                <c:pt idx="18">
                  <c:v>5.8754406580493537E-2</c:v>
                </c:pt>
                <c:pt idx="19">
                  <c:v>5.6404230317273797E-2</c:v>
                </c:pt>
                <c:pt idx="20">
                  <c:v>4.3478260869565216E-2</c:v>
                </c:pt>
                <c:pt idx="21">
                  <c:v>4.1739130434782612E-2</c:v>
                </c:pt>
                <c:pt idx="22">
                  <c:v>2.4676850763807285E-2</c:v>
                </c:pt>
                <c:pt idx="23">
                  <c:v>1.9095182138660401E-2</c:v>
                </c:pt>
                <c:pt idx="24">
                  <c:v>1.7626321974148061E-2</c:v>
                </c:pt>
                <c:pt idx="25">
                  <c:v>4.4653349001175088E-3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A-4DA2-B90E-A5FC47D80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581136"/>
        <c:axId val="919583216"/>
      </c:barChart>
      <c:catAx>
        <c:axId val="9195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3216"/>
        <c:crosses val="autoZero"/>
        <c:auto val="1"/>
        <c:lblAlgn val="ctr"/>
        <c:lblOffset val="100"/>
        <c:noMultiLvlLbl val="0"/>
      </c:catAx>
      <c:valAx>
        <c:axId val="91958321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581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COUNT!$AC$33</c:f>
              <c:strCache>
                <c:ptCount val="1"/>
                <c:pt idx="0">
                  <c:v>SORTED 2026/2027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COUNT!$AB$34:$AB$59</c:f>
              <c:strCache>
                <c:ptCount val="26"/>
                <c:pt idx="0">
                  <c:v>Qatar Exit for convenience removal -84</c:v>
                </c:pt>
                <c:pt idx="1">
                  <c:v>Ethiopia Incremental SPE </c:v>
                </c:pt>
                <c:pt idx="2">
                  <c:v>Egypt Term Extension </c:v>
                </c:pt>
                <c:pt idx="3">
                  <c:v>Air Algerie Additional SPE</c:v>
                </c:pt>
                <c:pt idx="4">
                  <c:v>Tanzania Additional SPE</c:v>
                </c:pt>
                <c:pt idx="5">
                  <c:v>Qatar Exit for convenience removal -97</c:v>
                </c:pt>
                <c:pt idx="6">
                  <c:v>Emirates Additional 3 x SPE (10 %to 12%)</c:v>
                </c:pt>
                <c:pt idx="7">
                  <c:v>Silkway Increase in Green Time by 12k cycles</c:v>
                </c:pt>
                <c:pt idx="8">
                  <c:v>Etihad TCA Reconciliation (CRP Improvement)</c:v>
                </c:pt>
                <c:pt idx="9">
                  <c:v>Ethiopia Credit Back Removal</c:v>
                </c:pt>
                <c:pt idx="10">
                  <c:v>Saudia Regional Fleet NDSES improvement</c:v>
                </c:pt>
                <c:pt idx="11">
                  <c:v>Senegal Collect debt </c:v>
                </c:pt>
                <c:pt idx="12">
                  <c:v>Ethiopia Incremental SPE </c:v>
                </c:pt>
                <c:pt idx="13">
                  <c:v>Turkmenistan SelectCare Upsell</c:v>
                </c:pt>
                <c:pt idx="14">
                  <c:v>Ethiopia SPE Pull forward </c:v>
                </c:pt>
                <c:pt idx="15">
                  <c:v>Ethiopia Min Term Extension (life)</c:v>
                </c:pt>
                <c:pt idx="16">
                  <c:v>Qatar Amiri Sell 1 x SPE</c:v>
                </c:pt>
                <c:pt idx="17">
                  <c:v>Gulf 3 Year Extension</c:v>
                </c:pt>
                <c:pt idx="18">
                  <c:v>Ethiopia Min Term Extension</c:v>
                </c:pt>
                <c:pt idx="19">
                  <c:v>Gulf Additional 2 x A/C</c:v>
                </c:pt>
                <c:pt idx="20">
                  <c:v>Etihad Transportation Service Buy Out for first 12</c:v>
                </c:pt>
                <c:pt idx="21">
                  <c:v>Tanzania NDSES CRP</c:v>
                </c:pt>
                <c:pt idx="22">
                  <c:v>Gulf NDSES improvement through SPE sales </c:v>
                </c:pt>
                <c:pt idx="23">
                  <c:v>Mauritus Escalation increase</c:v>
                </c:pt>
                <c:pt idx="24">
                  <c:v>Egypt PAS Upsell</c:v>
                </c:pt>
                <c:pt idx="25">
                  <c:v>Mauritus Reduce NDSES Cost</c:v>
                </c:pt>
              </c:strCache>
            </c:strRef>
          </c:cat>
          <c:val>
            <c:numRef>
              <c:f>COUNT!$AC$34:$AC$59</c:f>
              <c:numCache>
                <c:formatCode>General</c:formatCode>
                <c:ptCount val="26"/>
                <c:pt idx="0">
                  <c:v>204.24</c:v>
                </c:pt>
                <c:pt idx="1">
                  <c:v>90</c:v>
                </c:pt>
                <c:pt idx="2">
                  <c:v>60</c:v>
                </c:pt>
                <c:pt idx="3">
                  <c:v>60</c:v>
                </c:pt>
                <c:pt idx="4">
                  <c:v>50</c:v>
                </c:pt>
                <c:pt idx="5">
                  <c:v>45.88</c:v>
                </c:pt>
                <c:pt idx="6">
                  <c:v>41.6</c:v>
                </c:pt>
                <c:pt idx="7">
                  <c:v>25.2</c:v>
                </c:pt>
                <c:pt idx="8">
                  <c:v>18</c:v>
                </c:pt>
                <c:pt idx="9">
                  <c:v>11</c:v>
                </c:pt>
                <c:pt idx="10">
                  <c:v>10.729989</c:v>
                </c:pt>
                <c:pt idx="11">
                  <c:v>10</c:v>
                </c:pt>
                <c:pt idx="12">
                  <c:v>9.4719999999999995</c:v>
                </c:pt>
                <c:pt idx="13">
                  <c:v>7.5</c:v>
                </c:pt>
                <c:pt idx="14">
                  <c:v>5.92</c:v>
                </c:pt>
                <c:pt idx="15">
                  <c:v>5.92</c:v>
                </c:pt>
                <c:pt idx="16">
                  <c:v>5.4</c:v>
                </c:pt>
                <c:pt idx="17">
                  <c:v>4.8</c:v>
                </c:pt>
                <c:pt idx="18">
                  <c:v>4</c:v>
                </c:pt>
                <c:pt idx="19">
                  <c:v>3.84</c:v>
                </c:pt>
                <c:pt idx="20">
                  <c:v>2.96</c:v>
                </c:pt>
                <c:pt idx="21">
                  <c:v>2.8416000000000001</c:v>
                </c:pt>
                <c:pt idx="22">
                  <c:v>1.68</c:v>
                </c:pt>
                <c:pt idx="23">
                  <c:v>1.3</c:v>
                </c:pt>
                <c:pt idx="24">
                  <c:v>1.2</c:v>
                </c:pt>
                <c:pt idx="25">
                  <c:v>0.30399999999999999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5-4B4F-989C-42D6EA6D9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1668672"/>
        <c:axId val="731667952"/>
      </c:lineChart>
      <c:catAx>
        <c:axId val="73166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667952"/>
        <c:crosses val="autoZero"/>
        <c:auto val="1"/>
        <c:lblAlgn val="ctr"/>
        <c:lblOffset val="100"/>
        <c:noMultiLvlLbl val="0"/>
      </c:catAx>
      <c:valAx>
        <c:axId val="7316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66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6.xml"/><Relationship Id="rId3" Type="http://schemas.openxmlformats.org/officeDocument/2006/relationships/chart" Target="../charts/chart51.xml"/><Relationship Id="rId7" Type="http://schemas.openxmlformats.org/officeDocument/2006/relationships/chart" Target="../charts/chart55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6" Type="http://schemas.openxmlformats.org/officeDocument/2006/relationships/chart" Target="../charts/chart54.xml"/><Relationship Id="rId5" Type="http://schemas.openxmlformats.org/officeDocument/2006/relationships/chart" Target="../charts/chart53.xml"/><Relationship Id="rId4" Type="http://schemas.openxmlformats.org/officeDocument/2006/relationships/chart" Target="../charts/chart52.xml"/><Relationship Id="rId9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99218</xdr:colOff>
      <xdr:row>91</xdr:row>
      <xdr:rowOff>167202</xdr:rowOff>
    </xdr:from>
    <xdr:to>
      <xdr:col>5</xdr:col>
      <xdr:colOff>64637</xdr:colOff>
      <xdr:row>101</xdr:row>
      <xdr:rowOff>108593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ADA93E7B-4149-4F80-9CFE-790F57733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822588</xdr:colOff>
      <xdr:row>66</xdr:row>
      <xdr:rowOff>113109</xdr:rowOff>
    </xdr:from>
    <xdr:to>
      <xdr:col>8</xdr:col>
      <xdr:colOff>1029307</xdr:colOff>
      <xdr:row>76</xdr:row>
      <xdr:rowOff>57441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0B9E458B-F1FB-4B33-9A95-EA63DBC32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68526</xdr:colOff>
      <xdr:row>66</xdr:row>
      <xdr:rowOff>113109</xdr:rowOff>
    </xdr:from>
    <xdr:to>
      <xdr:col>5</xdr:col>
      <xdr:colOff>37119</xdr:colOff>
      <xdr:row>76</xdr:row>
      <xdr:rowOff>57441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81F00D-5906-4C26-9200-4FE209F37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214047</xdr:colOff>
      <xdr:row>66</xdr:row>
      <xdr:rowOff>113109</xdr:rowOff>
    </xdr:from>
    <xdr:to>
      <xdr:col>12</xdr:col>
      <xdr:colOff>1584932</xdr:colOff>
      <xdr:row>76</xdr:row>
      <xdr:rowOff>57441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3C6AFBA4-D6EA-4D01-913D-36FC0EF504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460271</xdr:colOff>
      <xdr:row>66</xdr:row>
      <xdr:rowOff>113109</xdr:rowOff>
    </xdr:from>
    <xdr:to>
      <xdr:col>16</xdr:col>
      <xdr:colOff>1066564</xdr:colOff>
      <xdr:row>76</xdr:row>
      <xdr:rowOff>57441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031B8EF1-813A-478C-86B7-5B23AB5D6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1019319</xdr:colOff>
      <xdr:row>91</xdr:row>
      <xdr:rowOff>143683</xdr:rowOff>
    </xdr:from>
    <xdr:to>
      <xdr:col>8</xdr:col>
      <xdr:colOff>1218004</xdr:colOff>
      <xdr:row>101</xdr:row>
      <xdr:rowOff>85074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440B3F0F-3E3C-4B48-9AED-5FB5A9B83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279554</xdr:colOff>
      <xdr:row>91</xdr:row>
      <xdr:rowOff>127745</xdr:rowOff>
    </xdr:from>
    <xdr:to>
      <xdr:col>16</xdr:col>
      <xdr:colOff>886088</xdr:colOff>
      <xdr:row>101</xdr:row>
      <xdr:rowOff>72073</xdr:rowOff>
    </xdr:to>
    <xdr:graphicFrame macro="">
      <xdr:nvGraphicFramePr>
        <xdr:cNvPr id="9" name="Chart 9">
          <a:extLst>
            <a:ext uri="{FF2B5EF4-FFF2-40B4-BE49-F238E27FC236}">
              <a16:creationId xmlns:a16="http://schemas.microsoft.com/office/drawing/2014/main" id="{92875DDC-8291-4EBB-A559-E640616FE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392533</xdr:colOff>
      <xdr:row>8</xdr:row>
      <xdr:rowOff>90958</xdr:rowOff>
    </xdr:from>
    <xdr:to>
      <xdr:col>16</xdr:col>
      <xdr:colOff>104729</xdr:colOff>
      <xdr:row>31</xdr:row>
      <xdr:rowOff>24353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DD8173FB-8A36-4B7F-8FA8-EA9A0B439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30197</xdr:colOff>
      <xdr:row>91</xdr:row>
      <xdr:rowOff>167202</xdr:rowOff>
    </xdr:from>
    <xdr:to>
      <xdr:col>5</xdr:col>
      <xdr:colOff>106051</xdr:colOff>
      <xdr:row>101</xdr:row>
      <xdr:rowOff>108593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584E3DF9-53A4-4BB8-BB5E-41EAFCF1E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1060733</xdr:colOff>
      <xdr:row>91</xdr:row>
      <xdr:rowOff>143683</xdr:rowOff>
    </xdr:from>
    <xdr:to>
      <xdr:col>9</xdr:col>
      <xdr:colOff>30831</xdr:colOff>
      <xdr:row>101</xdr:row>
      <xdr:rowOff>85074</xdr:rowOff>
    </xdr:to>
    <xdr:graphicFrame macro="">
      <xdr:nvGraphicFramePr>
        <xdr:cNvPr id="13" name="Chart 9">
          <a:extLst>
            <a:ext uri="{FF2B5EF4-FFF2-40B4-BE49-F238E27FC236}">
              <a16:creationId xmlns:a16="http://schemas.microsoft.com/office/drawing/2014/main" id="{395C5CC3-ACB9-4086-BF4A-8D5DF1517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5521</xdr:colOff>
      <xdr:row>8</xdr:row>
      <xdr:rowOff>46910</xdr:rowOff>
    </xdr:from>
    <xdr:to>
      <xdr:col>7</xdr:col>
      <xdr:colOff>101325</xdr:colOff>
      <xdr:row>30</xdr:row>
      <xdr:rowOff>161734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A285BF04-D312-4179-8D61-092B472CF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99218</xdr:colOff>
      <xdr:row>115</xdr:row>
      <xdr:rowOff>167202</xdr:rowOff>
    </xdr:from>
    <xdr:to>
      <xdr:col>5</xdr:col>
      <xdr:colOff>64637</xdr:colOff>
      <xdr:row>125</xdr:row>
      <xdr:rowOff>108593</xdr:rowOff>
    </xdr:to>
    <xdr:graphicFrame macro="">
      <xdr:nvGraphicFramePr>
        <xdr:cNvPr id="15" name="Chart 9">
          <a:extLst>
            <a:ext uri="{FF2B5EF4-FFF2-40B4-BE49-F238E27FC236}">
              <a16:creationId xmlns:a16="http://schemas.microsoft.com/office/drawing/2014/main" id="{21CD1ED9-B781-48A4-922E-DB6E0A962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200818</xdr:colOff>
      <xdr:row>115</xdr:row>
      <xdr:rowOff>155355</xdr:rowOff>
    </xdr:from>
    <xdr:to>
      <xdr:col>12</xdr:col>
      <xdr:colOff>1571703</xdr:colOff>
      <xdr:row>125</xdr:row>
      <xdr:rowOff>99683</xdr:rowOff>
    </xdr:to>
    <xdr:graphicFrame macro="">
      <xdr:nvGraphicFramePr>
        <xdr:cNvPr id="16" name="Chart 9">
          <a:extLst>
            <a:ext uri="{FF2B5EF4-FFF2-40B4-BE49-F238E27FC236}">
              <a16:creationId xmlns:a16="http://schemas.microsoft.com/office/drawing/2014/main" id="{D312A8DA-5739-404D-A43D-5E7D870100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1019319</xdr:colOff>
      <xdr:row>115</xdr:row>
      <xdr:rowOff>143683</xdr:rowOff>
    </xdr:from>
    <xdr:to>
      <xdr:col>8</xdr:col>
      <xdr:colOff>1218004</xdr:colOff>
      <xdr:row>125</xdr:row>
      <xdr:rowOff>85074</xdr:rowOff>
    </xdr:to>
    <xdr:graphicFrame macro="">
      <xdr:nvGraphicFramePr>
        <xdr:cNvPr id="17" name="Chart 9">
          <a:extLst>
            <a:ext uri="{FF2B5EF4-FFF2-40B4-BE49-F238E27FC236}">
              <a16:creationId xmlns:a16="http://schemas.microsoft.com/office/drawing/2014/main" id="{F486B477-58DF-43C5-A7A1-47FBDF5D0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</xdr:col>
      <xdr:colOff>30197</xdr:colOff>
      <xdr:row>115</xdr:row>
      <xdr:rowOff>167202</xdr:rowOff>
    </xdr:from>
    <xdr:to>
      <xdr:col>5</xdr:col>
      <xdr:colOff>106051</xdr:colOff>
      <xdr:row>125</xdr:row>
      <xdr:rowOff>108593</xdr:rowOff>
    </xdr:to>
    <xdr:graphicFrame macro="">
      <xdr:nvGraphicFramePr>
        <xdr:cNvPr id="18" name="Chart 9">
          <a:extLst>
            <a:ext uri="{FF2B5EF4-FFF2-40B4-BE49-F238E27FC236}">
              <a16:creationId xmlns:a16="http://schemas.microsoft.com/office/drawing/2014/main" id="{31736793-FF04-4407-A6DF-4ED5D0737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242232</xdr:colOff>
      <xdr:row>115</xdr:row>
      <xdr:rowOff>155355</xdr:rowOff>
    </xdr:from>
    <xdr:to>
      <xdr:col>12</xdr:col>
      <xdr:colOff>1613117</xdr:colOff>
      <xdr:row>125</xdr:row>
      <xdr:rowOff>99683</xdr:rowOff>
    </xdr:to>
    <xdr:graphicFrame macro="">
      <xdr:nvGraphicFramePr>
        <xdr:cNvPr id="19" name="Chart 9">
          <a:extLst>
            <a:ext uri="{FF2B5EF4-FFF2-40B4-BE49-F238E27FC236}">
              <a16:creationId xmlns:a16="http://schemas.microsoft.com/office/drawing/2014/main" id="{567EFD18-9C5A-495F-B326-0B27D19F9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1060733</xdr:colOff>
      <xdr:row>115</xdr:row>
      <xdr:rowOff>143683</xdr:rowOff>
    </xdr:from>
    <xdr:to>
      <xdr:col>9</xdr:col>
      <xdr:colOff>30831</xdr:colOff>
      <xdr:row>125</xdr:row>
      <xdr:rowOff>85074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8F467C47-1E08-460B-8280-ED1B3206C8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99218</xdr:colOff>
      <xdr:row>139</xdr:row>
      <xdr:rowOff>167202</xdr:rowOff>
    </xdr:from>
    <xdr:to>
      <xdr:col>5</xdr:col>
      <xdr:colOff>64637</xdr:colOff>
      <xdr:row>149</xdr:row>
      <xdr:rowOff>108593</xdr:rowOff>
    </xdr:to>
    <xdr:graphicFrame macro="">
      <xdr:nvGraphicFramePr>
        <xdr:cNvPr id="21" name="Chart 9">
          <a:extLst>
            <a:ext uri="{FF2B5EF4-FFF2-40B4-BE49-F238E27FC236}">
              <a16:creationId xmlns:a16="http://schemas.microsoft.com/office/drawing/2014/main" id="{23CAA54D-43D0-48FF-8636-C012D542D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10</xdr:col>
      <xdr:colOff>200818</xdr:colOff>
      <xdr:row>139</xdr:row>
      <xdr:rowOff>155355</xdr:rowOff>
    </xdr:from>
    <xdr:to>
      <xdr:col>12</xdr:col>
      <xdr:colOff>1571703</xdr:colOff>
      <xdr:row>149</xdr:row>
      <xdr:rowOff>99683</xdr:rowOff>
    </xdr:to>
    <xdr:graphicFrame macro="">
      <xdr:nvGraphicFramePr>
        <xdr:cNvPr id="22" name="Chart 9">
          <a:extLst>
            <a:ext uri="{FF2B5EF4-FFF2-40B4-BE49-F238E27FC236}">
              <a16:creationId xmlns:a16="http://schemas.microsoft.com/office/drawing/2014/main" id="{29F73858-1200-4162-9C5B-55F89021D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1019319</xdr:colOff>
      <xdr:row>139</xdr:row>
      <xdr:rowOff>143683</xdr:rowOff>
    </xdr:from>
    <xdr:to>
      <xdr:col>8</xdr:col>
      <xdr:colOff>1218004</xdr:colOff>
      <xdr:row>149</xdr:row>
      <xdr:rowOff>85074</xdr:rowOff>
    </xdr:to>
    <xdr:graphicFrame macro="">
      <xdr:nvGraphicFramePr>
        <xdr:cNvPr id="23" name="Chart 9">
          <a:extLst>
            <a:ext uri="{FF2B5EF4-FFF2-40B4-BE49-F238E27FC236}">
              <a16:creationId xmlns:a16="http://schemas.microsoft.com/office/drawing/2014/main" id="{8FF4CC14-5A15-47B6-A288-54892FA45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</xdr:col>
      <xdr:colOff>30197</xdr:colOff>
      <xdr:row>139</xdr:row>
      <xdr:rowOff>167202</xdr:rowOff>
    </xdr:from>
    <xdr:to>
      <xdr:col>5</xdr:col>
      <xdr:colOff>106051</xdr:colOff>
      <xdr:row>149</xdr:row>
      <xdr:rowOff>108593</xdr:rowOff>
    </xdr:to>
    <xdr:graphicFrame macro="">
      <xdr:nvGraphicFramePr>
        <xdr:cNvPr id="24" name="Chart 9">
          <a:extLst>
            <a:ext uri="{FF2B5EF4-FFF2-40B4-BE49-F238E27FC236}">
              <a16:creationId xmlns:a16="http://schemas.microsoft.com/office/drawing/2014/main" id="{4A0AF12B-E2AA-45FF-B15A-DEBD1B897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10</xdr:col>
      <xdr:colOff>242232</xdr:colOff>
      <xdr:row>139</xdr:row>
      <xdr:rowOff>155355</xdr:rowOff>
    </xdr:from>
    <xdr:to>
      <xdr:col>12</xdr:col>
      <xdr:colOff>1613117</xdr:colOff>
      <xdr:row>149</xdr:row>
      <xdr:rowOff>99683</xdr:rowOff>
    </xdr:to>
    <xdr:graphicFrame macro="">
      <xdr:nvGraphicFramePr>
        <xdr:cNvPr id="25" name="Chart 9">
          <a:extLst>
            <a:ext uri="{FF2B5EF4-FFF2-40B4-BE49-F238E27FC236}">
              <a16:creationId xmlns:a16="http://schemas.microsoft.com/office/drawing/2014/main" id="{A5963CBB-DC1C-49BF-8958-3219650CD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1060733</xdr:colOff>
      <xdr:row>139</xdr:row>
      <xdr:rowOff>143683</xdr:rowOff>
    </xdr:from>
    <xdr:to>
      <xdr:col>9</xdr:col>
      <xdr:colOff>30831</xdr:colOff>
      <xdr:row>149</xdr:row>
      <xdr:rowOff>85074</xdr:rowOff>
    </xdr:to>
    <xdr:graphicFrame macro="">
      <xdr:nvGraphicFramePr>
        <xdr:cNvPr id="26" name="Chart 9">
          <a:extLst>
            <a:ext uri="{FF2B5EF4-FFF2-40B4-BE49-F238E27FC236}">
              <a16:creationId xmlns:a16="http://schemas.microsoft.com/office/drawing/2014/main" id="{7B69FB67-8903-42FA-853C-4F1039FAD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</xdr:col>
      <xdr:colOff>99218</xdr:colOff>
      <xdr:row>162</xdr:row>
      <xdr:rowOff>167202</xdr:rowOff>
    </xdr:from>
    <xdr:to>
      <xdr:col>5</xdr:col>
      <xdr:colOff>64637</xdr:colOff>
      <xdr:row>172</xdr:row>
      <xdr:rowOff>108593</xdr:rowOff>
    </xdr:to>
    <xdr:graphicFrame macro="">
      <xdr:nvGraphicFramePr>
        <xdr:cNvPr id="27" name="Chart 9">
          <a:extLst>
            <a:ext uri="{FF2B5EF4-FFF2-40B4-BE49-F238E27FC236}">
              <a16:creationId xmlns:a16="http://schemas.microsoft.com/office/drawing/2014/main" id="{A5A19238-AA16-4AC1-B0F0-3D06AF139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10</xdr:col>
      <xdr:colOff>200818</xdr:colOff>
      <xdr:row>162</xdr:row>
      <xdr:rowOff>155355</xdr:rowOff>
    </xdr:from>
    <xdr:to>
      <xdr:col>12</xdr:col>
      <xdr:colOff>1571703</xdr:colOff>
      <xdr:row>172</xdr:row>
      <xdr:rowOff>99683</xdr:rowOff>
    </xdr:to>
    <xdr:graphicFrame macro="">
      <xdr:nvGraphicFramePr>
        <xdr:cNvPr id="28" name="Chart 9">
          <a:extLst>
            <a:ext uri="{FF2B5EF4-FFF2-40B4-BE49-F238E27FC236}">
              <a16:creationId xmlns:a16="http://schemas.microsoft.com/office/drawing/2014/main" id="{1EBE6B95-B912-4B25-98DB-2E96FFA35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1019319</xdr:colOff>
      <xdr:row>162</xdr:row>
      <xdr:rowOff>143683</xdr:rowOff>
    </xdr:from>
    <xdr:to>
      <xdr:col>8</xdr:col>
      <xdr:colOff>1218004</xdr:colOff>
      <xdr:row>172</xdr:row>
      <xdr:rowOff>85074</xdr:rowOff>
    </xdr:to>
    <xdr:graphicFrame macro="">
      <xdr:nvGraphicFramePr>
        <xdr:cNvPr id="29" name="Chart 9">
          <a:extLst>
            <a:ext uri="{FF2B5EF4-FFF2-40B4-BE49-F238E27FC236}">
              <a16:creationId xmlns:a16="http://schemas.microsoft.com/office/drawing/2014/main" id="{2630A817-81E3-43DC-B637-84E001C4E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</xdr:col>
      <xdr:colOff>27022</xdr:colOff>
      <xdr:row>162</xdr:row>
      <xdr:rowOff>164027</xdr:rowOff>
    </xdr:from>
    <xdr:to>
      <xdr:col>5</xdr:col>
      <xdr:colOff>102876</xdr:colOff>
      <xdr:row>172</xdr:row>
      <xdr:rowOff>105418</xdr:rowOff>
    </xdr:to>
    <xdr:graphicFrame macro="">
      <xdr:nvGraphicFramePr>
        <xdr:cNvPr id="30" name="Chart 9">
          <a:extLst>
            <a:ext uri="{FF2B5EF4-FFF2-40B4-BE49-F238E27FC236}">
              <a16:creationId xmlns:a16="http://schemas.microsoft.com/office/drawing/2014/main" id="{39B62F73-BC27-468E-893C-10E553888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</xdr:col>
      <xdr:colOff>242232</xdr:colOff>
      <xdr:row>162</xdr:row>
      <xdr:rowOff>155355</xdr:rowOff>
    </xdr:from>
    <xdr:to>
      <xdr:col>12</xdr:col>
      <xdr:colOff>1613117</xdr:colOff>
      <xdr:row>172</xdr:row>
      <xdr:rowOff>99683</xdr:rowOff>
    </xdr:to>
    <xdr:graphicFrame macro="">
      <xdr:nvGraphicFramePr>
        <xdr:cNvPr id="31" name="Chart 9">
          <a:extLst>
            <a:ext uri="{FF2B5EF4-FFF2-40B4-BE49-F238E27FC236}">
              <a16:creationId xmlns:a16="http://schemas.microsoft.com/office/drawing/2014/main" id="{5E947CE0-3EED-498F-93BA-7259E99A3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1060733</xdr:colOff>
      <xdr:row>162</xdr:row>
      <xdr:rowOff>143683</xdr:rowOff>
    </xdr:from>
    <xdr:to>
      <xdr:col>9</xdr:col>
      <xdr:colOff>30831</xdr:colOff>
      <xdr:row>172</xdr:row>
      <xdr:rowOff>85074</xdr:rowOff>
    </xdr:to>
    <xdr:graphicFrame macro="">
      <xdr:nvGraphicFramePr>
        <xdr:cNvPr id="32" name="Chart 9">
          <a:extLst>
            <a:ext uri="{FF2B5EF4-FFF2-40B4-BE49-F238E27FC236}">
              <a16:creationId xmlns:a16="http://schemas.microsoft.com/office/drawing/2014/main" id="{2FF02262-10CA-4309-81B9-555AD1A2E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</xdr:col>
      <xdr:colOff>99218</xdr:colOff>
      <xdr:row>185</xdr:row>
      <xdr:rowOff>167202</xdr:rowOff>
    </xdr:from>
    <xdr:to>
      <xdr:col>5</xdr:col>
      <xdr:colOff>64637</xdr:colOff>
      <xdr:row>195</xdr:row>
      <xdr:rowOff>108593</xdr:rowOff>
    </xdr:to>
    <xdr:graphicFrame macro="">
      <xdr:nvGraphicFramePr>
        <xdr:cNvPr id="33" name="Chart 9">
          <a:extLst>
            <a:ext uri="{FF2B5EF4-FFF2-40B4-BE49-F238E27FC236}">
              <a16:creationId xmlns:a16="http://schemas.microsoft.com/office/drawing/2014/main" id="{E4DBFCC4-CB1D-4248-B757-243938DE1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10</xdr:col>
      <xdr:colOff>200818</xdr:colOff>
      <xdr:row>185</xdr:row>
      <xdr:rowOff>155355</xdr:rowOff>
    </xdr:from>
    <xdr:to>
      <xdr:col>12</xdr:col>
      <xdr:colOff>1571703</xdr:colOff>
      <xdr:row>195</xdr:row>
      <xdr:rowOff>99683</xdr:rowOff>
    </xdr:to>
    <xdr:graphicFrame macro="">
      <xdr:nvGraphicFramePr>
        <xdr:cNvPr id="34" name="Chart 9">
          <a:extLst>
            <a:ext uri="{FF2B5EF4-FFF2-40B4-BE49-F238E27FC236}">
              <a16:creationId xmlns:a16="http://schemas.microsoft.com/office/drawing/2014/main" id="{FAE06F73-047C-4F36-9444-C6358E983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1019319</xdr:colOff>
      <xdr:row>185</xdr:row>
      <xdr:rowOff>143683</xdr:rowOff>
    </xdr:from>
    <xdr:to>
      <xdr:col>8</xdr:col>
      <xdr:colOff>1218004</xdr:colOff>
      <xdr:row>195</xdr:row>
      <xdr:rowOff>85074</xdr:rowOff>
    </xdr:to>
    <xdr:graphicFrame macro="">
      <xdr:nvGraphicFramePr>
        <xdr:cNvPr id="35" name="Chart 9">
          <a:extLst>
            <a:ext uri="{FF2B5EF4-FFF2-40B4-BE49-F238E27FC236}">
              <a16:creationId xmlns:a16="http://schemas.microsoft.com/office/drawing/2014/main" id="{16E743A1-52C3-4779-B5E2-D53961CDF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</xdr:col>
      <xdr:colOff>27022</xdr:colOff>
      <xdr:row>185</xdr:row>
      <xdr:rowOff>164027</xdr:rowOff>
    </xdr:from>
    <xdr:to>
      <xdr:col>5</xdr:col>
      <xdr:colOff>102876</xdr:colOff>
      <xdr:row>195</xdr:row>
      <xdr:rowOff>105418</xdr:rowOff>
    </xdr:to>
    <xdr:graphicFrame macro="">
      <xdr:nvGraphicFramePr>
        <xdr:cNvPr id="36" name="Chart 9">
          <a:extLst>
            <a:ext uri="{FF2B5EF4-FFF2-40B4-BE49-F238E27FC236}">
              <a16:creationId xmlns:a16="http://schemas.microsoft.com/office/drawing/2014/main" id="{0A0FB0DB-A1A1-4277-A112-0F875385C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10</xdr:col>
      <xdr:colOff>242232</xdr:colOff>
      <xdr:row>185</xdr:row>
      <xdr:rowOff>155355</xdr:rowOff>
    </xdr:from>
    <xdr:to>
      <xdr:col>12</xdr:col>
      <xdr:colOff>1613117</xdr:colOff>
      <xdr:row>195</xdr:row>
      <xdr:rowOff>99683</xdr:rowOff>
    </xdr:to>
    <xdr:graphicFrame macro="">
      <xdr:nvGraphicFramePr>
        <xdr:cNvPr id="37" name="Chart 9">
          <a:extLst>
            <a:ext uri="{FF2B5EF4-FFF2-40B4-BE49-F238E27FC236}">
              <a16:creationId xmlns:a16="http://schemas.microsoft.com/office/drawing/2014/main" id="{94868452-51B4-48B7-A066-670904ECA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1060733</xdr:colOff>
      <xdr:row>185</xdr:row>
      <xdr:rowOff>143683</xdr:rowOff>
    </xdr:from>
    <xdr:to>
      <xdr:col>9</xdr:col>
      <xdr:colOff>30831</xdr:colOff>
      <xdr:row>195</xdr:row>
      <xdr:rowOff>85074</xdr:rowOff>
    </xdr:to>
    <xdr:graphicFrame macro="">
      <xdr:nvGraphicFramePr>
        <xdr:cNvPr id="38" name="Chart 9">
          <a:extLst>
            <a:ext uri="{FF2B5EF4-FFF2-40B4-BE49-F238E27FC236}">
              <a16:creationId xmlns:a16="http://schemas.microsoft.com/office/drawing/2014/main" id="{B976789C-FDBF-46B2-BD91-628684C16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</xdr:col>
      <xdr:colOff>99218</xdr:colOff>
      <xdr:row>210</xdr:row>
      <xdr:rowOff>167202</xdr:rowOff>
    </xdr:from>
    <xdr:to>
      <xdr:col>5</xdr:col>
      <xdr:colOff>64637</xdr:colOff>
      <xdr:row>220</xdr:row>
      <xdr:rowOff>108593</xdr:rowOff>
    </xdr:to>
    <xdr:graphicFrame macro="">
      <xdr:nvGraphicFramePr>
        <xdr:cNvPr id="39" name="Chart 9">
          <a:extLst>
            <a:ext uri="{FF2B5EF4-FFF2-40B4-BE49-F238E27FC236}">
              <a16:creationId xmlns:a16="http://schemas.microsoft.com/office/drawing/2014/main" id="{9127EEC0-9742-4CD6-A9B5-C065005E2F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10</xdr:col>
      <xdr:colOff>200818</xdr:colOff>
      <xdr:row>210</xdr:row>
      <xdr:rowOff>155355</xdr:rowOff>
    </xdr:from>
    <xdr:to>
      <xdr:col>12</xdr:col>
      <xdr:colOff>1571703</xdr:colOff>
      <xdr:row>220</xdr:row>
      <xdr:rowOff>99683</xdr:rowOff>
    </xdr:to>
    <xdr:graphicFrame macro="">
      <xdr:nvGraphicFramePr>
        <xdr:cNvPr id="40" name="Chart 9">
          <a:extLst>
            <a:ext uri="{FF2B5EF4-FFF2-40B4-BE49-F238E27FC236}">
              <a16:creationId xmlns:a16="http://schemas.microsoft.com/office/drawing/2014/main" id="{C8FD3EE7-CFA4-4FF0-AF0A-75D076D3E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1019319</xdr:colOff>
      <xdr:row>210</xdr:row>
      <xdr:rowOff>143683</xdr:rowOff>
    </xdr:from>
    <xdr:to>
      <xdr:col>8</xdr:col>
      <xdr:colOff>1218004</xdr:colOff>
      <xdr:row>220</xdr:row>
      <xdr:rowOff>85074</xdr:rowOff>
    </xdr:to>
    <xdr:graphicFrame macro="">
      <xdr:nvGraphicFramePr>
        <xdr:cNvPr id="41" name="Chart 9">
          <a:extLst>
            <a:ext uri="{FF2B5EF4-FFF2-40B4-BE49-F238E27FC236}">
              <a16:creationId xmlns:a16="http://schemas.microsoft.com/office/drawing/2014/main" id="{8A1BDFC0-23FE-4409-81F8-D1157F064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</xdr:col>
      <xdr:colOff>27022</xdr:colOff>
      <xdr:row>210</xdr:row>
      <xdr:rowOff>164027</xdr:rowOff>
    </xdr:from>
    <xdr:to>
      <xdr:col>5</xdr:col>
      <xdr:colOff>102876</xdr:colOff>
      <xdr:row>220</xdr:row>
      <xdr:rowOff>105418</xdr:rowOff>
    </xdr:to>
    <xdr:graphicFrame macro="">
      <xdr:nvGraphicFramePr>
        <xdr:cNvPr id="42" name="Chart 9">
          <a:extLst>
            <a:ext uri="{FF2B5EF4-FFF2-40B4-BE49-F238E27FC236}">
              <a16:creationId xmlns:a16="http://schemas.microsoft.com/office/drawing/2014/main" id="{CA5FE7BB-EA09-498E-9276-422C9CA54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10</xdr:col>
      <xdr:colOff>242232</xdr:colOff>
      <xdr:row>210</xdr:row>
      <xdr:rowOff>155355</xdr:rowOff>
    </xdr:from>
    <xdr:to>
      <xdr:col>12</xdr:col>
      <xdr:colOff>1613117</xdr:colOff>
      <xdr:row>220</xdr:row>
      <xdr:rowOff>99683</xdr:rowOff>
    </xdr:to>
    <xdr:graphicFrame macro="">
      <xdr:nvGraphicFramePr>
        <xdr:cNvPr id="43" name="Chart 9">
          <a:extLst>
            <a:ext uri="{FF2B5EF4-FFF2-40B4-BE49-F238E27FC236}">
              <a16:creationId xmlns:a16="http://schemas.microsoft.com/office/drawing/2014/main" id="{3947B992-732C-4F0D-B2D8-14D178CCB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1060733</xdr:colOff>
      <xdr:row>210</xdr:row>
      <xdr:rowOff>143683</xdr:rowOff>
    </xdr:from>
    <xdr:to>
      <xdr:col>9</xdr:col>
      <xdr:colOff>30831</xdr:colOff>
      <xdr:row>220</xdr:row>
      <xdr:rowOff>85074</xdr:rowOff>
    </xdr:to>
    <xdr:graphicFrame macro="">
      <xdr:nvGraphicFramePr>
        <xdr:cNvPr id="44" name="Chart 9">
          <a:extLst>
            <a:ext uri="{FF2B5EF4-FFF2-40B4-BE49-F238E27FC236}">
              <a16:creationId xmlns:a16="http://schemas.microsoft.com/office/drawing/2014/main" id="{BD165F9A-6F6B-4B33-9314-C7C518963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7</xdr:col>
      <xdr:colOff>67812</xdr:colOff>
      <xdr:row>8</xdr:row>
      <xdr:rowOff>34210</xdr:rowOff>
    </xdr:from>
    <xdr:to>
      <xdr:col>12</xdr:col>
      <xdr:colOff>327506</xdr:colOff>
      <xdr:row>30</xdr:row>
      <xdr:rowOff>149034</xdr:rowOff>
    </xdr:to>
    <xdr:graphicFrame macro="">
      <xdr:nvGraphicFramePr>
        <xdr:cNvPr id="45" name="Chart 1">
          <a:extLst>
            <a:ext uri="{FF2B5EF4-FFF2-40B4-BE49-F238E27FC236}">
              <a16:creationId xmlns:a16="http://schemas.microsoft.com/office/drawing/2014/main" id="{8C0F49E7-41BE-4595-BB79-B7CB426A1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16</xdr:col>
      <xdr:colOff>174517</xdr:colOff>
      <xdr:row>8</xdr:row>
      <xdr:rowOff>18387</xdr:rowOff>
    </xdr:from>
    <xdr:to>
      <xdr:col>24</xdr:col>
      <xdr:colOff>74491</xdr:colOff>
      <xdr:row>30</xdr:row>
      <xdr:rowOff>133211</xdr:rowOff>
    </xdr:to>
    <xdr:graphicFrame macro="">
      <xdr:nvGraphicFramePr>
        <xdr:cNvPr id="46" name="Chart 1">
          <a:extLst>
            <a:ext uri="{FF2B5EF4-FFF2-40B4-BE49-F238E27FC236}">
              <a16:creationId xmlns:a16="http://schemas.microsoft.com/office/drawing/2014/main" id="{CCD0EFC8-2066-4D8A-926E-CAC214743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12</xdr:col>
      <xdr:colOff>556167</xdr:colOff>
      <xdr:row>31</xdr:row>
      <xdr:rowOff>54671</xdr:rowOff>
    </xdr:from>
    <xdr:to>
      <xdr:col>16</xdr:col>
      <xdr:colOff>283017</xdr:colOff>
      <xdr:row>54</xdr:row>
      <xdr:rowOff>151353</xdr:rowOff>
    </xdr:to>
    <xdr:graphicFrame macro="">
      <xdr:nvGraphicFramePr>
        <xdr:cNvPr id="47" name="Chart 1">
          <a:extLst>
            <a:ext uri="{FF2B5EF4-FFF2-40B4-BE49-F238E27FC236}">
              <a16:creationId xmlns:a16="http://schemas.microsoft.com/office/drawing/2014/main" id="{73BB3583-5673-4E9B-B4D8-4C2EDCA96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16</xdr:col>
      <xdr:colOff>225584</xdr:colOff>
      <xdr:row>31</xdr:row>
      <xdr:rowOff>54671</xdr:rowOff>
    </xdr:from>
    <xdr:to>
      <xdr:col>24</xdr:col>
      <xdr:colOff>0</xdr:colOff>
      <xdr:row>54</xdr:row>
      <xdr:rowOff>151353</xdr:rowOff>
    </xdr:to>
    <xdr:graphicFrame macro="">
      <xdr:nvGraphicFramePr>
        <xdr:cNvPr id="48" name="Chart 1">
          <a:extLst>
            <a:ext uri="{FF2B5EF4-FFF2-40B4-BE49-F238E27FC236}">
              <a16:creationId xmlns:a16="http://schemas.microsoft.com/office/drawing/2014/main" id="{CB2B9CD0-B7C1-4F04-A12E-28650E666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1</xdr:col>
      <xdr:colOff>5521</xdr:colOff>
      <xdr:row>29</xdr:row>
      <xdr:rowOff>150282</xdr:rowOff>
    </xdr:from>
    <xdr:to>
      <xdr:col>7</xdr:col>
      <xdr:colOff>101325</xdr:colOff>
      <xdr:row>52</xdr:row>
      <xdr:rowOff>87897</xdr:rowOff>
    </xdr:to>
    <xdr:graphicFrame macro="">
      <xdr:nvGraphicFramePr>
        <xdr:cNvPr id="49" name="Chart 1">
          <a:extLst>
            <a:ext uri="{FF2B5EF4-FFF2-40B4-BE49-F238E27FC236}">
              <a16:creationId xmlns:a16="http://schemas.microsoft.com/office/drawing/2014/main" id="{EAA366EE-0B05-4298-8533-29F4D3357A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7</xdr:col>
      <xdr:colOff>138428</xdr:colOff>
      <xdr:row>29</xdr:row>
      <xdr:rowOff>150282</xdr:rowOff>
    </xdr:from>
    <xdr:to>
      <xdr:col>12</xdr:col>
      <xdr:colOff>381907</xdr:colOff>
      <xdr:row>52</xdr:row>
      <xdr:rowOff>87897</xdr:rowOff>
    </xdr:to>
    <xdr:graphicFrame macro="">
      <xdr:nvGraphicFramePr>
        <xdr:cNvPr id="50" name="Chart 1">
          <a:extLst>
            <a:ext uri="{FF2B5EF4-FFF2-40B4-BE49-F238E27FC236}">
              <a16:creationId xmlns:a16="http://schemas.microsoft.com/office/drawing/2014/main" id="{36CC93BD-F8FD-41BE-A575-90B0BF7F9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10</xdr:col>
      <xdr:colOff>214047</xdr:colOff>
      <xdr:row>92</xdr:row>
      <xdr:rowOff>92950</xdr:rowOff>
    </xdr:from>
    <xdr:to>
      <xdr:col>12</xdr:col>
      <xdr:colOff>1584932</xdr:colOff>
      <xdr:row>102</xdr:row>
      <xdr:rowOff>37282</xdr:rowOff>
    </xdr:to>
    <xdr:graphicFrame macro="">
      <xdr:nvGraphicFramePr>
        <xdr:cNvPr id="51" name="Chart 9">
          <a:extLst>
            <a:ext uri="{FF2B5EF4-FFF2-40B4-BE49-F238E27FC236}">
              <a16:creationId xmlns:a16="http://schemas.microsoft.com/office/drawing/2014/main" id="{B1575CF8-553C-6974-4CC5-08677E9A0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412683</xdr:colOff>
      <xdr:row>41</xdr:row>
      <xdr:rowOff>176704</xdr:rowOff>
    </xdr:from>
    <xdr:to>
      <xdr:col>70</xdr:col>
      <xdr:colOff>519586</xdr:colOff>
      <xdr:row>76</xdr:row>
      <xdr:rowOff>177115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FBB802-473B-4D4F-B2F4-D81CD3635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71</xdr:col>
      <xdr:colOff>448069</xdr:colOff>
      <xdr:row>41</xdr:row>
      <xdr:rowOff>144019</xdr:rowOff>
    </xdr:from>
    <xdr:to>
      <xdr:col>96</xdr:col>
      <xdr:colOff>58970</xdr:colOff>
      <xdr:row>76</xdr:row>
      <xdr:rowOff>144431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650EF6E-653F-45B0-9259-9D2BFB95E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71</xdr:col>
      <xdr:colOff>444649</xdr:colOff>
      <xdr:row>79</xdr:row>
      <xdr:rowOff>184038</xdr:rowOff>
    </xdr:from>
    <xdr:to>
      <xdr:col>96</xdr:col>
      <xdr:colOff>55551</xdr:colOff>
      <xdr:row>115</xdr:row>
      <xdr:rowOff>184448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C32ACDF-4641-BDA2-A947-5081B2D3D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412683</xdr:colOff>
      <xdr:row>80</xdr:row>
      <xdr:rowOff>5502</xdr:rowOff>
    </xdr:from>
    <xdr:to>
      <xdr:col>70</xdr:col>
      <xdr:colOff>519586</xdr:colOff>
      <xdr:row>115</xdr:row>
      <xdr:rowOff>32372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6B3339-C4BB-B4C1-5A43-5C3606693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412683</xdr:colOff>
      <xdr:row>121</xdr:row>
      <xdr:rowOff>27291</xdr:rowOff>
    </xdr:from>
    <xdr:to>
      <xdr:col>70</xdr:col>
      <xdr:colOff>519586</xdr:colOff>
      <xdr:row>157</xdr:row>
      <xdr:rowOff>112368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076A0E-E6ED-EE82-A1FB-31C110542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71</xdr:col>
      <xdr:colOff>448069</xdr:colOff>
      <xdr:row>120</xdr:row>
      <xdr:rowOff>146354</xdr:rowOff>
    </xdr:from>
    <xdr:to>
      <xdr:col>96</xdr:col>
      <xdr:colOff>58970</xdr:colOff>
      <xdr:row>155</xdr:row>
      <xdr:rowOff>107078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A5A9DEDA-BD61-4A4D-4828-53A0ADA28B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45</xdr:col>
      <xdr:colOff>412683</xdr:colOff>
      <xdr:row>159</xdr:row>
      <xdr:rowOff>80208</xdr:rowOff>
    </xdr:from>
    <xdr:to>
      <xdr:col>70</xdr:col>
      <xdr:colOff>519586</xdr:colOff>
      <xdr:row>194</xdr:row>
      <xdr:rowOff>107077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E396FE-066F-03A9-4EE9-8BD8ABB3F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71</xdr:col>
      <xdr:colOff>444649</xdr:colOff>
      <xdr:row>159</xdr:row>
      <xdr:rowOff>34626</xdr:rowOff>
    </xdr:from>
    <xdr:to>
      <xdr:col>96</xdr:col>
      <xdr:colOff>55551</xdr:colOff>
      <xdr:row>195</xdr:row>
      <xdr:rowOff>35036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D6A1CC8D-6D52-3218-3CB0-ECF9EFFCA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1503516</xdr:colOff>
      <xdr:row>35</xdr:row>
      <xdr:rowOff>144207</xdr:rowOff>
    </xdr:from>
    <xdr:to>
      <xdr:col>34</xdr:col>
      <xdr:colOff>196645</xdr:colOff>
      <xdr:row>50</xdr:row>
      <xdr:rowOff>122084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5D69B0-AD69-EBD6-24EA-010F2C730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ollsroyce.sharepoint.com/sites/FolderUnification/Shared%20Documents/Liabilities%20Tracker%20Draft%204.xlsx" TargetMode="External"/><Relationship Id="rId1" Type="http://schemas.openxmlformats.org/officeDocument/2006/relationships/externalLinkPath" Target="https://rollsroyce.sharepoint.com/sites/FolderUnification/Shared%20Documents/Liabilities%20Tracker%20Draft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Maps"/>
      <sheetName val="Accounts &amp; Regions"/>
      <sheetName val="BLUE-PRINT"/>
      <sheetName val="User Guide"/>
      <sheetName val="Account Input"/>
      <sheetName val="Liabilities"/>
      <sheetName val="Manual Entry Query"/>
      <sheetName val="MANUAL ENTRY"/>
      <sheetName val="INPUT"/>
      <sheetName val="CNAF Regi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i, Mohammed" id="{3C3338F7-4D93-4A94-9D90-C340B2270332}" userId="S::Mohammed.Ali3@aerospace.rolls-royce.com::4e7537ad-1b96-433b-baae-3fb936629d76" providerId="AD"/>
  <person displayName="Chapman, Georgia" id="{D6CF1667-396A-4008-8EE4-1C3B16610098}" userId="S::Georgia.Chapman@Aerospace.Rolls-Royce.com::245c650b-646d-4338-bca9-140c2ea6981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F8D194-CF1F-4C30-8CA1-BD59822801AA}" name="Table14" displayName="Table14" ref="C14:FD114" totalsRowShown="0" headerRowDxfId="255" dataDxfId="254" tableBorderDxfId="253">
  <autoFilter ref="C14:FD114" xr:uid="{2DF37E73-2993-4133-8721-A100DD1E514E}"/>
  <tableColumns count="158">
    <tableColumn id="1" xr3:uid="{9B1C284F-5E51-452F-84D9-5AAEBD83880A}" name="Project" dataDxfId="252"/>
    <tableColumn id="106" xr3:uid="{17D977BD-0CD7-4A09-97DC-4D4ED7110CF8}" name="Customer" dataDxfId="251"/>
    <tableColumn id="2" xr3:uid="{E73E5B42-3BF1-4C29-9F92-50E2A7A6F63D}" name="30/12/2024" dataDxfId="250">
      <calculatedColumnFormula array="1">IFERROR(_xlfn.LET(
 _xlpm.project, $C15,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" xr3:uid="{F1347041-6AFD-4CEF-BCBB-35B51283927A}" name="06/01/2025" dataDxfId="249">
      <calculatedColumnFormula array="1">IFERROR(_xlfn.LET(
 _xlpm.project, $C15,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" xr3:uid="{9CE12036-F5AD-4CD8-8FB6-856449203F61}" name="13/01/2025" dataDxfId="248">
      <calculatedColumnFormula array="1">IFERROR(_xlfn.LET(
 _xlpm.project, $C15,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" xr3:uid="{040D34C3-8371-40BF-A22E-1921C827EADA}" name="20/01/2025" dataDxfId="247">
      <calculatedColumnFormula array="1">IFERROR(_xlfn.LET(
 _xlpm.project, $C15,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" xr3:uid="{CEAB353F-0F4E-4A40-935A-F27CA95545EF}" name="27/01/2025" dataDxfId="246">
      <calculatedColumnFormula array="1">IFERROR(_xlfn.LET(
 _xlpm.project, $C15,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" xr3:uid="{BFD78772-FD8E-4824-B6AF-C9EED88A380B}" name="03/02/2025" dataDxfId="245">
      <calculatedColumnFormula array="1">IFERROR(_xlfn.LET(
 _xlpm.project, $C15,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" xr3:uid="{6037C727-90C3-44C5-937E-98EA87C4C1EE}" name="10/02/2025" dataDxfId="244">
      <calculatedColumnFormula array="1">IFERROR(_xlfn.LET(
 _xlpm.project, $C15,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" xr3:uid="{90418D03-6D9E-473C-B85F-A4AE4C08F0CE}" name="17/02/2025" dataDxfId="243">
      <calculatedColumnFormula array="1">IFERROR(_xlfn.LET(
 _xlpm.project, $C15,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" xr3:uid="{D55F8294-8C16-44A2-B316-3113A693EA7D}" name="24/02/2025" dataDxfId="242">
      <calculatedColumnFormula array="1">IFERROR(_xlfn.LET(
 _xlpm.project, $C15,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" xr3:uid="{4D682EF1-9ACF-44C9-B779-8BB8401D49EE}" name="03/03/2025" dataDxfId="241">
      <calculatedColumnFormula array="1">IFERROR(_xlfn.LET(
 _xlpm.project, $C15,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" xr3:uid="{D48EB490-88C5-4D5E-9AB5-0369271A9854}" name="10/03/2025" dataDxfId="240">
      <calculatedColumnFormula array="1">IFERROR(_xlfn.LET(
 _xlpm.project, $C15,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" xr3:uid="{A447A71C-C894-42DE-AEC6-93A824E47F0D}" name="17/03/2025" dataDxfId="239">
      <calculatedColumnFormula array="1">IFERROR(_xlfn.LET(
 _xlpm.project, $C15,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" xr3:uid="{A56EE594-6BA5-488D-A5D0-CFB15EE38664}" name="24/03/2025" dataDxfId="238">
      <calculatedColumnFormula array="1">IFERROR(_xlfn.LET(
 _xlpm.project, $C15,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" xr3:uid="{E1FC4AC2-7B80-4034-BE2C-B84B41DE635A}" name="31/03/2025" dataDxfId="237">
      <calculatedColumnFormula array="1">IFERROR(_xlfn.LET(
 _xlpm.project, $C15,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6" xr3:uid="{0C04B98E-600A-4850-83CD-8E0DEC29DEFF}" name="07/04/2025" dataDxfId="236">
      <calculatedColumnFormula array="1">IFERROR(_xlfn.LET(
 _xlpm.project, $C15,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7" xr3:uid="{E3025D65-63A9-417E-A5A5-83BF5230A81F}" name="14/04/2025" dataDxfId="235">
      <calculatedColumnFormula array="1">IFERROR(_xlfn.LET(
 _xlpm.project, $C15,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8" xr3:uid="{821A80F8-9009-4A0F-A778-E975F3CF2692}" name="21/04/2025" dataDxfId="234">
      <calculatedColumnFormula array="1">IFERROR(_xlfn.LET(
 _xlpm.project, $C15,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9" xr3:uid="{56F03F91-EE3C-44CA-AE34-012D0285BFF2}" name="28/04/2025" dataDxfId="233">
      <calculatedColumnFormula array="1">IFERROR(_xlfn.LET(
 _xlpm.project, $C15,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0" xr3:uid="{1C148DF2-4800-4068-A729-297F662AD74D}" name="05/05/2025" dataDxfId="232">
      <calculatedColumnFormula array="1">IFERROR(_xlfn.LET(
 _xlpm.project, $C15,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1" xr3:uid="{846B00C4-0FCA-416B-8FE9-92A228BB1758}" name="12/05/2025" dataDxfId="231">
      <calculatedColumnFormula array="1">IFERROR(_xlfn.LET(
 _xlpm.project, $C15,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2" xr3:uid="{FB11B179-A29D-45EA-B02D-DFEA8B8877F1}" name="19/05/2025" dataDxfId="230">
      <calculatedColumnFormula array="1">IFERROR(_xlfn.LET(
 _xlpm.project, $C15,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3" xr3:uid="{F51628BF-02A9-44D5-B4C3-8C6C6C82DFAA}" name="26/05/2025" dataDxfId="229">
      <calculatedColumnFormula array="1">IFERROR(_xlfn.LET(
 _xlpm.project, $C15,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4" xr3:uid="{B4287A34-6E37-4FCA-B0C3-CFA8F4BE98C7}" name="02/06/2025" dataDxfId="228">
      <calculatedColumnFormula array="1">IFERROR(_xlfn.LET(
 _xlpm.project, $C15,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5" xr3:uid="{85512EF8-658A-493F-8C7A-907F494E08B7}" name="09/06/2025" dataDxfId="227">
      <calculatedColumnFormula array="1">IFERROR(_xlfn.LET(
 _xlpm.project, $C15,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6" xr3:uid="{939D5B6D-2F42-4BE3-B8F8-7AB3EA301A65}" name="16/06/2025" dataDxfId="226">
      <calculatedColumnFormula array="1">IFERROR(_xlfn.LET(
 _xlpm.project, $C15,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7" xr3:uid="{2DCC90C5-46F2-4E9F-B487-5BC2CF7F5FC6}" name="23/06/2025" dataDxfId="225">
      <calculatedColumnFormula array="1">IFERROR(_xlfn.LET(
 _xlpm.project, $C15,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8" xr3:uid="{97A14DB0-B30A-4CB5-8D00-FC27773B4EA2}" name="30/06/2025" dataDxfId="224">
      <calculatedColumnFormula array="1">IFERROR(_xlfn.LET(
 _xlpm.project, $C15,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29" xr3:uid="{3D5F1185-CBC3-442A-BF79-C23B9ECF0F87}" name="07/07/2025" dataDxfId="223">
      <calculatedColumnFormula array="1">IFERROR(_xlfn.LET(
 _xlpm.project, $C15,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0" xr3:uid="{F3DC75F6-FAD8-4C6E-82FA-FA30760E4739}" name="14/07/2025" dataDxfId="222">
      <calculatedColumnFormula array="1">IFERROR(_xlfn.LET(
 _xlpm.project, $C15,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1" xr3:uid="{932CF350-9272-47CD-9065-3C006D301A99}" name="21/07/2025" dataDxfId="221">
      <calculatedColumnFormula array="1">IFERROR(_xlfn.LET(
 _xlpm.project, $C15,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2" xr3:uid="{0C587D3E-F556-4A13-B97F-5812B880892A}" name="28/07/2025" dataDxfId="220">
      <calculatedColumnFormula array="1">IFERROR(_xlfn.LET(
 _xlpm.project, $C15,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3" xr3:uid="{578836A9-25A3-41C1-916F-0CCA679683D0}" name="04/08/2025" dataDxfId="219">
      <calculatedColumnFormula array="1">IFERROR(_xlfn.LET(
 _xlpm.project, $C15,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4" xr3:uid="{14DEB33C-D595-4BCB-B638-C28808273B9D}" name="11/08/2025" dataDxfId="218">
      <calculatedColumnFormula array="1">IFERROR(_xlfn.LET(
 _xlpm.project, $C15,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5" xr3:uid="{3C4AF656-6844-479A-AFA0-0380FE8E5BA2}" name="18/08/2025" dataDxfId="217">
      <calculatedColumnFormula array="1">IFERROR(_xlfn.LET(
 _xlpm.project, $C15,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6" xr3:uid="{D4DCEB17-A7FF-487D-A210-FCE3967B4B2E}" name="25/08/2025" dataDxfId="216">
      <calculatedColumnFormula array="1">IFERROR(_xlfn.LET(
 _xlpm.project, $C15,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7" xr3:uid="{EE59CC72-35BC-452D-AB96-ED41AF7BDFC3}" name="01/09/2025" dataDxfId="215">
      <calculatedColumnFormula array="1">IFERROR(_xlfn.LET(
 _xlpm.project, $C15,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8" xr3:uid="{8BCBA7AA-05E0-441D-883B-BF1EE4C8C4BB}" name="08/09/2025" dataDxfId="214">
      <calculatedColumnFormula array="1">IFERROR(_xlfn.LET(
 _xlpm.project, $C15,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39" xr3:uid="{33EDD3F4-B883-4623-99C2-8742FE94F494}" name="15/09/2025" dataDxfId="213">
      <calculatedColumnFormula array="1">IFERROR(_xlfn.LET(
 _xlpm.project, $C15,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0" xr3:uid="{443D432C-63A6-4671-932B-81E69BA3C776}" name="22/09/2025" dataDxfId="212">
      <calculatedColumnFormula array="1">IFERROR(_xlfn.LET(
 _xlpm.project, $C15,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1" xr3:uid="{8CCF94CD-1270-453C-8E57-D9976F44998E}" name="29/09/2025" dataDxfId="211">
      <calculatedColumnFormula array="1">IFERROR(_xlfn.LET(
 _xlpm.project, $C15,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2" xr3:uid="{D3271889-79A2-4E61-A1D9-D8B4C8E39505}" name="06/10/2025" dataDxfId="210">
      <calculatedColumnFormula array="1">IFERROR(_xlfn.LET(
 _xlpm.project, $C15,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3" xr3:uid="{CDB12A2F-7B88-4834-B9C0-1D734BBB9D01}" name="13/10/2025" dataDxfId="209">
      <calculatedColumnFormula array="1">IFERROR(_xlfn.LET(
 _xlpm.project, $C15,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4" xr3:uid="{0FCEF353-BBC6-488D-84E0-B6058003B15E}" name="20/10/2025" dataDxfId="208">
      <calculatedColumnFormula array="1">IFERROR(_xlfn.LET(
 _xlpm.project, $C15,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5" xr3:uid="{D7937DFF-B557-4B1D-A1A4-3733717F122B}" name="27/10/2025" dataDxfId="207">
      <calculatedColumnFormula array="1">IFERROR(_xlfn.LET(
 _xlpm.project, $C15,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6" xr3:uid="{48706F76-812F-4B92-A470-A51494DD8DF5}" name="03/11/2025" dataDxfId="206">
      <calculatedColumnFormula array="1">IFERROR(_xlfn.LET(
 _xlpm.project, $C15,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7" xr3:uid="{B865D0B0-4312-457D-8B12-B10382247736}" name="10/11/2025" dataDxfId="205">
      <calculatedColumnFormula array="1">IFERROR(_xlfn.LET(
 _xlpm.project, $C15,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8" xr3:uid="{DF88A5DB-D565-40B9-BC84-4E6E456888EA}" name="17/11/2025" dataDxfId="204">
      <calculatedColumnFormula array="1">IFERROR(_xlfn.LET(
 _xlpm.project, $C15,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49" xr3:uid="{4B72A246-A5C0-44BD-BAA0-4DAC93DBD0E5}" name="24/11/2025" dataDxfId="203">
      <calculatedColumnFormula array="1">IFERROR(_xlfn.LET(
 _xlpm.project, $C15,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0" xr3:uid="{220DE75C-51CE-40C3-AD10-AFF7E33D92CB}" name="01/12/2025" dataDxfId="202">
      <calculatedColumnFormula array="1">IFERROR(_xlfn.LET(
 _xlpm.project, $C15,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1" xr3:uid="{7EDC6611-79D2-4330-AF00-EC90FEF45FBD}" name="08/12/2025" dataDxfId="201">
      <calculatedColumnFormula array="1">IFERROR(_xlfn.LET(
 _xlpm.project, $C15,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2" xr3:uid="{02E5E5EB-A7E1-4ABF-9C9F-68FB57C6A019}" name="15/12/2025" dataDxfId="200">
      <calculatedColumnFormula array="1">IFERROR(_xlfn.LET(
 _xlpm.project, $C15,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3" xr3:uid="{20686724-E68E-464F-A303-70916C40337C}" name="22/12/2025" dataDxfId="199">
      <calculatedColumnFormula array="1">IFERROR(_xlfn.LET(
 _xlpm.project, $C15,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4" xr3:uid="{56AA646E-55CB-4EA3-A1C7-DD1C1CCF3D3F}" name="29/12/2025" dataDxfId="198">
      <calculatedColumnFormula array="1">IFERROR(_xlfn.LET(
 _xlpm.project, $C15,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5" xr3:uid="{ED5E034B-E548-4B09-B237-716D1C5B4AAE}" name="05/01/2026" dataDxfId="197">
      <calculatedColumnFormula array="1">IFERROR(_xlfn.LET(
 _xlpm.project, $C15,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6" xr3:uid="{8B638832-F8FE-4410-9122-CDAAD652F2B2}" name="12/01/2026" dataDxfId="196">
      <calculatedColumnFormula array="1">IFERROR(_xlfn.LET(
 _xlpm.project, $C15,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7" xr3:uid="{3983B2B7-EB99-4433-BA9B-4EE30954CBC1}" name="19/01/2026" dataDxfId="195">
      <calculatedColumnFormula array="1">IFERROR(_xlfn.LET(
 _xlpm.project, $C15,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8" xr3:uid="{77226E89-3EEC-48E2-9FC2-7E1F1462A019}" name="26/01/2026" dataDxfId="194">
      <calculatedColumnFormula array="1">IFERROR(_xlfn.LET(
 _xlpm.project, $C15,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59" xr3:uid="{35A25FFA-EA57-48CA-A9CC-8DCFE4459C41}" name="02/02/2026" dataDxfId="193">
      <calculatedColumnFormula array="1">IFERROR(_xlfn.LET(
 _xlpm.project, $C15,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0" xr3:uid="{C9D9344B-F8A1-4469-94CF-856CA9688DC8}" name="09/02/2026" dataDxfId="192">
      <calculatedColumnFormula array="1">IFERROR(_xlfn.LET(
 _xlpm.project, $C15,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1" xr3:uid="{162F9598-F277-4844-9FFB-DE07B16C0973}" name="16/02/2026" dataDxfId="191">
      <calculatedColumnFormula array="1">IFERROR(_xlfn.LET(
 _xlpm.project, $C15,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2" xr3:uid="{86E6D80B-4C72-433D-9B45-A2EDB791EB73}" name="23/02/2026" dataDxfId="190">
      <calculatedColumnFormula array="1">IFERROR(_xlfn.LET(
 _xlpm.project, $C15,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3" xr3:uid="{D488D7C9-B96E-4FF2-AA2B-15D426C6CC7B}" name="02/03/2026" dataDxfId="189">
      <calculatedColumnFormula array="1">IFERROR(_xlfn.LET(
 _xlpm.project, $C15,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4" xr3:uid="{6A9D222A-9594-4A60-AF24-9473E75396A4}" name="09/03/2026" dataDxfId="188">
      <calculatedColumnFormula array="1">IFERROR(_xlfn.LET(
 _xlpm.project, $C15,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5" xr3:uid="{1C43F5EC-0CE8-45C6-9DE3-8A59D154809A}" name="16/03/2026" dataDxfId="187">
      <calculatedColumnFormula array="1">IFERROR(_xlfn.LET(
 _xlpm.project, $C15,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6" xr3:uid="{04055242-E831-4EE3-8D76-21A98B2A1FE6}" name="23/03/2026" dataDxfId="186">
      <calculatedColumnFormula array="1">IFERROR(_xlfn.LET(
 _xlpm.project, $C15,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7" xr3:uid="{44BC5981-3CFF-41F2-91AB-4614CA1A4168}" name="30/03/2026" dataDxfId="185">
      <calculatedColumnFormula array="1">IFERROR(_xlfn.LET(
 _xlpm.project, $C15,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8" xr3:uid="{18C0F44D-0010-4427-A63C-B75BF042B395}" name="06/04/2026" dataDxfId="184">
      <calculatedColumnFormula array="1">IFERROR(_xlfn.LET(
 _xlpm.project, $C15,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69" xr3:uid="{8C3C6FC1-92D2-4E04-A8EC-ED6BC4C281CE}" name="13/04/2026" dataDxfId="183">
      <calculatedColumnFormula array="1">IFERROR(_xlfn.LET(
 _xlpm.project, $C15,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0" xr3:uid="{D29ECE4E-C5EC-4777-A4C2-D2EB8A42C400}" name="20/04/2026" dataDxfId="182">
      <calculatedColumnFormula array="1">IFERROR(_xlfn.LET(
 _xlpm.project, $C15,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1" xr3:uid="{2A6E508D-E3E3-4174-9338-E757D2814722}" name="27/04/2026" dataDxfId="181">
      <calculatedColumnFormula array="1">IFERROR(_xlfn.LET(
 _xlpm.project, $C15,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2" xr3:uid="{B8B63149-72D2-4801-8B06-941E078AC0A4}" name="04/05/2026" dataDxfId="180">
      <calculatedColumnFormula array="1">IFERROR(_xlfn.LET(
 _xlpm.project, $C15,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3" xr3:uid="{5DEA9967-4DAF-47C5-9C1E-E59FBDCDBC86}" name="11/05/2026" dataDxfId="179">
      <calculatedColumnFormula array="1">IFERROR(_xlfn.LET(
 _xlpm.project, $C15,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4" xr3:uid="{F26D0B01-F967-4B18-A176-54A63E6F1A0A}" name="18/05/2026" dataDxfId="178">
      <calculatedColumnFormula array="1">IFERROR(_xlfn.LET(
 _xlpm.project, $C15,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5" xr3:uid="{A04E6ED2-5002-424C-AB39-7000542E1967}" name="25/05/2026" dataDxfId="177">
      <calculatedColumnFormula array="1">IFERROR(_xlfn.LET(
 _xlpm.project, $C15,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6" xr3:uid="{FDEA31AB-F8A8-466B-92B4-73772D9E29C2}" name="01/06/2026" dataDxfId="176">
      <calculatedColumnFormula array="1">IFERROR(_xlfn.LET(
 _xlpm.project, $C15,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7" xr3:uid="{82E280AC-95AE-4832-80B6-330D3EE9C2ED}" name="08/06/2026" dataDxfId="175">
      <calculatedColumnFormula array="1">IFERROR(_xlfn.LET(
 _xlpm.project, $C15,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8" xr3:uid="{DB19D81F-F672-4EC4-8D54-BCC0FF423D5F}" name="15/06/2026" dataDxfId="174">
      <calculatedColumnFormula array="1">IFERROR(_xlfn.LET(
 _xlpm.project, $C15,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79" xr3:uid="{D00F7DA7-35C8-4178-B595-2A291FA8E688}" name="22/06/2026" dataDxfId="173">
      <calculatedColumnFormula array="1">IFERROR(_xlfn.LET(
 _xlpm.project, $C15,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0" xr3:uid="{AD1A3D81-1B29-4A5C-B3F3-298E52E5014D}" name="29/06/2026" dataDxfId="172">
      <calculatedColumnFormula array="1">IFERROR(_xlfn.LET(
 _xlpm.project, $C15,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1" xr3:uid="{106DA998-75C8-48D8-B9DA-2C80F983460F}" name="06/07/2026" dataDxfId="171">
      <calculatedColumnFormula array="1">IFERROR(_xlfn.LET(
 _xlpm.project, $C15,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2" xr3:uid="{3D1F5D1F-D228-4AB1-9D61-362FB22E4430}" name="13/07/2026" dataDxfId="170">
      <calculatedColumnFormula array="1">IFERROR(_xlfn.LET(
 _xlpm.project, $C15,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3" xr3:uid="{1E86B1D2-668A-409F-83C0-163FA109D95B}" name="20/07/2026" dataDxfId="169">
      <calculatedColumnFormula array="1">IFERROR(_xlfn.LET(
 _xlpm.project, $C15,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4" xr3:uid="{8FA66B56-71D2-4025-93C7-19BE1FDEFD21}" name="27/07/2026" dataDxfId="168">
      <calculatedColumnFormula array="1">IFERROR(_xlfn.LET(
 _xlpm.project, $C15,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5" xr3:uid="{EABFDC27-D8B8-4E83-8B88-F6DC4344225F}" name="03/08/2026" dataDxfId="167">
      <calculatedColumnFormula array="1">IFERROR(_xlfn.LET(
 _xlpm.project, $C15,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6" xr3:uid="{A89D3DEC-99CA-4CF5-8EB9-4F63E6A78316}" name="10/08/2026" dataDxfId="166">
      <calculatedColumnFormula array="1">IFERROR(_xlfn.LET(
 _xlpm.project, $C15,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7" xr3:uid="{69B006E2-961B-4A67-A498-29C20BC4BD41}" name="17/08/2026" dataDxfId="165">
      <calculatedColumnFormula array="1">IFERROR(_xlfn.LET(
 _xlpm.project, $C15,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8" xr3:uid="{E494C018-DB6B-4FB4-BEF7-A4948366EC67}" name="24/08/2026" dataDxfId="164">
      <calculatedColumnFormula array="1">IFERROR(_xlfn.LET(
 _xlpm.project, $C15,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89" xr3:uid="{81DB7A10-8D71-4AB0-A49A-4B98D0537822}" name="31/08/2026" dataDxfId="163">
      <calculatedColumnFormula array="1">IFERROR(_xlfn.LET(
 _xlpm.project, $C15,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0" xr3:uid="{8EE99E4E-60FF-43E9-8D04-4E3785B4A93B}" name="07/09/2026" dataDxfId="162">
      <calculatedColumnFormula array="1">IFERROR(_xlfn.LET(
 _xlpm.project, $C15,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1" xr3:uid="{4F6CCBF0-2D4D-4EDA-993A-F3488FDBD3C9}" name="14/09/2026" dataDxfId="161">
      <calculatedColumnFormula array="1">IFERROR(_xlfn.LET(
 _xlpm.project, $C15,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2" xr3:uid="{E02C62DA-1A9C-45C8-A6F0-4AE88114BA4F}" name="21/09/2026" dataDxfId="160">
      <calculatedColumnFormula array="1">IFERROR(_xlfn.LET(
 _xlpm.project, $C15,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3" xr3:uid="{7D87B993-DF57-476C-AE58-6746BA00ABA7}" name="28/09/2026" dataDxfId="159">
      <calculatedColumnFormula array="1">IFERROR(_xlfn.LET(
 _xlpm.project, $C15,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4" xr3:uid="{9F567EC8-DA62-4161-BA59-16B3A3058577}" name="05/10/2026" dataDxfId="158">
      <calculatedColumnFormula array="1">IFERROR(_xlfn.LET(
 _xlpm.project, $C15,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5" xr3:uid="{AA0DED3C-0286-4FC9-8DC5-66625558575E}" name="12/10/2026" dataDxfId="157">
      <calculatedColumnFormula array="1">IFERROR(_xlfn.LET(
 _xlpm.project, $C15,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6" xr3:uid="{DA96EE3D-2462-4F3A-B186-11B2607EE158}" name="19/10/2026" dataDxfId="156">
      <calculatedColumnFormula array="1">IFERROR(_xlfn.LET(
 _xlpm.project, $C15,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7" xr3:uid="{471369AD-49EB-4283-BDC9-7C05E75072B5}" name="26/10/2026" dataDxfId="155">
      <calculatedColumnFormula array="1">IFERROR(_xlfn.LET(
 _xlpm.project, $C15,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8" xr3:uid="{FDF13B3F-CE3A-4894-8100-4C8C300F8A30}" name="02/11/2026" dataDxfId="154">
      <calculatedColumnFormula array="1">IFERROR(_xlfn.LET(
 _xlpm.project, $C15,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99" xr3:uid="{7DC76AB1-3998-4442-AF43-47AEB5E72025}" name="09/11/2026" dataDxfId="153">
      <calculatedColumnFormula array="1">IFERROR(_xlfn.LET(
 _xlpm.project, $C15,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0" xr3:uid="{345ABC2B-BB5C-4F2F-A936-96C7F52C66EC}" name="16/11/2026" dataDxfId="152">
      <calculatedColumnFormula array="1">IFERROR(_xlfn.LET(
 _xlpm.project, $C15,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1" xr3:uid="{FC7C5A91-20A3-4112-96FB-D103DD3AF708}" name="23/11/2026" dataDxfId="151">
      <calculatedColumnFormula array="1">IFERROR(_xlfn.LET(
 _xlpm.project, $C15,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2" xr3:uid="{46FB33F1-94FF-4B39-9A51-D149FC6976B8}" name="30/11/2026" dataDxfId="150">
      <calculatedColumnFormula array="1">IFERROR(_xlfn.LET(
 _xlpm.project, $C15,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3" xr3:uid="{86DBE1AC-FCD0-4AE5-B0DB-E38734C6DDE3}" name="07/12/2026" dataDxfId="149">
      <calculatedColumnFormula array="1">IFERROR(_xlfn.LET(
 _xlpm.project, $C15,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4" xr3:uid="{8A6388EF-9E43-41FB-AE5A-F814611B5253}" name="14/12/2026" dataDxfId="148">
      <calculatedColumnFormula array="1">IFERROR(_xlfn.LET(
 _xlpm.project, $C15,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5" xr3:uid="{B71533DB-8B10-4B01-AB88-51B9164A3039}" name="21/12/2026" dataDxfId="147">
      <calculatedColumnFormula array="1">IFERROR(_xlfn.LET(
 _xlpm.project, $C15,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7" xr3:uid="{2CAC5EB6-7194-4EF4-8957-0DA891876FCC}" name="28/12/2026" dataDxfId="146">
      <calculatedColumnFormula array="1">IFERROR(_xlfn.LET(
 _xlpm.project, $C15,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8" xr3:uid="{774DF2EF-CF29-4FD6-ADF3-FAE6732F6F31}" name="04/01/2027" dataDxfId="145">
      <calculatedColumnFormula array="1">IFERROR(_xlfn.LET(
 _xlpm.project, $C15,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09" xr3:uid="{F0E0071B-C994-426C-8C87-1469E118E468}" name="11/01/2027" dataDxfId="144">
      <calculatedColumnFormula array="1">IFERROR(_xlfn.LET(
 _xlpm.project, $C15,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0" xr3:uid="{D3D86A5C-A0DD-4B04-9EAC-C78546F6827B}" name="18/01/2027" dataDxfId="143">
      <calculatedColumnFormula array="1">IFERROR(_xlfn.LET(
 _xlpm.project, $C15,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1" xr3:uid="{2D88C5D9-279E-4A0D-A99A-99125565681B}" name="25/01/2027" dataDxfId="142">
      <calculatedColumnFormula array="1">IFERROR(_xlfn.LET(
 _xlpm.project, $C15,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2" xr3:uid="{E8343B4C-BB37-4C7B-BC8A-EF875214F043}" name="01/02/2027" dataDxfId="141">
      <calculatedColumnFormula array="1">IFERROR(_xlfn.LET(
 _xlpm.project, $C15,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3" xr3:uid="{89B4D6E9-2482-429F-AFBF-11FF991063FF}" name="08/02/2027" dataDxfId="140">
      <calculatedColumnFormula array="1">IFERROR(_xlfn.LET(
 _xlpm.project, $C15,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4" xr3:uid="{4058A877-6CCE-4156-BC12-1D41CFA2B9DC}" name="15/02/2027" dataDxfId="139">
      <calculatedColumnFormula array="1">IFERROR(_xlfn.LET(
 _xlpm.project, $C15,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5" xr3:uid="{2F73D75C-5FE7-4A4C-AC0C-A84EC05E50CC}" name="22/02/2027" dataDxfId="138">
      <calculatedColumnFormula array="1">IFERROR(_xlfn.LET(
 _xlpm.project, $C15,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6" xr3:uid="{209BD76C-A5B0-46D7-9AA1-32F424158CA3}" name="01/03/2027" dataDxfId="137">
      <calculatedColumnFormula array="1">IFERROR(_xlfn.LET(
 _xlpm.project, $C15,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7" xr3:uid="{96757E42-0C82-44AC-A82F-30B6772A2A5C}" name="08/03/2027" dataDxfId="136">
      <calculatedColumnFormula array="1">IFERROR(_xlfn.LET(
 _xlpm.project, $C15,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8" xr3:uid="{B6C2E340-5CA5-489D-B91E-D29D68613EBA}" name="15/03/2027" dataDxfId="135">
      <calculatedColumnFormula array="1">IFERROR(_xlfn.LET(
 _xlpm.project, $C15,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19" xr3:uid="{AA789F4B-E20D-4072-8E91-DDB0D09579DC}" name="22/03/2027" dataDxfId="134">
      <calculatedColumnFormula array="1">IFERROR(_xlfn.LET(
 _xlpm.project, $C15,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0" xr3:uid="{66543165-4B2E-446D-B6F1-F8EF2C70D6C9}" name="29/03/2027" dataDxfId="133">
      <calculatedColumnFormula array="1">IFERROR(_xlfn.LET(
 _xlpm.project, $C15,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1" xr3:uid="{D957C941-2C69-4264-A379-CCCF6443BFCD}" name="05/04/2027" dataDxfId="132">
      <calculatedColumnFormula array="1">IFERROR(_xlfn.LET(
 _xlpm.project, $C15,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2" xr3:uid="{81B92CE5-E42C-4C82-BF1C-5DEF4C06454A}" name="12/04/2027" dataDxfId="131">
      <calculatedColumnFormula array="1">IFERROR(_xlfn.LET(
 _xlpm.project, $C15,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3" xr3:uid="{7CC566B0-8020-4582-AC60-F82554CA41C9}" name="19/04/2027" dataDxfId="130">
      <calculatedColumnFormula array="1">IFERROR(_xlfn.LET(
 _xlpm.project, $C15,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4" xr3:uid="{1E6BD2E9-F484-4D5D-BC84-74BC3A94797B}" name="26/04/2027" dataDxfId="129">
      <calculatedColumnFormula array="1">IFERROR(_xlfn.LET(
 _xlpm.project, $C15,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5" xr3:uid="{51802C28-2D4B-4AA1-B701-8146A3D2DF64}" name="03/05/2027" dataDxfId="128">
      <calculatedColumnFormula array="1">IFERROR(_xlfn.LET(
 _xlpm.project, $C15,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6" xr3:uid="{C623E518-9128-49C3-821F-B1B6AE5C59D6}" name="10/05/2027" dataDxfId="127">
      <calculatedColumnFormula array="1">IFERROR(_xlfn.LET(
 _xlpm.project, $C15,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7" xr3:uid="{CA3CAC97-3190-4255-98A0-57D0894ACE8C}" name="17/05/2027" dataDxfId="126">
      <calculatedColumnFormula array="1">IFERROR(_xlfn.LET(
 _xlpm.project, $C15,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8" xr3:uid="{42E668F3-2173-4ADB-9C2B-2DF35B0B4B1A}" name="24/05/2027" dataDxfId="125">
      <calculatedColumnFormula array="1">IFERROR(_xlfn.LET(
 _xlpm.project, $C15,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29" xr3:uid="{465BF10D-A7C4-45E7-8C2F-713A37D50C45}" name="31/05/2027" dataDxfId="124">
      <calculatedColumnFormula array="1">IFERROR(_xlfn.LET(
 _xlpm.project, $C15,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0" xr3:uid="{AA36D62B-6647-41F7-BFB7-ABB17EFB8008}" name="07/06/2027" dataDxfId="123">
      <calculatedColumnFormula array="1">IFERROR(_xlfn.LET(
 _xlpm.project, $C15,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1" xr3:uid="{6668B9EC-DE7F-4D30-A3F8-180E86AD28C0}" name="14/06/2027" dataDxfId="122">
      <calculatedColumnFormula array="1">IFERROR(_xlfn.LET(
 _xlpm.project, $C15,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2" xr3:uid="{BDCF3938-0F64-4233-BC09-39122BBF9C36}" name="21/06/2027" dataDxfId="121">
      <calculatedColumnFormula array="1">IFERROR(_xlfn.LET(
 _xlpm.project, $C15,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3" xr3:uid="{0CE33384-EC29-4F26-A6D7-483A07D7129E}" name="28/06/2027" dataDxfId="120">
      <calculatedColumnFormula array="1">IFERROR(_xlfn.LET(
 _xlpm.project, $C15,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4" xr3:uid="{B3716491-819D-47AF-AFD8-DFE8B11541D2}" name="05/07/2027" dataDxfId="119">
      <calculatedColumnFormula array="1">IFERROR(_xlfn.LET(
 _xlpm.project, $C15,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5" xr3:uid="{42368AE7-50C7-48A3-8F17-633619F4046E}" name="12/07/2027" dataDxfId="118">
      <calculatedColumnFormula array="1">IFERROR(_xlfn.LET(
 _xlpm.project, $C15,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6" xr3:uid="{5B47BDA8-CC8B-4909-8425-DBC6E51EA39E}" name="19/07/2027" dataDxfId="117">
      <calculatedColumnFormula array="1">IFERROR(_xlfn.LET(
 _xlpm.project, $C15,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7" xr3:uid="{CB42ADDB-44B7-4782-A089-0AAF4196BBA8}" name="26/07/2027" dataDxfId="116">
      <calculatedColumnFormula array="1">IFERROR(_xlfn.LET(
 _xlpm.project, $C15,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8" xr3:uid="{A1CD66FF-600C-4AEC-9DE1-ABBCD7764C73}" name="02/08/2027" dataDxfId="115">
      <calculatedColumnFormula array="1">IFERROR(_xlfn.LET(
 _xlpm.project, $C15,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39" xr3:uid="{F298DCDD-5B2E-44D8-8BAB-A92A489CB043}" name="09/08/2027" dataDxfId="114">
      <calculatedColumnFormula array="1">IFERROR(_xlfn.LET(
 _xlpm.project, $C15,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0" xr3:uid="{4EEFE44F-B8CA-4E89-86D3-544D57BA2BE4}" name="16/08/2027" dataDxfId="113">
      <calculatedColumnFormula array="1">IFERROR(_xlfn.LET(
 _xlpm.project, $C15,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1" xr3:uid="{8BBC2F1C-2AED-4E99-9CBA-84C090F05A36}" name="23/08/2027" dataDxfId="112">
      <calculatedColumnFormula array="1">IFERROR(_xlfn.LET(
 _xlpm.project, $C15,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2" xr3:uid="{BB2EBED2-7359-49B1-A71A-56564B32293C}" name="30/08/2027" dataDxfId="111">
      <calculatedColumnFormula array="1">IFERROR(_xlfn.LET(
 _xlpm.project, $C15,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3" xr3:uid="{5DC93F8F-40E3-454E-9345-1516B4D415DA}" name="06/09/2027" dataDxfId="110">
      <calculatedColumnFormula array="1">IFERROR(_xlfn.LET(
 _xlpm.project, $C15,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4" xr3:uid="{B14A628E-6439-4BDD-8BBF-36AA4A4DDCEA}" name="13/09/2027" dataDxfId="109">
      <calculatedColumnFormula array="1">IFERROR(_xlfn.LET(
 _xlpm.project, $C15,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5" xr3:uid="{B6727274-04BE-4950-891E-338AE368D659}" name="20/09/2027" dataDxfId="108">
      <calculatedColumnFormula array="1">IFERROR(_xlfn.LET(
 _xlpm.project, $C15,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6" xr3:uid="{B810721C-253A-42D1-9D34-9DE4E0B79A52}" name="27/09/2027" dataDxfId="107">
      <calculatedColumnFormula array="1">IFERROR(_xlfn.LET(
 _xlpm.project, $C15,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7" xr3:uid="{D8258DB0-92AD-4EE9-9862-655A9C0DB937}" name="04/10/2027" dataDxfId="106">
      <calculatedColumnFormula array="1">IFERROR(_xlfn.LET(
 _xlpm.project, $C15,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8" xr3:uid="{7566C1C5-1751-416C-BBA6-BA5F28777175}" name="11/10/2027" dataDxfId="105">
      <calculatedColumnFormula array="1">IFERROR(_xlfn.LET(
 _xlpm.project, $C15,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49" xr3:uid="{B2C1402F-981B-4FF2-AED5-D29CB7B70E69}" name="18/10/2027" dataDxfId="104">
      <calculatedColumnFormula array="1">IFERROR(_xlfn.LET(
 _xlpm.project, $C15,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0" xr3:uid="{ED2EDDCA-AEA4-40EA-802A-3C8FFE4CA663}" name="25/10/2027" dataDxfId="103">
      <calculatedColumnFormula array="1">IFERROR(_xlfn.LET(
 _xlpm.project, $C15,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1" xr3:uid="{6C3FB3E3-BCA5-4731-9F6A-3473E3DB7E40}" name="01/11/2027" dataDxfId="102">
      <calculatedColumnFormula array="1">IFERROR(_xlfn.LET(
 _xlpm.project, $C15,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2" xr3:uid="{FCEADA07-B571-4620-A09B-3DE10E7CD544}" name="08/11/2027" dataDxfId="101">
      <calculatedColumnFormula array="1">IFERROR(_xlfn.LET(
 _xlpm.project, $C15,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3" xr3:uid="{D77C83F0-8847-4041-AA8F-8AB4F3111A5A}" name="15/11/2027" dataDxfId="100">
      <calculatedColumnFormula array="1">IFERROR(_xlfn.LET(
 _xlpm.project, $C15,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4" xr3:uid="{520B4F63-1AE2-4528-B705-69B93B8CBBBE}" name="22/11/2027" dataDxfId="99">
      <calculatedColumnFormula array="1">IFERROR(_xlfn.LET(
 _xlpm.project, $C15,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5" xr3:uid="{CDEB8A2A-E380-436A-A3DD-7679A6747FF8}" name="29/11/2027" dataDxfId="98">
      <calculatedColumnFormula array="1">IFERROR(_xlfn.LET(
 _xlpm.project, $C15,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6" xr3:uid="{573D62F9-9126-4F65-B1AD-57D9CF66F04B}" name="06/12/2027" dataDxfId="97">
      <calculatedColumnFormula array="1">IFERROR(_xlfn.LET(
 _xlpm.project, $C15,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7" xr3:uid="{E0A50C7B-6ED0-41B9-B031-8BFF07CFA0C7}" name="13/12/2027" dataDxfId="96">
      <calculatedColumnFormula array="1">IFERROR(_xlfn.LET(
 _xlpm.project, $C15,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  <tableColumn id="158" xr3:uid="{9E4EDA7D-94F5-481C-9D93-4586471B764D}" name="20/12/2027" dataDxfId="95">
      <calculatedColumnFormula array="1">IFERROR(_xlfn.LET(
 _xlpm.project, $C15,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A7FBFA-5F3B-4940-93E3-36789DE9B6B5}" name="Table2" displayName="Table2" ref="A2:J31" totalsRowShown="0" headerRowDxfId="94" headerRowBorderDxfId="93" tableBorderDxfId="92" totalsRowBorderDxfId="91">
  <autoFilter ref="A2:J31" xr:uid="{43A7FBFA-5F3B-4940-93E3-36789DE9B6B5}"/>
  <sortState xmlns:xlrd2="http://schemas.microsoft.com/office/spreadsheetml/2017/richdata2" ref="A3:J31">
    <sortCondition ref="B2:B31"/>
  </sortState>
  <tableColumns count="10">
    <tableColumn id="1" xr3:uid="{2BE60263-1EF2-48B3-965A-5E0CD0B90F93}" name="Project" dataDxfId="90">
      <calculatedColumnFormula>INPUT!G20</calculatedColumnFormula>
    </tableColumn>
    <tableColumn id="2" xr3:uid="{4BF86096-4C3D-4406-A827-A0F482FF71E2}" name="Customer" dataDxfId="89">
      <calculatedColumnFormula>_xlfn.XLOOKUP(Table2[[#This Row],[Project]],'MEA LOG'!$D$15:$D$100,'MEA LOG'!$F$15:$F$100,"")</calculatedColumnFormula>
    </tableColumn>
    <tableColumn id="3" xr3:uid="{E5F84329-E26F-4D2E-A9D4-4A329D0D48BE}" name="Idea Generation" dataDxfId="88"/>
    <tableColumn id="4" xr3:uid="{3BEE4B98-7B54-44DE-866A-DDD087824EE6}" name="Approval to Launch" dataDxfId="87"/>
    <tableColumn id="5" xr3:uid="{C47E3027-F578-49D9-9548-E662A0CFF2B5}" name="Strategy Approval" dataDxfId="86"/>
    <tableColumn id="6" xr3:uid="{DCCDC007-B8ED-467B-A087-3538F2C3D8A6}" name="BE Generated" dataDxfId="85"/>
    <tableColumn id="7" xr3:uid="{A361A2B6-5F9A-403F-89A4-2E9733FAAE75}" name="Approval" dataDxfId="84"/>
    <tableColumn id="8" xr3:uid="{92F0A6E3-0774-4354-A96A-642FD559E861}" name="Negotiation Strategy" dataDxfId="83"/>
    <tableColumn id="9" xr3:uid="{41FCEC0E-4047-408C-B071-EB220CD04328}" name="Proposal Submitted" dataDxfId="82"/>
    <tableColumn id="10" xr3:uid="{9DF86FC8-5302-4091-BA38-547A46E32853}" name="Proposal Signed" dataDxfId="8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D39B5A-BF44-4709-A151-B1A1A8F8E8B7}" name="Table711" displayName="Table711" ref="E1:F16" totalsRowShown="0">
  <autoFilter ref="E1:F16" xr:uid="{07D39B5A-BF44-4709-A151-B1A1A8F8E8B7}"/>
  <tableColumns count="2">
    <tableColumn id="1" xr3:uid="{4ADA1F0C-9AE9-4654-8F52-D329667D8C49}" name="TCA_AGREEMENT"/>
    <tableColumn id="2" xr3:uid="{2BC69A81-A538-428D-9DED-933C39D0A694}" name="SPE__SERVICES___OTH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9" dT="2025-04-25T08:44:39.09" personId="{3C3338F7-4D93-4A94-9D90-C340B2270332}" id="{1236E1F6-025E-4B7F-83D0-302B4553ADED}">
    <text>Outlier, having a term impact of $170m with low complexity</text>
  </threadedComment>
  <threadedComment ref="V28" dT="2025-04-23T12:52:35.35" personId="{3C3338F7-4D93-4A94-9D90-C340B2270332}" id="{1FCD107C-B02D-434D-A5D4-0C2C6EF3CC34}">
    <text>Completed, so having a completed 90m Opp with low complexity might shift the data</text>
  </threadedComment>
  <threadedComment ref="V32" dT="2025-04-25T08:48:51.44" personId="{3C3338F7-4D93-4A94-9D90-C340B2270332}" id="{C9F2D338-E481-4ED0-BF33-1F23F2CC88C8}">
    <text xml:space="preserve">Correcting CRP inputs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19" dT="2025-04-25T08:44:39.09" personId="{3C3338F7-4D93-4A94-9D90-C340B2270332}" id="{5B07C599-73A7-4E13-92DA-4D5A3521CA74}">
    <text>Outlier, having a term impact of $170m with low complexity</text>
  </threadedComment>
  <threadedComment ref="V28" dT="2025-04-23T12:52:35.35" personId="{3C3338F7-4D93-4A94-9D90-C340B2270332}" id="{0C933D9C-D80C-44E0-877B-D3972486B10C}">
    <text>Completed, so having a completed 90m Opp with low complexity might shift the data</text>
  </threadedComment>
  <threadedComment ref="V32" dT="2025-04-25T08:48:51.44" personId="{3C3338F7-4D93-4A94-9D90-C340B2270332}" id="{23B66AB1-B4D1-4553-841E-6D8CF48831E4}">
    <text xml:space="preserve">Correcting CRP inputs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3" dT="2024-07-03T11:34:40.99" personId="{D6CF1667-396A-4008-8EE4-1C3B16610098}" id="{408D08BA-CBBE-4EF7-BD17-BDFBE4D3DF8F}">
    <text xml:space="preserve">From Contract Insights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P62" dT="2025-04-23T11:39:07.89" personId="{3C3338F7-4D93-4A94-9D90-C340B2270332}" id="{1A31CFF0-2426-425D-9729-7D7318ACA4BF}">
    <text>Ali, Mohammed:
Impact from 2027-2030 not evaluated. The remaining of the opp count is divided over these 4 years</text>
  </threadedComment>
  <threadedComment ref="P87" dT="2025-04-23T11:38:30.27" personId="{3C3338F7-4D93-4A94-9D90-C340B2270332}" id="{1C146B00-E62A-4641-BD3C-0116AEF59A6B}">
    <text>Completed, so having a 90m completed opportunity might diverge the data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V19" dT="2025-04-25T08:44:39.09" personId="{3C3338F7-4D93-4A94-9D90-C340B2270332}" id="{0E1B57F2-3ADF-4753-9795-155B1A5F45C1}">
    <text>Outlier, having a term impact of $170m with low complexity</text>
  </threadedComment>
  <threadedComment ref="V28" dT="2025-04-23T12:52:35.35" personId="{3C3338F7-4D93-4A94-9D90-C340B2270332}" id="{5790698E-A4D8-4CA5-9189-CBCCE331D80F}">
    <text>Completed, so having a completed 90m Opp with low complexity might shift the data</text>
  </threadedComment>
  <threadedComment ref="V32" dT="2025-04-25T08:48:51.44" personId="{3C3338F7-4D93-4A94-9D90-C340B2270332}" id="{23A95B69-4250-4A89-A4B2-B71844095257}">
    <text xml:space="preserve">Correcting CRP inputs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7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8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E001-9B21-411A-8914-7EB7236A9121}">
  <sheetPr codeName="Sheet12" filterMode="1"/>
  <dimension ref="B1:CF516"/>
  <sheetViews>
    <sheetView tabSelected="1" topLeftCell="A29" zoomScale="104" zoomScaleNormal="104" workbookViewId="0">
      <pane xSplit="8" topLeftCell="R1" activePane="topRight" state="frozen"/>
      <selection activeCell="A10" sqref="A10"/>
      <selection pane="topRight" activeCell="T514" sqref="T514"/>
    </sheetView>
  </sheetViews>
  <sheetFormatPr defaultColWidth="8.88671875" defaultRowHeight="13.8" outlineLevelCol="1" x14ac:dyDescent="0.3"/>
  <cols>
    <col min="1" max="1" width="4.5546875" style="88" customWidth="1"/>
    <col min="2" max="2" width="1.5546875" style="88" customWidth="1"/>
    <col min="3" max="3" width="9.88671875" style="88" bestFit="1" customWidth="1"/>
    <col min="4" max="4" width="10.6640625" style="88" bestFit="1" customWidth="1"/>
    <col min="5" max="5" width="14.44140625" style="88" bestFit="1" customWidth="1"/>
    <col min="6" max="6" width="13.44140625" style="88" bestFit="1" customWidth="1"/>
    <col min="7" max="7" width="13.44140625" style="88" customWidth="1"/>
    <col min="8" max="8" width="30.88671875" style="88" customWidth="1"/>
    <col min="9" max="9" width="41.109375" style="88" customWidth="1"/>
    <col min="10" max="10" width="17.44140625" style="107" bestFit="1" customWidth="1"/>
    <col min="11" max="11" width="17.44140625" style="107" customWidth="1"/>
    <col min="12" max="12" width="10.109375" style="88" customWidth="1"/>
    <col min="13" max="13" width="10.33203125" style="88" customWidth="1"/>
    <col min="14" max="14" width="9.33203125" style="189" customWidth="1"/>
    <col min="15" max="15" width="19.109375" style="88" customWidth="1"/>
    <col min="16" max="16" width="20.6640625" style="88" bestFit="1" customWidth="1"/>
    <col min="17" max="17" width="10.33203125" style="88" bestFit="1" customWidth="1"/>
    <col min="18" max="18" width="22.109375" style="90" bestFit="1" customWidth="1"/>
    <col min="19" max="19" width="15.109375" style="89" bestFit="1" customWidth="1"/>
    <col min="20" max="20" width="12.5546875" style="89" bestFit="1" customWidth="1"/>
    <col min="21" max="21" width="23.44140625" style="89" bestFit="1" customWidth="1"/>
    <col min="22" max="22" width="23.44140625" style="89" customWidth="1"/>
    <col min="23" max="23" width="1.5546875" style="88" customWidth="1"/>
    <col min="24" max="24" width="8.88671875" style="88"/>
    <col min="25" max="25" width="1.5546875" style="88" customWidth="1" outlineLevel="1"/>
    <col min="26" max="37" width="8.88671875" style="88" customWidth="1" outlineLevel="1"/>
    <col min="38" max="38" width="1.5546875" style="88" customWidth="1" outlineLevel="1"/>
    <col min="39" max="50" width="8.88671875" style="88" customWidth="1" outlineLevel="1"/>
    <col min="51" max="51" width="1.5546875" style="88" customWidth="1" outlineLevel="1"/>
    <col min="52" max="52" width="13.44140625" style="88" customWidth="1" outlineLevel="1"/>
    <col min="53" max="53" width="20.5546875" style="88" customWidth="1" outlineLevel="1"/>
    <col min="54" max="54" width="20.33203125" style="88" customWidth="1" outlineLevel="1"/>
    <col min="55" max="56" width="23.88671875" style="88" customWidth="1" outlineLevel="1"/>
    <col min="57" max="57" width="24.44140625" style="88" customWidth="1" outlineLevel="1"/>
    <col min="58" max="58" width="23.88671875" style="88" customWidth="1" outlineLevel="1"/>
    <col min="59" max="59" width="15.109375" style="88" customWidth="1" outlineLevel="1"/>
    <col min="60" max="60" width="1.5546875" style="88" customWidth="1" outlineLevel="1"/>
    <col min="61" max="61" width="15.5546875" style="88" customWidth="1" outlineLevel="1"/>
    <col min="62" max="62" width="10.88671875" style="88" customWidth="1" outlineLevel="1"/>
    <col min="63" max="63" width="11.5546875" style="88" customWidth="1" outlineLevel="1"/>
    <col min="64" max="64" width="1.5546875" style="88" customWidth="1" outlineLevel="1"/>
    <col min="65" max="65" width="8.88671875" style="88"/>
    <col min="66" max="66" width="1.5546875" style="88" customWidth="1" outlineLevel="1"/>
    <col min="67" max="72" width="21.88671875" style="88" customWidth="1" outlineLevel="1"/>
    <col min="73" max="83" width="8.88671875" style="88" customWidth="1" outlineLevel="1"/>
    <col min="84" max="84" width="1.5546875" style="88" customWidth="1"/>
    <col min="85" max="16384" width="8.88671875" style="88"/>
  </cols>
  <sheetData>
    <row r="1" spans="2:84" x14ac:dyDescent="0.3">
      <c r="H1" s="107"/>
      <c r="I1" s="107"/>
      <c r="J1" s="88"/>
      <c r="K1" s="88"/>
      <c r="N1" s="88"/>
      <c r="R1" s="88"/>
      <c r="S1" s="88"/>
      <c r="T1" s="88"/>
      <c r="U1" s="88"/>
      <c r="V1" s="88"/>
    </row>
    <row r="2" spans="2:84" ht="14.4" thickBot="1" x14ac:dyDescent="0.35">
      <c r="B2" s="90"/>
      <c r="C2" s="90"/>
      <c r="D2" s="90"/>
      <c r="E2" s="90"/>
      <c r="F2" s="90"/>
      <c r="G2" s="90"/>
      <c r="H2" s="108"/>
      <c r="I2" s="108"/>
      <c r="J2" s="90"/>
      <c r="K2" s="90"/>
      <c r="L2" s="90"/>
      <c r="M2" s="90"/>
      <c r="N2" s="90"/>
      <c r="O2" s="90"/>
      <c r="P2" s="90"/>
      <c r="Q2" s="90"/>
      <c r="S2" s="90"/>
      <c r="T2" s="90"/>
      <c r="U2" s="90"/>
      <c r="V2" s="90"/>
      <c r="W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178"/>
    </row>
    <row r="3" spans="2:84" ht="15.9" customHeight="1" thickTop="1" x14ac:dyDescent="0.3">
      <c r="B3" s="90"/>
      <c r="C3" s="339" t="s">
        <v>0</v>
      </c>
      <c r="D3" s="339"/>
      <c r="E3" s="339"/>
      <c r="F3" s="339"/>
      <c r="G3" s="339"/>
      <c r="H3" s="339"/>
      <c r="I3" s="339"/>
      <c r="J3" s="90"/>
      <c r="K3" s="90"/>
      <c r="L3" s="90"/>
      <c r="M3" s="90"/>
      <c r="N3" s="90"/>
      <c r="O3" s="90"/>
      <c r="P3" s="90"/>
      <c r="Q3" s="90"/>
      <c r="S3" s="90"/>
      <c r="T3" s="90"/>
      <c r="U3" s="90"/>
      <c r="V3" s="344" t="s">
        <v>1</v>
      </c>
      <c r="W3" s="90"/>
      <c r="Y3" s="90"/>
      <c r="Z3" s="339" t="s">
        <v>0</v>
      </c>
      <c r="AA3" s="339"/>
      <c r="AB3" s="339"/>
      <c r="AC3" s="339"/>
      <c r="AD3" s="339"/>
      <c r="AE3" s="339"/>
      <c r="AF3" s="339"/>
      <c r="AG3" s="339"/>
      <c r="AH3" s="339"/>
      <c r="AI3" s="339"/>
      <c r="AJ3" s="339"/>
      <c r="AK3" s="339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N3" s="90"/>
      <c r="BO3" s="339" t="s">
        <v>2</v>
      </c>
      <c r="BP3" s="339"/>
      <c r="BQ3" s="339"/>
      <c r="BR3" s="339"/>
      <c r="BS3" s="339"/>
      <c r="BT3" s="339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178"/>
    </row>
    <row r="4" spans="2:84" ht="15.9" customHeight="1" thickBot="1" x14ac:dyDescent="0.35">
      <c r="B4" s="90"/>
      <c r="C4" s="339"/>
      <c r="D4" s="339"/>
      <c r="E4" s="339"/>
      <c r="F4" s="339"/>
      <c r="G4" s="339"/>
      <c r="H4" s="339"/>
      <c r="I4" s="339"/>
      <c r="J4" s="90"/>
      <c r="K4" s="90"/>
      <c r="L4" s="90"/>
      <c r="M4" s="90"/>
      <c r="N4" s="90"/>
      <c r="O4" s="90"/>
      <c r="P4" s="90"/>
      <c r="Q4" s="90"/>
      <c r="S4" s="90"/>
      <c r="T4" s="90"/>
      <c r="U4" s="90"/>
      <c r="V4" s="345"/>
      <c r="W4" s="90"/>
      <c r="Y4" s="90"/>
      <c r="Z4" s="339"/>
      <c r="AA4" s="339"/>
      <c r="AB4" s="339"/>
      <c r="AC4" s="339"/>
      <c r="AD4" s="339"/>
      <c r="AE4" s="339"/>
      <c r="AF4" s="339"/>
      <c r="AG4" s="339"/>
      <c r="AH4" s="339"/>
      <c r="AI4" s="339"/>
      <c r="AJ4" s="339"/>
      <c r="AK4" s="339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N4" s="90"/>
      <c r="BO4" s="339"/>
      <c r="BP4" s="339"/>
      <c r="BQ4" s="339"/>
      <c r="BR4" s="339"/>
      <c r="BS4" s="339"/>
      <c r="BT4" s="339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178"/>
    </row>
    <row r="5" spans="2:84" ht="15.9" customHeight="1" thickTop="1" x14ac:dyDescent="0.45">
      <c r="B5" s="90"/>
      <c r="C5" s="339"/>
      <c r="D5" s="339"/>
      <c r="E5" s="339"/>
      <c r="F5" s="339"/>
      <c r="G5" s="339"/>
      <c r="H5" s="339"/>
      <c r="I5" s="339"/>
      <c r="J5" s="90"/>
      <c r="K5" s="90"/>
      <c r="L5" s="90"/>
      <c r="M5" s="90"/>
      <c r="N5" s="90"/>
      <c r="O5" s="90"/>
      <c r="P5" s="137"/>
      <c r="Q5" s="90"/>
      <c r="S5" s="137"/>
      <c r="T5" s="90"/>
      <c r="U5" s="90"/>
      <c r="V5" s="346" t="s">
        <v>3</v>
      </c>
      <c r="W5" s="90"/>
      <c r="Y5" s="90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N5" s="90"/>
      <c r="BO5" s="339"/>
      <c r="BP5" s="339"/>
      <c r="BQ5" s="339"/>
      <c r="BR5" s="339"/>
      <c r="BS5" s="339"/>
      <c r="BT5" s="339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178"/>
    </row>
    <row r="6" spans="2:84" ht="15.9" customHeight="1" thickBot="1" x14ac:dyDescent="0.5">
      <c r="B6" s="90"/>
      <c r="C6" s="339"/>
      <c r="D6" s="339"/>
      <c r="E6" s="339"/>
      <c r="F6" s="339"/>
      <c r="G6" s="339"/>
      <c r="H6" s="339"/>
      <c r="I6" s="339"/>
      <c r="J6" s="90"/>
      <c r="K6" s="90"/>
      <c r="L6" s="90"/>
      <c r="M6" s="90"/>
      <c r="N6" s="90"/>
      <c r="O6" s="137"/>
      <c r="P6" s="137"/>
      <c r="Q6" s="90"/>
      <c r="S6" s="340">
        <v>45861</v>
      </c>
      <c r="T6" s="340"/>
      <c r="U6" s="340"/>
      <c r="V6" s="347"/>
      <c r="W6" s="90"/>
      <c r="Y6" s="90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N6" s="90"/>
      <c r="BO6" s="339"/>
      <c r="BP6" s="339"/>
      <c r="BQ6" s="339"/>
      <c r="BR6" s="339"/>
      <c r="BS6" s="339"/>
      <c r="BT6" s="339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178"/>
    </row>
    <row r="7" spans="2:84" ht="15.9" customHeight="1" thickTop="1" x14ac:dyDescent="0.3">
      <c r="B7" s="90"/>
      <c r="C7" s="281"/>
      <c r="D7" s="281"/>
      <c r="E7" s="281"/>
      <c r="F7" s="281"/>
      <c r="G7" s="281"/>
      <c r="H7" s="282"/>
      <c r="I7" s="282"/>
      <c r="J7" s="90"/>
      <c r="K7" s="90"/>
      <c r="L7" s="90"/>
      <c r="M7" s="90"/>
      <c r="N7" s="90"/>
      <c r="O7" s="90"/>
      <c r="P7" s="90"/>
      <c r="Q7" s="90"/>
      <c r="S7" s="340"/>
      <c r="T7" s="340"/>
      <c r="U7" s="340"/>
      <c r="V7" s="348" t="s">
        <v>4</v>
      </c>
      <c r="W7" s="90"/>
      <c r="Y7" s="90"/>
      <c r="Z7" s="339"/>
      <c r="AA7" s="339"/>
      <c r="AB7" s="339"/>
      <c r="AC7" s="339"/>
      <c r="AD7" s="339"/>
      <c r="AE7" s="339"/>
      <c r="AF7" s="339"/>
      <c r="AG7" s="339"/>
      <c r="AH7" s="339"/>
      <c r="AI7" s="339"/>
      <c r="AJ7" s="339"/>
      <c r="AK7" s="339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N7" s="90"/>
      <c r="BO7" s="339"/>
      <c r="BP7" s="339"/>
      <c r="BQ7" s="339"/>
      <c r="BR7" s="339"/>
      <c r="BS7" s="339"/>
      <c r="BT7" s="339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178"/>
    </row>
    <row r="8" spans="2:84" ht="15.9" customHeight="1" thickBot="1" x14ac:dyDescent="0.35">
      <c r="B8" s="90"/>
      <c r="C8" s="341" t="s">
        <v>5</v>
      </c>
      <c r="D8" s="342"/>
      <c r="E8" s="343">
        <v>45768</v>
      </c>
      <c r="F8" s="341"/>
      <c r="G8" s="341"/>
      <c r="H8" s="341"/>
      <c r="I8" s="283"/>
      <c r="J8" s="90"/>
      <c r="K8" s="90"/>
      <c r="L8" s="90"/>
      <c r="M8" s="90"/>
      <c r="N8" s="90"/>
      <c r="O8" s="90"/>
      <c r="P8" s="90"/>
      <c r="Q8" s="90"/>
      <c r="S8" s="340"/>
      <c r="T8" s="340"/>
      <c r="U8" s="340"/>
      <c r="V8" s="349"/>
      <c r="W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178"/>
    </row>
    <row r="9" spans="2:84" ht="15" thickTop="1" x14ac:dyDescent="0.3">
      <c r="B9" s="90"/>
      <c r="C9" s="134"/>
      <c r="D9" s="134"/>
      <c r="E9" s="134"/>
      <c r="F9" s="134"/>
      <c r="G9" s="134"/>
      <c r="H9" s="133"/>
      <c r="I9" s="133"/>
      <c r="J9" s="90"/>
      <c r="K9" s="90"/>
      <c r="L9" s="90"/>
      <c r="M9" s="90"/>
      <c r="N9" s="90"/>
      <c r="O9" s="90"/>
      <c r="P9" s="90"/>
      <c r="Q9" s="132"/>
      <c r="R9" s="132"/>
      <c r="S9" s="90"/>
      <c r="T9" s="90"/>
      <c r="U9" s="90"/>
      <c r="V9" s="90"/>
      <c r="W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N9" s="90"/>
      <c r="BO9" s="176" t="s">
        <v>6</v>
      </c>
      <c r="BP9" s="176" t="s">
        <v>7</v>
      </c>
      <c r="BQ9" s="176" t="s">
        <v>8</v>
      </c>
      <c r="BR9" s="176" t="s">
        <v>9</v>
      </c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178"/>
    </row>
    <row r="10" spans="2:84" s="128" customFormat="1" x14ac:dyDescent="0.3">
      <c r="B10" s="129"/>
      <c r="C10" s="129"/>
      <c r="D10" s="129"/>
      <c r="E10" s="129"/>
      <c r="F10" s="129"/>
      <c r="G10" s="129"/>
      <c r="H10" s="131"/>
      <c r="I10" s="131"/>
      <c r="J10" s="129"/>
      <c r="K10" s="129"/>
      <c r="L10" s="129"/>
      <c r="M10" s="129"/>
      <c r="N10" s="129"/>
      <c r="O10" s="129"/>
      <c r="P10" s="130"/>
      <c r="Q10" s="337" t="s">
        <v>10</v>
      </c>
      <c r="R10" s="337"/>
      <c r="S10" s="337"/>
      <c r="T10" s="337"/>
      <c r="U10" s="337"/>
      <c r="V10" s="337"/>
      <c r="W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90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N10" s="129"/>
      <c r="BO10" s="99">
        <v>3</v>
      </c>
      <c r="BP10" s="99">
        <v>2</v>
      </c>
      <c r="BQ10" s="99">
        <v>1</v>
      </c>
      <c r="BR10" s="183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82"/>
    </row>
    <row r="11" spans="2:84" ht="15" customHeight="1" x14ac:dyDescent="0.3">
      <c r="B11" s="90"/>
      <c r="C11" s="90"/>
      <c r="D11" s="90"/>
      <c r="E11" s="90"/>
      <c r="F11" s="90"/>
      <c r="G11" s="90"/>
      <c r="H11" s="108"/>
      <c r="I11" s="108"/>
      <c r="J11" s="90"/>
      <c r="K11" s="90"/>
      <c r="L11" s="90"/>
      <c r="M11" s="90"/>
      <c r="N11" s="90"/>
      <c r="O11" s="90"/>
      <c r="P11" s="127"/>
      <c r="Q11" s="337"/>
      <c r="R11" s="337"/>
      <c r="S11" s="337"/>
      <c r="T11" s="337"/>
      <c r="U11" s="337"/>
      <c r="V11" s="337"/>
      <c r="W11" s="90"/>
      <c r="Y11" s="175"/>
      <c r="Z11" s="90"/>
      <c r="AA11" s="90"/>
      <c r="AB11" s="90"/>
      <c r="AC11" s="90"/>
      <c r="AD11" s="90"/>
      <c r="AE11" s="129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178"/>
    </row>
    <row r="12" spans="2:84" ht="15" customHeight="1" x14ac:dyDescent="0.3">
      <c r="B12" s="90"/>
      <c r="C12" s="338"/>
      <c r="D12" s="338"/>
      <c r="E12" s="272"/>
      <c r="F12" s="272"/>
      <c r="G12" s="272"/>
      <c r="H12" s="273"/>
      <c r="I12" s="273"/>
      <c r="J12" s="272"/>
      <c r="K12" s="272"/>
      <c r="L12" s="272"/>
      <c r="M12" s="272"/>
      <c r="N12" s="272"/>
      <c r="O12" s="272"/>
      <c r="P12" s="274"/>
      <c r="Q12" s="284" t="s">
        <v>11</v>
      </c>
      <c r="R12" s="284"/>
      <c r="S12" s="285">
        <f>SUM(S15:S99)</f>
        <v>1834.0320000000002</v>
      </c>
      <c r="T12" s="285">
        <f>SUM(T15:T99)</f>
        <v>151.85373333333331</v>
      </c>
      <c r="U12" s="285">
        <f>SUM(U15:U99)</f>
        <v>218.20439999999996</v>
      </c>
      <c r="V12" s="285">
        <f>SUM(V15:V99)</f>
        <v>370.05813333333333</v>
      </c>
      <c r="W12" s="174"/>
      <c r="Y12" s="90"/>
      <c r="Z12" s="332" t="s">
        <v>12</v>
      </c>
      <c r="AA12" s="333"/>
      <c r="AB12" s="333"/>
      <c r="AC12" s="333"/>
      <c r="AD12" s="333"/>
      <c r="AE12" s="333"/>
      <c r="AF12" s="333"/>
      <c r="AG12" s="333"/>
      <c r="AH12" s="333"/>
      <c r="AI12" s="333"/>
      <c r="AJ12" s="333"/>
      <c r="AK12" s="334"/>
      <c r="AL12" s="178"/>
      <c r="AM12" s="332" t="s">
        <v>13</v>
      </c>
      <c r="AN12" s="333"/>
      <c r="AO12" s="333"/>
      <c r="AP12" s="333"/>
      <c r="AQ12" s="333"/>
      <c r="AR12" s="333"/>
      <c r="AS12" s="333"/>
      <c r="AT12" s="333"/>
      <c r="AU12" s="333"/>
      <c r="AV12" s="333"/>
      <c r="AW12" s="333"/>
      <c r="AX12" s="334"/>
      <c r="AY12" s="178"/>
      <c r="AZ12" s="332" t="s">
        <v>14</v>
      </c>
      <c r="BA12" s="333"/>
      <c r="BB12" s="333"/>
      <c r="BC12" s="333"/>
      <c r="BD12" s="333"/>
      <c r="BE12" s="333"/>
      <c r="BF12" s="333"/>
      <c r="BG12" s="334"/>
      <c r="BH12" s="90"/>
      <c r="BI12" s="336" t="s">
        <v>15</v>
      </c>
      <c r="BJ12" s="336"/>
      <c r="BK12" s="336"/>
      <c r="BL12" s="90"/>
      <c r="BN12" s="90"/>
      <c r="BO12" s="332" t="s">
        <v>16</v>
      </c>
      <c r="BP12" s="333"/>
      <c r="BQ12" s="334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178"/>
    </row>
    <row r="13" spans="2:84" ht="15" thickBot="1" x14ac:dyDescent="0.35">
      <c r="B13" s="90"/>
      <c r="C13" s="125"/>
      <c r="D13" s="90"/>
      <c r="E13" s="90"/>
      <c r="F13" s="90"/>
      <c r="G13" s="90"/>
      <c r="H13" s="108"/>
      <c r="I13" s="108"/>
      <c r="J13" s="90"/>
      <c r="K13" s="90"/>
      <c r="L13" s="90"/>
      <c r="M13" s="124">
        <f>SUM($N$15:$N$513)</f>
        <v>10.729999999999999</v>
      </c>
      <c r="N13" s="124">
        <f>SUM($O$15:$O$513)</f>
        <v>0</v>
      </c>
      <c r="O13" s="90"/>
      <c r="P13" s="90"/>
      <c r="Q13" s="90"/>
      <c r="S13" s="90"/>
      <c r="T13" s="90"/>
      <c r="U13" s="90"/>
      <c r="V13" s="91"/>
      <c r="W13" s="90"/>
      <c r="Y13" s="90"/>
      <c r="Z13" s="335" t="s">
        <v>17</v>
      </c>
      <c r="AA13" s="335"/>
      <c r="AB13" s="335"/>
      <c r="AC13" s="335"/>
      <c r="AD13" s="335"/>
      <c r="AE13" s="335"/>
      <c r="AF13" s="335" t="s">
        <v>18</v>
      </c>
      <c r="AG13" s="335"/>
      <c r="AH13" s="335"/>
      <c r="AI13" s="335"/>
      <c r="AJ13" s="335"/>
      <c r="AK13" s="335"/>
      <c r="AL13" s="90"/>
      <c r="AM13" s="335" t="s">
        <v>17</v>
      </c>
      <c r="AN13" s="335"/>
      <c r="AO13" s="335"/>
      <c r="AP13" s="335"/>
      <c r="AQ13" s="335"/>
      <c r="AR13" s="335"/>
      <c r="AS13" s="335" t="s">
        <v>18</v>
      </c>
      <c r="AT13" s="335"/>
      <c r="AU13" s="335"/>
      <c r="AV13" s="335"/>
      <c r="AW13" s="335"/>
      <c r="AX13" s="335"/>
      <c r="AY13" s="90"/>
      <c r="AZ13" s="177"/>
      <c r="BA13" s="177"/>
      <c r="BB13" s="177"/>
      <c r="BC13" s="177"/>
      <c r="BD13" s="177"/>
      <c r="BE13" s="177"/>
      <c r="BF13" s="177"/>
      <c r="BG13" s="177"/>
      <c r="BH13" s="90"/>
      <c r="BI13"/>
      <c r="BJ13"/>
      <c r="BK13"/>
      <c r="BL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178"/>
    </row>
    <row r="14" spans="2:84" ht="14.4" x14ac:dyDescent="0.3">
      <c r="B14" s="90"/>
      <c r="C14" s="148" t="s">
        <v>19</v>
      </c>
      <c r="D14" s="148" t="s">
        <v>20</v>
      </c>
      <c r="E14" s="148" t="s">
        <v>21</v>
      </c>
      <c r="F14" s="148" t="s">
        <v>22</v>
      </c>
      <c r="G14" s="148" t="s">
        <v>23</v>
      </c>
      <c r="H14" s="148" t="s">
        <v>24</v>
      </c>
      <c r="I14" s="148" t="s">
        <v>25</v>
      </c>
      <c r="J14" s="148" t="s">
        <v>26</v>
      </c>
      <c r="K14" s="148" t="s">
        <v>16</v>
      </c>
      <c r="L14" s="148" t="s">
        <v>27</v>
      </c>
      <c r="M14" s="148" t="s">
        <v>28</v>
      </c>
      <c r="N14" s="148" t="s">
        <v>29</v>
      </c>
      <c r="O14" s="148" t="s">
        <v>30</v>
      </c>
      <c r="P14" s="148" t="s">
        <v>31</v>
      </c>
      <c r="Q14" s="148" t="s">
        <v>32</v>
      </c>
      <c r="R14" s="148" t="s">
        <v>33</v>
      </c>
      <c r="S14" s="148" t="s">
        <v>34</v>
      </c>
      <c r="T14" s="148">
        <v>2026</v>
      </c>
      <c r="U14" s="148">
        <v>2027</v>
      </c>
      <c r="V14" s="148" t="s">
        <v>35</v>
      </c>
      <c r="W14" s="90"/>
      <c r="Y14" s="90"/>
      <c r="Z14" s="176">
        <v>2025</v>
      </c>
      <c r="AA14" s="176">
        <v>2026</v>
      </c>
      <c r="AB14" s="176">
        <v>2027</v>
      </c>
      <c r="AC14" s="176">
        <v>2028</v>
      </c>
      <c r="AD14" s="176">
        <v>2029</v>
      </c>
      <c r="AE14" s="176">
        <v>2030</v>
      </c>
      <c r="AF14" s="176">
        <v>2025</v>
      </c>
      <c r="AG14" s="176">
        <v>2026</v>
      </c>
      <c r="AH14" s="176">
        <v>2027</v>
      </c>
      <c r="AI14" s="176">
        <v>2028</v>
      </c>
      <c r="AJ14" s="176">
        <v>2029</v>
      </c>
      <c r="AK14" s="176">
        <v>2030</v>
      </c>
      <c r="AL14" s="90"/>
      <c r="AM14" s="176">
        <v>2025</v>
      </c>
      <c r="AN14" s="176">
        <v>2026</v>
      </c>
      <c r="AO14" s="176">
        <v>2027</v>
      </c>
      <c r="AP14" s="176">
        <v>2028</v>
      </c>
      <c r="AQ14" s="176">
        <v>2029</v>
      </c>
      <c r="AR14" s="176">
        <v>2030</v>
      </c>
      <c r="AS14" s="176">
        <v>2025</v>
      </c>
      <c r="AT14" s="176">
        <v>2026</v>
      </c>
      <c r="AU14" s="176">
        <v>2027</v>
      </c>
      <c r="AV14" s="176">
        <v>2028</v>
      </c>
      <c r="AW14" s="176">
        <v>2029</v>
      </c>
      <c r="AX14" s="176">
        <v>2030</v>
      </c>
      <c r="AY14" s="90"/>
      <c r="AZ14" s="176" t="s">
        <v>36</v>
      </c>
      <c r="BA14" s="176" t="s">
        <v>37</v>
      </c>
      <c r="BB14" s="176" t="s">
        <v>38</v>
      </c>
      <c r="BC14" s="176" t="s">
        <v>39</v>
      </c>
      <c r="BD14" s="176" t="s">
        <v>40</v>
      </c>
      <c r="BE14" s="176" t="s">
        <v>41</v>
      </c>
      <c r="BF14" s="176" t="s">
        <v>42</v>
      </c>
      <c r="BG14" s="176" t="s">
        <v>43</v>
      </c>
      <c r="BH14" s="90"/>
      <c r="BI14" s="179" t="s">
        <v>44</v>
      </c>
      <c r="BJ14" s="179" t="s">
        <v>45</v>
      </c>
      <c r="BK14" s="179" t="s">
        <v>46</v>
      </c>
      <c r="BL14" s="90"/>
      <c r="BN14" s="90"/>
      <c r="BO14" s="179" t="s">
        <v>47</v>
      </c>
      <c r="BP14" s="179" t="s">
        <v>48</v>
      </c>
      <c r="BQ14" s="179" t="s">
        <v>49</v>
      </c>
      <c r="BR14" s="179" t="s">
        <v>50</v>
      </c>
      <c r="BS14" s="179" t="s">
        <v>51</v>
      </c>
      <c r="BT14" s="179" t="s">
        <v>52</v>
      </c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8"/>
    </row>
    <row r="15" spans="2:84" ht="15" hidden="1" customHeight="1" x14ac:dyDescent="0.3">
      <c r="B15" s="90"/>
      <c r="C15" s="212">
        <v>1</v>
      </c>
      <c r="D15" s="212" t="str" cm="1">
        <f t="array" ref="D15:Q100">IF('MEA LOG'!D15:Q100="","",'MEA LOG'!D15:Q100)</f>
        <v>FiniQ II</v>
      </c>
      <c r="E15" s="212" t="str">
        <v>Trent XWB-84</v>
      </c>
      <c r="F15" s="212" t="str">
        <v>Emirates</v>
      </c>
      <c r="G15" s="212" t="str">
        <v>MEA</v>
      </c>
      <c r="H15" s="212" t="str">
        <v>3 year-extension + LRU Management + 23 a/c</v>
      </c>
      <c r="I15" s="213" t="str">
        <v>TCA Amendments</v>
      </c>
      <c r="J15" s="252" t="str">
        <v xml:space="preserve">XWB MRO -  OWS Support - 97k &amp; EP Pricing
</v>
      </c>
      <c r="K15" s="253">
        <v>1</v>
      </c>
      <c r="L15" s="216" t="str">
        <v/>
      </c>
      <c r="M15" s="212" t="str">
        <v/>
      </c>
      <c r="N15" s="217">
        <v>0</v>
      </c>
      <c r="O15" s="212" t="str">
        <v>High</v>
      </c>
      <c r="P15" s="254" t="str">
        <v>Low</v>
      </c>
      <c r="Q15" s="254" t="str">
        <v>Completed</v>
      </c>
      <c r="R15" s="109"/>
      <c r="S15" s="153">
        <f>231*1.48</f>
        <v>341.88</v>
      </c>
      <c r="T15" s="154"/>
      <c r="U15" s="154"/>
      <c r="V15" s="154">
        <f t="shared" ref="V15:V77" si="0">SUM(T15+U15)</f>
        <v>0</v>
      </c>
      <c r="W15" s="90"/>
      <c r="Y15" s="180">
        <v>0</v>
      </c>
      <c r="Z15" s="180">
        <v>0</v>
      </c>
      <c r="AA15" s="180">
        <v>0</v>
      </c>
      <c r="AB15" s="180">
        <v>0</v>
      </c>
      <c r="AC15" s="180">
        <v>0</v>
      </c>
      <c r="AD15" s="180">
        <v>0</v>
      </c>
      <c r="AE15" s="180">
        <v>0</v>
      </c>
      <c r="AF15" s="180">
        <v>0</v>
      </c>
      <c r="AG15" s="180">
        <v>0</v>
      </c>
      <c r="AH15" s="180">
        <v>0</v>
      </c>
      <c r="AI15" s="180">
        <v>0</v>
      </c>
      <c r="AJ15" s="180">
        <v>0</v>
      </c>
      <c r="AK15" s="180">
        <v>0</v>
      </c>
      <c r="AL15" s="180">
        <v>0</v>
      </c>
      <c r="AM15" s="180">
        <v>0</v>
      </c>
      <c r="AN15" s="180">
        <v>0</v>
      </c>
      <c r="AO15" s="180">
        <v>0</v>
      </c>
      <c r="AP15" s="180">
        <v>0</v>
      </c>
      <c r="AQ15" s="180">
        <v>0</v>
      </c>
      <c r="AR15" s="180">
        <v>0</v>
      </c>
      <c r="AS15" s="180">
        <v>0</v>
      </c>
      <c r="AT15" s="180">
        <v>0</v>
      </c>
      <c r="AU15" s="180">
        <v>0</v>
      </c>
      <c r="AV15" s="180">
        <v>0</v>
      </c>
      <c r="AW15" s="180">
        <v>0</v>
      </c>
      <c r="AX15" s="180">
        <v>0</v>
      </c>
      <c r="AY15" s="90"/>
      <c r="AZ15" s="180">
        <v>0</v>
      </c>
      <c r="BA15" s="180">
        <v>0</v>
      </c>
      <c r="BB15" s="180">
        <v>0</v>
      </c>
      <c r="BC15" s="180">
        <v>0</v>
      </c>
      <c r="BD15" s="180">
        <v>0</v>
      </c>
      <c r="BE15" s="180">
        <v>0</v>
      </c>
      <c r="BF15" s="180">
        <v>0</v>
      </c>
      <c r="BG15" s="111"/>
      <c r="BH15" s="90"/>
      <c r="BI15" s="180">
        <v>0</v>
      </c>
      <c r="BJ15" s="180">
        <v>0</v>
      </c>
      <c r="BK15" s="180">
        <v>0</v>
      </c>
      <c r="BL15" s="90"/>
      <c r="BN15" s="90"/>
      <c r="BO15" s="112">
        <v>1</v>
      </c>
      <c r="BP15" s="112">
        <v>1</v>
      </c>
      <c r="BQ15" s="112">
        <v>1</v>
      </c>
      <c r="BR15" s="112">
        <v>1</v>
      </c>
      <c r="BS15" s="112">
        <v>1</v>
      </c>
      <c r="BT15" s="112">
        <v>1</v>
      </c>
      <c r="BU15" s="112">
        <v>1</v>
      </c>
      <c r="BV15" s="112">
        <v>1</v>
      </c>
      <c r="BW15" s="112">
        <v>1</v>
      </c>
      <c r="BX15" s="112">
        <v>1</v>
      </c>
      <c r="BY15" s="112">
        <v>1</v>
      </c>
      <c r="BZ15" s="112">
        <v>1</v>
      </c>
      <c r="CA15" s="112">
        <v>1</v>
      </c>
      <c r="CB15" s="112">
        <v>1</v>
      </c>
      <c r="CC15" s="112">
        <v>1</v>
      </c>
      <c r="CD15" s="112">
        <v>1</v>
      </c>
      <c r="CE15" s="112">
        <v>1</v>
      </c>
      <c r="CF15" s="178"/>
    </row>
    <row r="16" spans="2:84" ht="15" hidden="1" customHeight="1" x14ac:dyDescent="0.3">
      <c r="B16" s="90"/>
      <c r="C16" s="212">
        <f>C15+1</f>
        <v>2</v>
      </c>
      <c r="D16" s="212" t="str">
        <v>FiniQ III</v>
      </c>
      <c r="E16" s="212" t="str">
        <v>Trent XWB-84</v>
      </c>
      <c r="F16" s="212" t="str">
        <v>Emirates</v>
      </c>
      <c r="G16" s="212" t="str">
        <v>MEA</v>
      </c>
      <c r="H16" s="219" t="str">
        <v>OWS - eliminate $20k remedy</v>
      </c>
      <c r="I16" s="220" t="str">
        <v>Cost Reduction</v>
      </c>
      <c r="J16" s="255" t="str">
        <v>New Campaign</v>
      </c>
      <c r="K16" s="256">
        <v>1</v>
      </c>
      <c r="L16" s="216" t="str">
        <v/>
      </c>
      <c r="M16" s="212" t="str">
        <v/>
      </c>
      <c r="N16" s="217">
        <v>0</v>
      </c>
      <c r="O16" s="212" t="str">
        <v>High</v>
      </c>
      <c r="P16" s="254" t="str">
        <v>Low</v>
      </c>
      <c r="Q16" s="254" t="str">
        <v>Contracting</v>
      </c>
      <c r="R16" s="109"/>
      <c r="S16" s="153">
        <v>54</v>
      </c>
      <c r="T16" s="153">
        <v>0</v>
      </c>
      <c r="U16" s="153">
        <v>3</v>
      </c>
      <c r="V16" s="153">
        <f t="shared" si="0"/>
        <v>3</v>
      </c>
      <c r="W16" s="90"/>
      <c r="Y16" s="180">
        <v>0</v>
      </c>
      <c r="Z16" s="180">
        <v>0</v>
      </c>
      <c r="AA16" s="180">
        <v>0</v>
      </c>
      <c r="AB16" s="180">
        <v>0</v>
      </c>
      <c r="AC16" s="180">
        <v>0</v>
      </c>
      <c r="AD16" s="180">
        <v>0</v>
      </c>
      <c r="AE16" s="180">
        <v>0</v>
      </c>
      <c r="AF16" s="180">
        <v>0</v>
      </c>
      <c r="AG16" s="180">
        <v>0</v>
      </c>
      <c r="AH16" s="180">
        <v>0</v>
      </c>
      <c r="AI16" s="180">
        <v>0</v>
      </c>
      <c r="AJ16" s="180">
        <v>0</v>
      </c>
      <c r="AK16" s="180">
        <v>0</v>
      </c>
      <c r="AL16" s="180">
        <v>0</v>
      </c>
      <c r="AM16" s="180">
        <v>0</v>
      </c>
      <c r="AN16" s="180">
        <v>0</v>
      </c>
      <c r="AO16" s="180">
        <v>0</v>
      </c>
      <c r="AP16" s="180">
        <v>0</v>
      </c>
      <c r="AQ16" s="180">
        <v>0</v>
      </c>
      <c r="AR16" s="180">
        <v>0</v>
      </c>
      <c r="AS16" s="180">
        <v>0</v>
      </c>
      <c r="AT16" s="180">
        <v>0</v>
      </c>
      <c r="AU16" s="180">
        <v>0</v>
      </c>
      <c r="AV16" s="180">
        <v>0</v>
      </c>
      <c r="AW16" s="180">
        <v>0</v>
      </c>
      <c r="AX16" s="180">
        <v>0</v>
      </c>
      <c r="AY16" s="90"/>
      <c r="AZ16" s="180">
        <v>0</v>
      </c>
      <c r="BA16" s="180">
        <v>0</v>
      </c>
      <c r="BB16" s="180">
        <v>0</v>
      </c>
      <c r="BC16" s="180">
        <v>0</v>
      </c>
      <c r="BD16" s="180">
        <v>0</v>
      </c>
      <c r="BE16" s="180">
        <v>0</v>
      </c>
      <c r="BF16" s="180">
        <v>0</v>
      </c>
      <c r="BG16" s="111"/>
      <c r="BH16" s="90"/>
      <c r="BI16" s="180">
        <v>0</v>
      </c>
      <c r="BJ16" s="180">
        <v>0</v>
      </c>
      <c r="BK16" s="180">
        <v>0</v>
      </c>
      <c r="BL16" s="90"/>
      <c r="BN16" s="90"/>
      <c r="BO16" s="112">
        <v>1</v>
      </c>
      <c r="BP16" s="112">
        <v>1</v>
      </c>
      <c r="BQ16" s="112">
        <v>1</v>
      </c>
      <c r="BR16" s="112">
        <v>1</v>
      </c>
      <c r="BS16" s="112">
        <v>1</v>
      </c>
      <c r="BT16" s="112">
        <v>1</v>
      </c>
      <c r="BU16" s="112">
        <v>1</v>
      </c>
      <c r="BV16" s="112">
        <v>1</v>
      </c>
      <c r="BW16" s="112">
        <v>1</v>
      </c>
      <c r="BX16" s="112">
        <v>1</v>
      </c>
      <c r="BY16" s="112">
        <v>1</v>
      </c>
      <c r="BZ16" s="112">
        <v>1</v>
      </c>
      <c r="CA16" s="112">
        <v>1</v>
      </c>
      <c r="CB16" s="112">
        <v>1</v>
      </c>
      <c r="CC16" s="112">
        <v>1</v>
      </c>
      <c r="CD16" s="112">
        <v>1</v>
      </c>
      <c r="CE16" s="112">
        <v>1</v>
      </c>
      <c r="CF16" s="178"/>
    </row>
    <row r="17" spans="2:84" ht="15" hidden="1" customHeight="1" x14ac:dyDescent="0.3">
      <c r="B17" s="90"/>
      <c r="C17" s="212">
        <f t="shared" ref="C17:C80" si="1">C16+1</f>
        <v>3</v>
      </c>
      <c r="D17" s="212" t="str">
        <v>IDK</v>
      </c>
      <c r="E17" s="212" t="str">
        <v>Trent XWB-84</v>
      </c>
      <c r="F17" s="212" t="str">
        <v>Emirates</v>
      </c>
      <c r="G17" s="212" t="str">
        <v>MEA</v>
      </c>
      <c r="H17" s="219" t="str">
        <v>Additional 3 x SPE (10 %to 12%)</v>
      </c>
      <c r="I17" s="220" t="str">
        <v>SPE increase</v>
      </c>
      <c r="J17" s="255" t="str">
        <v>New Campaign</v>
      </c>
      <c r="K17" s="256">
        <v>2</v>
      </c>
      <c r="L17" s="216" t="str">
        <v>yes</v>
      </c>
      <c r="M17" s="212">
        <v>3</v>
      </c>
      <c r="N17" s="217">
        <v>0</v>
      </c>
      <c r="O17" s="212" t="str">
        <v>Low</v>
      </c>
      <c r="P17" s="254" t="str">
        <v>Med</v>
      </c>
      <c r="Q17" s="254" t="str">
        <v>Hopper</v>
      </c>
      <c r="R17" s="109"/>
      <c r="S17" s="153">
        <v>50</v>
      </c>
      <c r="T17" s="154"/>
      <c r="U17" s="154"/>
      <c r="V17" s="154">
        <f t="shared" si="0"/>
        <v>0</v>
      </c>
      <c r="W17" s="90"/>
      <c r="Y17" s="180">
        <v>0</v>
      </c>
      <c r="Z17" s="180">
        <v>0</v>
      </c>
      <c r="AA17" s="180">
        <v>0</v>
      </c>
      <c r="AB17" s="180">
        <v>0</v>
      </c>
      <c r="AC17" s="180">
        <v>0</v>
      </c>
      <c r="AD17" s="180">
        <v>0</v>
      </c>
      <c r="AE17" s="180">
        <v>0</v>
      </c>
      <c r="AF17" s="180">
        <v>0</v>
      </c>
      <c r="AG17" s="180">
        <v>0</v>
      </c>
      <c r="AH17" s="180">
        <v>0</v>
      </c>
      <c r="AI17" s="180">
        <v>0</v>
      </c>
      <c r="AJ17" s="180">
        <v>0</v>
      </c>
      <c r="AK17" s="180">
        <v>0</v>
      </c>
      <c r="AL17" s="180">
        <v>0</v>
      </c>
      <c r="AM17" s="180">
        <v>0</v>
      </c>
      <c r="AN17" s="180">
        <v>0</v>
      </c>
      <c r="AO17" s="180">
        <v>0</v>
      </c>
      <c r="AP17" s="180">
        <v>0</v>
      </c>
      <c r="AQ17" s="180">
        <v>0</v>
      </c>
      <c r="AR17" s="180">
        <v>0</v>
      </c>
      <c r="AS17" s="180">
        <v>0</v>
      </c>
      <c r="AT17" s="180">
        <v>0</v>
      </c>
      <c r="AU17" s="180">
        <v>0</v>
      </c>
      <c r="AV17" s="180">
        <v>0</v>
      </c>
      <c r="AW17" s="180">
        <v>0</v>
      </c>
      <c r="AX17" s="180">
        <v>0</v>
      </c>
      <c r="AY17" s="90"/>
      <c r="AZ17" s="180">
        <v>0</v>
      </c>
      <c r="BA17" s="180">
        <v>0</v>
      </c>
      <c r="BB17" s="180">
        <v>0</v>
      </c>
      <c r="BC17" s="180">
        <v>0</v>
      </c>
      <c r="BD17" s="180">
        <v>0</v>
      </c>
      <c r="BE17" s="180">
        <v>0</v>
      </c>
      <c r="BF17" s="180">
        <v>0</v>
      </c>
      <c r="BG17" s="181"/>
      <c r="BH17" s="90"/>
      <c r="BI17" s="180">
        <v>0</v>
      </c>
      <c r="BJ17" s="180">
        <v>0</v>
      </c>
      <c r="BK17" s="180">
        <v>0</v>
      </c>
      <c r="BL17" s="90"/>
      <c r="BN17" s="90"/>
      <c r="BO17" s="112">
        <v>1</v>
      </c>
      <c r="BP17" s="112">
        <v>1</v>
      </c>
      <c r="BQ17" s="112">
        <v>1</v>
      </c>
      <c r="BR17" s="112">
        <v>1</v>
      </c>
      <c r="BS17" s="112">
        <v>1</v>
      </c>
      <c r="BT17" s="112">
        <v>1</v>
      </c>
      <c r="BU17" s="112">
        <v>1</v>
      </c>
      <c r="BV17" s="112">
        <v>1</v>
      </c>
      <c r="BW17" s="112">
        <v>1</v>
      </c>
      <c r="BX17" s="112">
        <v>1</v>
      </c>
      <c r="BY17" s="112">
        <v>1</v>
      </c>
      <c r="BZ17" s="112">
        <v>1</v>
      </c>
      <c r="CA17" s="112">
        <v>1</v>
      </c>
      <c r="CB17" s="112">
        <v>1</v>
      </c>
      <c r="CC17" s="112">
        <v>1</v>
      </c>
      <c r="CD17" s="112">
        <v>1</v>
      </c>
      <c r="CE17" s="112">
        <v>1</v>
      </c>
      <c r="CF17" s="178"/>
    </row>
    <row r="18" spans="2:84" ht="15" hidden="1" customHeight="1" x14ac:dyDescent="0.3">
      <c r="B18" s="90"/>
      <c r="C18" s="212">
        <f t="shared" si="1"/>
        <v>4</v>
      </c>
      <c r="D18" s="212" t="str">
        <v>IDK</v>
      </c>
      <c r="E18" s="212" t="str">
        <v>Trent XWB-84</v>
      </c>
      <c r="F18" s="212" t="str">
        <v>Emirates</v>
      </c>
      <c r="G18" s="212" t="str">
        <v>MEA</v>
      </c>
      <c r="H18" s="219" t="str">
        <v>Eliminate NDSES Cost via DAT</v>
      </c>
      <c r="I18" s="220" t="str">
        <v>Cost Reduction</v>
      </c>
      <c r="J18" s="255" t="str">
        <v>New Campaign/Settlement</v>
      </c>
      <c r="K18" s="256">
        <v>2</v>
      </c>
      <c r="L18" s="216" t="str">
        <v/>
      </c>
      <c r="M18" s="212" t="str">
        <v/>
      </c>
      <c r="N18" s="217">
        <v>0</v>
      </c>
      <c r="O18" s="212" t="str">
        <v>Med</v>
      </c>
      <c r="P18" s="254" t="str">
        <v>Med</v>
      </c>
      <c r="Q18" s="254" t="str">
        <v>ICT</v>
      </c>
      <c r="R18" s="109"/>
      <c r="S18" s="153">
        <v>11.4</v>
      </c>
      <c r="T18" s="154"/>
      <c r="U18" s="154"/>
      <c r="V18" s="154">
        <f t="shared" si="0"/>
        <v>0</v>
      </c>
      <c r="W18" s="90"/>
      <c r="Y18" s="180">
        <v>0</v>
      </c>
      <c r="Z18" s="180">
        <v>0</v>
      </c>
      <c r="AA18" s="180">
        <v>0</v>
      </c>
      <c r="AB18" s="180">
        <v>0</v>
      </c>
      <c r="AC18" s="180">
        <v>0</v>
      </c>
      <c r="AD18" s="180">
        <v>0</v>
      </c>
      <c r="AE18" s="180">
        <v>0</v>
      </c>
      <c r="AF18" s="180">
        <v>0</v>
      </c>
      <c r="AG18" s="180">
        <v>0</v>
      </c>
      <c r="AH18" s="180">
        <v>0</v>
      </c>
      <c r="AI18" s="180">
        <v>0</v>
      </c>
      <c r="AJ18" s="180">
        <v>0</v>
      </c>
      <c r="AK18" s="180">
        <v>0</v>
      </c>
      <c r="AL18" s="180">
        <v>0</v>
      </c>
      <c r="AM18" s="180">
        <v>0</v>
      </c>
      <c r="AN18" s="180">
        <v>0</v>
      </c>
      <c r="AO18" s="180">
        <v>0</v>
      </c>
      <c r="AP18" s="180">
        <v>0</v>
      </c>
      <c r="AQ18" s="180">
        <v>0</v>
      </c>
      <c r="AR18" s="180">
        <v>0</v>
      </c>
      <c r="AS18" s="180">
        <v>0</v>
      </c>
      <c r="AT18" s="180">
        <v>0</v>
      </c>
      <c r="AU18" s="180">
        <v>0</v>
      </c>
      <c r="AV18" s="180">
        <v>0</v>
      </c>
      <c r="AW18" s="180">
        <v>0</v>
      </c>
      <c r="AX18" s="180">
        <v>0</v>
      </c>
      <c r="AY18" s="90"/>
      <c r="AZ18" s="180">
        <v>0</v>
      </c>
      <c r="BA18" s="180">
        <v>0</v>
      </c>
      <c r="BB18" s="180">
        <v>0</v>
      </c>
      <c r="BC18" s="180">
        <v>0</v>
      </c>
      <c r="BD18" s="180">
        <v>0</v>
      </c>
      <c r="BE18" s="180">
        <v>0</v>
      </c>
      <c r="BF18" s="180">
        <v>0</v>
      </c>
      <c r="BG18" s="111"/>
      <c r="BH18" s="90"/>
      <c r="BI18" s="180">
        <v>0</v>
      </c>
      <c r="BJ18" s="180">
        <v>0</v>
      </c>
      <c r="BK18" s="180">
        <v>0</v>
      </c>
      <c r="BL18" s="90"/>
      <c r="BN18" s="90"/>
      <c r="BO18" s="112">
        <v>1</v>
      </c>
      <c r="BP18" s="112">
        <v>1</v>
      </c>
      <c r="BQ18" s="112">
        <v>1</v>
      </c>
      <c r="BR18" s="112">
        <v>1</v>
      </c>
      <c r="BS18" s="112">
        <v>1</v>
      </c>
      <c r="BT18" s="112">
        <v>1</v>
      </c>
      <c r="BU18" s="112">
        <v>1</v>
      </c>
      <c r="BV18" s="112">
        <v>1</v>
      </c>
      <c r="BW18" s="112">
        <v>1</v>
      </c>
      <c r="BX18" s="112">
        <v>1</v>
      </c>
      <c r="BY18" s="112">
        <v>1</v>
      </c>
      <c r="BZ18" s="112">
        <v>1</v>
      </c>
      <c r="CA18" s="112">
        <v>1</v>
      </c>
      <c r="CB18" s="112">
        <v>1</v>
      </c>
      <c r="CC18" s="112">
        <v>1</v>
      </c>
      <c r="CD18" s="112">
        <v>1</v>
      </c>
      <c r="CE18" s="112">
        <v>1</v>
      </c>
      <c r="CF18" s="178"/>
    </row>
    <row r="19" spans="2:84" ht="15" hidden="1" customHeight="1" x14ac:dyDescent="0.3">
      <c r="B19" s="90"/>
      <c r="C19" s="212">
        <f t="shared" si="1"/>
        <v>5</v>
      </c>
      <c r="D19" s="212" t="str">
        <v>IDK</v>
      </c>
      <c r="E19" s="212" t="str">
        <v>Trent XWB-84</v>
      </c>
      <c r="F19" s="212" t="str">
        <v>Emirates</v>
      </c>
      <c r="G19" s="212" t="str">
        <v>MEA</v>
      </c>
      <c r="H19" s="219" t="str">
        <v>Increase in escalation from 2% to 3%</v>
      </c>
      <c r="I19" s="220" t="str">
        <v>TCA Amendments</v>
      </c>
      <c r="J19" s="255" t="str">
        <v xml:space="preserve">XWB MRO -  OWS Support - 97k &amp; EP Pricing
</v>
      </c>
      <c r="K19" s="256">
        <v>2</v>
      </c>
      <c r="L19" s="216" t="str">
        <v/>
      </c>
      <c r="M19" s="212" t="str">
        <v/>
      </c>
      <c r="N19" s="217">
        <v>0</v>
      </c>
      <c r="O19" s="212" t="str">
        <v>Low</v>
      </c>
      <c r="P19" s="254" t="str">
        <v>Low</v>
      </c>
      <c r="Q19" s="254" t="str">
        <v>Hopper</v>
      </c>
      <c r="R19" s="109"/>
      <c r="S19" s="153">
        <v>170</v>
      </c>
      <c r="T19" s="155"/>
      <c r="U19" s="155"/>
      <c r="V19" s="155">
        <f t="shared" si="0"/>
        <v>0</v>
      </c>
      <c r="W19" s="90"/>
      <c r="Y19" s="180">
        <v>0</v>
      </c>
      <c r="Z19" s="180">
        <v>0</v>
      </c>
      <c r="AA19" s="180">
        <v>0</v>
      </c>
      <c r="AB19" s="180">
        <v>0</v>
      </c>
      <c r="AC19" s="180">
        <v>0</v>
      </c>
      <c r="AD19" s="180">
        <v>0</v>
      </c>
      <c r="AE19" s="180">
        <v>0</v>
      </c>
      <c r="AF19" s="180">
        <v>0</v>
      </c>
      <c r="AG19" s="180">
        <v>0</v>
      </c>
      <c r="AH19" s="180">
        <v>0</v>
      </c>
      <c r="AI19" s="180">
        <v>0</v>
      </c>
      <c r="AJ19" s="180">
        <v>0</v>
      </c>
      <c r="AK19" s="180">
        <v>0</v>
      </c>
      <c r="AL19" s="180">
        <v>0</v>
      </c>
      <c r="AM19" s="180">
        <v>0</v>
      </c>
      <c r="AN19" s="180">
        <v>0</v>
      </c>
      <c r="AO19" s="180">
        <v>0</v>
      </c>
      <c r="AP19" s="180">
        <v>0</v>
      </c>
      <c r="AQ19" s="180">
        <v>0</v>
      </c>
      <c r="AR19" s="180">
        <v>0</v>
      </c>
      <c r="AS19" s="180">
        <v>0</v>
      </c>
      <c r="AT19" s="180">
        <v>0</v>
      </c>
      <c r="AU19" s="180">
        <v>0</v>
      </c>
      <c r="AV19" s="180">
        <v>0</v>
      </c>
      <c r="AW19" s="180">
        <v>0</v>
      </c>
      <c r="AX19" s="180">
        <v>0</v>
      </c>
      <c r="AY19" s="90"/>
      <c r="AZ19" s="180">
        <v>0</v>
      </c>
      <c r="BA19" s="180">
        <v>0</v>
      </c>
      <c r="BB19" s="180">
        <v>0</v>
      </c>
      <c r="BC19" s="180">
        <v>0</v>
      </c>
      <c r="BD19" s="180">
        <v>0</v>
      </c>
      <c r="BE19" s="180">
        <v>0</v>
      </c>
      <c r="BF19" s="180">
        <v>0</v>
      </c>
      <c r="BG19" s="111"/>
      <c r="BH19" s="90"/>
      <c r="BI19" s="180">
        <v>0</v>
      </c>
      <c r="BJ19" s="180">
        <v>0</v>
      </c>
      <c r="BK19" s="180">
        <v>0</v>
      </c>
      <c r="BL19" s="90"/>
      <c r="BN19" s="90"/>
      <c r="BO19" s="112">
        <v>1</v>
      </c>
      <c r="BP19" s="112">
        <v>1</v>
      </c>
      <c r="BQ19" s="112">
        <v>1</v>
      </c>
      <c r="BR19" s="112">
        <v>1</v>
      </c>
      <c r="BS19" s="112">
        <v>1</v>
      </c>
      <c r="BT19" s="112">
        <v>1</v>
      </c>
      <c r="BU19" s="112">
        <v>1</v>
      </c>
      <c r="BV19" s="112">
        <v>1</v>
      </c>
      <c r="BW19" s="112">
        <v>1</v>
      </c>
      <c r="BX19" s="112">
        <v>1</v>
      </c>
      <c r="BY19" s="112">
        <v>1</v>
      </c>
      <c r="BZ19" s="112">
        <v>1</v>
      </c>
      <c r="CA19" s="112">
        <v>1</v>
      </c>
      <c r="CB19" s="112">
        <v>1</v>
      </c>
      <c r="CC19" s="112">
        <v>1</v>
      </c>
      <c r="CD19" s="112">
        <v>1</v>
      </c>
      <c r="CE19" s="112">
        <v>1</v>
      </c>
      <c r="CF19" s="178"/>
    </row>
    <row r="20" spans="2:84" ht="15" hidden="1" customHeight="1" x14ac:dyDescent="0.3">
      <c r="B20" s="90"/>
      <c r="C20" s="212">
        <f t="shared" si="1"/>
        <v>6</v>
      </c>
      <c r="D20" s="212" t="str">
        <v>IDK</v>
      </c>
      <c r="E20" s="212" t="str">
        <v>Trent XWB-84</v>
      </c>
      <c r="F20" s="212" t="str">
        <v>Emirates</v>
      </c>
      <c r="G20" s="212" t="str">
        <v>MEA</v>
      </c>
      <c r="H20" s="219" t="str">
        <v>Introduce Precedent Matrix</v>
      </c>
      <c r="I20" s="220" t="str">
        <v>TCA Amendments</v>
      </c>
      <c r="J20" s="255" t="str">
        <v xml:space="preserve">XWB MRO -  OWS Support - 97k &amp; EP Pricing
</v>
      </c>
      <c r="K20" s="256">
        <v>2</v>
      </c>
      <c r="L20" s="216" t="str">
        <v/>
      </c>
      <c r="M20" s="212" t="str">
        <v/>
      </c>
      <c r="N20" s="217">
        <v>0</v>
      </c>
      <c r="O20" s="212" t="str">
        <v>Low</v>
      </c>
      <c r="P20" s="254" t="str">
        <v>Med</v>
      </c>
      <c r="Q20" s="254" t="str">
        <v>Hopper</v>
      </c>
      <c r="R20" s="109"/>
      <c r="S20" s="153">
        <v>50</v>
      </c>
      <c r="T20" s="153"/>
      <c r="U20" s="153"/>
      <c r="V20" s="153">
        <f t="shared" si="0"/>
        <v>0</v>
      </c>
      <c r="W20" s="90"/>
      <c r="Y20" s="180">
        <v>0</v>
      </c>
      <c r="Z20" s="180">
        <v>0</v>
      </c>
      <c r="AA20" s="180">
        <v>0</v>
      </c>
      <c r="AB20" s="180">
        <v>0</v>
      </c>
      <c r="AC20" s="180">
        <v>0</v>
      </c>
      <c r="AD20" s="180">
        <v>0</v>
      </c>
      <c r="AE20" s="180">
        <v>0</v>
      </c>
      <c r="AF20" s="180">
        <v>0</v>
      </c>
      <c r="AG20" s="180">
        <v>0</v>
      </c>
      <c r="AH20" s="180">
        <v>0</v>
      </c>
      <c r="AI20" s="180">
        <v>0</v>
      </c>
      <c r="AJ20" s="180">
        <v>0</v>
      </c>
      <c r="AK20" s="180">
        <v>0</v>
      </c>
      <c r="AL20" s="180">
        <v>0</v>
      </c>
      <c r="AM20" s="180">
        <v>0</v>
      </c>
      <c r="AN20" s="180">
        <v>0</v>
      </c>
      <c r="AO20" s="180">
        <v>0</v>
      </c>
      <c r="AP20" s="180">
        <v>0</v>
      </c>
      <c r="AQ20" s="180">
        <v>0</v>
      </c>
      <c r="AR20" s="180">
        <v>0</v>
      </c>
      <c r="AS20" s="180">
        <v>0</v>
      </c>
      <c r="AT20" s="180">
        <v>0</v>
      </c>
      <c r="AU20" s="180">
        <v>0</v>
      </c>
      <c r="AV20" s="180">
        <v>0</v>
      </c>
      <c r="AW20" s="180">
        <v>0</v>
      </c>
      <c r="AX20" s="180">
        <v>0</v>
      </c>
      <c r="AY20" s="90"/>
      <c r="AZ20" s="180">
        <v>0</v>
      </c>
      <c r="BA20" s="180">
        <v>0</v>
      </c>
      <c r="BB20" s="180">
        <v>0</v>
      </c>
      <c r="BC20" s="180">
        <v>0</v>
      </c>
      <c r="BD20" s="180">
        <v>0</v>
      </c>
      <c r="BE20" s="180">
        <v>0</v>
      </c>
      <c r="BF20" s="180">
        <v>0</v>
      </c>
      <c r="BG20" s="181"/>
      <c r="BH20" s="90"/>
      <c r="BI20" s="180">
        <v>0</v>
      </c>
      <c r="BJ20" s="180">
        <v>0</v>
      </c>
      <c r="BK20" s="180">
        <v>0</v>
      </c>
      <c r="BL20" s="90"/>
      <c r="BN20" s="90"/>
      <c r="BO20" s="112">
        <v>1</v>
      </c>
      <c r="BP20" s="112">
        <v>1</v>
      </c>
      <c r="BQ20" s="112">
        <v>1</v>
      </c>
      <c r="BR20" s="112">
        <v>1</v>
      </c>
      <c r="BS20" s="112">
        <v>1</v>
      </c>
      <c r="BT20" s="112">
        <v>1</v>
      </c>
      <c r="BU20" s="112">
        <v>1</v>
      </c>
      <c r="BV20" s="112">
        <v>1</v>
      </c>
      <c r="BW20" s="112">
        <v>1</v>
      </c>
      <c r="BX20" s="112">
        <v>1</v>
      </c>
      <c r="BY20" s="112">
        <v>1</v>
      </c>
      <c r="BZ20" s="112">
        <v>1</v>
      </c>
      <c r="CA20" s="112">
        <v>1</v>
      </c>
      <c r="CB20" s="112">
        <v>1</v>
      </c>
      <c r="CC20" s="112">
        <v>1</v>
      </c>
      <c r="CD20" s="112">
        <v>1</v>
      </c>
      <c r="CE20" s="112">
        <v>1</v>
      </c>
      <c r="CF20" s="178"/>
    </row>
    <row r="21" spans="2:84" ht="15" hidden="1" customHeight="1" x14ac:dyDescent="0.3">
      <c r="B21" s="90"/>
      <c r="C21" s="212">
        <f t="shared" si="1"/>
        <v>7</v>
      </c>
      <c r="D21" s="212" t="str">
        <v>Selassi</v>
      </c>
      <c r="E21" s="212" t="str">
        <v>Trent XWB-84</v>
      </c>
      <c r="F21" s="212" t="str">
        <v>Ethiopia</v>
      </c>
      <c r="G21" s="212" t="str">
        <v>MEA</v>
      </c>
      <c r="H21" s="212" t="str">
        <v xml:space="preserve">SPE Pull forward </v>
      </c>
      <c r="I21" s="212" t="str">
        <v>TCA Amendments</v>
      </c>
      <c r="J21" s="252" t="str">
        <v>AOG Risk</v>
      </c>
      <c r="K21" s="257">
        <v>1</v>
      </c>
      <c r="L21" s="216" t="str">
        <v>yes</v>
      </c>
      <c r="M21" s="212">
        <v>1</v>
      </c>
      <c r="N21" s="217">
        <v>0.49</v>
      </c>
      <c r="O21" s="212" t="str">
        <v>Low</v>
      </c>
      <c r="P21" s="254" t="str">
        <v>Low</v>
      </c>
      <c r="Q21" s="254" t="str">
        <v>Completed</v>
      </c>
      <c r="R21" s="109"/>
      <c r="S21" s="156">
        <v>10</v>
      </c>
      <c r="T21" s="169">
        <v>1</v>
      </c>
      <c r="U21" s="169">
        <v>1</v>
      </c>
      <c r="V21" s="153">
        <f t="shared" si="0"/>
        <v>2</v>
      </c>
      <c r="W21" s="90"/>
      <c r="Y21" s="180">
        <v>0</v>
      </c>
      <c r="Z21" s="180">
        <v>0</v>
      </c>
      <c r="AA21" s="180">
        <v>0</v>
      </c>
      <c r="AB21" s="180">
        <v>0</v>
      </c>
      <c r="AC21" s="180">
        <v>0</v>
      </c>
      <c r="AD21" s="180">
        <v>0</v>
      </c>
      <c r="AE21" s="180">
        <v>0</v>
      </c>
      <c r="AF21" s="180">
        <v>0</v>
      </c>
      <c r="AG21" s="180">
        <v>0</v>
      </c>
      <c r="AH21" s="180">
        <v>0</v>
      </c>
      <c r="AI21" s="180">
        <v>0</v>
      </c>
      <c r="AJ21" s="180">
        <v>0</v>
      </c>
      <c r="AK21" s="180">
        <v>0</v>
      </c>
      <c r="AL21" s="180">
        <v>0</v>
      </c>
      <c r="AM21" s="180">
        <v>0</v>
      </c>
      <c r="AN21" s="180">
        <v>0</v>
      </c>
      <c r="AO21" s="180">
        <v>0</v>
      </c>
      <c r="AP21" s="180">
        <v>0</v>
      </c>
      <c r="AQ21" s="180">
        <v>0</v>
      </c>
      <c r="AR21" s="180">
        <v>0</v>
      </c>
      <c r="AS21" s="180">
        <v>0</v>
      </c>
      <c r="AT21" s="180">
        <v>0</v>
      </c>
      <c r="AU21" s="180">
        <v>0</v>
      </c>
      <c r="AV21" s="180">
        <v>0</v>
      </c>
      <c r="AW21" s="180">
        <v>0</v>
      </c>
      <c r="AX21" s="180">
        <v>0</v>
      </c>
      <c r="AY21" s="90"/>
      <c r="AZ21" s="180">
        <v>0</v>
      </c>
      <c r="BA21" s="180">
        <v>0</v>
      </c>
      <c r="BB21" s="180">
        <v>0</v>
      </c>
      <c r="BC21" s="180">
        <v>0</v>
      </c>
      <c r="BD21" s="180">
        <v>0</v>
      </c>
      <c r="BE21" s="180">
        <v>0</v>
      </c>
      <c r="BF21" s="180">
        <v>0</v>
      </c>
      <c r="BG21" s="181"/>
      <c r="BH21" s="90"/>
      <c r="BI21" s="180">
        <v>0</v>
      </c>
      <c r="BJ21" s="180">
        <v>0</v>
      </c>
      <c r="BK21" s="180">
        <v>0</v>
      </c>
      <c r="BL21" s="90"/>
      <c r="BN21" s="90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2"/>
      <c r="CB21" s="112"/>
      <c r="CC21" s="112"/>
      <c r="CD21" s="112"/>
      <c r="CE21" s="112"/>
      <c r="CF21" s="178"/>
    </row>
    <row r="22" spans="2:84" ht="15" customHeight="1" x14ac:dyDescent="0.3">
      <c r="B22" s="90"/>
      <c r="C22" s="212">
        <f t="shared" si="1"/>
        <v>8</v>
      </c>
      <c r="D22" s="212" t="str">
        <v>Selassi</v>
      </c>
      <c r="E22" s="212" t="str">
        <v>Trent XWB-84</v>
      </c>
      <c r="F22" s="212" t="str">
        <v>Ethiopia</v>
      </c>
      <c r="G22" s="212" t="str">
        <v>MEA</v>
      </c>
      <c r="H22" s="212" t="str">
        <v xml:space="preserve">Incremental SPE </v>
      </c>
      <c r="I22" s="212" t="str">
        <v>SPE increase</v>
      </c>
      <c r="J22" s="252" t="str">
        <v>2 Addition a/c</v>
      </c>
      <c r="K22" s="257">
        <v>1</v>
      </c>
      <c r="L22" s="216" t="str">
        <v>yes</v>
      </c>
      <c r="M22" s="212">
        <v>1</v>
      </c>
      <c r="N22" s="217">
        <v>0</v>
      </c>
      <c r="O22" s="212" t="str">
        <v>High</v>
      </c>
      <c r="P22" s="254" t="str">
        <v>Low</v>
      </c>
      <c r="Q22" s="254" t="str">
        <v>Negotiations</v>
      </c>
      <c r="R22" s="109"/>
      <c r="S22" s="330">
        <v>3</v>
      </c>
      <c r="T22" s="330">
        <v>0</v>
      </c>
      <c r="U22" s="330">
        <v>3</v>
      </c>
      <c r="V22" s="331">
        <v>3</v>
      </c>
      <c r="W22" s="90"/>
      <c r="Y22" s="180">
        <v>0</v>
      </c>
      <c r="Z22" s="180">
        <v>0</v>
      </c>
      <c r="AA22" s="180">
        <v>0</v>
      </c>
      <c r="AB22" s="180">
        <v>0</v>
      </c>
      <c r="AC22" s="180">
        <v>0</v>
      </c>
      <c r="AD22" s="180">
        <v>0</v>
      </c>
      <c r="AE22" s="180">
        <v>0</v>
      </c>
      <c r="AF22" s="180">
        <v>0</v>
      </c>
      <c r="AG22" s="180">
        <v>0</v>
      </c>
      <c r="AH22" s="180">
        <v>0</v>
      </c>
      <c r="AI22" s="180">
        <v>0</v>
      </c>
      <c r="AJ22" s="180">
        <v>0</v>
      </c>
      <c r="AK22" s="180">
        <v>0</v>
      </c>
      <c r="AL22" s="180">
        <v>0</v>
      </c>
      <c r="AM22" s="180">
        <v>0</v>
      </c>
      <c r="AN22" s="180">
        <v>0</v>
      </c>
      <c r="AO22" s="180">
        <v>0</v>
      </c>
      <c r="AP22" s="180">
        <v>0</v>
      </c>
      <c r="AQ22" s="180">
        <v>0</v>
      </c>
      <c r="AR22" s="180">
        <v>0</v>
      </c>
      <c r="AS22" s="180">
        <v>0</v>
      </c>
      <c r="AT22" s="180">
        <v>0</v>
      </c>
      <c r="AU22" s="180">
        <v>0</v>
      </c>
      <c r="AV22" s="180">
        <v>0</v>
      </c>
      <c r="AW22" s="180">
        <v>0</v>
      </c>
      <c r="AX22" s="180">
        <v>0</v>
      </c>
      <c r="AY22" s="90"/>
      <c r="AZ22" s="180">
        <v>0</v>
      </c>
      <c r="BA22" s="180">
        <v>0</v>
      </c>
      <c r="BB22" s="180">
        <v>0</v>
      </c>
      <c r="BC22" s="180">
        <v>0</v>
      </c>
      <c r="BD22" s="180">
        <v>0</v>
      </c>
      <c r="BE22" s="180">
        <v>0</v>
      </c>
      <c r="BF22" s="180">
        <v>0</v>
      </c>
      <c r="BG22" s="111"/>
      <c r="BH22" s="90"/>
      <c r="BI22" s="180">
        <v>0</v>
      </c>
      <c r="BJ22" s="180">
        <v>0</v>
      </c>
      <c r="BK22" s="180">
        <v>0</v>
      </c>
      <c r="BL22" s="90"/>
      <c r="BN22" s="90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2"/>
      <c r="CC22" s="112"/>
      <c r="CD22" s="112"/>
      <c r="CE22" s="112"/>
      <c r="CF22" s="178"/>
    </row>
    <row r="23" spans="2:84" ht="15" customHeight="1" x14ac:dyDescent="0.3">
      <c r="B23" s="90"/>
      <c r="C23" s="212">
        <f t="shared" si="1"/>
        <v>9</v>
      </c>
      <c r="D23" s="212" t="str">
        <v>Selassi</v>
      </c>
      <c r="E23" s="212" t="str">
        <v>Trent 1000</v>
      </c>
      <c r="F23" s="212" t="str">
        <v>Ethiopia</v>
      </c>
      <c r="G23" s="212" t="str">
        <v>MEA</v>
      </c>
      <c r="H23" s="212" t="str">
        <v xml:space="preserve">Incremental SPE </v>
      </c>
      <c r="I23" s="212" t="str">
        <v>SPE increase</v>
      </c>
      <c r="J23" s="252" t="str">
        <v>Campaign</v>
      </c>
      <c r="K23" s="257">
        <v>1</v>
      </c>
      <c r="L23" s="216" t="str">
        <v>yes</v>
      </c>
      <c r="M23" s="212" t="str">
        <v/>
      </c>
      <c r="N23" s="217">
        <v>0.54</v>
      </c>
      <c r="O23" s="212" t="str">
        <v>Med</v>
      </c>
      <c r="P23" s="254" t="str">
        <v>Low</v>
      </c>
      <c r="Q23" s="254" t="str">
        <v>Hopper</v>
      </c>
      <c r="R23" s="109"/>
      <c r="S23" s="156">
        <v>33</v>
      </c>
      <c r="T23" s="156">
        <f>S23/12</f>
        <v>2.75</v>
      </c>
      <c r="U23" s="156">
        <f>S23/12</f>
        <v>2.75</v>
      </c>
      <c r="V23" s="153">
        <v>5.5</v>
      </c>
      <c r="W23" s="90"/>
      <c r="Y23" s="180">
        <v>0</v>
      </c>
      <c r="Z23" s="180">
        <v>0</v>
      </c>
      <c r="AA23" s="180">
        <v>0</v>
      </c>
      <c r="AB23" s="180">
        <v>0</v>
      </c>
      <c r="AC23" s="180">
        <v>0</v>
      </c>
      <c r="AD23" s="180">
        <v>0</v>
      </c>
      <c r="AE23" s="180">
        <v>0</v>
      </c>
      <c r="AF23" s="180">
        <v>0</v>
      </c>
      <c r="AG23" s="180">
        <v>0</v>
      </c>
      <c r="AH23" s="180">
        <v>0</v>
      </c>
      <c r="AI23" s="180">
        <v>0</v>
      </c>
      <c r="AJ23" s="180">
        <v>0</v>
      </c>
      <c r="AK23" s="180">
        <v>0</v>
      </c>
      <c r="AL23" s="180">
        <v>0</v>
      </c>
      <c r="AM23" s="180">
        <v>0</v>
      </c>
      <c r="AN23" s="180">
        <v>0</v>
      </c>
      <c r="AO23" s="180">
        <v>0</v>
      </c>
      <c r="AP23" s="180">
        <v>0</v>
      </c>
      <c r="AQ23" s="180">
        <v>0</v>
      </c>
      <c r="AR23" s="180">
        <v>0</v>
      </c>
      <c r="AS23" s="180">
        <v>0</v>
      </c>
      <c r="AT23" s="180">
        <v>0</v>
      </c>
      <c r="AU23" s="180">
        <v>0</v>
      </c>
      <c r="AV23" s="180">
        <v>0</v>
      </c>
      <c r="AW23" s="180">
        <v>0</v>
      </c>
      <c r="AX23" s="180">
        <v>0</v>
      </c>
      <c r="AY23" s="90"/>
      <c r="AZ23" s="180">
        <v>0</v>
      </c>
      <c r="BA23" s="180">
        <v>0</v>
      </c>
      <c r="BB23" s="180">
        <v>0</v>
      </c>
      <c r="BC23" s="180">
        <v>0</v>
      </c>
      <c r="BD23" s="180">
        <v>0</v>
      </c>
      <c r="BE23" s="180">
        <v>0</v>
      </c>
      <c r="BF23" s="180">
        <v>0</v>
      </c>
      <c r="BG23" s="181"/>
      <c r="BH23" s="90"/>
      <c r="BI23" s="180">
        <v>0</v>
      </c>
      <c r="BJ23" s="180">
        <v>0</v>
      </c>
      <c r="BK23" s="180">
        <v>0</v>
      </c>
      <c r="BL23" s="90"/>
      <c r="BN23" s="90"/>
      <c r="BO23" s="112"/>
      <c r="BP23" s="112"/>
      <c r="BQ23" s="112"/>
      <c r="BR23" s="112"/>
      <c r="BS23" s="112"/>
      <c r="BT23" s="112"/>
      <c r="BU23" s="112"/>
      <c r="BV23" s="112"/>
      <c r="BW23" s="112"/>
      <c r="BX23" s="112"/>
      <c r="BY23" s="112"/>
      <c r="BZ23" s="112"/>
      <c r="CA23" s="112"/>
      <c r="CB23" s="112"/>
      <c r="CC23" s="112"/>
      <c r="CD23" s="112"/>
      <c r="CE23" s="112"/>
      <c r="CF23" s="178"/>
    </row>
    <row r="24" spans="2:84" ht="15" customHeight="1" x14ac:dyDescent="0.3">
      <c r="B24" s="90"/>
      <c r="C24" s="212">
        <f t="shared" si="1"/>
        <v>10</v>
      </c>
      <c r="D24" s="212" t="str">
        <v>Selassi</v>
      </c>
      <c r="E24" s="212" t="str">
        <v>Trent 1000</v>
      </c>
      <c r="F24" s="212" t="str">
        <v>Ethiopia</v>
      </c>
      <c r="G24" s="212" t="str">
        <v>MEA</v>
      </c>
      <c r="H24" s="212" t="str">
        <v>Min Term Extension (life)</v>
      </c>
      <c r="I24" s="212" t="str">
        <v>Term Extension</v>
      </c>
      <c r="J24" s="252" t="str">
        <v>Campaign</v>
      </c>
      <c r="K24" s="257">
        <v>1</v>
      </c>
      <c r="L24" s="216" t="str">
        <v/>
      </c>
      <c r="M24" s="212" t="str">
        <v/>
      </c>
      <c r="N24" s="217">
        <v>0.54</v>
      </c>
      <c r="O24" s="212" t="str">
        <v>Med</v>
      </c>
      <c r="P24" s="254" t="str">
        <v>Med</v>
      </c>
      <c r="Q24" s="254" t="str">
        <v>Hopper</v>
      </c>
      <c r="R24" s="109"/>
      <c r="S24" s="156">
        <v>43</v>
      </c>
      <c r="T24" s="156">
        <v>5.92</v>
      </c>
      <c r="U24" s="156">
        <v>0</v>
      </c>
      <c r="V24" s="153">
        <f t="shared" si="0"/>
        <v>5.92</v>
      </c>
      <c r="W24" s="90"/>
      <c r="Y24" s="180">
        <v>0</v>
      </c>
      <c r="Z24" s="180">
        <v>0</v>
      </c>
      <c r="AA24" s="180">
        <v>0</v>
      </c>
      <c r="AB24" s="180">
        <v>0</v>
      </c>
      <c r="AC24" s="180">
        <v>0</v>
      </c>
      <c r="AD24" s="180">
        <v>0</v>
      </c>
      <c r="AE24" s="180">
        <v>0</v>
      </c>
      <c r="AF24" s="180">
        <v>0</v>
      </c>
      <c r="AG24" s="180">
        <v>0</v>
      </c>
      <c r="AH24" s="180">
        <v>0</v>
      </c>
      <c r="AI24" s="180">
        <v>0</v>
      </c>
      <c r="AJ24" s="180">
        <v>0</v>
      </c>
      <c r="AK24" s="180">
        <v>0</v>
      </c>
      <c r="AL24" s="180">
        <v>0</v>
      </c>
      <c r="AM24" s="180">
        <v>0</v>
      </c>
      <c r="AN24" s="180">
        <v>0</v>
      </c>
      <c r="AO24" s="180">
        <v>0</v>
      </c>
      <c r="AP24" s="180">
        <v>0</v>
      </c>
      <c r="AQ24" s="180">
        <v>0</v>
      </c>
      <c r="AR24" s="180">
        <v>0</v>
      </c>
      <c r="AS24" s="180">
        <v>0</v>
      </c>
      <c r="AT24" s="180">
        <v>0</v>
      </c>
      <c r="AU24" s="180">
        <v>0</v>
      </c>
      <c r="AV24" s="180">
        <v>0</v>
      </c>
      <c r="AW24" s="180">
        <v>0</v>
      </c>
      <c r="AX24" s="180">
        <v>0</v>
      </c>
      <c r="AY24" s="90"/>
      <c r="AZ24" s="180">
        <v>0</v>
      </c>
      <c r="BA24" s="180">
        <v>0</v>
      </c>
      <c r="BB24" s="180">
        <v>0</v>
      </c>
      <c r="BC24" s="180">
        <v>0</v>
      </c>
      <c r="BD24" s="180">
        <v>0</v>
      </c>
      <c r="BE24" s="180">
        <v>0</v>
      </c>
      <c r="BF24" s="180">
        <v>0</v>
      </c>
      <c r="BG24" s="111"/>
      <c r="BH24" s="90"/>
      <c r="BI24" s="180">
        <v>0</v>
      </c>
      <c r="BJ24" s="180">
        <v>0</v>
      </c>
      <c r="BK24" s="180">
        <v>0</v>
      </c>
      <c r="BL24" s="90"/>
      <c r="BN24" s="90"/>
      <c r="BO24" s="112"/>
      <c r="BP24" s="112"/>
      <c r="BQ24" s="112"/>
      <c r="BR24" s="112"/>
      <c r="BS24" s="112"/>
      <c r="BT24" s="112"/>
      <c r="BU24" s="112"/>
      <c r="BV24" s="112"/>
      <c r="BW24" s="112"/>
      <c r="BX24" s="112"/>
      <c r="BY24" s="112"/>
      <c r="BZ24" s="112"/>
      <c r="CA24" s="112"/>
      <c r="CB24" s="112"/>
      <c r="CC24" s="112"/>
      <c r="CD24" s="112"/>
      <c r="CE24" s="112"/>
      <c r="CF24" s="178"/>
    </row>
    <row r="25" spans="2:84" ht="15" customHeight="1" x14ac:dyDescent="0.3">
      <c r="B25" s="90"/>
      <c r="C25" s="212">
        <f t="shared" si="1"/>
        <v>11</v>
      </c>
      <c r="D25" s="212" t="str">
        <v>Selassi II</v>
      </c>
      <c r="E25" s="212" t="str">
        <v>Trent XWB-84</v>
      </c>
      <c r="F25" s="212" t="str">
        <v>Ethiopia</v>
      </c>
      <c r="G25" s="212" t="str">
        <v>MEA</v>
      </c>
      <c r="H25" s="212" t="str">
        <v>Min Term Extension</v>
      </c>
      <c r="I25" s="212" t="str">
        <v>Term Extension</v>
      </c>
      <c r="J25" s="252" t="str">
        <v>Campaign</v>
      </c>
      <c r="K25" s="257">
        <v>1</v>
      </c>
      <c r="L25" s="216" t="str">
        <v/>
      </c>
      <c r="M25" s="212" t="str">
        <v/>
      </c>
      <c r="N25" s="217">
        <v>0.49</v>
      </c>
      <c r="O25" s="212" t="str">
        <v>Med</v>
      </c>
      <c r="P25" s="254" t="str">
        <v>Med</v>
      </c>
      <c r="Q25" s="254" t="str">
        <v>Hopper</v>
      </c>
      <c r="R25" s="109"/>
      <c r="S25" s="156">
        <v>30</v>
      </c>
      <c r="T25" s="156">
        <v>0</v>
      </c>
      <c r="U25" s="156">
        <v>30</v>
      </c>
      <c r="V25" s="153">
        <f t="shared" si="0"/>
        <v>30</v>
      </c>
      <c r="W25" s="90"/>
      <c r="Y25" s="180">
        <v>0</v>
      </c>
      <c r="Z25" s="180">
        <v>0</v>
      </c>
      <c r="AA25" s="180">
        <v>0</v>
      </c>
      <c r="AB25" s="180">
        <v>0</v>
      </c>
      <c r="AC25" s="180">
        <v>0</v>
      </c>
      <c r="AD25" s="180">
        <v>0</v>
      </c>
      <c r="AE25" s="180">
        <v>0</v>
      </c>
      <c r="AF25" s="180">
        <v>0</v>
      </c>
      <c r="AG25" s="180">
        <v>0</v>
      </c>
      <c r="AH25" s="180">
        <v>0</v>
      </c>
      <c r="AI25" s="180">
        <v>0</v>
      </c>
      <c r="AJ25" s="180">
        <v>0</v>
      </c>
      <c r="AK25" s="180">
        <v>0</v>
      </c>
      <c r="AL25" s="180">
        <v>0</v>
      </c>
      <c r="AM25" s="180">
        <v>0</v>
      </c>
      <c r="AN25" s="180">
        <v>0</v>
      </c>
      <c r="AO25" s="180">
        <v>0</v>
      </c>
      <c r="AP25" s="180">
        <v>0</v>
      </c>
      <c r="AQ25" s="180">
        <v>0</v>
      </c>
      <c r="AR25" s="180">
        <v>0</v>
      </c>
      <c r="AS25" s="180">
        <v>0</v>
      </c>
      <c r="AT25" s="180">
        <v>0</v>
      </c>
      <c r="AU25" s="180">
        <v>0</v>
      </c>
      <c r="AV25" s="180">
        <v>0</v>
      </c>
      <c r="AW25" s="180">
        <v>0</v>
      </c>
      <c r="AX25" s="180">
        <v>0</v>
      </c>
      <c r="AY25" s="90"/>
      <c r="AZ25" s="180">
        <v>0</v>
      </c>
      <c r="BA25" s="180">
        <v>0</v>
      </c>
      <c r="BB25" s="180">
        <v>0</v>
      </c>
      <c r="BC25" s="180">
        <v>0</v>
      </c>
      <c r="BD25" s="180">
        <v>0</v>
      </c>
      <c r="BE25" s="180">
        <v>0</v>
      </c>
      <c r="BF25" s="180">
        <v>0</v>
      </c>
      <c r="BG25" s="111"/>
      <c r="BH25" s="90"/>
      <c r="BI25" s="180">
        <v>0</v>
      </c>
      <c r="BJ25" s="180">
        <v>0</v>
      </c>
      <c r="BK25" s="180">
        <v>0</v>
      </c>
      <c r="BL25" s="90"/>
      <c r="BN25" s="90"/>
      <c r="BO25" s="112"/>
      <c r="BP25" s="112"/>
      <c r="BQ25" s="112"/>
      <c r="BR25" s="112"/>
      <c r="BS25" s="112"/>
      <c r="BT25" s="112"/>
      <c r="BU25" s="112"/>
      <c r="BV25" s="112"/>
      <c r="BW25" s="112"/>
      <c r="BX25" s="112"/>
      <c r="BY25" s="112"/>
      <c r="BZ25" s="112"/>
      <c r="CA25" s="112"/>
      <c r="CB25" s="112"/>
      <c r="CC25" s="112"/>
      <c r="CD25" s="112"/>
      <c r="CE25" s="112"/>
      <c r="CF25" s="178"/>
    </row>
    <row r="26" spans="2:84" ht="15" customHeight="1" x14ac:dyDescent="0.3">
      <c r="B26" s="90"/>
      <c r="C26" s="212">
        <f t="shared" si="1"/>
        <v>12</v>
      </c>
      <c r="D26" s="212" t="str">
        <v>Selassi II</v>
      </c>
      <c r="E26" s="212" t="str">
        <v>Trent XWB-84</v>
      </c>
      <c r="F26" s="212" t="str">
        <v>Ethiopia</v>
      </c>
      <c r="G26" s="212" t="str">
        <v>MEA</v>
      </c>
      <c r="H26" s="212" t="str">
        <v>Increase escalation</v>
      </c>
      <c r="I26" s="212" t="str">
        <v>TCA Amendments</v>
      </c>
      <c r="J26" s="252" t="str">
        <v>Campaign</v>
      </c>
      <c r="K26" s="257">
        <v>1</v>
      </c>
      <c r="L26" s="216" t="str">
        <v/>
      </c>
      <c r="M26" s="212" t="str">
        <v/>
      </c>
      <c r="N26" s="217">
        <v>0.49</v>
      </c>
      <c r="O26" s="212" t="str">
        <v>Low</v>
      </c>
      <c r="P26" s="254" t="str">
        <v>Low</v>
      </c>
      <c r="Q26" s="254" t="str">
        <v>Hopper</v>
      </c>
      <c r="R26" s="109"/>
      <c r="S26" s="156">
        <v>11.84</v>
      </c>
      <c r="T26" s="156">
        <v>0</v>
      </c>
      <c r="U26" s="156">
        <v>2.3679999999999999</v>
      </c>
      <c r="V26" s="153">
        <f t="shared" si="0"/>
        <v>2.3679999999999999</v>
      </c>
      <c r="W26" s="90"/>
      <c r="Y26" s="180">
        <v>0</v>
      </c>
      <c r="Z26" s="180">
        <v>0</v>
      </c>
      <c r="AA26" s="180">
        <v>0</v>
      </c>
      <c r="AB26" s="180">
        <v>0</v>
      </c>
      <c r="AC26" s="180">
        <v>0</v>
      </c>
      <c r="AD26" s="180">
        <v>0</v>
      </c>
      <c r="AE26" s="180">
        <v>0</v>
      </c>
      <c r="AF26" s="180">
        <v>0</v>
      </c>
      <c r="AG26" s="180">
        <v>0</v>
      </c>
      <c r="AH26" s="180">
        <v>0</v>
      </c>
      <c r="AI26" s="180">
        <v>0</v>
      </c>
      <c r="AJ26" s="180">
        <v>0</v>
      </c>
      <c r="AK26" s="180">
        <v>0</v>
      </c>
      <c r="AL26" s="180">
        <v>0</v>
      </c>
      <c r="AM26" s="180">
        <v>0</v>
      </c>
      <c r="AN26" s="180">
        <v>0</v>
      </c>
      <c r="AO26" s="180">
        <v>0</v>
      </c>
      <c r="AP26" s="180">
        <v>0</v>
      </c>
      <c r="AQ26" s="180">
        <v>0</v>
      </c>
      <c r="AR26" s="180">
        <v>0</v>
      </c>
      <c r="AS26" s="180">
        <v>0</v>
      </c>
      <c r="AT26" s="180">
        <v>0</v>
      </c>
      <c r="AU26" s="180">
        <v>0</v>
      </c>
      <c r="AV26" s="180">
        <v>0</v>
      </c>
      <c r="AW26" s="180">
        <v>0</v>
      </c>
      <c r="AX26" s="180">
        <v>0</v>
      </c>
      <c r="AY26" s="90"/>
      <c r="AZ26" s="180">
        <v>0</v>
      </c>
      <c r="BA26" s="180">
        <v>0</v>
      </c>
      <c r="BB26" s="180">
        <v>0</v>
      </c>
      <c r="BC26" s="180">
        <v>0</v>
      </c>
      <c r="BD26" s="180">
        <v>0</v>
      </c>
      <c r="BE26" s="180">
        <v>0</v>
      </c>
      <c r="BF26" s="180">
        <v>0</v>
      </c>
      <c r="BG26" s="111"/>
      <c r="BH26" s="90"/>
      <c r="BI26" s="180">
        <v>0</v>
      </c>
      <c r="BJ26" s="180">
        <v>0</v>
      </c>
      <c r="BK26" s="180">
        <v>0</v>
      </c>
      <c r="BL26" s="90"/>
      <c r="BN26" s="90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78"/>
    </row>
    <row r="27" spans="2:84" ht="15" customHeight="1" x14ac:dyDescent="0.3">
      <c r="B27" s="90"/>
      <c r="C27" s="212">
        <f t="shared" si="1"/>
        <v>13</v>
      </c>
      <c r="D27" s="212" t="str">
        <v>Selassi II</v>
      </c>
      <c r="E27" s="212" t="str">
        <v>Trent XWB-84</v>
      </c>
      <c r="F27" s="212" t="str">
        <v>Ethiopia</v>
      </c>
      <c r="G27" s="212" t="str">
        <v>MEA</v>
      </c>
      <c r="H27" s="212" t="str">
        <v>Credit Back Removal</v>
      </c>
      <c r="I27" s="212" t="str">
        <v>TCA Amendments</v>
      </c>
      <c r="J27" s="252" t="str">
        <v>Campaign</v>
      </c>
      <c r="K27" s="257">
        <v>1</v>
      </c>
      <c r="L27" s="216" t="str">
        <v/>
      </c>
      <c r="M27" s="212" t="str">
        <v/>
      </c>
      <c r="N27" s="217">
        <v>0.49</v>
      </c>
      <c r="O27" s="212" t="str">
        <v>Med</v>
      </c>
      <c r="P27" s="254" t="str">
        <v>Med</v>
      </c>
      <c r="Q27" s="254" t="str">
        <v>Hopper</v>
      </c>
      <c r="R27" s="109"/>
      <c r="S27" s="156">
        <v>4.4400000000000004</v>
      </c>
      <c r="T27" s="156">
        <v>0</v>
      </c>
      <c r="U27" s="156">
        <v>1.48</v>
      </c>
      <c r="V27" s="153">
        <f t="shared" si="0"/>
        <v>1.48</v>
      </c>
      <c r="W27" s="90"/>
      <c r="Y27" s="180">
        <v>0</v>
      </c>
      <c r="Z27" s="180">
        <v>0</v>
      </c>
      <c r="AA27" s="180">
        <v>0</v>
      </c>
      <c r="AB27" s="180">
        <v>0</v>
      </c>
      <c r="AC27" s="180">
        <v>0</v>
      </c>
      <c r="AD27" s="180">
        <v>0</v>
      </c>
      <c r="AE27" s="180">
        <v>0</v>
      </c>
      <c r="AF27" s="180">
        <v>0</v>
      </c>
      <c r="AG27" s="180">
        <v>0</v>
      </c>
      <c r="AH27" s="180">
        <v>0</v>
      </c>
      <c r="AI27" s="180">
        <v>0</v>
      </c>
      <c r="AJ27" s="180">
        <v>0</v>
      </c>
      <c r="AK27" s="180">
        <v>0</v>
      </c>
      <c r="AL27" s="180">
        <v>0</v>
      </c>
      <c r="AM27" s="180">
        <v>0</v>
      </c>
      <c r="AN27" s="180">
        <v>0</v>
      </c>
      <c r="AO27" s="180">
        <v>0</v>
      </c>
      <c r="AP27" s="180">
        <v>0</v>
      </c>
      <c r="AQ27" s="180">
        <v>0</v>
      </c>
      <c r="AR27" s="180">
        <v>0</v>
      </c>
      <c r="AS27" s="180">
        <v>0</v>
      </c>
      <c r="AT27" s="180">
        <v>0</v>
      </c>
      <c r="AU27" s="180">
        <v>0</v>
      </c>
      <c r="AV27" s="180">
        <v>0</v>
      </c>
      <c r="AW27" s="180">
        <v>0</v>
      </c>
      <c r="AX27" s="180">
        <v>0</v>
      </c>
      <c r="AY27" s="90"/>
      <c r="AZ27" s="180">
        <v>0</v>
      </c>
      <c r="BA27" s="180">
        <v>0</v>
      </c>
      <c r="BB27" s="180">
        <v>0</v>
      </c>
      <c r="BC27" s="180">
        <v>0</v>
      </c>
      <c r="BD27" s="180">
        <v>0</v>
      </c>
      <c r="BE27" s="180">
        <v>0</v>
      </c>
      <c r="BF27" s="180">
        <v>0</v>
      </c>
      <c r="BG27" s="181"/>
      <c r="BH27" s="90"/>
      <c r="BI27" s="180">
        <v>0</v>
      </c>
      <c r="BJ27" s="180">
        <v>0</v>
      </c>
      <c r="BK27" s="180">
        <v>0</v>
      </c>
      <c r="BL27" s="90"/>
      <c r="BN27" s="90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112"/>
      <c r="CE27" s="112"/>
      <c r="CF27" s="178"/>
    </row>
    <row r="28" spans="2:84" ht="15" hidden="1" customHeight="1" x14ac:dyDescent="0.3">
      <c r="B28" s="90"/>
      <c r="C28" s="224">
        <f t="shared" si="1"/>
        <v>14</v>
      </c>
      <c r="D28" s="224" t="str">
        <v>Burgundy</v>
      </c>
      <c r="E28" s="224" t="str">
        <v>Trent XWB-97</v>
      </c>
      <c r="F28" s="224" t="str">
        <v>Qatar</v>
      </c>
      <c r="G28" s="224" t="str">
        <v>MEA</v>
      </c>
      <c r="H28" s="224" t="str">
        <v>SPE Pull-forward</v>
      </c>
      <c r="I28" s="224" t="str">
        <v>TCA Amendments</v>
      </c>
      <c r="J28" s="258" t="str">
        <v>Increased SPE Discount</v>
      </c>
      <c r="K28" s="259">
        <v>1</v>
      </c>
      <c r="L28" s="227" t="str">
        <v>yes</v>
      </c>
      <c r="M28" s="224" t="str">
        <v/>
      </c>
      <c r="N28" s="228">
        <v>0.87</v>
      </c>
      <c r="O28" s="224" t="str">
        <v>High</v>
      </c>
      <c r="P28" s="260" t="str">
        <v>Low</v>
      </c>
      <c r="Q28" s="260" t="str">
        <v>Completed</v>
      </c>
      <c r="R28" s="286"/>
      <c r="S28" s="158">
        <v>90</v>
      </c>
      <c r="T28" s="158">
        <v>0</v>
      </c>
      <c r="U28" s="158">
        <v>0</v>
      </c>
      <c r="V28" s="158">
        <f t="shared" si="0"/>
        <v>0</v>
      </c>
      <c r="W28" s="90"/>
      <c r="Y28" s="180">
        <v>0</v>
      </c>
      <c r="Z28" s="180">
        <v>0</v>
      </c>
      <c r="AA28" s="180">
        <v>0</v>
      </c>
      <c r="AB28" s="180">
        <v>0</v>
      </c>
      <c r="AC28" s="180">
        <v>0</v>
      </c>
      <c r="AD28" s="180">
        <v>0</v>
      </c>
      <c r="AE28" s="180">
        <v>0</v>
      </c>
      <c r="AF28" s="180">
        <v>0</v>
      </c>
      <c r="AG28" s="180">
        <v>0</v>
      </c>
      <c r="AH28" s="180">
        <v>0</v>
      </c>
      <c r="AI28" s="180">
        <v>0</v>
      </c>
      <c r="AJ28" s="180">
        <v>0</v>
      </c>
      <c r="AK28" s="180">
        <v>0</v>
      </c>
      <c r="AL28" s="180">
        <v>0</v>
      </c>
      <c r="AM28" s="180">
        <v>0</v>
      </c>
      <c r="AN28" s="180">
        <v>0</v>
      </c>
      <c r="AO28" s="180">
        <v>0</v>
      </c>
      <c r="AP28" s="180">
        <v>0</v>
      </c>
      <c r="AQ28" s="180">
        <v>0</v>
      </c>
      <c r="AR28" s="180">
        <v>0</v>
      </c>
      <c r="AS28" s="180">
        <v>0</v>
      </c>
      <c r="AT28" s="180">
        <v>0</v>
      </c>
      <c r="AU28" s="180">
        <v>0</v>
      </c>
      <c r="AV28" s="180">
        <v>0</v>
      </c>
      <c r="AW28" s="180">
        <v>0</v>
      </c>
      <c r="AX28" s="180">
        <v>0</v>
      </c>
      <c r="AY28" s="90"/>
      <c r="AZ28" s="180">
        <v>0</v>
      </c>
      <c r="BA28" s="180">
        <v>0</v>
      </c>
      <c r="BB28" s="180">
        <v>0</v>
      </c>
      <c r="BC28" s="180">
        <v>0</v>
      </c>
      <c r="BD28" s="180">
        <v>0</v>
      </c>
      <c r="BE28" s="180">
        <v>0</v>
      </c>
      <c r="BF28" s="180">
        <v>0</v>
      </c>
      <c r="BG28" s="111"/>
      <c r="BH28" s="90"/>
      <c r="BI28" s="180">
        <v>0</v>
      </c>
      <c r="BJ28" s="180">
        <v>0</v>
      </c>
      <c r="BK28" s="180">
        <v>0</v>
      </c>
      <c r="BL28" s="90"/>
      <c r="BN28" s="90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112"/>
      <c r="CE28" s="112"/>
      <c r="CF28" s="178"/>
    </row>
    <row r="29" spans="2:84" ht="15" hidden="1" customHeight="1" x14ac:dyDescent="0.3">
      <c r="B29" s="90"/>
      <c r="C29" s="212">
        <f t="shared" si="1"/>
        <v>15</v>
      </c>
      <c r="D29" s="212" t="str">
        <v>Burgundy II</v>
      </c>
      <c r="E29" s="212" t="str">
        <v>Trent XWB-84</v>
      </c>
      <c r="F29" s="212" t="str">
        <v>Qatar</v>
      </c>
      <c r="G29" s="212" t="str">
        <v>MEA</v>
      </c>
      <c r="H29" s="212" t="str">
        <v>Exit for convenience removal -84</v>
      </c>
      <c r="I29" s="212" t="str">
        <v>TCA Amendments</v>
      </c>
      <c r="J29" s="252" t="str">
        <v xml:space="preserve">Term Extension </v>
      </c>
      <c r="K29" s="257">
        <v>1</v>
      </c>
      <c r="L29" s="216" t="str">
        <v/>
      </c>
      <c r="M29" s="212" t="str">
        <v/>
      </c>
      <c r="N29" s="217">
        <v>0.77</v>
      </c>
      <c r="O29" s="212" t="str">
        <v>High</v>
      </c>
      <c r="P29" s="254" t="str">
        <v>High</v>
      </c>
      <c r="Q29" s="254" t="str">
        <v>Contracting</v>
      </c>
      <c r="R29" s="109"/>
      <c r="S29" s="156">
        <v>68.08</v>
      </c>
      <c r="T29" s="156">
        <v>68.08</v>
      </c>
      <c r="U29" s="156">
        <v>0</v>
      </c>
      <c r="V29" s="153">
        <f t="shared" si="0"/>
        <v>68.08</v>
      </c>
      <c r="W29" s="90"/>
      <c r="Y29" s="180">
        <v>0</v>
      </c>
      <c r="Z29" s="180">
        <v>0</v>
      </c>
      <c r="AA29" s="180">
        <v>0</v>
      </c>
      <c r="AB29" s="180">
        <v>0</v>
      </c>
      <c r="AC29" s="180">
        <v>0</v>
      </c>
      <c r="AD29" s="180">
        <v>0</v>
      </c>
      <c r="AE29" s="180">
        <v>0</v>
      </c>
      <c r="AF29" s="180">
        <v>0</v>
      </c>
      <c r="AG29" s="180">
        <v>0</v>
      </c>
      <c r="AH29" s="180">
        <v>0</v>
      </c>
      <c r="AI29" s="180">
        <v>0</v>
      </c>
      <c r="AJ29" s="180">
        <v>0</v>
      </c>
      <c r="AK29" s="180">
        <v>0</v>
      </c>
      <c r="AL29" s="180">
        <v>0</v>
      </c>
      <c r="AM29" s="180">
        <v>0</v>
      </c>
      <c r="AN29" s="180">
        <v>0</v>
      </c>
      <c r="AO29" s="180">
        <v>0</v>
      </c>
      <c r="AP29" s="180">
        <v>0</v>
      </c>
      <c r="AQ29" s="180">
        <v>0</v>
      </c>
      <c r="AR29" s="180">
        <v>0</v>
      </c>
      <c r="AS29" s="180">
        <v>0</v>
      </c>
      <c r="AT29" s="180">
        <v>0</v>
      </c>
      <c r="AU29" s="180">
        <v>0</v>
      </c>
      <c r="AV29" s="180">
        <v>0</v>
      </c>
      <c r="AW29" s="180">
        <v>0</v>
      </c>
      <c r="AX29" s="180">
        <v>0</v>
      </c>
      <c r="AY29" s="90"/>
      <c r="AZ29" s="180">
        <v>0</v>
      </c>
      <c r="BA29" s="180">
        <v>0</v>
      </c>
      <c r="BB29" s="180">
        <v>0</v>
      </c>
      <c r="BC29" s="180">
        <v>0</v>
      </c>
      <c r="BD29" s="180">
        <v>0</v>
      </c>
      <c r="BE29" s="180">
        <v>0</v>
      </c>
      <c r="BF29" s="180">
        <v>0</v>
      </c>
      <c r="BG29" s="181"/>
      <c r="BH29" s="90"/>
      <c r="BI29" s="180">
        <v>0</v>
      </c>
      <c r="BJ29" s="180">
        <v>0</v>
      </c>
      <c r="BK29" s="180">
        <v>0</v>
      </c>
      <c r="BL29" s="90"/>
      <c r="BN29" s="90"/>
      <c r="BO29" s="172">
        <v>1</v>
      </c>
      <c r="BP29" s="172">
        <v>1</v>
      </c>
      <c r="BQ29" s="172">
        <v>1</v>
      </c>
      <c r="BR29" s="172">
        <v>1</v>
      </c>
      <c r="BS29" s="172">
        <v>1</v>
      </c>
      <c r="BT29" s="172">
        <v>1</v>
      </c>
      <c r="BU29" s="172">
        <v>1</v>
      </c>
      <c r="BV29" s="172">
        <v>1</v>
      </c>
      <c r="BW29" s="172">
        <v>1</v>
      </c>
      <c r="BX29" s="172">
        <v>1</v>
      </c>
      <c r="BY29" s="172">
        <v>1</v>
      </c>
      <c r="BZ29" s="172">
        <v>1</v>
      </c>
      <c r="CA29" s="172">
        <v>1</v>
      </c>
      <c r="CB29" s="172">
        <v>1</v>
      </c>
      <c r="CC29" s="172">
        <v>1</v>
      </c>
      <c r="CD29" s="172">
        <v>1</v>
      </c>
      <c r="CE29" s="172">
        <v>1</v>
      </c>
      <c r="CF29" s="178"/>
    </row>
    <row r="30" spans="2:84" ht="15" hidden="1" customHeight="1" x14ac:dyDescent="0.3">
      <c r="B30" s="90"/>
      <c r="C30" s="212">
        <f t="shared" si="1"/>
        <v>16</v>
      </c>
      <c r="D30" s="212" t="str">
        <v>Burgundy III</v>
      </c>
      <c r="E30" s="212" t="str">
        <v>Trent XWB-97</v>
      </c>
      <c r="F30" s="212" t="str">
        <v>Qatar</v>
      </c>
      <c r="G30" s="212" t="str">
        <v>MEA</v>
      </c>
      <c r="H30" s="212" t="str">
        <v>Exit for convenience removal -97</v>
      </c>
      <c r="I30" s="212" t="str">
        <v>TCA Amendments</v>
      </c>
      <c r="J30" s="252" t="str">
        <v xml:space="preserve">Term Extension </v>
      </c>
      <c r="K30" s="257">
        <v>2</v>
      </c>
      <c r="L30" s="216" t="str">
        <v/>
      </c>
      <c r="M30" s="212" t="str">
        <v/>
      </c>
      <c r="N30" s="217">
        <v>0.87</v>
      </c>
      <c r="O30" s="212" t="str">
        <v>Low</v>
      </c>
      <c r="P30" s="254" t="str">
        <v>High</v>
      </c>
      <c r="Q30" s="254" t="str">
        <v>Hopper</v>
      </c>
      <c r="R30" s="109"/>
      <c r="S30" s="156">
        <v>45.88</v>
      </c>
      <c r="T30" s="156">
        <v>0</v>
      </c>
      <c r="U30" s="156">
        <v>45.88</v>
      </c>
      <c r="V30" s="153">
        <f t="shared" si="0"/>
        <v>45.88</v>
      </c>
      <c r="W30" s="90"/>
      <c r="Y30" s="180">
        <v>0</v>
      </c>
      <c r="Z30" s="180">
        <v>0</v>
      </c>
      <c r="AA30" s="180">
        <v>0</v>
      </c>
      <c r="AB30" s="180">
        <v>0</v>
      </c>
      <c r="AC30" s="180">
        <v>0</v>
      </c>
      <c r="AD30" s="180">
        <v>0</v>
      </c>
      <c r="AE30" s="180">
        <v>0</v>
      </c>
      <c r="AF30" s="180">
        <v>0</v>
      </c>
      <c r="AG30" s="180">
        <v>0</v>
      </c>
      <c r="AH30" s="180">
        <v>0</v>
      </c>
      <c r="AI30" s="180">
        <v>0</v>
      </c>
      <c r="AJ30" s="180">
        <v>0</v>
      </c>
      <c r="AK30" s="180">
        <v>0</v>
      </c>
      <c r="AL30" s="180">
        <v>0</v>
      </c>
      <c r="AM30" s="180">
        <v>0</v>
      </c>
      <c r="AN30" s="180">
        <v>0</v>
      </c>
      <c r="AO30" s="180">
        <v>0</v>
      </c>
      <c r="AP30" s="180">
        <v>0</v>
      </c>
      <c r="AQ30" s="180">
        <v>0</v>
      </c>
      <c r="AR30" s="180">
        <v>0</v>
      </c>
      <c r="AS30" s="180">
        <v>0</v>
      </c>
      <c r="AT30" s="180">
        <v>0</v>
      </c>
      <c r="AU30" s="180">
        <v>0</v>
      </c>
      <c r="AV30" s="180">
        <v>0</v>
      </c>
      <c r="AW30" s="180">
        <v>0</v>
      </c>
      <c r="AX30" s="180">
        <v>0</v>
      </c>
      <c r="AY30" s="90"/>
      <c r="AZ30" s="180">
        <v>0</v>
      </c>
      <c r="BA30" s="180">
        <v>0</v>
      </c>
      <c r="BB30" s="180">
        <v>0</v>
      </c>
      <c r="BC30" s="180">
        <v>0</v>
      </c>
      <c r="BD30" s="180">
        <v>0</v>
      </c>
      <c r="BE30" s="180">
        <v>0</v>
      </c>
      <c r="BF30" s="180">
        <v>0</v>
      </c>
      <c r="BG30" s="181"/>
      <c r="BH30" s="90"/>
      <c r="BI30" s="180">
        <v>0</v>
      </c>
      <c r="BJ30" s="180">
        <v>0</v>
      </c>
      <c r="BK30" s="180">
        <v>0</v>
      </c>
      <c r="BL30" s="90"/>
      <c r="BN30" s="90"/>
      <c r="BO30" s="112"/>
      <c r="BP30" s="112"/>
      <c r="BQ30" s="112"/>
      <c r="BR30" s="112"/>
      <c r="BS30" s="112"/>
      <c r="BT30" s="112"/>
      <c r="BU30" s="112"/>
      <c r="BV30" s="112"/>
      <c r="BW30" s="112"/>
      <c r="BX30" s="112"/>
      <c r="BY30" s="112"/>
      <c r="BZ30" s="112"/>
      <c r="CA30" s="112"/>
      <c r="CB30" s="112"/>
      <c r="CC30" s="112"/>
      <c r="CD30" s="112"/>
      <c r="CE30" s="112"/>
      <c r="CF30" s="178"/>
    </row>
    <row r="31" spans="2:84" ht="15" hidden="1" customHeight="1" thickBot="1" x14ac:dyDescent="0.35">
      <c r="B31" s="90"/>
      <c r="C31" s="213">
        <f t="shared" si="1"/>
        <v>17</v>
      </c>
      <c r="D31" s="213" t="str">
        <v>QA</v>
      </c>
      <c r="E31" s="213" t="str">
        <v>Trent 500</v>
      </c>
      <c r="F31" s="230" t="str">
        <v>Qatar Amiri</v>
      </c>
      <c r="G31" s="213" t="str">
        <v>MEA</v>
      </c>
      <c r="H31" s="213" t="str">
        <v>Sell 1 x SPE</v>
      </c>
      <c r="I31" s="213" t="str">
        <v>SPE increase</v>
      </c>
      <c r="J31" s="261" t="str">
        <v>Upsell</v>
      </c>
      <c r="K31" s="262">
        <v>1</v>
      </c>
      <c r="L31" s="233" t="str">
        <v>yes</v>
      </c>
      <c r="M31" s="230">
        <v>1</v>
      </c>
      <c r="N31" s="234">
        <v>0</v>
      </c>
      <c r="O31" s="213" t="str">
        <v>Med</v>
      </c>
      <c r="P31" s="263" t="str">
        <v>Med</v>
      </c>
      <c r="Q31" s="264" t="str">
        <v>Contracting</v>
      </c>
      <c r="R31" s="121"/>
      <c r="S31" s="159">
        <v>7.5</v>
      </c>
      <c r="T31" s="159">
        <v>5</v>
      </c>
      <c r="U31" s="159">
        <v>0</v>
      </c>
      <c r="V31" s="160">
        <f t="shared" si="0"/>
        <v>5</v>
      </c>
      <c r="W31" s="90"/>
      <c r="Y31" s="180">
        <v>0</v>
      </c>
      <c r="Z31" s="180">
        <v>0</v>
      </c>
      <c r="AA31" s="180">
        <v>0</v>
      </c>
      <c r="AB31" s="180">
        <v>0</v>
      </c>
      <c r="AC31" s="180">
        <v>0</v>
      </c>
      <c r="AD31" s="180">
        <v>0</v>
      </c>
      <c r="AE31" s="180">
        <v>0</v>
      </c>
      <c r="AF31" s="180">
        <v>0</v>
      </c>
      <c r="AG31" s="180">
        <v>0</v>
      </c>
      <c r="AH31" s="180">
        <v>0</v>
      </c>
      <c r="AI31" s="180">
        <v>0</v>
      </c>
      <c r="AJ31" s="180">
        <v>0</v>
      </c>
      <c r="AK31" s="180">
        <v>0</v>
      </c>
      <c r="AL31" s="180">
        <v>0</v>
      </c>
      <c r="AM31" s="180">
        <v>0</v>
      </c>
      <c r="AN31" s="180">
        <v>0</v>
      </c>
      <c r="AO31" s="180">
        <v>0</v>
      </c>
      <c r="AP31" s="180">
        <v>0</v>
      </c>
      <c r="AQ31" s="180">
        <v>0</v>
      </c>
      <c r="AR31" s="180">
        <v>0</v>
      </c>
      <c r="AS31" s="180">
        <v>0</v>
      </c>
      <c r="AT31" s="180">
        <v>0</v>
      </c>
      <c r="AU31" s="180">
        <v>0</v>
      </c>
      <c r="AV31" s="180">
        <v>0</v>
      </c>
      <c r="AW31" s="180">
        <v>0</v>
      </c>
      <c r="AX31" s="180">
        <v>0</v>
      </c>
      <c r="AY31" s="90"/>
      <c r="AZ31" s="180">
        <v>0</v>
      </c>
      <c r="BA31" s="180">
        <v>0</v>
      </c>
      <c r="BB31" s="180">
        <v>0</v>
      </c>
      <c r="BC31" s="180">
        <v>0</v>
      </c>
      <c r="BD31" s="180">
        <v>0</v>
      </c>
      <c r="BE31" s="180">
        <v>0</v>
      </c>
      <c r="BF31" s="180">
        <v>0</v>
      </c>
      <c r="BG31" s="181"/>
      <c r="BH31" s="90"/>
      <c r="BI31" s="180">
        <v>0</v>
      </c>
      <c r="BJ31" s="180">
        <v>0</v>
      </c>
      <c r="BK31" s="180">
        <v>0</v>
      </c>
      <c r="BL31" s="90"/>
      <c r="BN31" s="90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78"/>
    </row>
    <row r="32" spans="2:84" ht="15" hidden="1" customHeight="1" thickBot="1" x14ac:dyDescent="0.35">
      <c r="B32" s="90"/>
      <c r="C32" s="237">
        <f t="shared" si="1"/>
        <v>18</v>
      </c>
      <c r="D32" s="238" t="str">
        <v>Horus</v>
      </c>
      <c r="E32" s="238" t="str">
        <v>Trent 1000</v>
      </c>
      <c r="F32" s="238" t="str">
        <v>Egypt</v>
      </c>
      <c r="G32" s="238" t="str">
        <v>MEA</v>
      </c>
      <c r="H32" s="238" t="str">
        <v>Correct the CRP!!</v>
      </c>
      <c r="I32" s="238" t="str">
        <v>TCA Amendments</v>
      </c>
      <c r="J32" s="265" t="str">
        <v>Min Term extension</v>
      </c>
      <c r="K32" s="266">
        <v>2</v>
      </c>
      <c r="L32" s="241" t="str">
        <v/>
      </c>
      <c r="M32" s="238" t="str">
        <v/>
      </c>
      <c r="N32" s="242">
        <v>0.18</v>
      </c>
      <c r="O32" s="238" t="str">
        <v>Med</v>
      </c>
      <c r="P32" s="267" t="str">
        <v>Low</v>
      </c>
      <c r="Q32" s="267" t="str">
        <v>ICT</v>
      </c>
      <c r="R32" s="119"/>
      <c r="S32" s="161"/>
      <c r="T32" s="161">
        <v>0</v>
      </c>
      <c r="U32" s="161">
        <v>0</v>
      </c>
      <c r="V32" s="162">
        <f t="shared" si="0"/>
        <v>0</v>
      </c>
      <c r="W32" s="90"/>
      <c r="Y32" s="180">
        <v>0</v>
      </c>
      <c r="Z32" s="180">
        <v>0</v>
      </c>
      <c r="AA32" s="180">
        <v>0</v>
      </c>
      <c r="AB32" s="180">
        <v>0</v>
      </c>
      <c r="AC32" s="180">
        <v>0</v>
      </c>
      <c r="AD32" s="180">
        <v>0</v>
      </c>
      <c r="AE32" s="180">
        <v>0</v>
      </c>
      <c r="AF32" s="180">
        <v>0</v>
      </c>
      <c r="AG32" s="180">
        <v>0</v>
      </c>
      <c r="AH32" s="180">
        <v>0</v>
      </c>
      <c r="AI32" s="180">
        <v>0</v>
      </c>
      <c r="AJ32" s="180">
        <v>0</v>
      </c>
      <c r="AK32" s="180">
        <v>0</v>
      </c>
      <c r="AL32" s="180">
        <v>0</v>
      </c>
      <c r="AM32" s="180">
        <v>0</v>
      </c>
      <c r="AN32" s="180">
        <v>0</v>
      </c>
      <c r="AO32" s="180">
        <v>0</v>
      </c>
      <c r="AP32" s="180">
        <v>0</v>
      </c>
      <c r="AQ32" s="180">
        <v>0</v>
      </c>
      <c r="AR32" s="180">
        <v>0</v>
      </c>
      <c r="AS32" s="180">
        <v>0</v>
      </c>
      <c r="AT32" s="180">
        <v>0</v>
      </c>
      <c r="AU32" s="180">
        <v>0</v>
      </c>
      <c r="AV32" s="180">
        <v>0</v>
      </c>
      <c r="AW32" s="180">
        <v>0</v>
      </c>
      <c r="AX32" s="180">
        <v>0</v>
      </c>
      <c r="AY32" s="90"/>
      <c r="AZ32" s="180">
        <v>0</v>
      </c>
      <c r="BA32" s="180">
        <v>0</v>
      </c>
      <c r="BB32" s="180">
        <v>0</v>
      </c>
      <c r="BC32" s="180">
        <v>0</v>
      </c>
      <c r="BD32" s="180">
        <v>0</v>
      </c>
      <c r="BE32" s="180">
        <v>0</v>
      </c>
      <c r="BF32" s="180">
        <v>0</v>
      </c>
      <c r="BG32" s="111"/>
      <c r="BH32" s="90"/>
      <c r="BI32" s="180">
        <v>0</v>
      </c>
      <c r="BJ32" s="180">
        <v>0</v>
      </c>
      <c r="BK32" s="180">
        <v>0</v>
      </c>
      <c r="BL32" s="90"/>
      <c r="BN32" s="90"/>
      <c r="BO32" s="112"/>
      <c r="BP32" s="112"/>
      <c r="BQ32" s="112"/>
      <c r="BR32" s="112"/>
      <c r="BS32" s="112"/>
      <c r="BT32" s="112"/>
      <c r="BU32" s="112"/>
      <c r="BV32" s="112"/>
      <c r="BW32" s="112"/>
      <c r="BX32" s="112"/>
      <c r="BY32" s="112"/>
      <c r="BZ32" s="112"/>
      <c r="CA32" s="112"/>
      <c r="CB32" s="112"/>
      <c r="CC32" s="112"/>
      <c r="CD32" s="112"/>
      <c r="CE32" s="112"/>
      <c r="CF32" s="178"/>
    </row>
    <row r="33" spans="2:84" ht="15" hidden="1" customHeight="1" x14ac:dyDescent="0.3">
      <c r="B33" s="90"/>
      <c r="C33" s="212">
        <f t="shared" si="1"/>
        <v>19</v>
      </c>
      <c r="D33" s="212" t="str">
        <v>Horus II</v>
      </c>
      <c r="E33" s="212" t="str">
        <v>Trent 700</v>
      </c>
      <c r="F33" s="212" t="str">
        <v>Egypt</v>
      </c>
      <c r="G33" s="212" t="str">
        <v>MEA</v>
      </c>
      <c r="H33" s="212" t="str">
        <v xml:space="preserve">Term Extension </v>
      </c>
      <c r="I33" s="212" t="str">
        <v>Term Extension</v>
      </c>
      <c r="J33" s="252" t="str">
        <v>Existing Pricing</v>
      </c>
      <c r="K33" s="268">
        <v>1</v>
      </c>
      <c r="L33" s="216" t="str">
        <v/>
      </c>
      <c r="M33" s="212" t="str">
        <v/>
      </c>
      <c r="N33" s="217">
        <v>0.11</v>
      </c>
      <c r="O33" s="212" t="str">
        <v>High</v>
      </c>
      <c r="P33" s="254" t="str">
        <v>Med</v>
      </c>
      <c r="Q33" s="254" t="str">
        <v>ICT</v>
      </c>
      <c r="R33" s="109"/>
      <c r="S33" s="153">
        <v>120</v>
      </c>
      <c r="T33" s="153">
        <v>3</v>
      </c>
      <c r="U33" s="153">
        <v>14</v>
      </c>
      <c r="V33" s="153">
        <f t="shared" si="0"/>
        <v>17</v>
      </c>
      <c r="W33" s="90"/>
      <c r="Y33" s="180">
        <v>0</v>
      </c>
      <c r="Z33" s="180">
        <v>0</v>
      </c>
      <c r="AA33" s="180">
        <v>0</v>
      </c>
      <c r="AB33" s="180">
        <v>0</v>
      </c>
      <c r="AC33" s="180">
        <v>0</v>
      </c>
      <c r="AD33" s="180">
        <v>0</v>
      </c>
      <c r="AE33" s="180">
        <v>0</v>
      </c>
      <c r="AF33" s="180">
        <v>0</v>
      </c>
      <c r="AG33" s="180">
        <v>0</v>
      </c>
      <c r="AH33" s="180">
        <v>0</v>
      </c>
      <c r="AI33" s="180">
        <v>0</v>
      </c>
      <c r="AJ33" s="180">
        <v>0</v>
      </c>
      <c r="AK33" s="180">
        <v>0</v>
      </c>
      <c r="AL33" s="180">
        <v>0</v>
      </c>
      <c r="AM33" s="180">
        <v>0</v>
      </c>
      <c r="AN33" s="180">
        <v>0</v>
      </c>
      <c r="AO33" s="180">
        <v>0</v>
      </c>
      <c r="AP33" s="180">
        <v>0</v>
      </c>
      <c r="AQ33" s="180">
        <v>0</v>
      </c>
      <c r="AR33" s="180">
        <v>0</v>
      </c>
      <c r="AS33" s="180">
        <v>0</v>
      </c>
      <c r="AT33" s="180">
        <v>0</v>
      </c>
      <c r="AU33" s="180">
        <v>0</v>
      </c>
      <c r="AV33" s="180">
        <v>0</v>
      </c>
      <c r="AW33" s="180">
        <v>0</v>
      </c>
      <c r="AX33" s="180">
        <v>0</v>
      </c>
      <c r="AY33" s="90"/>
      <c r="AZ33" s="180">
        <v>0</v>
      </c>
      <c r="BA33" s="180">
        <v>0</v>
      </c>
      <c r="BB33" s="180">
        <v>0</v>
      </c>
      <c r="BC33" s="180">
        <v>0</v>
      </c>
      <c r="BD33" s="180">
        <v>0</v>
      </c>
      <c r="BE33" s="180">
        <v>0</v>
      </c>
      <c r="BF33" s="180">
        <v>0</v>
      </c>
      <c r="BG33" s="181"/>
      <c r="BH33" s="90"/>
      <c r="BI33" s="180">
        <v>0</v>
      </c>
      <c r="BJ33" s="180">
        <v>0</v>
      </c>
      <c r="BK33" s="180">
        <v>0</v>
      </c>
      <c r="BL33" s="90"/>
      <c r="BN33" s="90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112"/>
      <c r="CA33" s="112"/>
      <c r="CB33" s="112"/>
      <c r="CC33" s="112"/>
      <c r="CD33" s="112"/>
      <c r="CE33" s="112"/>
      <c r="CF33" s="178"/>
    </row>
    <row r="34" spans="2:84" ht="15" hidden="1" customHeight="1" x14ac:dyDescent="0.3">
      <c r="B34" s="90"/>
      <c r="C34" s="212">
        <f t="shared" si="1"/>
        <v>20</v>
      </c>
      <c r="D34" s="212" t="str">
        <v>Horus III</v>
      </c>
      <c r="E34" s="212" t="str">
        <v>Trent 1000</v>
      </c>
      <c r="F34" s="245" t="str">
        <v>Egypt</v>
      </c>
      <c r="G34" s="212" t="str">
        <v>MEA</v>
      </c>
      <c r="H34" s="212" t="str">
        <v>Transportation Service Buy Out</v>
      </c>
      <c r="I34" s="212" t="str">
        <v>TCA Amendments</v>
      </c>
      <c r="J34" s="252" t="str">
        <v/>
      </c>
      <c r="K34" s="257">
        <v>2</v>
      </c>
      <c r="L34" s="246" t="str">
        <v/>
      </c>
      <c r="M34" s="245" t="str">
        <v/>
      </c>
      <c r="N34" s="217">
        <v>0.18</v>
      </c>
      <c r="O34" s="212" t="str">
        <v>Low</v>
      </c>
      <c r="P34" s="269" t="str">
        <v>Med</v>
      </c>
      <c r="Q34" s="254" t="str">
        <v xml:space="preserve">Cancelled </v>
      </c>
      <c r="R34" s="109"/>
      <c r="S34" s="156">
        <v>138.24</v>
      </c>
      <c r="T34" s="156">
        <v>0</v>
      </c>
      <c r="U34" s="156">
        <v>20</v>
      </c>
      <c r="V34" s="153">
        <f t="shared" si="0"/>
        <v>20</v>
      </c>
      <c r="W34" s="90"/>
      <c r="Y34" s="180">
        <v>0</v>
      </c>
      <c r="Z34" s="180">
        <v>0</v>
      </c>
      <c r="AA34" s="180">
        <v>0</v>
      </c>
      <c r="AB34" s="180">
        <v>0</v>
      </c>
      <c r="AC34" s="180">
        <v>0</v>
      </c>
      <c r="AD34" s="180">
        <v>0</v>
      </c>
      <c r="AE34" s="180">
        <v>0</v>
      </c>
      <c r="AF34" s="180">
        <v>0</v>
      </c>
      <c r="AG34" s="180">
        <v>0</v>
      </c>
      <c r="AH34" s="180">
        <v>0</v>
      </c>
      <c r="AI34" s="180">
        <v>0</v>
      </c>
      <c r="AJ34" s="180">
        <v>0</v>
      </c>
      <c r="AK34" s="180">
        <v>0</v>
      </c>
      <c r="AL34" s="180">
        <v>0</v>
      </c>
      <c r="AM34" s="180">
        <v>0</v>
      </c>
      <c r="AN34" s="180">
        <v>0</v>
      </c>
      <c r="AO34" s="180">
        <v>0</v>
      </c>
      <c r="AP34" s="180">
        <v>0</v>
      </c>
      <c r="AQ34" s="180">
        <v>0</v>
      </c>
      <c r="AR34" s="180">
        <v>0</v>
      </c>
      <c r="AS34" s="180">
        <v>0</v>
      </c>
      <c r="AT34" s="180">
        <v>0</v>
      </c>
      <c r="AU34" s="180">
        <v>0</v>
      </c>
      <c r="AV34" s="180">
        <v>0</v>
      </c>
      <c r="AW34" s="180">
        <v>0</v>
      </c>
      <c r="AX34" s="180">
        <v>0</v>
      </c>
      <c r="AY34" s="90"/>
      <c r="AZ34" s="180">
        <v>0</v>
      </c>
      <c r="BA34" s="180">
        <v>0</v>
      </c>
      <c r="BB34" s="180">
        <v>0</v>
      </c>
      <c r="BC34" s="180">
        <v>0</v>
      </c>
      <c r="BD34" s="180">
        <v>0</v>
      </c>
      <c r="BE34" s="180">
        <v>0</v>
      </c>
      <c r="BF34" s="180">
        <v>0</v>
      </c>
      <c r="BG34" s="181"/>
      <c r="BH34" s="90"/>
      <c r="BI34" s="180">
        <v>0</v>
      </c>
      <c r="BJ34" s="180">
        <v>0</v>
      </c>
      <c r="BK34" s="180">
        <v>0</v>
      </c>
      <c r="BL34" s="90"/>
      <c r="BN34" s="90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78"/>
    </row>
    <row r="35" spans="2:84" ht="15" hidden="1" customHeight="1" x14ac:dyDescent="0.3">
      <c r="B35" s="90"/>
      <c r="C35" s="212">
        <f t="shared" si="1"/>
        <v>21</v>
      </c>
      <c r="D35" s="212" t="str">
        <v>Horus IV</v>
      </c>
      <c r="E35" s="212" t="str">
        <v>Trent XWB-84</v>
      </c>
      <c r="F35" s="245" t="str">
        <v>Egypt</v>
      </c>
      <c r="G35" s="212" t="str">
        <v>MEA</v>
      </c>
      <c r="H35" s="212" t="str">
        <v>PAS Upsell</v>
      </c>
      <c r="I35" s="212" t="str">
        <v>Service Upsells</v>
      </c>
      <c r="J35" s="252" t="str">
        <v/>
      </c>
      <c r="K35" s="257">
        <v>1</v>
      </c>
      <c r="L35" s="246" t="str">
        <v/>
      </c>
      <c r="M35" s="245" t="str">
        <v/>
      </c>
      <c r="N35" s="217" t="str">
        <v/>
      </c>
      <c r="O35" s="212" t="str">
        <v>Low</v>
      </c>
      <c r="P35" s="269" t="str">
        <v>Low</v>
      </c>
      <c r="Q35" s="254" t="str">
        <v xml:space="preserve">Cancelled </v>
      </c>
      <c r="R35" s="109"/>
      <c r="S35" s="156">
        <v>7.2</v>
      </c>
      <c r="T35" s="156">
        <v>0.6</v>
      </c>
      <c r="U35" s="156">
        <v>0.6</v>
      </c>
      <c r="V35" s="153">
        <f t="shared" si="0"/>
        <v>1.2</v>
      </c>
      <c r="W35" s="90"/>
      <c r="Y35" s="180">
        <v>0</v>
      </c>
      <c r="Z35" s="180">
        <v>0</v>
      </c>
      <c r="AA35" s="180">
        <v>0</v>
      </c>
      <c r="AB35" s="180">
        <v>0</v>
      </c>
      <c r="AC35" s="180">
        <v>0</v>
      </c>
      <c r="AD35" s="180">
        <v>0</v>
      </c>
      <c r="AE35" s="180">
        <v>0</v>
      </c>
      <c r="AF35" s="180">
        <v>0</v>
      </c>
      <c r="AG35" s="180">
        <v>0</v>
      </c>
      <c r="AH35" s="180">
        <v>0</v>
      </c>
      <c r="AI35" s="180">
        <v>0</v>
      </c>
      <c r="AJ35" s="180">
        <v>0</v>
      </c>
      <c r="AK35" s="180">
        <v>0</v>
      </c>
      <c r="AL35" s="180">
        <v>0</v>
      </c>
      <c r="AM35" s="180">
        <v>0</v>
      </c>
      <c r="AN35" s="180">
        <v>0</v>
      </c>
      <c r="AO35" s="180">
        <v>0</v>
      </c>
      <c r="AP35" s="180">
        <v>0</v>
      </c>
      <c r="AQ35" s="180">
        <v>0</v>
      </c>
      <c r="AR35" s="180">
        <v>0</v>
      </c>
      <c r="AS35" s="180">
        <v>0</v>
      </c>
      <c r="AT35" s="180">
        <v>0</v>
      </c>
      <c r="AU35" s="180">
        <v>0</v>
      </c>
      <c r="AV35" s="180">
        <v>0</v>
      </c>
      <c r="AW35" s="180">
        <v>0</v>
      </c>
      <c r="AX35" s="180">
        <v>0</v>
      </c>
      <c r="AY35" s="90"/>
      <c r="AZ35" s="180">
        <v>0</v>
      </c>
      <c r="BA35" s="180">
        <v>0</v>
      </c>
      <c r="BB35" s="180">
        <v>0</v>
      </c>
      <c r="BC35" s="180">
        <v>0</v>
      </c>
      <c r="BD35" s="180">
        <v>0</v>
      </c>
      <c r="BE35" s="180">
        <v>0</v>
      </c>
      <c r="BF35" s="180">
        <v>0</v>
      </c>
      <c r="BG35" s="111"/>
      <c r="BH35" s="90"/>
      <c r="BI35" s="180">
        <v>0</v>
      </c>
      <c r="BJ35" s="180">
        <v>0</v>
      </c>
      <c r="BK35" s="180">
        <v>0</v>
      </c>
      <c r="BL35" s="90"/>
      <c r="BN35" s="90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78"/>
    </row>
    <row r="36" spans="2:84" ht="15" hidden="1" customHeight="1" x14ac:dyDescent="0.3">
      <c r="B36" s="90"/>
      <c r="C36" s="212">
        <f t="shared" si="1"/>
        <v>22</v>
      </c>
      <c r="D36" s="212" t="str">
        <v>Turk</v>
      </c>
      <c r="E36" s="212" t="str">
        <v>Trent 700</v>
      </c>
      <c r="F36" s="245" t="str">
        <v>Turkmenistan</v>
      </c>
      <c r="G36" s="212" t="str">
        <v>MEA</v>
      </c>
      <c r="H36" s="212" t="str">
        <v>SelectCare Upsell</v>
      </c>
      <c r="I36" s="212" t="str">
        <v>Service Upsells</v>
      </c>
      <c r="J36" s="248" t="str">
        <v/>
      </c>
      <c r="K36" s="220">
        <v>2</v>
      </c>
      <c r="L36" s="246" t="str">
        <v/>
      </c>
      <c r="M36" s="245" t="str">
        <v/>
      </c>
      <c r="N36" s="217" t="str">
        <v/>
      </c>
      <c r="O36" s="212" t="str">
        <v>Low</v>
      </c>
      <c r="P36" s="269" t="str">
        <v>Med</v>
      </c>
      <c r="Q36" s="254" t="str">
        <v xml:space="preserve">Cancelled </v>
      </c>
      <c r="R36" s="109"/>
      <c r="S36" s="156">
        <v>30</v>
      </c>
      <c r="T36" s="156">
        <v>0</v>
      </c>
      <c r="U36" s="156">
        <v>7.5</v>
      </c>
      <c r="V36" s="153">
        <f t="shared" si="0"/>
        <v>7.5</v>
      </c>
      <c r="W36" s="90"/>
      <c r="Y36" s="180">
        <v>0</v>
      </c>
      <c r="Z36" s="180">
        <v>0</v>
      </c>
      <c r="AA36" s="180">
        <v>0</v>
      </c>
      <c r="AB36" s="180">
        <v>0</v>
      </c>
      <c r="AC36" s="180">
        <v>0</v>
      </c>
      <c r="AD36" s="180">
        <v>0</v>
      </c>
      <c r="AE36" s="180">
        <v>0</v>
      </c>
      <c r="AF36" s="180">
        <v>0</v>
      </c>
      <c r="AG36" s="180">
        <v>0</v>
      </c>
      <c r="AH36" s="180">
        <v>0</v>
      </c>
      <c r="AI36" s="180">
        <v>0</v>
      </c>
      <c r="AJ36" s="180">
        <v>0</v>
      </c>
      <c r="AK36" s="180">
        <v>0</v>
      </c>
      <c r="AL36" s="180">
        <v>0</v>
      </c>
      <c r="AM36" s="180">
        <v>0</v>
      </c>
      <c r="AN36" s="180">
        <v>0</v>
      </c>
      <c r="AO36" s="180">
        <v>0</v>
      </c>
      <c r="AP36" s="180">
        <v>0</v>
      </c>
      <c r="AQ36" s="180">
        <v>0</v>
      </c>
      <c r="AR36" s="180">
        <v>0</v>
      </c>
      <c r="AS36" s="180">
        <v>0</v>
      </c>
      <c r="AT36" s="180">
        <v>0</v>
      </c>
      <c r="AU36" s="180">
        <v>0</v>
      </c>
      <c r="AV36" s="180">
        <v>0</v>
      </c>
      <c r="AW36" s="180">
        <v>0</v>
      </c>
      <c r="AX36" s="180">
        <v>0</v>
      </c>
      <c r="AY36" s="90"/>
      <c r="AZ36" s="180">
        <v>0</v>
      </c>
      <c r="BA36" s="180">
        <v>0</v>
      </c>
      <c r="BB36" s="180">
        <v>0</v>
      </c>
      <c r="BC36" s="180">
        <v>0</v>
      </c>
      <c r="BD36" s="180">
        <v>0</v>
      </c>
      <c r="BE36" s="180">
        <v>0</v>
      </c>
      <c r="BF36" s="180">
        <v>0</v>
      </c>
      <c r="BG36" s="181"/>
      <c r="BH36" s="90"/>
      <c r="BI36" s="180">
        <v>0</v>
      </c>
      <c r="BJ36" s="180">
        <v>0</v>
      </c>
      <c r="BK36" s="180">
        <v>0</v>
      </c>
      <c r="BL36" s="90"/>
      <c r="BN36" s="90"/>
      <c r="BO36" s="112"/>
      <c r="BP36" s="112"/>
      <c r="BQ36" s="112"/>
      <c r="BR36" s="112"/>
      <c r="BS36" s="112"/>
      <c r="BT36" s="112"/>
      <c r="BU36" s="112"/>
      <c r="BV36" s="112"/>
      <c r="BW36" s="112"/>
      <c r="BX36" s="112"/>
      <c r="BY36" s="112"/>
      <c r="BZ36" s="112"/>
      <c r="CA36" s="112"/>
      <c r="CB36" s="112"/>
      <c r="CC36" s="112"/>
      <c r="CD36" s="112"/>
      <c r="CE36" s="112"/>
      <c r="CF36" s="178"/>
    </row>
    <row r="37" spans="2:84" ht="15" hidden="1" customHeight="1" x14ac:dyDescent="0.3">
      <c r="B37" s="90"/>
      <c r="C37" s="212">
        <f t="shared" si="1"/>
        <v>23</v>
      </c>
      <c r="D37" s="212" t="str">
        <v>Qanot</v>
      </c>
      <c r="E37" s="212" t="str">
        <v>Trent 700</v>
      </c>
      <c r="F37" s="245" t="str">
        <v>Qanot Sharq</v>
      </c>
      <c r="G37" s="212" t="str">
        <v>MEA</v>
      </c>
      <c r="H37" s="212" t="str">
        <v>TCA Life Upsell 2 x A330CEO</v>
      </c>
      <c r="I37" s="212" t="str">
        <v>New a/c</v>
      </c>
      <c r="J37" s="252" t="str">
        <v/>
      </c>
      <c r="K37" s="257">
        <v>2</v>
      </c>
      <c r="L37" s="246" t="str">
        <v/>
      </c>
      <c r="M37" s="245" t="str">
        <v/>
      </c>
      <c r="N37" s="217" t="str">
        <v/>
      </c>
      <c r="O37" s="212" t="str">
        <v>Low</v>
      </c>
      <c r="P37" s="254" t="str">
        <v>Med</v>
      </c>
      <c r="Q37" s="254" t="str">
        <v xml:space="preserve">Cancelled </v>
      </c>
      <c r="R37" s="109"/>
      <c r="S37" s="156">
        <v>36</v>
      </c>
      <c r="T37" s="156">
        <v>0</v>
      </c>
      <c r="U37" s="156">
        <v>0</v>
      </c>
      <c r="V37" s="153">
        <f t="shared" si="0"/>
        <v>0</v>
      </c>
      <c r="W37" s="90"/>
      <c r="Y37" s="180">
        <v>0</v>
      </c>
      <c r="Z37" s="180">
        <v>0</v>
      </c>
      <c r="AA37" s="180">
        <v>0</v>
      </c>
      <c r="AB37" s="180">
        <v>0</v>
      </c>
      <c r="AC37" s="180">
        <v>0</v>
      </c>
      <c r="AD37" s="180">
        <v>0</v>
      </c>
      <c r="AE37" s="180">
        <v>0</v>
      </c>
      <c r="AF37" s="180">
        <v>0</v>
      </c>
      <c r="AG37" s="180">
        <v>0</v>
      </c>
      <c r="AH37" s="180">
        <v>0</v>
      </c>
      <c r="AI37" s="180">
        <v>0</v>
      </c>
      <c r="AJ37" s="180">
        <v>0</v>
      </c>
      <c r="AK37" s="180">
        <v>0</v>
      </c>
      <c r="AL37" s="180">
        <v>0</v>
      </c>
      <c r="AM37" s="180">
        <v>0</v>
      </c>
      <c r="AN37" s="180">
        <v>0</v>
      </c>
      <c r="AO37" s="180">
        <v>0</v>
      </c>
      <c r="AP37" s="180">
        <v>0</v>
      </c>
      <c r="AQ37" s="180">
        <v>0</v>
      </c>
      <c r="AR37" s="180">
        <v>0</v>
      </c>
      <c r="AS37" s="180">
        <v>0</v>
      </c>
      <c r="AT37" s="180">
        <v>0</v>
      </c>
      <c r="AU37" s="180">
        <v>0</v>
      </c>
      <c r="AV37" s="180">
        <v>0</v>
      </c>
      <c r="AW37" s="180">
        <v>0</v>
      </c>
      <c r="AX37" s="180">
        <v>0</v>
      </c>
      <c r="AY37" s="90"/>
      <c r="AZ37" s="180">
        <v>0</v>
      </c>
      <c r="BA37" s="180">
        <v>0</v>
      </c>
      <c r="BB37" s="180">
        <v>0</v>
      </c>
      <c r="BC37" s="180">
        <v>0</v>
      </c>
      <c r="BD37" s="180">
        <v>0</v>
      </c>
      <c r="BE37" s="180">
        <v>0</v>
      </c>
      <c r="BF37" s="180">
        <v>0</v>
      </c>
      <c r="BG37" s="181"/>
      <c r="BH37" s="90"/>
      <c r="BI37" s="180">
        <v>0</v>
      </c>
      <c r="BJ37" s="180">
        <v>0</v>
      </c>
      <c r="BK37" s="180">
        <v>0</v>
      </c>
      <c r="BL37" s="90"/>
      <c r="BN37" s="90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  <c r="CF37" s="178"/>
    </row>
    <row r="38" spans="2:84" ht="15" hidden="1" customHeight="1" x14ac:dyDescent="0.3">
      <c r="B38" s="90"/>
      <c r="C38" s="212">
        <f t="shared" si="1"/>
        <v>24</v>
      </c>
      <c r="D38" s="212" t="str">
        <v>SW</v>
      </c>
      <c r="E38" s="212" t="str">
        <v>RB211-524</v>
      </c>
      <c r="F38" s="245" t="str">
        <v>Silkway</v>
      </c>
      <c r="G38" s="212" t="str">
        <v>MEA</v>
      </c>
      <c r="H38" s="212" t="str">
        <v>Increase in Green Time by 12k cycles</v>
      </c>
      <c r="I38" s="212" t="str">
        <v>TCA Amendments</v>
      </c>
      <c r="J38" s="252" t="str">
        <v/>
      </c>
      <c r="K38" s="257">
        <v>1</v>
      </c>
      <c r="L38" s="246" t="str">
        <v/>
      </c>
      <c r="M38" s="245" t="str">
        <v/>
      </c>
      <c r="N38" s="217">
        <v>0</v>
      </c>
      <c r="O38" s="212" t="str">
        <v>Low</v>
      </c>
      <c r="P38" s="269" t="str">
        <v>High</v>
      </c>
      <c r="Q38" s="254" t="str">
        <v xml:space="preserve">Cancelled </v>
      </c>
      <c r="R38" s="109"/>
      <c r="S38" s="163">
        <v>25.2</v>
      </c>
      <c r="T38" s="163">
        <v>12.6</v>
      </c>
      <c r="U38" s="163">
        <v>12.6</v>
      </c>
      <c r="V38" s="164">
        <f t="shared" si="0"/>
        <v>25.2</v>
      </c>
      <c r="W38" s="90"/>
      <c r="Y38" s="180">
        <v>0</v>
      </c>
      <c r="Z38" s="180">
        <v>0</v>
      </c>
      <c r="AA38" s="180">
        <v>0</v>
      </c>
      <c r="AB38" s="180">
        <v>0</v>
      </c>
      <c r="AC38" s="180">
        <v>0</v>
      </c>
      <c r="AD38" s="180">
        <v>0</v>
      </c>
      <c r="AE38" s="180">
        <v>0</v>
      </c>
      <c r="AF38" s="180">
        <v>0</v>
      </c>
      <c r="AG38" s="180">
        <v>0</v>
      </c>
      <c r="AH38" s="180">
        <v>0</v>
      </c>
      <c r="AI38" s="180">
        <v>0</v>
      </c>
      <c r="AJ38" s="180">
        <v>0</v>
      </c>
      <c r="AK38" s="180">
        <v>0</v>
      </c>
      <c r="AL38" s="180">
        <v>0</v>
      </c>
      <c r="AM38" s="180">
        <v>0</v>
      </c>
      <c r="AN38" s="180">
        <v>0</v>
      </c>
      <c r="AO38" s="180">
        <v>0</v>
      </c>
      <c r="AP38" s="180">
        <v>0</v>
      </c>
      <c r="AQ38" s="180">
        <v>0</v>
      </c>
      <c r="AR38" s="180">
        <v>0</v>
      </c>
      <c r="AS38" s="180">
        <v>0</v>
      </c>
      <c r="AT38" s="180">
        <v>0</v>
      </c>
      <c r="AU38" s="180">
        <v>0</v>
      </c>
      <c r="AV38" s="180">
        <v>0</v>
      </c>
      <c r="AW38" s="180">
        <v>0</v>
      </c>
      <c r="AX38" s="180">
        <v>0</v>
      </c>
      <c r="AY38" s="90"/>
      <c r="AZ38" s="180">
        <v>0</v>
      </c>
      <c r="BA38" s="180">
        <v>0</v>
      </c>
      <c r="BB38" s="180">
        <v>0</v>
      </c>
      <c r="BC38" s="180">
        <v>0</v>
      </c>
      <c r="BD38" s="180">
        <v>0</v>
      </c>
      <c r="BE38" s="180">
        <v>0</v>
      </c>
      <c r="BF38" s="180">
        <v>0</v>
      </c>
      <c r="BG38" s="181"/>
      <c r="BH38" s="90"/>
      <c r="BI38" s="180">
        <v>0</v>
      </c>
      <c r="BJ38" s="180">
        <v>0</v>
      </c>
      <c r="BK38" s="180">
        <v>0</v>
      </c>
      <c r="BL38" s="90"/>
      <c r="BN38" s="90"/>
      <c r="BO38" s="173">
        <v>1</v>
      </c>
      <c r="BP38" s="173">
        <v>1</v>
      </c>
      <c r="BQ38" s="173">
        <v>1</v>
      </c>
      <c r="BR38" s="173">
        <v>1</v>
      </c>
      <c r="BS38" s="173">
        <v>1</v>
      </c>
      <c r="BT38" s="173">
        <v>1</v>
      </c>
      <c r="BU38" s="173">
        <v>1</v>
      </c>
      <c r="BV38" s="173">
        <v>1</v>
      </c>
      <c r="BW38" s="173">
        <v>1</v>
      </c>
      <c r="BX38" s="173">
        <v>1</v>
      </c>
      <c r="BY38" s="173">
        <v>1</v>
      </c>
      <c r="BZ38" s="173">
        <v>1</v>
      </c>
      <c r="CA38" s="173">
        <v>1</v>
      </c>
      <c r="CB38" s="173">
        <v>1</v>
      </c>
      <c r="CC38" s="173">
        <v>1</v>
      </c>
      <c r="CD38" s="173">
        <v>1</v>
      </c>
      <c r="CE38" s="173">
        <v>1</v>
      </c>
      <c r="CF38" s="178"/>
    </row>
    <row r="39" spans="2:84" ht="15" hidden="1" customHeight="1" x14ac:dyDescent="0.3">
      <c r="B39" s="90"/>
      <c r="C39" s="212">
        <f t="shared" si="1"/>
        <v>25</v>
      </c>
      <c r="D39" s="212" t="str">
        <v>Sen</v>
      </c>
      <c r="E39" s="212" t="str">
        <v>Trent 7000</v>
      </c>
      <c r="F39" s="245" t="str">
        <v>Senegal</v>
      </c>
      <c r="G39" s="212" t="str">
        <v>MEA</v>
      </c>
      <c r="H39" s="212" t="str">
        <v xml:space="preserve">Collect debt </v>
      </c>
      <c r="I39" s="212" t="str">
        <v>Other</v>
      </c>
      <c r="J39" s="270" t="str">
        <v/>
      </c>
      <c r="K39" s="271">
        <v>2</v>
      </c>
      <c r="L39" s="251" t="str">
        <v/>
      </c>
      <c r="M39" s="245" t="str">
        <v/>
      </c>
      <c r="N39" s="217">
        <v>0.54</v>
      </c>
      <c r="O39" s="212" t="str">
        <v>Low</v>
      </c>
      <c r="P39" s="269" t="str">
        <v>Med</v>
      </c>
      <c r="Q39" s="254" t="str">
        <v xml:space="preserve">Cancelled </v>
      </c>
      <c r="R39" s="109"/>
      <c r="S39" s="156">
        <v>10</v>
      </c>
      <c r="T39" s="156">
        <v>0</v>
      </c>
      <c r="U39" s="156">
        <v>10</v>
      </c>
      <c r="V39" s="153">
        <f t="shared" si="0"/>
        <v>10</v>
      </c>
      <c r="W39" s="90"/>
      <c r="Y39" s="180">
        <v>0</v>
      </c>
      <c r="Z39" s="180">
        <v>0</v>
      </c>
      <c r="AA39" s="180">
        <v>0</v>
      </c>
      <c r="AB39" s="180">
        <v>0</v>
      </c>
      <c r="AC39" s="180">
        <v>0</v>
      </c>
      <c r="AD39" s="180">
        <v>0</v>
      </c>
      <c r="AE39" s="180">
        <v>0</v>
      </c>
      <c r="AF39" s="180">
        <v>0</v>
      </c>
      <c r="AG39" s="180">
        <v>0</v>
      </c>
      <c r="AH39" s="180">
        <v>0</v>
      </c>
      <c r="AI39" s="180">
        <v>0</v>
      </c>
      <c r="AJ39" s="180">
        <v>0</v>
      </c>
      <c r="AK39" s="180">
        <v>0</v>
      </c>
      <c r="AL39" s="180">
        <v>0</v>
      </c>
      <c r="AM39" s="180">
        <v>0</v>
      </c>
      <c r="AN39" s="180">
        <v>0</v>
      </c>
      <c r="AO39" s="180">
        <v>0</v>
      </c>
      <c r="AP39" s="180">
        <v>0</v>
      </c>
      <c r="AQ39" s="180">
        <v>0</v>
      </c>
      <c r="AR39" s="180">
        <v>0</v>
      </c>
      <c r="AS39" s="180">
        <v>0</v>
      </c>
      <c r="AT39" s="180">
        <v>0</v>
      </c>
      <c r="AU39" s="180">
        <v>0</v>
      </c>
      <c r="AV39" s="180">
        <v>0</v>
      </c>
      <c r="AW39" s="180">
        <v>0</v>
      </c>
      <c r="AX39" s="180">
        <v>0</v>
      </c>
      <c r="AY39" s="90"/>
      <c r="AZ39" s="180">
        <v>0</v>
      </c>
      <c r="BA39" s="180">
        <v>0</v>
      </c>
      <c r="BB39" s="180">
        <v>0</v>
      </c>
      <c r="BC39" s="180">
        <v>0</v>
      </c>
      <c r="BD39" s="180">
        <v>0</v>
      </c>
      <c r="BE39" s="180">
        <v>0</v>
      </c>
      <c r="BF39" s="180">
        <v>0</v>
      </c>
      <c r="BG39" s="181"/>
      <c r="BH39" s="90"/>
      <c r="BI39" s="180">
        <v>0</v>
      </c>
      <c r="BJ39" s="180">
        <v>0</v>
      </c>
      <c r="BK39" s="180">
        <v>0</v>
      </c>
      <c r="BL39" s="90"/>
      <c r="BN39" s="90"/>
      <c r="BO39" s="112"/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12"/>
      <c r="CC39" s="112"/>
      <c r="CD39" s="112"/>
      <c r="CE39" s="112"/>
      <c r="CF39" s="178"/>
    </row>
    <row r="40" spans="2:84" ht="15" hidden="1" customHeight="1" x14ac:dyDescent="0.3">
      <c r="B40" s="90"/>
      <c r="C40" s="212">
        <f t="shared" si="1"/>
        <v>26</v>
      </c>
      <c r="D40" s="212" t="str">
        <v>Viva Algeria</v>
      </c>
      <c r="E40" s="212" t="str">
        <v>Trent 7000</v>
      </c>
      <c r="F40" s="245" t="str">
        <v>Air Algerie</v>
      </c>
      <c r="G40" s="212" t="str">
        <v>MEA</v>
      </c>
      <c r="H40" s="212" t="str">
        <v>Additional SPE</v>
      </c>
      <c r="I40" s="212" t="str">
        <v>SPE increase</v>
      </c>
      <c r="J40" s="270" t="str">
        <v/>
      </c>
      <c r="K40" s="271">
        <v>1</v>
      </c>
      <c r="L40" s="251" t="str">
        <v>yes</v>
      </c>
      <c r="M40" s="245" t="str">
        <v/>
      </c>
      <c r="N40" s="217" t="str">
        <v/>
      </c>
      <c r="O40" s="212" t="str">
        <v>High</v>
      </c>
      <c r="P40" s="269" t="str">
        <v>Low</v>
      </c>
      <c r="Q40" s="254" t="str">
        <v>Completed</v>
      </c>
      <c r="R40" s="109"/>
      <c r="S40" s="156">
        <v>20</v>
      </c>
      <c r="T40" s="156">
        <v>0</v>
      </c>
      <c r="U40" s="156">
        <v>20</v>
      </c>
      <c r="V40" s="153">
        <f t="shared" si="0"/>
        <v>20</v>
      </c>
      <c r="W40" s="90"/>
      <c r="Y40" s="180">
        <v>0</v>
      </c>
      <c r="Z40" s="180">
        <v>0</v>
      </c>
      <c r="AA40" s="180">
        <v>0</v>
      </c>
      <c r="AB40" s="180">
        <v>0</v>
      </c>
      <c r="AC40" s="180">
        <v>0</v>
      </c>
      <c r="AD40" s="180">
        <v>0</v>
      </c>
      <c r="AE40" s="180">
        <v>0</v>
      </c>
      <c r="AF40" s="180">
        <v>0</v>
      </c>
      <c r="AG40" s="180">
        <v>0</v>
      </c>
      <c r="AH40" s="180">
        <v>0</v>
      </c>
      <c r="AI40" s="180">
        <v>0</v>
      </c>
      <c r="AJ40" s="180">
        <v>0</v>
      </c>
      <c r="AK40" s="180">
        <v>0</v>
      </c>
      <c r="AL40" s="180">
        <v>0</v>
      </c>
      <c r="AM40" s="180">
        <v>0</v>
      </c>
      <c r="AN40" s="180">
        <v>0</v>
      </c>
      <c r="AO40" s="180">
        <v>0</v>
      </c>
      <c r="AP40" s="180">
        <v>0</v>
      </c>
      <c r="AQ40" s="180">
        <v>0</v>
      </c>
      <c r="AR40" s="180">
        <v>0</v>
      </c>
      <c r="AS40" s="180">
        <v>0</v>
      </c>
      <c r="AT40" s="180">
        <v>0</v>
      </c>
      <c r="AU40" s="180">
        <v>0</v>
      </c>
      <c r="AV40" s="180">
        <v>0</v>
      </c>
      <c r="AW40" s="180">
        <v>0</v>
      </c>
      <c r="AX40" s="180">
        <v>0</v>
      </c>
      <c r="AY40" s="90"/>
      <c r="AZ40" s="180">
        <v>0</v>
      </c>
      <c r="BA40" s="180">
        <v>0</v>
      </c>
      <c r="BB40" s="180">
        <v>0</v>
      </c>
      <c r="BC40" s="180">
        <v>0</v>
      </c>
      <c r="BD40" s="180">
        <v>0</v>
      </c>
      <c r="BE40" s="180">
        <v>0</v>
      </c>
      <c r="BF40" s="180">
        <v>0</v>
      </c>
      <c r="BG40" s="111"/>
      <c r="BH40" s="90"/>
      <c r="BI40" s="180">
        <v>0</v>
      </c>
      <c r="BJ40" s="180">
        <v>0</v>
      </c>
      <c r="BK40" s="180">
        <v>0</v>
      </c>
      <c r="BL40" s="90"/>
      <c r="BN40" s="90"/>
      <c r="BO40" s="112"/>
      <c r="BP40" s="112"/>
      <c r="BQ40" s="112"/>
      <c r="BR40" s="112"/>
      <c r="BS40" s="112"/>
      <c r="BT40" s="112"/>
      <c r="BU40" s="112"/>
      <c r="BV40" s="112"/>
      <c r="BW40" s="112"/>
      <c r="BX40" s="112"/>
      <c r="BY40" s="112"/>
      <c r="BZ40" s="112"/>
      <c r="CA40" s="112"/>
      <c r="CB40" s="112"/>
      <c r="CC40" s="112"/>
      <c r="CD40" s="112"/>
      <c r="CE40" s="112"/>
      <c r="CF40" s="178"/>
    </row>
    <row r="41" spans="2:84" ht="15" hidden="1" customHeight="1" x14ac:dyDescent="0.3">
      <c r="B41" s="90"/>
      <c r="C41" s="212">
        <f t="shared" si="1"/>
        <v>27</v>
      </c>
      <c r="D41" s="212" t="str">
        <v>Dhabi I</v>
      </c>
      <c r="E41" s="212" t="str">
        <v>Trent XWB-97</v>
      </c>
      <c r="F41" s="245" t="str">
        <v>Etihad</v>
      </c>
      <c r="G41" s="212" t="str">
        <v>MEA</v>
      </c>
      <c r="H41" s="212" t="str">
        <v>TCA Reconciliation (CRP Improvement)</v>
      </c>
      <c r="I41" s="212" t="str">
        <v>TCA Amendments</v>
      </c>
      <c r="J41" s="270" t="str">
        <v/>
      </c>
      <c r="K41" s="271">
        <v>1</v>
      </c>
      <c r="L41" s="251" t="str">
        <v/>
      </c>
      <c r="M41" s="245" t="str">
        <v/>
      </c>
      <c r="N41" s="217">
        <v>0.09</v>
      </c>
      <c r="O41" s="212" t="str">
        <v>High</v>
      </c>
      <c r="P41" s="269" t="str">
        <v>Med</v>
      </c>
      <c r="Q41" s="254" t="str">
        <v>Completed</v>
      </c>
      <c r="R41" s="109"/>
      <c r="S41" s="156">
        <v>60</v>
      </c>
      <c r="T41" s="156">
        <v>5</v>
      </c>
      <c r="U41" s="156">
        <v>1</v>
      </c>
      <c r="V41" s="153">
        <f t="shared" si="0"/>
        <v>6</v>
      </c>
      <c r="W41" s="90"/>
      <c r="Y41" s="180">
        <v>0</v>
      </c>
      <c r="Z41" s="180">
        <v>0</v>
      </c>
      <c r="AA41" s="180">
        <v>0</v>
      </c>
      <c r="AB41" s="180">
        <v>0</v>
      </c>
      <c r="AC41" s="180">
        <v>0</v>
      </c>
      <c r="AD41" s="180">
        <v>0</v>
      </c>
      <c r="AE41" s="180">
        <v>0</v>
      </c>
      <c r="AF41" s="180">
        <v>0</v>
      </c>
      <c r="AG41" s="180">
        <v>0</v>
      </c>
      <c r="AH41" s="180">
        <v>0</v>
      </c>
      <c r="AI41" s="180">
        <v>0</v>
      </c>
      <c r="AJ41" s="180">
        <v>0</v>
      </c>
      <c r="AK41" s="180">
        <v>0</v>
      </c>
      <c r="AL41" s="180">
        <v>0</v>
      </c>
      <c r="AM41" s="180">
        <v>0</v>
      </c>
      <c r="AN41" s="180">
        <v>0</v>
      </c>
      <c r="AO41" s="180">
        <v>0</v>
      </c>
      <c r="AP41" s="180">
        <v>0</v>
      </c>
      <c r="AQ41" s="180">
        <v>0</v>
      </c>
      <c r="AR41" s="180">
        <v>0</v>
      </c>
      <c r="AS41" s="180">
        <v>0</v>
      </c>
      <c r="AT41" s="180">
        <v>0</v>
      </c>
      <c r="AU41" s="180">
        <v>0</v>
      </c>
      <c r="AV41" s="180">
        <v>0</v>
      </c>
      <c r="AW41" s="180">
        <v>0</v>
      </c>
      <c r="AX41" s="180">
        <v>0</v>
      </c>
      <c r="AY41" s="90"/>
      <c r="AZ41" s="180">
        <v>0</v>
      </c>
      <c r="BA41" s="180">
        <v>0</v>
      </c>
      <c r="BB41" s="180">
        <v>0</v>
      </c>
      <c r="BC41" s="180">
        <v>0</v>
      </c>
      <c r="BD41" s="180">
        <v>0</v>
      </c>
      <c r="BE41" s="180">
        <v>0</v>
      </c>
      <c r="BF41" s="180">
        <v>0</v>
      </c>
      <c r="BG41" s="181"/>
      <c r="BH41" s="90"/>
      <c r="BI41" s="180">
        <v>0</v>
      </c>
      <c r="BJ41" s="180">
        <v>0</v>
      </c>
      <c r="BK41" s="180">
        <v>0</v>
      </c>
      <c r="BL41" s="90"/>
      <c r="BN41" s="90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112"/>
      <c r="CE41" s="112"/>
      <c r="CF41" s="178"/>
    </row>
    <row r="42" spans="2:84" ht="15" hidden="1" customHeight="1" x14ac:dyDescent="0.3">
      <c r="B42" s="90"/>
      <c r="C42" s="212">
        <f t="shared" si="1"/>
        <v>28</v>
      </c>
      <c r="D42" s="212" t="str">
        <v>Dhabi II</v>
      </c>
      <c r="E42" s="212" t="str">
        <v>Trent XWB-97</v>
      </c>
      <c r="F42" s="245" t="str">
        <v>Etihad</v>
      </c>
      <c r="G42" s="212" t="str">
        <v>MEA</v>
      </c>
      <c r="H42" s="212" t="str">
        <v>Transportation Service Buy Out for first 12</v>
      </c>
      <c r="I42" s="212" t="str">
        <v>TCA Amendments</v>
      </c>
      <c r="J42" s="270" t="str">
        <v/>
      </c>
      <c r="K42" s="271">
        <v>3</v>
      </c>
      <c r="L42" s="251" t="str">
        <v/>
      </c>
      <c r="M42" s="245" t="str">
        <v/>
      </c>
      <c r="N42" s="217">
        <v>0.09</v>
      </c>
      <c r="O42" s="212" t="str">
        <v>Low</v>
      </c>
      <c r="P42" s="269" t="str">
        <v>High</v>
      </c>
      <c r="Q42" s="254" t="str">
        <v>Hopper</v>
      </c>
      <c r="R42" s="109"/>
      <c r="S42" s="156">
        <v>17.760000000000002</v>
      </c>
      <c r="T42" s="156">
        <v>0</v>
      </c>
      <c r="U42" s="156">
        <v>1.48</v>
      </c>
      <c r="V42" s="153">
        <f t="shared" si="0"/>
        <v>1.48</v>
      </c>
      <c r="W42" s="90"/>
      <c r="Y42" s="180">
        <v>0</v>
      </c>
      <c r="Z42" s="180">
        <v>0</v>
      </c>
      <c r="AA42" s="180">
        <v>0</v>
      </c>
      <c r="AB42" s="180">
        <v>0</v>
      </c>
      <c r="AC42" s="180">
        <v>0</v>
      </c>
      <c r="AD42" s="180">
        <v>0</v>
      </c>
      <c r="AE42" s="180">
        <v>0</v>
      </c>
      <c r="AF42" s="180">
        <v>0</v>
      </c>
      <c r="AG42" s="180">
        <v>0</v>
      </c>
      <c r="AH42" s="180">
        <v>0</v>
      </c>
      <c r="AI42" s="180">
        <v>0</v>
      </c>
      <c r="AJ42" s="180">
        <v>0</v>
      </c>
      <c r="AK42" s="180">
        <v>0</v>
      </c>
      <c r="AL42" s="180">
        <v>0</v>
      </c>
      <c r="AM42" s="180">
        <v>0</v>
      </c>
      <c r="AN42" s="180">
        <v>0</v>
      </c>
      <c r="AO42" s="180">
        <v>0</v>
      </c>
      <c r="AP42" s="180">
        <v>0</v>
      </c>
      <c r="AQ42" s="180">
        <v>0</v>
      </c>
      <c r="AR42" s="180">
        <v>0</v>
      </c>
      <c r="AS42" s="180">
        <v>0</v>
      </c>
      <c r="AT42" s="180">
        <v>0</v>
      </c>
      <c r="AU42" s="180">
        <v>0</v>
      </c>
      <c r="AV42" s="180">
        <v>0</v>
      </c>
      <c r="AW42" s="180">
        <v>0</v>
      </c>
      <c r="AX42" s="180">
        <v>0</v>
      </c>
      <c r="AY42" s="90"/>
      <c r="AZ42" s="180">
        <v>0</v>
      </c>
      <c r="BA42" s="180">
        <v>0</v>
      </c>
      <c r="BB42" s="180">
        <v>0</v>
      </c>
      <c r="BC42" s="180">
        <v>0</v>
      </c>
      <c r="BD42" s="180">
        <v>0</v>
      </c>
      <c r="BE42" s="180">
        <v>0</v>
      </c>
      <c r="BF42" s="180">
        <v>0</v>
      </c>
      <c r="BG42" s="181"/>
      <c r="BH42" s="90"/>
      <c r="BI42" s="180">
        <v>0</v>
      </c>
      <c r="BJ42" s="180">
        <v>0</v>
      </c>
      <c r="BK42" s="180">
        <v>0</v>
      </c>
      <c r="BL42" s="90"/>
      <c r="BN42" s="90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  <c r="CE42" s="112"/>
      <c r="CF42" s="178"/>
    </row>
    <row r="43" spans="2:84" ht="15" hidden="1" customHeight="1" x14ac:dyDescent="0.3">
      <c r="B43" s="90"/>
      <c r="C43" s="212">
        <f t="shared" si="1"/>
        <v>29</v>
      </c>
      <c r="D43" s="212" t="str">
        <v>Saud</v>
      </c>
      <c r="E43" s="212" t="str">
        <v>Trent 700</v>
      </c>
      <c r="F43" s="245" t="str">
        <v>Saudia</v>
      </c>
      <c r="G43" s="212" t="str">
        <v>MEA</v>
      </c>
      <c r="H43" s="212" t="str">
        <v>Regional Fleet NDSES improvement</v>
      </c>
      <c r="I43" s="212" t="str">
        <v>Cost Reduction</v>
      </c>
      <c r="J43" s="270" t="str">
        <v/>
      </c>
      <c r="K43" s="271">
        <v>1</v>
      </c>
      <c r="L43" s="251" t="str">
        <v/>
      </c>
      <c r="M43" s="245" t="str">
        <v/>
      </c>
      <c r="N43" s="217">
        <v>0.31</v>
      </c>
      <c r="O43" s="212" t="str">
        <v>High</v>
      </c>
      <c r="P43" s="269" t="str">
        <v>Med</v>
      </c>
      <c r="Q43" s="254" t="str">
        <v>Completed</v>
      </c>
      <c r="R43" s="109"/>
      <c r="S43" s="156"/>
      <c r="T43" s="156">
        <v>0</v>
      </c>
      <c r="U43" s="156">
        <v>0</v>
      </c>
      <c r="V43" s="153">
        <f t="shared" si="0"/>
        <v>0</v>
      </c>
      <c r="W43" s="90"/>
      <c r="Y43" s="180">
        <v>0</v>
      </c>
      <c r="Z43" s="180">
        <v>0</v>
      </c>
      <c r="AA43" s="180">
        <v>0</v>
      </c>
      <c r="AB43" s="180">
        <v>0</v>
      </c>
      <c r="AC43" s="180">
        <v>0</v>
      </c>
      <c r="AD43" s="180">
        <v>0</v>
      </c>
      <c r="AE43" s="180">
        <v>0</v>
      </c>
      <c r="AF43" s="180">
        <v>0</v>
      </c>
      <c r="AG43" s="180">
        <v>0</v>
      </c>
      <c r="AH43" s="180">
        <v>0</v>
      </c>
      <c r="AI43" s="180">
        <v>0</v>
      </c>
      <c r="AJ43" s="180">
        <v>0</v>
      </c>
      <c r="AK43" s="180">
        <v>0</v>
      </c>
      <c r="AL43" s="180">
        <v>0</v>
      </c>
      <c r="AM43" s="180">
        <v>0</v>
      </c>
      <c r="AN43" s="180">
        <v>0</v>
      </c>
      <c r="AO43" s="180">
        <v>0</v>
      </c>
      <c r="AP43" s="180">
        <v>0</v>
      </c>
      <c r="AQ43" s="180">
        <v>0</v>
      </c>
      <c r="AR43" s="180">
        <v>0</v>
      </c>
      <c r="AS43" s="180">
        <v>0</v>
      </c>
      <c r="AT43" s="180">
        <v>0</v>
      </c>
      <c r="AU43" s="180">
        <v>0</v>
      </c>
      <c r="AV43" s="180">
        <v>0</v>
      </c>
      <c r="AW43" s="180">
        <v>0</v>
      </c>
      <c r="AX43" s="180">
        <v>0</v>
      </c>
      <c r="AY43" s="90"/>
      <c r="AZ43" s="180">
        <v>0</v>
      </c>
      <c r="BA43" s="180">
        <v>0</v>
      </c>
      <c r="BB43" s="180">
        <v>0</v>
      </c>
      <c r="BC43" s="180">
        <v>0</v>
      </c>
      <c r="BD43" s="180">
        <v>0</v>
      </c>
      <c r="BE43" s="180">
        <v>0</v>
      </c>
      <c r="BF43" s="180">
        <v>0</v>
      </c>
      <c r="BG43" s="181"/>
      <c r="BH43" s="90"/>
      <c r="BI43" s="180">
        <v>0</v>
      </c>
      <c r="BJ43" s="180">
        <v>0</v>
      </c>
      <c r="BK43" s="180">
        <v>0</v>
      </c>
      <c r="BL43" s="90"/>
      <c r="BN43" s="90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78"/>
    </row>
    <row r="44" spans="2:84" ht="15" hidden="1" customHeight="1" x14ac:dyDescent="0.3">
      <c r="B44" s="90"/>
      <c r="C44" s="212">
        <f t="shared" si="1"/>
        <v>30</v>
      </c>
      <c r="D44" s="212" t="str">
        <v>Saud II</v>
      </c>
      <c r="E44" s="212" t="str">
        <v>Trent 700</v>
      </c>
      <c r="F44" s="245" t="str">
        <v>Saudia</v>
      </c>
      <c r="G44" s="212" t="str">
        <v>MEA</v>
      </c>
      <c r="H44" s="212" t="str">
        <v>Extend Classic</v>
      </c>
      <c r="I44" s="212" t="str">
        <v>Term Extension</v>
      </c>
      <c r="J44" s="270" t="str">
        <v xml:space="preserve">Term Extension </v>
      </c>
      <c r="K44" s="271">
        <v>2</v>
      </c>
      <c r="L44" s="251" t="str">
        <v/>
      </c>
      <c r="M44" s="245" t="str">
        <v/>
      </c>
      <c r="N44" s="217">
        <v>0.28999999999999998</v>
      </c>
      <c r="O44" s="212" t="str">
        <v>Low</v>
      </c>
      <c r="P44" s="269" t="str">
        <v>Med</v>
      </c>
      <c r="Q44" s="254" t="str">
        <v>Hopper</v>
      </c>
      <c r="R44" s="109"/>
      <c r="S44" s="156">
        <v>21.46</v>
      </c>
      <c r="T44" s="156">
        <v>0</v>
      </c>
      <c r="U44" s="156">
        <v>0</v>
      </c>
      <c r="V44" s="153">
        <f t="shared" si="0"/>
        <v>0</v>
      </c>
      <c r="W44" s="90"/>
      <c r="Y44" s="180">
        <v>0</v>
      </c>
      <c r="Z44" s="180">
        <v>0</v>
      </c>
      <c r="AA44" s="180">
        <v>0</v>
      </c>
      <c r="AB44" s="180">
        <v>0</v>
      </c>
      <c r="AC44" s="180">
        <v>0</v>
      </c>
      <c r="AD44" s="180">
        <v>0</v>
      </c>
      <c r="AE44" s="180">
        <v>0</v>
      </c>
      <c r="AF44" s="180">
        <v>0</v>
      </c>
      <c r="AG44" s="180">
        <v>0</v>
      </c>
      <c r="AH44" s="180">
        <v>0</v>
      </c>
      <c r="AI44" s="180">
        <v>0</v>
      </c>
      <c r="AJ44" s="180">
        <v>0</v>
      </c>
      <c r="AK44" s="180">
        <v>0</v>
      </c>
      <c r="AL44" s="180">
        <v>0</v>
      </c>
      <c r="AM44" s="180">
        <v>0</v>
      </c>
      <c r="AN44" s="180">
        <v>0</v>
      </c>
      <c r="AO44" s="180">
        <v>0</v>
      </c>
      <c r="AP44" s="180">
        <v>0</v>
      </c>
      <c r="AQ44" s="180">
        <v>0</v>
      </c>
      <c r="AR44" s="180">
        <v>0</v>
      </c>
      <c r="AS44" s="180">
        <v>0</v>
      </c>
      <c r="AT44" s="180">
        <v>0</v>
      </c>
      <c r="AU44" s="180">
        <v>0</v>
      </c>
      <c r="AV44" s="180">
        <v>0</v>
      </c>
      <c r="AW44" s="180">
        <v>0</v>
      </c>
      <c r="AX44" s="180">
        <v>0</v>
      </c>
      <c r="AY44" s="90"/>
      <c r="AZ44" s="180">
        <v>0</v>
      </c>
      <c r="BA44" s="180">
        <v>0</v>
      </c>
      <c r="BB44" s="180">
        <v>0</v>
      </c>
      <c r="BC44" s="180">
        <v>0</v>
      </c>
      <c r="BD44" s="180">
        <v>0</v>
      </c>
      <c r="BE44" s="180">
        <v>0</v>
      </c>
      <c r="BF44" s="180">
        <v>0</v>
      </c>
      <c r="BG44" s="181"/>
      <c r="BH44" s="90"/>
      <c r="BI44" s="180">
        <v>0</v>
      </c>
      <c r="BJ44" s="180">
        <v>0</v>
      </c>
      <c r="BK44" s="180">
        <v>0</v>
      </c>
      <c r="BL44" s="90"/>
      <c r="BN44" s="90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  <c r="CE44" s="112"/>
      <c r="CF44" s="178"/>
    </row>
    <row r="45" spans="2:84" ht="15" hidden="1" customHeight="1" x14ac:dyDescent="0.3">
      <c r="B45" s="90"/>
      <c r="C45" s="212">
        <f t="shared" si="1"/>
        <v>31</v>
      </c>
      <c r="D45" s="212" t="str">
        <v>Tanz</v>
      </c>
      <c r="E45" s="212" t="str">
        <v>Trent 1000</v>
      </c>
      <c r="F45" s="245" t="str">
        <v>Tanzania</v>
      </c>
      <c r="G45" s="212" t="str">
        <v>MEA</v>
      </c>
      <c r="H45" s="212" t="str">
        <v>Additional SPE</v>
      </c>
      <c r="I45" s="212" t="str">
        <v>SPE increase</v>
      </c>
      <c r="J45" s="270" t="str">
        <v/>
      </c>
      <c r="K45" s="271">
        <v>1</v>
      </c>
      <c r="L45" s="251" t="str">
        <v>yes</v>
      </c>
      <c r="M45" s="245" t="str">
        <v/>
      </c>
      <c r="N45" s="217">
        <v>0.28000000000000003</v>
      </c>
      <c r="O45" s="212" t="str">
        <v>Med</v>
      </c>
      <c r="P45" s="269" t="str">
        <v>Low</v>
      </c>
      <c r="Q45" s="254" t="str">
        <v>Completed</v>
      </c>
      <c r="R45" s="109"/>
      <c r="S45" s="156">
        <v>25</v>
      </c>
      <c r="T45" s="156">
        <v>25</v>
      </c>
      <c r="U45" s="156"/>
      <c r="V45" s="153">
        <f t="shared" si="0"/>
        <v>25</v>
      </c>
      <c r="W45" s="90"/>
      <c r="Y45" s="180">
        <v>0</v>
      </c>
      <c r="Z45" s="180">
        <v>0</v>
      </c>
      <c r="AA45" s="180">
        <v>0</v>
      </c>
      <c r="AB45" s="180">
        <v>0</v>
      </c>
      <c r="AC45" s="180">
        <v>0</v>
      </c>
      <c r="AD45" s="180">
        <v>0</v>
      </c>
      <c r="AE45" s="180">
        <v>0</v>
      </c>
      <c r="AF45" s="180">
        <v>0</v>
      </c>
      <c r="AG45" s="180">
        <v>0</v>
      </c>
      <c r="AH45" s="180">
        <v>0</v>
      </c>
      <c r="AI45" s="180">
        <v>0</v>
      </c>
      <c r="AJ45" s="180">
        <v>0</v>
      </c>
      <c r="AK45" s="180">
        <v>0</v>
      </c>
      <c r="AL45" s="180">
        <v>0</v>
      </c>
      <c r="AM45" s="180">
        <v>0</v>
      </c>
      <c r="AN45" s="180">
        <v>0</v>
      </c>
      <c r="AO45" s="180">
        <v>0</v>
      </c>
      <c r="AP45" s="180">
        <v>0</v>
      </c>
      <c r="AQ45" s="180">
        <v>0</v>
      </c>
      <c r="AR45" s="180">
        <v>0</v>
      </c>
      <c r="AS45" s="180">
        <v>0</v>
      </c>
      <c r="AT45" s="180">
        <v>0</v>
      </c>
      <c r="AU45" s="180">
        <v>0</v>
      </c>
      <c r="AV45" s="180">
        <v>0</v>
      </c>
      <c r="AW45" s="180">
        <v>0</v>
      </c>
      <c r="AX45" s="180">
        <v>0</v>
      </c>
      <c r="AY45" s="90"/>
      <c r="AZ45" s="180">
        <v>0</v>
      </c>
      <c r="BA45" s="180">
        <v>0</v>
      </c>
      <c r="BB45" s="180">
        <v>0</v>
      </c>
      <c r="BC45" s="180">
        <v>0</v>
      </c>
      <c r="BD45" s="180">
        <v>0</v>
      </c>
      <c r="BE45" s="180">
        <v>0</v>
      </c>
      <c r="BF45" s="180">
        <v>0</v>
      </c>
      <c r="BG45" s="111"/>
      <c r="BH45" s="90"/>
      <c r="BI45" s="180">
        <v>0</v>
      </c>
      <c r="BJ45" s="180">
        <v>0</v>
      </c>
      <c r="BK45" s="180">
        <v>0</v>
      </c>
      <c r="BL45" s="90"/>
      <c r="BN45" s="90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78"/>
    </row>
    <row r="46" spans="2:84" ht="15" hidden="1" customHeight="1" x14ac:dyDescent="0.3">
      <c r="B46" s="90"/>
      <c r="C46" s="212">
        <f t="shared" si="1"/>
        <v>32</v>
      </c>
      <c r="D46" s="212" t="str">
        <v>Tanz</v>
      </c>
      <c r="E46" s="212" t="str">
        <v>Trent 1000</v>
      </c>
      <c r="F46" s="245" t="str">
        <v>Tanzania</v>
      </c>
      <c r="G46" s="212" t="str">
        <v>MEA</v>
      </c>
      <c r="H46" s="212" t="str">
        <v>NDSES CRP</v>
      </c>
      <c r="I46" s="212" t="str">
        <v>Cost Reduction</v>
      </c>
      <c r="J46" s="270" t="str">
        <v/>
      </c>
      <c r="K46" s="271">
        <v>1</v>
      </c>
      <c r="L46" s="251" t="str">
        <v/>
      </c>
      <c r="M46" s="245" t="str">
        <v/>
      </c>
      <c r="N46" s="217">
        <v>0.28000000000000003</v>
      </c>
      <c r="O46" s="212" t="str">
        <v>Med</v>
      </c>
      <c r="P46" s="269" t="str">
        <v>Med</v>
      </c>
      <c r="Q46" s="254" t="str">
        <v>Completed</v>
      </c>
      <c r="R46" s="109"/>
      <c r="S46" s="156">
        <v>3.552</v>
      </c>
      <c r="T46" s="156">
        <v>0.71040000000000003</v>
      </c>
      <c r="U46" s="156">
        <v>0.71040000000000003</v>
      </c>
      <c r="V46" s="153">
        <f t="shared" si="0"/>
        <v>1.4208000000000001</v>
      </c>
      <c r="W46" s="90"/>
      <c r="Y46" s="180">
        <v>0</v>
      </c>
      <c r="Z46" s="180">
        <v>0</v>
      </c>
      <c r="AA46" s="180">
        <v>0</v>
      </c>
      <c r="AB46" s="180">
        <v>0</v>
      </c>
      <c r="AC46" s="180">
        <v>0</v>
      </c>
      <c r="AD46" s="180">
        <v>0</v>
      </c>
      <c r="AE46" s="180">
        <v>0</v>
      </c>
      <c r="AF46" s="180">
        <v>0</v>
      </c>
      <c r="AG46" s="180">
        <v>0</v>
      </c>
      <c r="AH46" s="180">
        <v>0</v>
      </c>
      <c r="AI46" s="180">
        <v>0</v>
      </c>
      <c r="AJ46" s="180">
        <v>0</v>
      </c>
      <c r="AK46" s="180">
        <v>0</v>
      </c>
      <c r="AL46" s="180">
        <v>0</v>
      </c>
      <c r="AM46" s="180">
        <v>0</v>
      </c>
      <c r="AN46" s="180">
        <v>0</v>
      </c>
      <c r="AO46" s="180">
        <v>0</v>
      </c>
      <c r="AP46" s="180">
        <v>0</v>
      </c>
      <c r="AQ46" s="180">
        <v>0</v>
      </c>
      <c r="AR46" s="180">
        <v>0</v>
      </c>
      <c r="AS46" s="180">
        <v>0</v>
      </c>
      <c r="AT46" s="180">
        <v>0</v>
      </c>
      <c r="AU46" s="180">
        <v>0</v>
      </c>
      <c r="AV46" s="180">
        <v>0</v>
      </c>
      <c r="AW46" s="180">
        <v>0</v>
      </c>
      <c r="AX46" s="180">
        <v>0</v>
      </c>
      <c r="AY46" s="90"/>
      <c r="AZ46" s="180">
        <v>0</v>
      </c>
      <c r="BA46" s="180">
        <v>0</v>
      </c>
      <c r="BB46" s="180">
        <v>0</v>
      </c>
      <c r="BC46" s="180">
        <v>0</v>
      </c>
      <c r="BD46" s="180">
        <v>0</v>
      </c>
      <c r="BE46" s="180">
        <v>0</v>
      </c>
      <c r="BF46" s="180">
        <v>0</v>
      </c>
      <c r="BG46" s="181"/>
      <c r="BH46" s="90"/>
      <c r="BI46" s="180">
        <v>0</v>
      </c>
      <c r="BJ46" s="180">
        <v>0</v>
      </c>
      <c r="BK46" s="180">
        <v>0</v>
      </c>
      <c r="BL46" s="90"/>
      <c r="BN46" s="90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  <c r="CE46" s="112"/>
      <c r="CF46" s="178"/>
    </row>
    <row r="47" spans="2:84" ht="15" hidden="1" customHeight="1" x14ac:dyDescent="0.3">
      <c r="B47" s="90"/>
      <c r="C47" s="212">
        <f>C46+1</f>
        <v>33</v>
      </c>
      <c r="D47" s="212" t="str">
        <v>Falcon</v>
      </c>
      <c r="E47" s="212" t="str">
        <v>Trent 1000</v>
      </c>
      <c r="F47" s="245" t="str">
        <v>Gulf</v>
      </c>
      <c r="G47" s="212" t="str">
        <v>MEA</v>
      </c>
      <c r="H47" s="212" t="str">
        <v xml:space="preserve">NDSES improvement through SPE sales </v>
      </c>
      <c r="I47" s="212" t="str">
        <v>Cost Reduction</v>
      </c>
      <c r="J47" s="270" t="str">
        <v>Resolution of Claims</v>
      </c>
      <c r="K47" s="271">
        <v>1</v>
      </c>
      <c r="L47" s="251" t="str">
        <v/>
      </c>
      <c r="M47" s="245" t="str">
        <v/>
      </c>
      <c r="N47" s="217">
        <v>0.38</v>
      </c>
      <c r="O47" s="212" t="str">
        <v>Low</v>
      </c>
      <c r="P47" s="254" t="str">
        <v>Med</v>
      </c>
      <c r="Q47" s="254" t="str">
        <v>Negotiations</v>
      </c>
      <c r="R47" s="109"/>
      <c r="S47" s="156">
        <v>5.88</v>
      </c>
      <c r="T47" s="156">
        <v>0.84</v>
      </c>
      <c r="U47" s="156">
        <v>0.84</v>
      </c>
      <c r="V47" s="153">
        <f>SUM(T47+U47)</f>
        <v>1.68</v>
      </c>
      <c r="W47" s="90"/>
      <c r="Y47" s="180">
        <v>0</v>
      </c>
      <c r="Z47" s="180">
        <v>0</v>
      </c>
      <c r="AA47" s="180">
        <v>0</v>
      </c>
      <c r="AB47" s="180">
        <v>0</v>
      </c>
      <c r="AC47" s="180">
        <v>0</v>
      </c>
      <c r="AD47" s="180">
        <v>0</v>
      </c>
      <c r="AE47" s="180">
        <v>0</v>
      </c>
      <c r="AF47" s="180">
        <v>0</v>
      </c>
      <c r="AG47" s="180">
        <v>0</v>
      </c>
      <c r="AH47" s="180">
        <v>0</v>
      </c>
      <c r="AI47" s="180">
        <v>0</v>
      </c>
      <c r="AJ47" s="180">
        <v>0</v>
      </c>
      <c r="AK47" s="180">
        <v>0</v>
      </c>
      <c r="AL47" s="180">
        <v>0</v>
      </c>
      <c r="AM47" s="180">
        <v>0</v>
      </c>
      <c r="AN47" s="180">
        <v>0</v>
      </c>
      <c r="AO47" s="180">
        <v>0</v>
      </c>
      <c r="AP47" s="180">
        <v>0</v>
      </c>
      <c r="AQ47" s="180">
        <v>0</v>
      </c>
      <c r="AR47" s="180">
        <v>0</v>
      </c>
      <c r="AS47" s="180">
        <v>0</v>
      </c>
      <c r="AT47" s="180">
        <v>0</v>
      </c>
      <c r="AU47" s="180">
        <v>0</v>
      </c>
      <c r="AV47" s="180">
        <v>0</v>
      </c>
      <c r="AW47" s="180">
        <v>0</v>
      </c>
      <c r="AX47" s="180">
        <v>0</v>
      </c>
      <c r="AY47" s="90"/>
      <c r="AZ47" s="180">
        <v>0</v>
      </c>
      <c r="BA47" s="180">
        <v>0</v>
      </c>
      <c r="BB47" s="180">
        <v>0</v>
      </c>
      <c r="BC47" s="180">
        <v>0</v>
      </c>
      <c r="BD47" s="180">
        <v>0</v>
      </c>
      <c r="BE47" s="180">
        <v>0</v>
      </c>
      <c r="BF47" s="180">
        <v>0</v>
      </c>
      <c r="BG47" s="181"/>
      <c r="BH47" s="90"/>
      <c r="BI47" s="180">
        <v>0</v>
      </c>
      <c r="BJ47" s="180">
        <v>0</v>
      </c>
      <c r="BK47" s="180">
        <v>0</v>
      </c>
      <c r="BL47" s="90"/>
      <c r="BN47" s="90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  <c r="CE47" s="112"/>
      <c r="CF47" s="178"/>
    </row>
    <row r="48" spans="2:84" ht="15" hidden="1" customHeight="1" x14ac:dyDescent="0.3">
      <c r="B48" s="90"/>
      <c r="C48" s="212">
        <f t="shared" si="1"/>
        <v>34</v>
      </c>
      <c r="D48" s="212" t="str">
        <v>Falcon</v>
      </c>
      <c r="E48" s="212" t="str">
        <v>Trent 1000</v>
      </c>
      <c r="F48" s="245" t="str">
        <v>Gulf</v>
      </c>
      <c r="G48" s="212" t="str">
        <v>MEA</v>
      </c>
      <c r="H48" s="212" t="str">
        <v>3 Year Extension</v>
      </c>
      <c r="I48" s="212" t="str">
        <v>Term Extension</v>
      </c>
      <c r="J48" s="270" t="str">
        <v>Resolution of Claims</v>
      </c>
      <c r="K48" s="271">
        <v>1</v>
      </c>
      <c r="L48" s="251" t="str">
        <v/>
      </c>
      <c r="M48" s="245" t="str">
        <v/>
      </c>
      <c r="N48" s="217">
        <v>0.38</v>
      </c>
      <c r="O48" s="212" t="str">
        <v>Med</v>
      </c>
      <c r="P48" s="269" t="str">
        <v>Med</v>
      </c>
      <c r="Q48" s="254" t="str">
        <v>Negotiations</v>
      </c>
      <c r="R48" s="109"/>
      <c r="S48" s="156">
        <v>50</v>
      </c>
      <c r="T48" s="156">
        <v>0</v>
      </c>
      <c r="U48" s="156">
        <v>0</v>
      </c>
      <c r="V48" s="153">
        <f t="shared" si="0"/>
        <v>0</v>
      </c>
      <c r="W48" s="90"/>
      <c r="Y48" s="180">
        <v>0</v>
      </c>
      <c r="Z48" s="180">
        <v>0</v>
      </c>
      <c r="AA48" s="180">
        <v>0</v>
      </c>
      <c r="AB48" s="180">
        <v>0</v>
      </c>
      <c r="AC48" s="180">
        <v>0</v>
      </c>
      <c r="AD48" s="180">
        <v>0</v>
      </c>
      <c r="AE48" s="180">
        <v>0</v>
      </c>
      <c r="AF48" s="180">
        <v>0</v>
      </c>
      <c r="AG48" s="180">
        <v>0</v>
      </c>
      <c r="AH48" s="180">
        <v>0</v>
      </c>
      <c r="AI48" s="180">
        <v>0</v>
      </c>
      <c r="AJ48" s="180">
        <v>0</v>
      </c>
      <c r="AK48" s="180">
        <v>0</v>
      </c>
      <c r="AL48" s="180">
        <v>0</v>
      </c>
      <c r="AM48" s="180">
        <v>0</v>
      </c>
      <c r="AN48" s="180">
        <v>0</v>
      </c>
      <c r="AO48" s="180">
        <v>0</v>
      </c>
      <c r="AP48" s="180">
        <v>0</v>
      </c>
      <c r="AQ48" s="180">
        <v>0</v>
      </c>
      <c r="AR48" s="180">
        <v>0</v>
      </c>
      <c r="AS48" s="180">
        <v>0</v>
      </c>
      <c r="AT48" s="180">
        <v>0</v>
      </c>
      <c r="AU48" s="180">
        <v>0</v>
      </c>
      <c r="AV48" s="180">
        <v>0</v>
      </c>
      <c r="AW48" s="180">
        <v>0</v>
      </c>
      <c r="AX48" s="180">
        <v>0</v>
      </c>
      <c r="AY48" s="90"/>
      <c r="AZ48" s="180">
        <v>0</v>
      </c>
      <c r="BA48" s="180">
        <v>0</v>
      </c>
      <c r="BB48" s="180">
        <v>0</v>
      </c>
      <c r="BC48" s="180">
        <v>0</v>
      </c>
      <c r="BD48" s="180">
        <v>0</v>
      </c>
      <c r="BE48" s="180">
        <v>0</v>
      </c>
      <c r="BF48" s="180">
        <v>0</v>
      </c>
      <c r="BG48" s="181"/>
      <c r="BH48" s="90"/>
      <c r="BI48" s="180">
        <v>0</v>
      </c>
      <c r="BJ48" s="180">
        <v>0</v>
      </c>
      <c r="BK48" s="180">
        <v>0</v>
      </c>
      <c r="BL48" s="90"/>
      <c r="BN48" s="90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  <c r="CE48" s="112"/>
      <c r="CF48" s="178"/>
    </row>
    <row r="49" spans="2:84" ht="15" hidden="1" customHeight="1" x14ac:dyDescent="0.3">
      <c r="B49" s="90"/>
      <c r="C49" s="212">
        <f t="shared" si="1"/>
        <v>35</v>
      </c>
      <c r="D49" s="212" t="str">
        <v>Falcon</v>
      </c>
      <c r="E49" s="212" t="str">
        <v>Trent 1000</v>
      </c>
      <c r="F49" s="245" t="str">
        <v>Gulf</v>
      </c>
      <c r="G49" s="212" t="str">
        <v>MEA</v>
      </c>
      <c r="H49" s="212" t="str">
        <v>Additional 2 x A/C</v>
      </c>
      <c r="I49" s="212" t="str">
        <v>New a/c</v>
      </c>
      <c r="J49" s="270" t="str">
        <v>Resolution of Claims</v>
      </c>
      <c r="K49" s="271">
        <v>2</v>
      </c>
      <c r="L49" s="251" t="str">
        <v>yes</v>
      </c>
      <c r="M49" s="245">
        <v>2</v>
      </c>
      <c r="N49" s="217">
        <v>0.38</v>
      </c>
      <c r="O49" s="212" t="str">
        <v>Low</v>
      </c>
      <c r="P49" s="269" t="str">
        <v>Med</v>
      </c>
      <c r="Q49" s="254" t="str">
        <v xml:space="preserve">Cancelled </v>
      </c>
      <c r="R49" s="109"/>
      <c r="S49" s="156">
        <v>23.04</v>
      </c>
      <c r="T49" s="156">
        <f>S49/12</f>
        <v>1.92</v>
      </c>
      <c r="U49" s="156">
        <f>S49/12</f>
        <v>1.92</v>
      </c>
      <c r="V49" s="153">
        <f t="shared" si="0"/>
        <v>3.84</v>
      </c>
      <c r="W49" s="90"/>
      <c r="Y49" s="180">
        <v>0</v>
      </c>
      <c r="Z49" s="180">
        <v>0</v>
      </c>
      <c r="AA49" s="180">
        <v>0</v>
      </c>
      <c r="AB49" s="180">
        <v>0</v>
      </c>
      <c r="AC49" s="180">
        <v>0</v>
      </c>
      <c r="AD49" s="180">
        <v>0</v>
      </c>
      <c r="AE49" s="180">
        <v>0</v>
      </c>
      <c r="AF49" s="180">
        <v>0</v>
      </c>
      <c r="AG49" s="180">
        <v>0</v>
      </c>
      <c r="AH49" s="180">
        <v>0</v>
      </c>
      <c r="AI49" s="180">
        <v>0</v>
      </c>
      <c r="AJ49" s="180">
        <v>0</v>
      </c>
      <c r="AK49" s="180">
        <v>0</v>
      </c>
      <c r="AL49" s="180">
        <v>0</v>
      </c>
      <c r="AM49" s="180">
        <v>0</v>
      </c>
      <c r="AN49" s="180">
        <v>0</v>
      </c>
      <c r="AO49" s="180">
        <v>0</v>
      </c>
      <c r="AP49" s="180">
        <v>0</v>
      </c>
      <c r="AQ49" s="180">
        <v>0</v>
      </c>
      <c r="AR49" s="180">
        <v>0</v>
      </c>
      <c r="AS49" s="180">
        <v>0</v>
      </c>
      <c r="AT49" s="180">
        <v>0</v>
      </c>
      <c r="AU49" s="180">
        <v>0</v>
      </c>
      <c r="AV49" s="180">
        <v>0</v>
      </c>
      <c r="AW49" s="180">
        <v>0</v>
      </c>
      <c r="AX49" s="180">
        <v>0</v>
      </c>
      <c r="AY49" s="90"/>
      <c r="AZ49" s="180">
        <v>0</v>
      </c>
      <c r="BA49" s="180">
        <v>0</v>
      </c>
      <c r="BB49" s="180">
        <v>0</v>
      </c>
      <c r="BC49" s="180">
        <v>0</v>
      </c>
      <c r="BD49" s="180">
        <v>0</v>
      </c>
      <c r="BE49" s="180">
        <v>0</v>
      </c>
      <c r="BF49" s="180">
        <v>0</v>
      </c>
      <c r="BG49" s="181"/>
      <c r="BH49" s="90"/>
      <c r="BI49" s="180">
        <v>0</v>
      </c>
      <c r="BJ49" s="180">
        <v>0</v>
      </c>
      <c r="BK49" s="180">
        <v>0</v>
      </c>
      <c r="BL49" s="90"/>
      <c r="BN49" s="90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112"/>
      <c r="CA49" s="112"/>
      <c r="CB49" s="112"/>
      <c r="CC49" s="112"/>
      <c r="CD49" s="112"/>
      <c r="CE49" s="112"/>
      <c r="CF49" s="178"/>
    </row>
    <row r="50" spans="2:84" ht="15" hidden="1" customHeight="1" x14ac:dyDescent="0.3">
      <c r="B50" s="90"/>
      <c r="C50" s="212">
        <f t="shared" si="1"/>
        <v>36</v>
      </c>
      <c r="D50" s="212" t="str">
        <v>Star</v>
      </c>
      <c r="E50" s="212" t="str">
        <v>Trent 1000</v>
      </c>
      <c r="F50" s="245" t="str">
        <v>Austral</v>
      </c>
      <c r="G50" s="212" t="str">
        <v>MEA</v>
      </c>
      <c r="H50" s="212" t="str">
        <v>TCA Extension/Exit credit trade</v>
      </c>
      <c r="I50" s="212" t="str">
        <v>Term Extension</v>
      </c>
      <c r="J50" s="270" t="str">
        <v>Blended TCA Rate</v>
      </c>
      <c r="K50" s="271">
        <v>1</v>
      </c>
      <c r="L50" s="251" t="str">
        <v/>
      </c>
      <c r="M50" s="245" t="str">
        <v/>
      </c>
      <c r="N50" s="217">
        <v>0.61</v>
      </c>
      <c r="O50" s="212" t="str">
        <v>Med</v>
      </c>
      <c r="P50" s="269" t="str">
        <v>Med</v>
      </c>
      <c r="Q50" s="254" t="str">
        <v>Hopper</v>
      </c>
      <c r="R50" s="109"/>
      <c r="S50" s="156">
        <v>10</v>
      </c>
      <c r="T50" s="156">
        <v>2</v>
      </c>
      <c r="U50" s="156">
        <v>6</v>
      </c>
      <c r="V50" s="153">
        <f t="shared" si="0"/>
        <v>8</v>
      </c>
      <c r="W50" s="90"/>
      <c r="Y50" s="180">
        <v>0</v>
      </c>
      <c r="Z50" s="180">
        <v>0</v>
      </c>
      <c r="AA50" s="180">
        <v>0</v>
      </c>
      <c r="AB50" s="180">
        <v>0</v>
      </c>
      <c r="AC50" s="180">
        <v>0</v>
      </c>
      <c r="AD50" s="180">
        <v>0</v>
      </c>
      <c r="AE50" s="180">
        <v>0</v>
      </c>
      <c r="AF50" s="180">
        <v>0</v>
      </c>
      <c r="AG50" s="180">
        <v>0</v>
      </c>
      <c r="AH50" s="180">
        <v>0</v>
      </c>
      <c r="AI50" s="180">
        <v>0</v>
      </c>
      <c r="AJ50" s="180">
        <v>0</v>
      </c>
      <c r="AK50" s="180">
        <v>0</v>
      </c>
      <c r="AL50" s="180">
        <v>0</v>
      </c>
      <c r="AM50" s="180">
        <v>0</v>
      </c>
      <c r="AN50" s="180">
        <v>0</v>
      </c>
      <c r="AO50" s="180">
        <v>0</v>
      </c>
      <c r="AP50" s="180">
        <v>0</v>
      </c>
      <c r="AQ50" s="180">
        <v>0</v>
      </c>
      <c r="AR50" s="180">
        <v>0</v>
      </c>
      <c r="AS50" s="180">
        <v>0</v>
      </c>
      <c r="AT50" s="180">
        <v>0</v>
      </c>
      <c r="AU50" s="180">
        <v>0</v>
      </c>
      <c r="AV50" s="180">
        <v>0</v>
      </c>
      <c r="AW50" s="180">
        <v>0</v>
      </c>
      <c r="AX50" s="180">
        <v>0</v>
      </c>
      <c r="AY50" s="90"/>
      <c r="AZ50" s="180">
        <v>0</v>
      </c>
      <c r="BA50" s="180">
        <v>0</v>
      </c>
      <c r="BB50" s="180">
        <v>0</v>
      </c>
      <c r="BC50" s="180">
        <v>0</v>
      </c>
      <c r="BD50" s="180">
        <v>0</v>
      </c>
      <c r="BE50" s="180">
        <v>0</v>
      </c>
      <c r="BF50" s="180">
        <v>0</v>
      </c>
      <c r="BG50" s="181"/>
      <c r="BH50" s="90"/>
      <c r="BI50" s="180">
        <v>0</v>
      </c>
      <c r="BJ50" s="180">
        <v>0</v>
      </c>
      <c r="BK50" s="180">
        <v>0</v>
      </c>
      <c r="BL50" s="90"/>
      <c r="BN50" s="90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  <c r="CE50" s="112"/>
      <c r="CF50" s="178"/>
    </row>
    <row r="51" spans="2:84" ht="15" hidden="1" customHeight="1" x14ac:dyDescent="0.3">
      <c r="B51" s="90"/>
      <c r="C51" s="212">
        <f t="shared" si="1"/>
        <v>37</v>
      </c>
      <c r="D51" s="212" t="str">
        <v>Q8</v>
      </c>
      <c r="E51" s="212" t="str">
        <v>Trent 7000</v>
      </c>
      <c r="F51" s="245" t="str">
        <v>Kuwait</v>
      </c>
      <c r="G51" s="212" t="str">
        <v>MEA</v>
      </c>
      <c r="H51" s="212" t="str">
        <v xml:space="preserve">Maintain SPE % </v>
      </c>
      <c r="I51" s="212" t="str">
        <v>SPE increase</v>
      </c>
      <c r="J51" s="270" t="str">
        <v>Early Exit of a330-800</v>
      </c>
      <c r="K51" s="271">
        <v>3</v>
      </c>
      <c r="L51" s="251" t="str">
        <v>yes</v>
      </c>
      <c r="M51" s="245" t="str">
        <v/>
      </c>
      <c r="N51" s="217">
        <v>0.04</v>
      </c>
      <c r="O51" s="212" t="str">
        <v>Low</v>
      </c>
      <c r="P51" s="269" t="str">
        <v>Med</v>
      </c>
      <c r="Q51" s="254" t="str">
        <v>Hopper</v>
      </c>
      <c r="R51" s="109"/>
      <c r="S51" s="156">
        <v>0</v>
      </c>
      <c r="T51" s="156">
        <v>0</v>
      </c>
      <c r="U51" s="156">
        <v>0</v>
      </c>
      <c r="V51" s="153">
        <f t="shared" si="0"/>
        <v>0</v>
      </c>
      <c r="W51" s="90"/>
      <c r="Y51" s="180">
        <v>0</v>
      </c>
      <c r="Z51" s="180">
        <v>0</v>
      </c>
      <c r="AA51" s="180">
        <v>0</v>
      </c>
      <c r="AB51" s="180">
        <v>0</v>
      </c>
      <c r="AC51" s="180">
        <v>0</v>
      </c>
      <c r="AD51" s="180">
        <v>0</v>
      </c>
      <c r="AE51" s="180">
        <v>0</v>
      </c>
      <c r="AF51" s="180">
        <v>0</v>
      </c>
      <c r="AG51" s="180">
        <v>0</v>
      </c>
      <c r="AH51" s="180">
        <v>0</v>
      </c>
      <c r="AI51" s="180">
        <v>0</v>
      </c>
      <c r="AJ51" s="180">
        <v>0</v>
      </c>
      <c r="AK51" s="180">
        <v>0</v>
      </c>
      <c r="AL51" s="180">
        <v>0</v>
      </c>
      <c r="AM51" s="180">
        <v>0</v>
      </c>
      <c r="AN51" s="180">
        <v>0</v>
      </c>
      <c r="AO51" s="180">
        <v>0</v>
      </c>
      <c r="AP51" s="180">
        <v>0</v>
      </c>
      <c r="AQ51" s="180">
        <v>0</v>
      </c>
      <c r="AR51" s="180">
        <v>0</v>
      </c>
      <c r="AS51" s="180">
        <v>0</v>
      </c>
      <c r="AT51" s="180">
        <v>0</v>
      </c>
      <c r="AU51" s="180">
        <v>0</v>
      </c>
      <c r="AV51" s="180">
        <v>0</v>
      </c>
      <c r="AW51" s="180">
        <v>0</v>
      </c>
      <c r="AX51" s="180">
        <v>0</v>
      </c>
      <c r="AY51" s="90"/>
      <c r="AZ51" s="180">
        <v>0</v>
      </c>
      <c r="BA51" s="180">
        <v>0</v>
      </c>
      <c r="BB51" s="180">
        <v>0</v>
      </c>
      <c r="BC51" s="180">
        <v>0</v>
      </c>
      <c r="BD51" s="180">
        <v>0</v>
      </c>
      <c r="BE51" s="180">
        <v>0</v>
      </c>
      <c r="BF51" s="180">
        <v>0</v>
      </c>
      <c r="BG51" s="181"/>
      <c r="BH51" s="90"/>
      <c r="BI51" s="180">
        <v>0</v>
      </c>
      <c r="BJ51" s="180">
        <v>0</v>
      </c>
      <c r="BK51" s="180">
        <v>0</v>
      </c>
      <c r="BL51" s="90"/>
      <c r="BN51" s="90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  <c r="CE51" s="112"/>
      <c r="CF51" s="178"/>
    </row>
    <row r="52" spans="2:84" ht="15" hidden="1" customHeight="1" x14ac:dyDescent="0.3">
      <c r="B52" s="90"/>
      <c r="C52" s="212">
        <f>C51+1</f>
        <v>38</v>
      </c>
      <c r="D52" s="212" t="str">
        <v>Mau</v>
      </c>
      <c r="E52" s="212" t="str">
        <v>Trent XWB-84</v>
      </c>
      <c r="F52" s="245" t="str">
        <v>Mauritus</v>
      </c>
      <c r="G52" s="212" t="str">
        <v>MEA</v>
      </c>
      <c r="H52" s="212" t="str">
        <v>Escalation increase</v>
      </c>
      <c r="I52" s="212" t="str">
        <v>TCA Amendments</v>
      </c>
      <c r="J52" s="270" t="str">
        <v/>
      </c>
      <c r="K52" s="271">
        <v>3</v>
      </c>
      <c r="L52" s="251" t="str">
        <v/>
      </c>
      <c r="M52" s="245" t="str">
        <v/>
      </c>
      <c r="N52" s="217">
        <v>0.31</v>
      </c>
      <c r="O52" s="212" t="str">
        <v>High</v>
      </c>
      <c r="P52" s="269" t="str">
        <v>Low</v>
      </c>
      <c r="Q52" s="254" t="str">
        <v>Completed</v>
      </c>
      <c r="R52" s="109"/>
      <c r="S52" s="156">
        <v>1.3</v>
      </c>
      <c r="T52" s="170">
        <f>S52/3</f>
        <v>0.43333333333333335</v>
      </c>
      <c r="U52" s="170">
        <v>0</v>
      </c>
      <c r="V52" s="171">
        <f t="shared" si="0"/>
        <v>0.43333333333333335</v>
      </c>
      <c r="W52" s="90"/>
      <c r="Y52" s="180">
        <v>0</v>
      </c>
      <c r="Z52" s="180">
        <v>0</v>
      </c>
      <c r="AA52" s="180">
        <v>0</v>
      </c>
      <c r="AB52" s="180">
        <v>0</v>
      </c>
      <c r="AC52" s="180">
        <v>0</v>
      </c>
      <c r="AD52" s="180"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180">
        <v>0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80">
        <v>0</v>
      </c>
      <c r="AR52" s="180">
        <v>0</v>
      </c>
      <c r="AS52" s="180">
        <v>0</v>
      </c>
      <c r="AT52" s="180">
        <v>0</v>
      </c>
      <c r="AU52" s="180">
        <v>0</v>
      </c>
      <c r="AV52" s="180">
        <v>0</v>
      </c>
      <c r="AW52" s="180">
        <v>0</v>
      </c>
      <c r="AX52" s="180">
        <v>0</v>
      </c>
      <c r="AY52" s="90"/>
      <c r="AZ52" s="180">
        <v>0</v>
      </c>
      <c r="BA52" s="180">
        <v>0</v>
      </c>
      <c r="BB52" s="180">
        <v>0</v>
      </c>
      <c r="BC52" s="180">
        <v>0</v>
      </c>
      <c r="BD52" s="180">
        <v>0</v>
      </c>
      <c r="BE52" s="180">
        <v>0</v>
      </c>
      <c r="BF52" s="180">
        <v>0</v>
      </c>
      <c r="BG52" s="181"/>
      <c r="BH52" s="90"/>
      <c r="BI52" s="180">
        <v>0</v>
      </c>
      <c r="BJ52" s="180">
        <v>0</v>
      </c>
      <c r="BK52" s="180">
        <v>0</v>
      </c>
      <c r="BL52" s="90"/>
      <c r="BN52" s="90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78"/>
    </row>
    <row r="53" spans="2:84" ht="15" hidden="1" customHeight="1" x14ac:dyDescent="0.3">
      <c r="B53" s="90"/>
      <c r="C53" s="212">
        <f t="shared" si="1"/>
        <v>39</v>
      </c>
      <c r="D53" s="212" t="str">
        <v>Dodo</v>
      </c>
      <c r="E53" s="212" t="str">
        <v>Trent 7000</v>
      </c>
      <c r="F53" s="245" t="str">
        <v>Mauritus</v>
      </c>
      <c r="G53" s="212" t="str">
        <v>MEA</v>
      </c>
      <c r="H53" s="212" t="str">
        <v>Reduce NDSES Cost</v>
      </c>
      <c r="I53" s="212" t="str">
        <v>Cost Reduction</v>
      </c>
      <c r="J53" s="270" t="str">
        <v>Termination</v>
      </c>
      <c r="K53" s="271">
        <v>2</v>
      </c>
      <c r="L53" s="251" t="str">
        <v/>
      </c>
      <c r="M53" s="245" t="str">
        <v/>
      </c>
      <c r="N53" s="217">
        <v>0.54</v>
      </c>
      <c r="O53" s="212" t="str">
        <v>Med</v>
      </c>
      <c r="P53" s="269" t="str">
        <v>Med</v>
      </c>
      <c r="Q53" s="254" t="str">
        <v>ICT</v>
      </c>
      <c r="R53" s="109"/>
      <c r="S53" s="156">
        <v>0.38</v>
      </c>
      <c r="T53" s="170">
        <v>0</v>
      </c>
      <c r="U53" s="170">
        <f>S53/5</f>
        <v>7.5999999999999998E-2</v>
      </c>
      <c r="V53" s="171">
        <f t="shared" si="0"/>
        <v>7.5999999999999998E-2</v>
      </c>
      <c r="W53" s="90"/>
      <c r="Y53" s="180">
        <v>0</v>
      </c>
      <c r="Z53" s="180">
        <v>0</v>
      </c>
      <c r="AA53" s="180">
        <v>0</v>
      </c>
      <c r="AB53" s="180">
        <v>0</v>
      </c>
      <c r="AC53" s="180">
        <v>0</v>
      </c>
      <c r="AD53" s="180">
        <v>0</v>
      </c>
      <c r="AE53" s="180">
        <v>0</v>
      </c>
      <c r="AF53" s="180">
        <v>0</v>
      </c>
      <c r="AG53" s="180">
        <v>0</v>
      </c>
      <c r="AH53" s="180">
        <v>0</v>
      </c>
      <c r="AI53" s="180">
        <v>0</v>
      </c>
      <c r="AJ53" s="180">
        <v>0</v>
      </c>
      <c r="AK53" s="180">
        <v>0</v>
      </c>
      <c r="AL53" s="180">
        <v>0</v>
      </c>
      <c r="AM53" s="180">
        <v>0</v>
      </c>
      <c r="AN53" s="180">
        <v>0</v>
      </c>
      <c r="AO53" s="180">
        <v>0</v>
      </c>
      <c r="AP53" s="180">
        <v>0</v>
      </c>
      <c r="AQ53" s="180">
        <v>0</v>
      </c>
      <c r="AR53" s="180">
        <v>0</v>
      </c>
      <c r="AS53" s="180">
        <v>0</v>
      </c>
      <c r="AT53" s="180">
        <v>0</v>
      </c>
      <c r="AU53" s="180">
        <v>0</v>
      </c>
      <c r="AV53" s="180">
        <v>0</v>
      </c>
      <c r="AW53" s="180">
        <v>0</v>
      </c>
      <c r="AX53" s="180">
        <v>0</v>
      </c>
      <c r="AY53" s="90"/>
      <c r="AZ53" s="180">
        <v>0</v>
      </c>
      <c r="BA53" s="180">
        <v>0</v>
      </c>
      <c r="BB53" s="180">
        <v>0</v>
      </c>
      <c r="BC53" s="180">
        <v>0</v>
      </c>
      <c r="BD53" s="180">
        <v>0</v>
      </c>
      <c r="BE53" s="180">
        <v>0</v>
      </c>
      <c r="BF53" s="180">
        <v>0</v>
      </c>
      <c r="BG53" s="181"/>
      <c r="BH53" s="90"/>
      <c r="BI53" s="180">
        <v>0</v>
      </c>
      <c r="BJ53" s="180">
        <v>0</v>
      </c>
      <c r="BK53" s="180">
        <v>0</v>
      </c>
      <c r="BL53" s="90"/>
      <c r="BN53" s="90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  <c r="CE53" s="112"/>
      <c r="CF53" s="178"/>
    </row>
    <row r="54" spans="2:84" ht="15" hidden="1" customHeight="1" x14ac:dyDescent="0.3">
      <c r="B54" s="90"/>
      <c r="C54" s="212">
        <f t="shared" si="1"/>
        <v>40</v>
      </c>
      <c r="D54" s="212" t="str">
        <v>RW</v>
      </c>
      <c r="E54" s="212" t="str">
        <v>Trent 700</v>
      </c>
      <c r="F54" s="245" t="str">
        <v>Rwanda</v>
      </c>
      <c r="G54" s="212" t="str">
        <v>MEA</v>
      </c>
      <c r="H54" s="212" t="str">
        <v>Min Term Extension</v>
      </c>
      <c r="I54" s="212" t="str">
        <v>Term Extension</v>
      </c>
      <c r="J54" s="270" t="str">
        <v/>
      </c>
      <c r="K54" s="271">
        <v>3</v>
      </c>
      <c r="L54" s="251" t="str">
        <v/>
      </c>
      <c r="M54" s="245" t="str">
        <v/>
      </c>
      <c r="N54" s="217">
        <v>0.19</v>
      </c>
      <c r="O54" s="212" t="str">
        <v>Low</v>
      </c>
      <c r="P54" s="269" t="str">
        <v>Med</v>
      </c>
      <c r="Q54" s="254" t="str">
        <v>Hopper</v>
      </c>
      <c r="R54" s="109"/>
      <c r="S54" s="156">
        <v>12</v>
      </c>
      <c r="T54" s="156">
        <v>0</v>
      </c>
      <c r="U54" s="156">
        <v>0</v>
      </c>
      <c r="V54" s="153">
        <f t="shared" si="0"/>
        <v>0</v>
      </c>
      <c r="W54" s="90"/>
      <c r="Y54" s="180">
        <v>0</v>
      </c>
      <c r="Z54" s="180">
        <v>0</v>
      </c>
      <c r="AA54" s="180">
        <v>0</v>
      </c>
      <c r="AB54" s="180">
        <v>0</v>
      </c>
      <c r="AC54" s="180">
        <v>0</v>
      </c>
      <c r="AD54" s="180">
        <v>0</v>
      </c>
      <c r="AE54" s="180">
        <v>0</v>
      </c>
      <c r="AF54" s="180">
        <v>0</v>
      </c>
      <c r="AG54" s="180">
        <v>0</v>
      </c>
      <c r="AH54" s="180">
        <v>0</v>
      </c>
      <c r="AI54" s="180">
        <v>0</v>
      </c>
      <c r="AJ54" s="180">
        <v>0</v>
      </c>
      <c r="AK54" s="180">
        <v>0</v>
      </c>
      <c r="AL54" s="180">
        <v>0</v>
      </c>
      <c r="AM54" s="180">
        <v>0</v>
      </c>
      <c r="AN54" s="180">
        <v>0</v>
      </c>
      <c r="AO54" s="180">
        <v>0</v>
      </c>
      <c r="AP54" s="180">
        <v>0</v>
      </c>
      <c r="AQ54" s="180">
        <v>0</v>
      </c>
      <c r="AR54" s="180">
        <v>0</v>
      </c>
      <c r="AS54" s="180">
        <v>0</v>
      </c>
      <c r="AT54" s="180">
        <v>0</v>
      </c>
      <c r="AU54" s="180">
        <v>0</v>
      </c>
      <c r="AV54" s="180">
        <v>0</v>
      </c>
      <c r="AW54" s="180">
        <v>0</v>
      </c>
      <c r="AX54" s="180">
        <v>0</v>
      </c>
      <c r="AY54" s="90"/>
      <c r="AZ54" s="180">
        <v>0</v>
      </c>
      <c r="BA54" s="180">
        <v>0</v>
      </c>
      <c r="BB54" s="180">
        <v>0</v>
      </c>
      <c r="BC54" s="180">
        <v>0</v>
      </c>
      <c r="BD54" s="180">
        <v>0</v>
      </c>
      <c r="BE54" s="180">
        <v>0</v>
      </c>
      <c r="BF54" s="180">
        <v>0</v>
      </c>
      <c r="BG54" s="181"/>
      <c r="BH54" s="90"/>
      <c r="BI54" s="180">
        <v>0</v>
      </c>
      <c r="BJ54" s="180">
        <v>0</v>
      </c>
      <c r="BK54" s="180">
        <v>0</v>
      </c>
      <c r="BL54" s="90"/>
      <c r="BN54" s="90"/>
      <c r="BO54" s="112"/>
      <c r="BP54" s="112"/>
      <c r="BQ54" s="112"/>
      <c r="BR54" s="112"/>
      <c r="BS54" s="112"/>
      <c r="BT54" s="112"/>
      <c r="BU54" s="112"/>
      <c r="BV54" s="112"/>
      <c r="BW54" s="112"/>
      <c r="BX54" s="112"/>
      <c r="BY54" s="112"/>
      <c r="BZ54" s="112"/>
      <c r="CA54" s="112"/>
      <c r="CB54" s="112"/>
      <c r="CC54" s="112"/>
      <c r="CD54" s="112"/>
      <c r="CE54" s="112"/>
      <c r="CF54" s="178"/>
    </row>
    <row r="55" spans="2:84" ht="15" hidden="1" customHeight="1" x14ac:dyDescent="0.3">
      <c r="B55" s="90"/>
      <c r="C55" s="212">
        <f t="shared" si="1"/>
        <v>41</v>
      </c>
      <c r="D55" s="212" t="str">
        <v>SAA</v>
      </c>
      <c r="E55" s="212" t="str">
        <v>Trent 700</v>
      </c>
      <c r="F55" s="245" t="str">
        <v>SAA</v>
      </c>
      <c r="G55" s="212" t="str">
        <v>MEA</v>
      </c>
      <c r="H55" s="212" t="str">
        <v>Additional 7 X A/C</v>
      </c>
      <c r="I55" s="212" t="str">
        <v>New a/c</v>
      </c>
      <c r="J55" s="270" t="str">
        <v/>
      </c>
      <c r="K55" s="271">
        <v>3</v>
      </c>
      <c r="L55" s="251" t="str">
        <v/>
      </c>
      <c r="M55" s="245" t="str">
        <v/>
      </c>
      <c r="N55" s="217" t="str">
        <v/>
      </c>
      <c r="O55" s="212" t="str">
        <v>Med</v>
      </c>
      <c r="P55" s="269" t="str">
        <v>Med</v>
      </c>
      <c r="Q55" s="254" t="str">
        <v xml:space="preserve">Cancelled </v>
      </c>
      <c r="R55" s="109"/>
      <c r="S55" s="156">
        <v>54</v>
      </c>
      <c r="T55" s="156">
        <v>0</v>
      </c>
      <c r="U55" s="156">
        <v>0</v>
      </c>
      <c r="V55" s="153">
        <f t="shared" si="0"/>
        <v>0</v>
      </c>
      <c r="W55" s="90"/>
      <c r="Y55" s="180">
        <v>0</v>
      </c>
      <c r="Z55" s="180">
        <v>0</v>
      </c>
      <c r="AA55" s="180">
        <v>0</v>
      </c>
      <c r="AB55" s="180">
        <v>0</v>
      </c>
      <c r="AC55" s="180">
        <v>0</v>
      </c>
      <c r="AD55" s="180">
        <v>0</v>
      </c>
      <c r="AE55" s="180">
        <v>0</v>
      </c>
      <c r="AF55" s="180">
        <v>0</v>
      </c>
      <c r="AG55" s="180">
        <v>0</v>
      </c>
      <c r="AH55" s="180">
        <v>0</v>
      </c>
      <c r="AI55" s="180">
        <v>0</v>
      </c>
      <c r="AJ55" s="180">
        <v>0</v>
      </c>
      <c r="AK55" s="180">
        <v>0</v>
      </c>
      <c r="AL55" s="180">
        <v>0</v>
      </c>
      <c r="AM55" s="180">
        <v>0</v>
      </c>
      <c r="AN55" s="180">
        <v>0</v>
      </c>
      <c r="AO55" s="180">
        <v>0</v>
      </c>
      <c r="AP55" s="180">
        <v>0</v>
      </c>
      <c r="AQ55" s="180">
        <v>0</v>
      </c>
      <c r="AR55" s="180">
        <v>0</v>
      </c>
      <c r="AS55" s="180">
        <v>0</v>
      </c>
      <c r="AT55" s="180">
        <v>0</v>
      </c>
      <c r="AU55" s="180">
        <v>0</v>
      </c>
      <c r="AV55" s="180">
        <v>0</v>
      </c>
      <c r="AW55" s="180">
        <v>0</v>
      </c>
      <c r="AX55" s="180">
        <v>0</v>
      </c>
      <c r="AY55" s="90"/>
      <c r="AZ55" s="180">
        <v>0</v>
      </c>
      <c r="BA55" s="180">
        <v>0</v>
      </c>
      <c r="BB55" s="180">
        <v>0</v>
      </c>
      <c r="BC55" s="180">
        <v>0</v>
      </c>
      <c r="BD55" s="180">
        <v>0</v>
      </c>
      <c r="BE55" s="180">
        <v>0</v>
      </c>
      <c r="BF55" s="180">
        <v>0</v>
      </c>
      <c r="BG55" s="181"/>
      <c r="BH55" s="90"/>
      <c r="BI55" s="180">
        <v>0</v>
      </c>
      <c r="BJ55" s="180">
        <v>0</v>
      </c>
      <c r="BK55" s="180">
        <v>0</v>
      </c>
      <c r="BL55" s="90"/>
      <c r="BN55" s="90"/>
      <c r="BO55" s="112"/>
      <c r="BP55" s="112"/>
      <c r="BQ55" s="112"/>
      <c r="BR55" s="112"/>
      <c r="BS55" s="112"/>
      <c r="BT55" s="112"/>
      <c r="BU55" s="112"/>
      <c r="BV55" s="112"/>
      <c r="BW55" s="112"/>
      <c r="BX55" s="112"/>
      <c r="BY55" s="112"/>
      <c r="BZ55" s="112"/>
      <c r="CA55" s="112"/>
      <c r="CB55" s="112"/>
      <c r="CC55" s="112"/>
      <c r="CD55" s="112"/>
      <c r="CE55" s="112"/>
      <c r="CF55" s="178"/>
    </row>
    <row r="56" spans="2:84" ht="15" hidden="1" customHeight="1" x14ac:dyDescent="0.3">
      <c r="B56" s="90"/>
      <c r="C56" s="212">
        <f t="shared" si="1"/>
        <v>42</v>
      </c>
      <c r="D56" s="212" t="str">
        <v>Star</v>
      </c>
      <c r="E56" s="212" t="str">
        <v>Trent 1000</v>
      </c>
      <c r="F56" s="245" t="str">
        <v>Austral</v>
      </c>
      <c r="G56" s="212" t="str">
        <v>MEA</v>
      </c>
      <c r="H56" s="212" t="str">
        <v>Used SPE</v>
      </c>
      <c r="I56" s="212" t="str">
        <v>SPE increase</v>
      </c>
      <c r="J56" s="270" t="str">
        <v>Min-term extension</v>
      </c>
      <c r="K56" s="270">
        <v>1</v>
      </c>
      <c r="L56" s="251" t="str">
        <v>Med</v>
      </c>
      <c r="M56" s="245" t="str">
        <v>Med</v>
      </c>
      <c r="N56" s="217" t="str">
        <v>ICT</v>
      </c>
      <c r="O56" s="212" t="str">
        <v>Low</v>
      </c>
      <c r="P56" s="254" t="str">
        <v>Low</v>
      </c>
      <c r="Q56" s="254" t="str">
        <v>Hopper</v>
      </c>
      <c r="R56" s="109"/>
      <c r="S56" s="156">
        <v>2</v>
      </c>
      <c r="T56" s="156">
        <v>0</v>
      </c>
      <c r="U56" s="156">
        <v>0</v>
      </c>
      <c r="V56" s="153">
        <f t="shared" si="0"/>
        <v>0</v>
      </c>
      <c r="W56" s="90"/>
      <c r="Y56" s="180">
        <v>0</v>
      </c>
      <c r="Z56" s="180">
        <v>0</v>
      </c>
      <c r="AA56" s="180">
        <v>0</v>
      </c>
      <c r="AB56" s="180">
        <v>0</v>
      </c>
      <c r="AC56" s="180">
        <v>0</v>
      </c>
      <c r="AD56" s="180">
        <v>0</v>
      </c>
      <c r="AE56" s="180">
        <v>0</v>
      </c>
      <c r="AF56" s="180">
        <v>0</v>
      </c>
      <c r="AG56" s="180">
        <v>0</v>
      </c>
      <c r="AH56" s="180">
        <v>0</v>
      </c>
      <c r="AI56" s="180">
        <v>0</v>
      </c>
      <c r="AJ56" s="180">
        <v>0</v>
      </c>
      <c r="AK56" s="180">
        <v>0</v>
      </c>
      <c r="AL56" s="180">
        <v>0</v>
      </c>
      <c r="AM56" s="180">
        <v>0</v>
      </c>
      <c r="AN56" s="180">
        <v>0</v>
      </c>
      <c r="AO56" s="180">
        <v>0</v>
      </c>
      <c r="AP56" s="180">
        <v>0</v>
      </c>
      <c r="AQ56" s="180">
        <v>0</v>
      </c>
      <c r="AR56" s="180">
        <v>0</v>
      </c>
      <c r="AS56" s="180">
        <v>0</v>
      </c>
      <c r="AT56" s="180">
        <v>0</v>
      </c>
      <c r="AU56" s="180">
        <v>0</v>
      </c>
      <c r="AV56" s="180">
        <v>0</v>
      </c>
      <c r="AW56" s="180">
        <v>0</v>
      </c>
      <c r="AX56" s="180">
        <v>0</v>
      </c>
      <c r="AY56" s="90"/>
      <c r="AZ56" s="180">
        <v>0</v>
      </c>
      <c r="BA56" s="180">
        <v>0</v>
      </c>
      <c r="BB56" s="180">
        <v>0</v>
      </c>
      <c r="BC56" s="180">
        <v>0</v>
      </c>
      <c r="BD56" s="180">
        <v>0</v>
      </c>
      <c r="BE56" s="180">
        <v>0</v>
      </c>
      <c r="BF56" s="180">
        <v>0</v>
      </c>
      <c r="BG56" s="181"/>
      <c r="BH56" s="90"/>
      <c r="BI56" s="180">
        <v>0</v>
      </c>
      <c r="BJ56" s="180">
        <v>0</v>
      </c>
      <c r="BK56" s="180">
        <v>0</v>
      </c>
      <c r="BL56" s="90"/>
      <c r="BN56" s="90"/>
      <c r="BO56" s="112"/>
      <c r="BP56" s="112"/>
      <c r="BQ56" s="112"/>
      <c r="BR56" s="112"/>
      <c r="BS56" s="112"/>
      <c r="BT56" s="112"/>
      <c r="BU56" s="112"/>
      <c r="BV56" s="112"/>
      <c r="BW56" s="112"/>
      <c r="BX56" s="112"/>
      <c r="BY56" s="112"/>
      <c r="BZ56" s="112"/>
      <c r="CA56" s="112"/>
      <c r="CB56" s="112"/>
      <c r="CC56" s="112"/>
      <c r="CD56" s="112"/>
      <c r="CE56" s="112"/>
      <c r="CF56" s="178"/>
    </row>
    <row r="57" spans="2:84" ht="15" hidden="1" customHeight="1" x14ac:dyDescent="0.3">
      <c r="B57" s="90"/>
      <c r="C57" s="212">
        <f t="shared" si="1"/>
        <v>43</v>
      </c>
      <c r="D57" s="212" t="str">
        <v>Horus V</v>
      </c>
      <c r="E57" s="212" t="str">
        <v>Trent XWB-84</v>
      </c>
      <c r="F57" s="245" t="str">
        <v>Egypt</v>
      </c>
      <c r="G57" s="212" t="str">
        <v>MEA</v>
      </c>
      <c r="H57" s="212" t="str">
        <v>EP Upsell</v>
      </c>
      <c r="I57" s="212" t="str">
        <v>Last 6 aircraft</v>
      </c>
      <c r="J57" s="270" t="str">
        <v>Upsell</v>
      </c>
      <c r="K57" s="270">
        <v>2</v>
      </c>
      <c r="L57" s="251" t="str">
        <v/>
      </c>
      <c r="M57" s="245" t="str">
        <v/>
      </c>
      <c r="N57" s="217" t="str">
        <v/>
      </c>
      <c r="O57" s="212" t="str">
        <v>Med</v>
      </c>
      <c r="P57" s="269" t="str">
        <v>Med</v>
      </c>
      <c r="Q57" s="254" t="str">
        <v>Hopper</v>
      </c>
      <c r="R57" s="109"/>
      <c r="S57" s="156">
        <v>23</v>
      </c>
      <c r="T57" s="156"/>
      <c r="U57" s="156"/>
      <c r="V57" s="153">
        <f t="shared" si="0"/>
        <v>0</v>
      </c>
      <c r="W57" s="90"/>
      <c r="Y57" s="180">
        <v>0</v>
      </c>
      <c r="Z57" s="180">
        <v>0</v>
      </c>
      <c r="AA57" s="180">
        <v>0</v>
      </c>
      <c r="AB57" s="180">
        <v>0</v>
      </c>
      <c r="AC57" s="180">
        <v>0</v>
      </c>
      <c r="AD57" s="180">
        <v>0</v>
      </c>
      <c r="AE57" s="180">
        <v>0</v>
      </c>
      <c r="AF57" s="180">
        <v>0</v>
      </c>
      <c r="AG57" s="180">
        <v>0</v>
      </c>
      <c r="AH57" s="180">
        <v>0</v>
      </c>
      <c r="AI57" s="180">
        <v>0</v>
      </c>
      <c r="AJ57" s="180">
        <v>0</v>
      </c>
      <c r="AK57" s="180">
        <v>0</v>
      </c>
      <c r="AL57" s="180">
        <v>0</v>
      </c>
      <c r="AM57" s="180">
        <v>0</v>
      </c>
      <c r="AN57" s="180">
        <v>0</v>
      </c>
      <c r="AO57" s="180">
        <v>0</v>
      </c>
      <c r="AP57" s="180">
        <v>0</v>
      </c>
      <c r="AQ57" s="180">
        <v>0</v>
      </c>
      <c r="AR57" s="180">
        <v>0</v>
      </c>
      <c r="AS57" s="180">
        <v>0</v>
      </c>
      <c r="AT57" s="180">
        <v>0</v>
      </c>
      <c r="AU57" s="180">
        <v>0</v>
      </c>
      <c r="AV57" s="180">
        <v>0</v>
      </c>
      <c r="AW57" s="180">
        <v>0</v>
      </c>
      <c r="AX57" s="180">
        <v>0</v>
      </c>
      <c r="AY57" s="90"/>
      <c r="AZ57" s="180">
        <v>0</v>
      </c>
      <c r="BA57" s="180">
        <v>0</v>
      </c>
      <c r="BB57" s="180">
        <v>0</v>
      </c>
      <c r="BC57" s="180">
        <v>0</v>
      </c>
      <c r="BD57" s="180">
        <v>0</v>
      </c>
      <c r="BE57" s="180">
        <v>0</v>
      </c>
      <c r="BF57" s="180">
        <v>0</v>
      </c>
      <c r="BG57" s="181"/>
      <c r="BH57" s="90"/>
      <c r="BI57" s="180">
        <v>0</v>
      </c>
      <c r="BJ57" s="180">
        <v>0</v>
      </c>
      <c r="BK57" s="180">
        <v>0</v>
      </c>
      <c r="BL57" s="90"/>
      <c r="BN57" s="90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  <c r="CE57" s="112"/>
      <c r="CF57" s="178"/>
    </row>
    <row r="58" spans="2:84" ht="15" hidden="1" customHeight="1" x14ac:dyDescent="0.3">
      <c r="B58" s="90"/>
      <c r="C58" s="212">
        <f t="shared" si="1"/>
        <v>44</v>
      </c>
      <c r="D58" s="212" t="str">
        <v>Pantheon</v>
      </c>
      <c r="E58" s="212" t="str">
        <v>Trent 900</v>
      </c>
      <c r="F58" s="245" t="str">
        <v>Emirates</v>
      </c>
      <c r="G58" s="212" t="str">
        <v>MEA</v>
      </c>
      <c r="H58" s="212" t="str">
        <v>Retire SLA1</v>
      </c>
      <c r="I58" s="212" t="str">
        <v>TCA Amendments</v>
      </c>
      <c r="J58" s="270" t="str">
        <v>MRO trade</v>
      </c>
      <c r="K58" s="270">
        <v>1</v>
      </c>
      <c r="L58" s="251" t="str">
        <v/>
      </c>
      <c r="M58" s="245" t="str">
        <v/>
      </c>
      <c r="N58" s="217" t="str">
        <v/>
      </c>
      <c r="O58" s="212" t="str">
        <v>Med</v>
      </c>
      <c r="P58" s="269" t="str">
        <v>High</v>
      </c>
      <c r="Q58" s="254" t="str">
        <v>Hopper</v>
      </c>
      <c r="R58" s="109"/>
      <c r="S58" s="156">
        <v>95</v>
      </c>
      <c r="T58" s="156">
        <v>0</v>
      </c>
      <c r="U58" s="156">
        <v>30</v>
      </c>
      <c r="V58" s="153">
        <f t="shared" si="0"/>
        <v>30</v>
      </c>
      <c r="W58" s="90"/>
      <c r="Y58" s="180">
        <v>0</v>
      </c>
      <c r="Z58" s="180">
        <v>0</v>
      </c>
      <c r="AA58" s="180">
        <v>0</v>
      </c>
      <c r="AB58" s="180">
        <v>0</v>
      </c>
      <c r="AC58" s="180">
        <v>0</v>
      </c>
      <c r="AD58" s="180">
        <v>0</v>
      </c>
      <c r="AE58" s="180">
        <v>0</v>
      </c>
      <c r="AF58" s="180">
        <v>0</v>
      </c>
      <c r="AG58" s="180">
        <v>0</v>
      </c>
      <c r="AH58" s="180">
        <v>0</v>
      </c>
      <c r="AI58" s="180">
        <v>0</v>
      </c>
      <c r="AJ58" s="180">
        <v>0</v>
      </c>
      <c r="AK58" s="180">
        <v>0</v>
      </c>
      <c r="AL58" s="180">
        <v>0</v>
      </c>
      <c r="AM58" s="180">
        <v>0</v>
      </c>
      <c r="AN58" s="180">
        <v>0</v>
      </c>
      <c r="AO58" s="180">
        <v>0</v>
      </c>
      <c r="AP58" s="180">
        <v>0</v>
      </c>
      <c r="AQ58" s="180">
        <v>0</v>
      </c>
      <c r="AR58" s="180">
        <v>0</v>
      </c>
      <c r="AS58" s="180">
        <v>0</v>
      </c>
      <c r="AT58" s="180">
        <v>0</v>
      </c>
      <c r="AU58" s="180">
        <v>0</v>
      </c>
      <c r="AV58" s="180">
        <v>0</v>
      </c>
      <c r="AW58" s="180">
        <v>0</v>
      </c>
      <c r="AX58" s="180">
        <v>0</v>
      </c>
      <c r="AY58" s="90"/>
      <c r="AZ58" s="180">
        <v>0</v>
      </c>
      <c r="BA58" s="180">
        <v>0</v>
      </c>
      <c r="BB58" s="180">
        <v>0</v>
      </c>
      <c r="BC58" s="180">
        <v>0</v>
      </c>
      <c r="BD58" s="180">
        <v>0</v>
      </c>
      <c r="BE58" s="180">
        <v>0</v>
      </c>
      <c r="BF58" s="180">
        <v>0</v>
      </c>
      <c r="BG58" s="181"/>
      <c r="BH58" s="90"/>
      <c r="BI58" s="180">
        <v>0</v>
      </c>
      <c r="BJ58" s="180">
        <v>0</v>
      </c>
      <c r="BK58" s="180">
        <v>0</v>
      </c>
      <c r="BL58" s="90"/>
      <c r="BN58" s="90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2"/>
      <c r="CD58" s="112"/>
      <c r="CE58" s="112"/>
      <c r="CF58" s="178"/>
    </row>
    <row r="59" spans="2:84" ht="15" hidden="1" customHeight="1" x14ac:dyDescent="0.3">
      <c r="B59" s="90"/>
      <c r="C59" s="212">
        <f t="shared" si="1"/>
        <v>45</v>
      </c>
      <c r="D59" s="212" t="str">
        <v>Cotton</v>
      </c>
      <c r="E59" s="212" t="str">
        <v>RB211-524</v>
      </c>
      <c r="F59" s="245" t="str">
        <v>Silkway</v>
      </c>
      <c r="G59" s="212" t="str">
        <v>MEA</v>
      </c>
      <c r="H59" s="212" t="str">
        <v>Extend Greentime agreement by 12 months</v>
      </c>
      <c r="I59" s="212" t="str">
        <v>TCA Amendments</v>
      </c>
      <c r="J59" s="270" t="str">
        <v>Expiry</v>
      </c>
      <c r="K59" s="270">
        <v>1</v>
      </c>
      <c r="L59" s="251" t="str">
        <v/>
      </c>
      <c r="M59" s="245" t="str">
        <v/>
      </c>
      <c r="N59" s="217" t="str">
        <v/>
      </c>
      <c r="O59" s="212" t="str">
        <v>High</v>
      </c>
      <c r="P59" s="269" t="str">
        <v>Med</v>
      </c>
      <c r="Q59" s="254" t="str">
        <v>ICT</v>
      </c>
      <c r="R59" s="109"/>
      <c r="S59" s="156">
        <v>19</v>
      </c>
      <c r="T59" s="156">
        <v>17</v>
      </c>
      <c r="U59" s="156">
        <v>2</v>
      </c>
      <c r="V59" s="153">
        <f t="shared" si="0"/>
        <v>19</v>
      </c>
      <c r="W59" s="90"/>
      <c r="Y59" s="180">
        <v>0</v>
      </c>
      <c r="Z59" s="180">
        <v>0</v>
      </c>
      <c r="AA59" s="180">
        <v>0</v>
      </c>
      <c r="AB59" s="180">
        <v>0</v>
      </c>
      <c r="AC59" s="180">
        <v>0</v>
      </c>
      <c r="AD59" s="180">
        <v>0</v>
      </c>
      <c r="AE59" s="180">
        <v>0</v>
      </c>
      <c r="AF59" s="180">
        <v>0</v>
      </c>
      <c r="AG59" s="180">
        <v>0</v>
      </c>
      <c r="AH59" s="180">
        <v>0</v>
      </c>
      <c r="AI59" s="180">
        <v>0</v>
      </c>
      <c r="AJ59" s="180">
        <v>0</v>
      </c>
      <c r="AK59" s="180">
        <v>0</v>
      </c>
      <c r="AL59" s="180">
        <v>0</v>
      </c>
      <c r="AM59" s="180">
        <v>0</v>
      </c>
      <c r="AN59" s="180">
        <v>0</v>
      </c>
      <c r="AO59" s="180">
        <v>0</v>
      </c>
      <c r="AP59" s="180">
        <v>0</v>
      </c>
      <c r="AQ59" s="180">
        <v>0</v>
      </c>
      <c r="AR59" s="180">
        <v>0</v>
      </c>
      <c r="AS59" s="180">
        <v>0</v>
      </c>
      <c r="AT59" s="180">
        <v>0</v>
      </c>
      <c r="AU59" s="180">
        <v>0</v>
      </c>
      <c r="AV59" s="180">
        <v>0</v>
      </c>
      <c r="AW59" s="180">
        <v>0</v>
      </c>
      <c r="AX59" s="180">
        <v>0</v>
      </c>
      <c r="AY59" s="90"/>
      <c r="AZ59" s="180">
        <v>0</v>
      </c>
      <c r="BA59" s="180">
        <v>0</v>
      </c>
      <c r="BB59" s="180">
        <v>0</v>
      </c>
      <c r="BC59" s="180">
        <v>0</v>
      </c>
      <c r="BD59" s="180">
        <v>0</v>
      </c>
      <c r="BE59" s="180">
        <v>0</v>
      </c>
      <c r="BF59" s="180">
        <v>0</v>
      </c>
      <c r="BG59" s="181"/>
      <c r="BH59" s="90"/>
      <c r="BI59" s="180">
        <v>0</v>
      </c>
      <c r="BJ59" s="180">
        <v>0</v>
      </c>
      <c r="BK59" s="180">
        <v>0</v>
      </c>
      <c r="BL59" s="90"/>
      <c r="BN59" s="90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78"/>
    </row>
    <row r="60" spans="2:84" ht="15" hidden="1" customHeight="1" x14ac:dyDescent="0.3">
      <c r="B60" s="90"/>
      <c r="C60" s="212">
        <f t="shared" si="1"/>
        <v>46</v>
      </c>
      <c r="D60" s="212" t="str">
        <v/>
      </c>
      <c r="E60" s="212" t="str">
        <v/>
      </c>
      <c r="F60" s="245" t="str">
        <v/>
      </c>
      <c r="G60" s="212" t="str">
        <v/>
      </c>
      <c r="H60" s="212" t="str">
        <v/>
      </c>
      <c r="I60" s="212" t="str">
        <v/>
      </c>
      <c r="J60" s="270" t="str">
        <v/>
      </c>
      <c r="K60" s="270" t="str">
        <v/>
      </c>
      <c r="L60" s="251" t="str">
        <v/>
      </c>
      <c r="M60" s="245" t="str">
        <v/>
      </c>
      <c r="N60" s="217" t="str">
        <v/>
      </c>
      <c r="O60" s="212" t="str">
        <v/>
      </c>
      <c r="P60" s="269" t="str">
        <v/>
      </c>
      <c r="Q60" s="254" t="str">
        <v/>
      </c>
      <c r="R60" s="109"/>
      <c r="S60" s="156"/>
      <c r="T60" s="156"/>
      <c r="U60" s="156"/>
      <c r="V60" s="153">
        <f t="shared" si="0"/>
        <v>0</v>
      </c>
      <c r="W60" s="90"/>
      <c r="Y60" s="180">
        <v>0</v>
      </c>
      <c r="Z60" s="180">
        <v>0</v>
      </c>
      <c r="AA60" s="180">
        <v>0</v>
      </c>
      <c r="AB60" s="180">
        <v>0</v>
      </c>
      <c r="AC60" s="180">
        <v>0</v>
      </c>
      <c r="AD60" s="180">
        <v>0</v>
      </c>
      <c r="AE60" s="180">
        <v>0</v>
      </c>
      <c r="AF60" s="180">
        <v>0</v>
      </c>
      <c r="AG60" s="180">
        <v>0</v>
      </c>
      <c r="AH60" s="180">
        <v>0</v>
      </c>
      <c r="AI60" s="180">
        <v>0</v>
      </c>
      <c r="AJ60" s="180">
        <v>0</v>
      </c>
      <c r="AK60" s="180">
        <v>0</v>
      </c>
      <c r="AL60" s="180">
        <v>0</v>
      </c>
      <c r="AM60" s="180">
        <v>0</v>
      </c>
      <c r="AN60" s="180">
        <v>0</v>
      </c>
      <c r="AO60" s="180">
        <v>0</v>
      </c>
      <c r="AP60" s="180">
        <v>0</v>
      </c>
      <c r="AQ60" s="180">
        <v>0</v>
      </c>
      <c r="AR60" s="180">
        <v>0</v>
      </c>
      <c r="AS60" s="180">
        <v>0</v>
      </c>
      <c r="AT60" s="180">
        <v>0</v>
      </c>
      <c r="AU60" s="180">
        <v>0</v>
      </c>
      <c r="AV60" s="180">
        <v>0</v>
      </c>
      <c r="AW60" s="180">
        <v>0</v>
      </c>
      <c r="AX60" s="180">
        <v>0</v>
      </c>
      <c r="AY60" s="90"/>
      <c r="AZ60" s="180">
        <v>0</v>
      </c>
      <c r="BA60" s="180">
        <v>0</v>
      </c>
      <c r="BB60" s="180">
        <v>0</v>
      </c>
      <c r="BC60" s="180">
        <v>0</v>
      </c>
      <c r="BD60" s="180">
        <v>0</v>
      </c>
      <c r="BE60" s="180">
        <v>0</v>
      </c>
      <c r="BF60" s="180">
        <v>0</v>
      </c>
      <c r="BG60" s="181"/>
      <c r="BH60" s="90"/>
      <c r="BI60" s="180">
        <v>0</v>
      </c>
      <c r="BJ60" s="180">
        <v>0</v>
      </c>
      <c r="BK60" s="180">
        <v>0</v>
      </c>
      <c r="BL60" s="90"/>
      <c r="BN60" s="90"/>
      <c r="BO60" s="112"/>
      <c r="BP60" s="112"/>
      <c r="BQ60" s="112"/>
      <c r="BR60" s="112"/>
      <c r="BS60" s="112"/>
      <c r="BT60" s="112"/>
      <c r="BU60" s="112"/>
      <c r="BV60" s="112"/>
      <c r="BW60" s="112"/>
      <c r="BX60" s="112"/>
      <c r="BY60" s="112"/>
      <c r="BZ60" s="112"/>
      <c r="CA60" s="112"/>
      <c r="CB60" s="112"/>
      <c r="CC60" s="112"/>
      <c r="CD60" s="112"/>
      <c r="CE60" s="112"/>
      <c r="CF60" s="178"/>
    </row>
    <row r="61" spans="2:84" ht="15" hidden="1" customHeight="1" x14ac:dyDescent="0.3">
      <c r="B61" s="90"/>
      <c r="C61" s="212">
        <f t="shared" si="1"/>
        <v>47</v>
      </c>
      <c r="D61" s="212" t="str">
        <v/>
      </c>
      <c r="E61" s="212" t="str">
        <v/>
      </c>
      <c r="F61" s="245" t="str">
        <v/>
      </c>
      <c r="G61" s="212" t="str">
        <v/>
      </c>
      <c r="H61" s="212" t="str">
        <v/>
      </c>
      <c r="I61" s="212" t="str">
        <v/>
      </c>
      <c r="J61" s="270" t="str">
        <v/>
      </c>
      <c r="K61" s="270" t="str">
        <v/>
      </c>
      <c r="L61" s="251" t="str">
        <v/>
      </c>
      <c r="M61" s="245" t="str">
        <v/>
      </c>
      <c r="N61" s="217" t="str">
        <v/>
      </c>
      <c r="O61" s="212" t="str">
        <v/>
      </c>
      <c r="P61" s="269" t="str">
        <v/>
      </c>
      <c r="Q61" s="254" t="str">
        <v/>
      </c>
      <c r="R61" s="109"/>
      <c r="S61" s="156"/>
      <c r="T61" s="156"/>
      <c r="U61" s="156"/>
      <c r="V61" s="153">
        <f t="shared" si="0"/>
        <v>0</v>
      </c>
      <c r="W61" s="90"/>
      <c r="Y61" s="180">
        <v>0</v>
      </c>
      <c r="Z61" s="180">
        <v>0</v>
      </c>
      <c r="AA61" s="180">
        <v>0</v>
      </c>
      <c r="AB61" s="180">
        <v>0</v>
      </c>
      <c r="AC61" s="180">
        <v>0</v>
      </c>
      <c r="AD61" s="180">
        <v>0</v>
      </c>
      <c r="AE61" s="180">
        <v>0</v>
      </c>
      <c r="AF61" s="180">
        <v>0</v>
      </c>
      <c r="AG61" s="180">
        <v>0</v>
      </c>
      <c r="AH61" s="180">
        <v>0</v>
      </c>
      <c r="AI61" s="180">
        <v>0</v>
      </c>
      <c r="AJ61" s="180">
        <v>0</v>
      </c>
      <c r="AK61" s="180">
        <v>0</v>
      </c>
      <c r="AL61" s="180">
        <v>0</v>
      </c>
      <c r="AM61" s="180">
        <v>0</v>
      </c>
      <c r="AN61" s="180">
        <v>0</v>
      </c>
      <c r="AO61" s="180">
        <v>0</v>
      </c>
      <c r="AP61" s="180">
        <v>0</v>
      </c>
      <c r="AQ61" s="180">
        <v>0</v>
      </c>
      <c r="AR61" s="180">
        <v>0</v>
      </c>
      <c r="AS61" s="180">
        <v>0</v>
      </c>
      <c r="AT61" s="180">
        <v>0</v>
      </c>
      <c r="AU61" s="180">
        <v>0</v>
      </c>
      <c r="AV61" s="180">
        <v>0</v>
      </c>
      <c r="AW61" s="180">
        <v>0</v>
      </c>
      <c r="AX61" s="180">
        <v>0</v>
      </c>
      <c r="AY61" s="90"/>
      <c r="AZ61" s="180">
        <v>0</v>
      </c>
      <c r="BA61" s="180">
        <v>0</v>
      </c>
      <c r="BB61" s="180">
        <v>0</v>
      </c>
      <c r="BC61" s="180">
        <v>0</v>
      </c>
      <c r="BD61" s="180">
        <v>0</v>
      </c>
      <c r="BE61" s="180">
        <v>0</v>
      </c>
      <c r="BF61" s="180">
        <v>0</v>
      </c>
      <c r="BG61" s="181"/>
      <c r="BH61" s="90"/>
      <c r="BI61" s="180">
        <v>0</v>
      </c>
      <c r="BJ61" s="180">
        <v>0</v>
      </c>
      <c r="BK61" s="180">
        <v>0</v>
      </c>
      <c r="BL61" s="90"/>
      <c r="BN61" s="90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78"/>
    </row>
    <row r="62" spans="2:84" ht="15" hidden="1" customHeight="1" x14ac:dyDescent="0.3">
      <c r="B62" s="90"/>
      <c r="C62" s="212">
        <f t="shared" si="1"/>
        <v>48</v>
      </c>
      <c r="D62" s="212" t="str">
        <v/>
      </c>
      <c r="E62" s="212" t="str">
        <v/>
      </c>
      <c r="F62" s="245" t="str">
        <v/>
      </c>
      <c r="G62" s="212" t="str">
        <v/>
      </c>
      <c r="H62" s="212" t="str">
        <v/>
      </c>
      <c r="I62" s="212" t="str">
        <v/>
      </c>
      <c r="J62" s="270" t="str">
        <v/>
      </c>
      <c r="K62" s="270" t="str">
        <v/>
      </c>
      <c r="L62" s="251" t="str">
        <v/>
      </c>
      <c r="M62" s="245" t="str">
        <v/>
      </c>
      <c r="N62" s="217" t="str">
        <v/>
      </c>
      <c r="O62" s="212" t="str">
        <v/>
      </c>
      <c r="P62" s="269" t="str">
        <v/>
      </c>
      <c r="Q62" s="254" t="str">
        <v/>
      </c>
      <c r="R62" s="109"/>
      <c r="S62" s="156"/>
      <c r="T62" s="156"/>
      <c r="U62" s="156"/>
      <c r="V62" s="153">
        <f t="shared" si="0"/>
        <v>0</v>
      </c>
      <c r="W62" s="90"/>
      <c r="Y62" s="180">
        <v>0</v>
      </c>
      <c r="Z62" s="180">
        <v>0</v>
      </c>
      <c r="AA62" s="180">
        <v>0</v>
      </c>
      <c r="AB62" s="180">
        <v>0</v>
      </c>
      <c r="AC62" s="180">
        <v>0</v>
      </c>
      <c r="AD62" s="180">
        <v>0</v>
      </c>
      <c r="AE62" s="180">
        <v>0</v>
      </c>
      <c r="AF62" s="180">
        <v>0</v>
      </c>
      <c r="AG62" s="180">
        <v>0</v>
      </c>
      <c r="AH62" s="180">
        <v>0</v>
      </c>
      <c r="AI62" s="180">
        <v>0</v>
      </c>
      <c r="AJ62" s="180">
        <v>0</v>
      </c>
      <c r="AK62" s="180">
        <v>0</v>
      </c>
      <c r="AL62" s="180">
        <v>0</v>
      </c>
      <c r="AM62" s="180">
        <v>0</v>
      </c>
      <c r="AN62" s="180">
        <v>0</v>
      </c>
      <c r="AO62" s="180">
        <v>0</v>
      </c>
      <c r="AP62" s="180">
        <v>0</v>
      </c>
      <c r="AQ62" s="180">
        <v>0</v>
      </c>
      <c r="AR62" s="180">
        <v>0</v>
      </c>
      <c r="AS62" s="180">
        <v>0</v>
      </c>
      <c r="AT62" s="180">
        <v>0</v>
      </c>
      <c r="AU62" s="180">
        <v>0</v>
      </c>
      <c r="AV62" s="180">
        <v>0</v>
      </c>
      <c r="AW62" s="180">
        <v>0</v>
      </c>
      <c r="AX62" s="180">
        <v>0</v>
      </c>
      <c r="AY62" s="90"/>
      <c r="AZ62" s="180">
        <v>0</v>
      </c>
      <c r="BA62" s="180">
        <v>0</v>
      </c>
      <c r="BB62" s="180">
        <v>0</v>
      </c>
      <c r="BC62" s="180">
        <v>0</v>
      </c>
      <c r="BD62" s="180">
        <v>0</v>
      </c>
      <c r="BE62" s="180">
        <v>0</v>
      </c>
      <c r="BF62" s="180">
        <v>0</v>
      </c>
      <c r="BG62" s="181"/>
      <c r="BH62" s="90"/>
      <c r="BI62" s="180">
        <v>0</v>
      </c>
      <c r="BJ62" s="180">
        <v>0</v>
      </c>
      <c r="BK62" s="180">
        <v>0</v>
      </c>
      <c r="BL62" s="90"/>
      <c r="BN62" s="90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112"/>
      <c r="CC62" s="112"/>
      <c r="CD62" s="112"/>
      <c r="CE62" s="112"/>
      <c r="CF62" s="178"/>
    </row>
    <row r="63" spans="2:84" ht="15" hidden="1" customHeight="1" x14ac:dyDescent="0.3">
      <c r="B63" s="90"/>
      <c r="C63" s="212">
        <f t="shared" si="1"/>
        <v>49</v>
      </c>
      <c r="D63" s="212" t="str">
        <v/>
      </c>
      <c r="E63" s="212" t="str">
        <v/>
      </c>
      <c r="F63" s="245" t="str">
        <v/>
      </c>
      <c r="G63" s="212" t="str">
        <v/>
      </c>
      <c r="H63" s="212" t="str">
        <v/>
      </c>
      <c r="I63" s="212" t="str">
        <v/>
      </c>
      <c r="J63" s="270" t="str">
        <v/>
      </c>
      <c r="K63" s="270" t="str">
        <v/>
      </c>
      <c r="L63" s="251" t="str">
        <v/>
      </c>
      <c r="M63" s="245" t="str">
        <v/>
      </c>
      <c r="N63" s="217" t="str">
        <v/>
      </c>
      <c r="O63" s="212" t="str">
        <v/>
      </c>
      <c r="P63" s="269" t="str">
        <v/>
      </c>
      <c r="Q63" s="254" t="str">
        <v/>
      </c>
      <c r="R63" s="109"/>
      <c r="S63" s="156"/>
      <c r="T63" s="156"/>
      <c r="U63" s="156"/>
      <c r="V63" s="153">
        <f t="shared" si="0"/>
        <v>0</v>
      </c>
      <c r="W63" s="90"/>
      <c r="Y63" s="180">
        <v>0</v>
      </c>
      <c r="Z63" s="180">
        <v>0</v>
      </c>
      <c r="AA63" s="180">
        <v>0</v>
      </c>
      <c r="AB63" s="180">
        <v>0</v>
      </c>
      <c r="AC63" s="180">
        <v>0</v>
      </c>
      <c r="AD63" s="180">
        <v>0</v>
      </c>
      <c r="AE63" s="180">
        <v>0</v>
      </c>
      <c r="AF63" s="180">
        <v>0</v>
      </c>
      <c r="AG63" s="180">
        <v>0</v>
      </c>
      <c r="AH63" s="180">
        <v>0</v>
      </c>
      <c r="AI63" s="180">
        <v>0</v>
      </c>
      <c r="AJ63" s="180">
        <v>0</v>
      </c>
      <c r="AK63" s="180">
        <v>0</v>
      </c>
      <c r="AL63" s="180">
        <v>0</v>
      </c>
      <c r="AM63" s="180">
        <v>0</v>
      </c>
      <c r="AN63" s="180">
        <v>0</v>
      </c>
      <c r="AO63" s="180">
        <v>0</v>
      </c>
      <c r="AP63" s="180">
        <v>0</v>
      </c>
      <c r="AQ63" s="180">
        <v>0</v>
      </c>
      <c r="AR63" s="180">
        <v>0</v>
      </c>
      <c r="AS63" s="180">
        <v>0</v>
      </c>
      <c r="AT63" s="180">
        <v>0</v>
      </c>
      <c r="AU63" s="180">
        <v>0</v>
      </c>
      <c r="AV63" s="180">
        <v>0</v>
      </c>
      <c r="AW63" s="180">
        <v>0</v>
      </c>
      <c r="AX63" s="180">
        <v>0</v>
      </c>
      <c r="AY63" s="90"/>
      <c r="AZ63" s="180">
        <v>0</v>
      </c>
      <c r="BA63" s="180">
        <v>0</v>
      </c>
      <c r="BB63" s="180">
        <v>0</v>
      </c>
      <c r="BC63" s="180">
        <v>0</v>
      </c>
      <c r="BD63" s="180">
        <v>0</v>
      </c>
      <c r="BE63" s="180">
        <v>0</v>
      </c>
      <c r="BF63" s="180">
        <v>0</v>
      </c>
      <c r="BG63" s="181"/>
      <c r="BH63" s="90"/>
      <c r="BI63" s="180">
        <v>0</v>
      </c>
      <c r="BJ63" s="180">
        <v>0</v>
      </c>
      <c r="BK63" s="180">
        <v>0</v>
      </c>
      <c r="BL63" s="90"/>
      <c r="BN63" s="90"/>
      <c r="BO63" s="112"/>
      <c r="BP63" s="112"/>
      <c r="BQ63" s="112"/>
      <c r="BR63" s="112"/>
      <c r="BS63" s="112"/>
      <c r="BT63" s="112"/>
      <c r="BU63" s="112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78"/>
    </row>
    <row r="64" spans="2:84" ht="15" hidden="1" customHeight="1" x14ac:dyDescent="0.3">
      <c r="B64" s="90"/>
      <c r="C64" s="212">
        <f t="shared" si="1"/>
        <v>50</v>
      </c>
      <c r="D64" s="212" t="str">
        <v/>
      </c>
      <c r="E64" s="212" t="str">
        <v/>
      </c>
      <c r="F64" s="245" t="str">
        <v/>
      </c>
      <c r="G64" s="212" t="str">
        <v/>
      </c>
      <c r="H64" s="212" t="str">
        <v/>
      </c>
      <c r="I64" s="212" t="str">
        <v/>
      </c>
      <c r="J64" s="270" t="str">
        <v/>
      </c>
      <c r="K64" s="270" t="str">
        <v/>
      </c>
      <c r="L64" s="251" t="str">
        <v/>
      </c>
      <c r="M64" s="245" t="str">
        <v/>
      </c>
      <c r="N64" s="217" t="str">
        <v/>
      </c>
      <c r="O64" s="212" t="str">
        <v/>
      </c>
      <c r="P64" s="269" t="str">
        <v/>
      </c>
      <c r="Q64" s="254" t="str">
        <v/>
      </c>
      <c r="R64" s="109"/>
      <c r="S64" s="156"/>
      <c r="T64" s="156"/>
      <c r="U64" s="156"/>
      <c r="V64" s="153">
        <f t="shared" si="0"/>
        <v>0</v>
      </c>
      <c r="W64" s="90"/>
      <c r="Y64" s="180">
        <v>0</v>
      </c>
      <c r="Z64" s="180">
        <v>0</v>
      </c>
      <c r="AA64" s="180">
        <v>0</v>
      </c>
      <c r="AB64" s="180">
        <v>0</v>
      </c>
      <c r="AC64" s="180">
        <v>0</v>
      </c>
      <c r="AD64" s="180">
        <v>0</v>
      </c>
      <c r="AE64" s="180">
        <v>0</v>
      </c>
      <c r="AF64" s="180">
        <v>0</v>
      </c>
      <c r="AG64" s="180">
        <v>0</v>
      </c>
      <c r="AH64" s="180">
        <v>0</v>
      </c>
      <c r="AI64" s="180">
        <v>0</v>
      </c>
      <c r="AJ64" s="180">
        <v>0</v>
      </c>
      <c r="AK64" s="180">
        <v>0</v>
      </c>
      <c r="AL64" s="180">
        <v>0</v>
      </c>
      <c r="AM64" s="180">
        <v>0</v>
      </c>
      <c r="AN64" s="180">
        <v>0</v>
      </c>
      <c r="AO64" s="180">
        <v>0</v>
      </c>
      <c r="AP64" s="180">
        <v>0</v>
      </c>
      <c r="AQ64" s="180">
        <v>0</v>
      </c>
      <c r="AR64" s="180">
        <v>0</v>
      </c>
      <c r="AS64" s="180">
        <v>0</v>
      </c>
      <c r="AT64" s="180">
        <v>0</v>
      </c>
      <c r="AU64" s="180">
        <v>0</v>
      </c>
      <c r="AV64" s="180">
        <v>0</v>
      </c>
      <c r="AW64" s="180">
        <v>0</v>
      </c>
      <c r="AX64" s="180">
        <v>0</v>
      </c>
      <c r="AY64" s="90"/>
      <c r="AZ64" s="180">
        <v>0</v>
      </c>
      <c r="BA64" s="180">
        <v>0</v>
      </c>
      <c r="BB64" s="180">
        <v>0</v>
      </c>
      <c r="BC64" s="180">
        <v>0</v>
      </c>
      <c r="BD64" s="180">
        <v>0</v>
      </c>
      <c r="BE64" s="180">
        <v>0</v>
      </c>
      <c r="BF64" s="180">
        <v>0</v>
      </c>
      <c r="BG64" s="181"/>
      <c r="BH64" s="90"/>
      <c r="BI64" s="180">
        <v>0</v>
      </c>
      <c r="BJ64" s="180">
        <v>0</v>
      </c>
      <c r="BK64" s="180">
        <v>0</v>
      </c>
      <c r="BL64" s="90"/>
      <c r="BN64" s="90"/>
      <c r="BO64" s="112"/>
      <c r="BP64" s="112"/>
      <c r="BQ64" s="112"/>
      <c r="BR64" s="112"/>
      <c r="BS64" s="112"/>
      <c r="BT64" s="112"/>
      <c r="BU64" s="112"/>
      <c r="BV64" s="112"/>
      <c r="BW64" s="112"/>
      <c r="BX64" s="112"/>
      <c r="BY64" s="112"/>
      <c r="BZ64" s="112"/>
      <c r="CA64" s="112"/>
      <c r="CB64" s="112"/>
      <c r="CC64" s="112"/>
      <c r="CD64" s="112"/>
      <c r="CE64" s="112"/>
      <c r="CF64" s="178"/>
    </row>
    <row r="65" spans="2:84" ht="15" hidden="1" customHeight="1" x14ac:dyDescent="0.3">
      <c r="B65" s="90"/>
      <c r="C65" s="212">
        <f t="shared" si="1"/>
        <v>51</v>
      </c>
      <c r="D65" s="212" t="str">
        <v/>
      </c>
      <c r="E65" s="212" t="str">
        <v/>
      </c>
      <c r="F65" s="245" t="str">
        <v/>
      </c>
      <c r="G65" s="212" t="str">
        <v/>
      </c>
      <c r="H65" s="212" t="str">
        <v/>
      </c>
      <c r="I65" s="212" t="str">
        <v/>
      </c>
      <c r="J65" s="270" t="str">
        <v/>
      </c>
      <c r="K65" s="270" t="str">
        <v/>
      </c>
      <c r="L65" s="251" t="str">
        <v/>
      </c>
      <c r="M65" s="245" t="str">
        <v/>
      </c>
      <c r="N65" s="217" t="str">
        <v/>
      </c>
      <c r="O65" s="212" t="str">
        <v/>
      </c>
      <c r="P65" s="269" t="str">
        <v/>
      </c>
      <c r="Q65" s="254" t="str">
        <v/>
      </c>
      <c r="R65" s="109"/>
      <c r="S65" s="156"/>
      <c r="T65" s="156"/>
      <c r="U65" s="156"/>
      <c r="V65" s="153">
        <f t="shared" si="0"/>
        <v>0</v>
      </c>
      <c r="W65" s="90"/>
      <c r="Y65" s="180">
        <v>0</v>
      </c>
      <c r="Z65" s="180">
        <v>0</v>
      </c>
      <c r="AA65" s="180">
        <v>0</v>
      </c>
      <c r="AB65" s="180">
        <v>0</v>
      </c>
      <c r="AC65" s="180">
        <v>0</v>
      </c>
      <c r="AD65" s="180">
        <v>0</v>
      </c>
      <c r="AE65" s="180">
        <v>0</v>
      </c>
      <c r="AF65" s="180">
        <v>0</v>
      </c>
      <c r="AG65" s="180">
        <v>0</v>
      </c>
      <c r="AH65" s="180">
        <v>0</v>
      </c>
      <c r="AI65" s="180">
        <v>0</v>
      </c>
      <c r="AJ65" s="180">
        <v>0</v>
      </c>
      <c r="AK65" s="180">
        <v>0</v>
      </c>
      <c r="AL65" s="180">
        <v>0</v>
      </c>
      <c r="AM65" s="180">
        <v>0</v>
      </c>
      <c r="AN65" s="180">
        <v>0</v>
      </c>
      <c r="AO65" s="180">
        <v>0</v>
      </c>
      <c r="AP65" s="180">
        <v>0</v>
      </c>
      <c r="AQ65" s="180">
        <v>0</v>
      </c>
      <c r="AR65" s="180">
        <v>0</v>
      </c>
      <c r="AS65" s="180">
        <v>0</v>
      </c>
      <c r="AT65" s="180">
        <v>0</v>
      </c>
      <c r="AU65" s="180">
        <v>0</v>
      </c>
      <c r="AV65" s="180">
        <v>0</v>
      </c>
      <c r="AW65" s="180">
        <v>0</v>
      </c>
      <c r="AX65" s="180">
        <v>0</v>
      </c>
      <c r="AY65" s="90"/>
      <c r="AZ65" s="180">
        <v>0</v>
      </c>
      <c r="BA65" s="180">
        <v>0</v>
      </c>
      <c r="BB65" s="180">
        <v>0</v>
      </c>
      <c r="BC65" s="180">
        <v>0</v>
      </c>
      <c r="BD65" s="180">
        <v>0</v>
      </c>
      <c r="BE65" s="180">
        <v>0</v>
      </c>
      <c r="BF65" s="180">
        <v>0</v>
      </c>
      <c r="BG65" s="181"/>
      <c r="BH65" s="90"/>
      <c r="BI65" s="180">
        <v>0</v>
      </c>
      <c r="BJ65" s="180">
        <v>0</v>
      </c>
      <c r="BK65" s="180">
        <v>0</v>
      </c>
      <c r="BL65" s="90"/>
      <c r="BN65" s="90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78"/>
    </row>
    <row r="66" spans="2:84" ht="15" hidden="1" customHeight="1" x14ac:dyDescent="0.3">
      <c r="B66" s="90"/>
      <c r="C66" s="212">
        <f t="shared" si="1"/>
        <v>52</v>
      </c>
      <c r="D66" s="212" t="str">
        <v/>
      </c>
      <c r="E66" s="212" t="str">
        <v/>
      </c>
      <c r="F66" s="245" t="str">
        <v/>
      </c>
      <c r="G66" s="212" t="str">
        <v/>
      </c>
      <c r="H66" s="212" t="str">
        <v/>
      </c>
      <c r="I66" s="212" t="str">
        <v/>
      </c>
      <c r="J66" s="270" t="str">
        <v/>
      </c>
      <c r="K66" s="270" t="str">
        <v/>
      </c>
      <c r="L66" s="251" t="str">
        <v/>
      </c>
      <c r="M66" s="245" t="str">
        <v/>
      </c>
      <c r="N66" s="217" t="str">
        <v/>
      </c>
      <c r="O66" s="212" t="str">
        <v/>
      </c>
      <c r="P66" s="254" t="str">
        <v/>
      </c>
      <c r="Q66" s="254" t="str">
        <v/>
      </c>
      <c r="R66" s="109"/>
      <c r="S66" s="156"/>
      <c r="T66" s="156"/>
      <c r="U66" s="156"/>
      <c r="V66" s="153">
        <f t="shared" si="0"/>
        <v>0</v>
      </c>
      <c r="W66" s="90"/>
      <c r="Y66" s="180">
        <v>0</v>
      </c>
      <c r="Z66" s="180">
        <v>0</v>
      </c>
      <c r="AA66" s="180">
        <v>0</v>
      </c>
      <c r="AB66" s="180">
        <v>0</v>
      </c>
      <c r="AC66" s="180">
        <v>0</v>
      </c>
      <c r="AD66" s="180">
        <v>0</v>
      </c>
      <c r="AE66" s="180">
        <v>0</v>
      </c>
      <c r="AF66" s="180">
        <v>0</v>
      </c>
      <c r="AG66" s="180">
        <v>0</v>
      </c>
      <c r="AH66" s="180">
        <v>0</v>
      </c>
      <c r="AI66" s="180">
        <v>0</v>
      </c>
      <c r="AJ66" s="180">
        <v>0</v>
      </c>
      <c r="AK66" s="180">
        <v>0</v>
      </c>
      <c r="AL66" s="180">
        <v>0</v>
      </c>
      <c r="AM66" s="180">
        <v>0</v>
      </c>
      <c r="AN66" s="180">
        <v>0</v>
      </c>
      <c r="AO66" s="180">
        <v>0</v>
      </c>
      <c r="AP66" s="180">
        <v>0</v>
      </c>
      <c r="AQ66" s="180">
        <v>0</v>
      </c>
      <c r="AR66" s="180">
        <v>0</v>
      </c>
      <c r="AS66" s="180">
        <v>0</v>
      </c>
      <c r="AT66" s="180">
        <v>0</v>
      </c>
      <c r="AU66" s="180">
        <v>0</v>
      </c>
      <c r="AV66" s="180">
        <v>0</v>
      </c>
      <c r="AW66" s="180">
        <v>0</v>
      </c>
      <c r="AX66" s="180">
        <v>0</v>
      </c>
      <c r="AY66" s="90"/>
      <c r="AZ66" s="180">
        <v>0</v>
      </c>
      <c r="BA66" s="180">
        <v>0</v>
      </c>
      <c r="BB66" s="180">
        <v>0</v>
      </c>
      <c r="BC66" s="180">
        <v>0</v>
      </c>
      <c r="BD66" s="180">
        <v>0</v>
      </c>
      <c r="BE66" s="180">
        <v>0</v>
      </c>
      <c r="BF66" s="180">
        <v>0</v>
      </c>
      <c r="BG66" s="181"/>
      <c r="BH66" s="90"/>
      <c r="BI66" s="180">
        <v>0</v>
      </c>
      <c r="BJ66" s="180">
        <v>0</v>
      </c>
      <c r="BK66" s="180">
        <v>0</v>
      </c>
      <c r="BL66" s="90"/>
      <c r="BN66" s="90"/>
      <c r="BO66" s="112"/>
      <c r="BP66" s="112"/>
      <c r="BQ66" s="112"/>
      <c r="BR66" s="112"/>
      <c r="BS66" s="112"/>
      <c r="BT66" s="112"/>
      <c r="BU66" s="112"/>
      <c r="BV66" s="112"/>
      <c r="BW66" s="112"/>
      <c r="BX66" s="112"/>
      <c r="BY66" s="112"/>
      <c r="BZ66" s="112"/>
      <c r="CA66" s="112"/>
      <c r="CB66" s="112"/>
      <c r="CC66" s="112"/>
      <c r="CD66" s="112"/>
      <c r="CE66" s="112"/>
      <c r="CF66" s="178"/>
    </row>
    <row r="67" spans="2:84" ht="15" hidden="1" customHeight="1" x14ac:dyDescent="0.3">
      <c r="B67" s="90"/>
      <c r="C67" s="212">
        <f t="shared" si="1"/>
        <v>53</v>
      </c>
      <c r="D67" s="212" t="str">
        <v/>
      </c>
      <c r="E67" s="212" t="str">
        <v/>
      </c>
      <c r="F67" s="245" t="str">
        <v/>
      </c>
      <c r="G67" s="212" t="str">
        <v/>
      </c>
      <c r="H67" s="212" t="str">
        <v/>
      </c>
      <c r="I67" s="212" t="str">
        <v/>
      </c>
      <c r="J67" s="270" t="str">
        <v/>
      </c>
      <c r="K67" s="270" t="str">
        <v/>
      </c>
      <c r="L67" s="251" t="str">
        <v/>
      </c>
      <c r="M67" s="245" t="str">
        <v/>
      </c>
      <c r="N67" s="217" t="str">
        <v/>
      </c>
      <c r="O67" s="212" t="str">
        <v/>
      </c>
      <c r="P67" s="269" t="str">
        <v/>
      </c>
      <c r="Q67" s="254" t="str">
        <v/>
      </c>
      <c r="R67" s="109"/>
      <c r="S67" s="156"/>
      <c r="T67" s="156"/>
      <c r="U67" s="156"/>
      <c r="V67" s="153">
        <f t="shared" si="0"/>
        <v>0</v>
      </c>
      <c r="W67" s="90"/>
      <c r="Y67" s="180">
        <v>0</v>
      </c>
      <c r="Z67" s="180">
        <v>0</v>
      </c>
      <c r="AA67" s="180">
        <v>0</v>
      </c>
      <c r="AB67" s="180">
        <v>0</v>
      </c>
      <c r="AC67" s="180">
        <v>0</v>
      </c>
      <c r="AD67" s="180">
        <v>0</v>
      </c>
      <c r="AE67" s="180">
        <v>0</v>
      </c>
      <c r="AF67" s="180">
        <v>0</v>
      </c>
      <c r="AG67" s="180">
        <v>0</v>
      </c>
      <c r="AH67" s="180">
        <v>0</v>
      </c>
      <c r="AI67" s="180">
        <v>0</v>
      </c>
      <c r="AJ67" s="180">
        <v>0</v>
      </c>
      <c r="AK67" s="180">
        <v>0</v>
      </c>
      <c r="AL67" s="180">
        <v>0</v>
      </c>
      <c r="AM67" s="180">
        <v>0</v>
      </c>
      <c r="AN67" s="180">
        <v>0</v>
      </c>
      <c r="AO67" s="180">
        <v>0</v>
      </c>
      <c r="AP67" s="180">
        <v>0</v>
      </c>
      <c r="AQ67" s="180">
        <v>0</v>
      </c>
      <c r="AR67" s="180">
        <v>0</v>
      </c>
      <c r="AS67" s="180">
        <v>0</v>
      </c>
      <c r="AT67" s="180">
        <v>0</v>
      </c>
      <c r="AU67" s="180">
        <v>0</v>
      </c>
      <c r="AV67" s="180">
        <v>0</v>
      </c>
      <c r="AW67" s="180">
        <v>0</v>
      </c>
      <c r="AX67" s="180">
        <v>0</v>
      </c>
      <c r="AY67" s="90"/>
      <c r="AZ67" s="180">
        <v>0</v>
      </c>
      <c r="BA67" s="180">
        <v>0</v>
      </c>
      <c r="BB67" s="180">
        <v>0</v>
      </c>
      <c r="BC67" s="180">
        <v>0</v>
      </c>
      <c r="BD67" s="180">
        <v>0</v>
      </c>
      <c r="BE67" s="180">
        <v>0</v>
      </c>
      <c r="BF67" s="180">
        <v>0</v>
      </c>
      <c r="BG67" s="181"/>
      <c r="BH67" s="90"/>
      <c r="BI67" s="180">
        <v>0</v>
      </c>
      <c r="BJ67" s="180">
        <v>0</v>
      </c>
      <c r="BK67" s="180">
        <v>0</v>
      </c>
      <c r="BL67" s="90"/>
      <c r="BN67" s="90"/>
      <c r="BO67" s="112"/>
      <c r="BP67" s="112"/>
      <c r="BQ67" s="112"/>
      <c r="BR67" s="112"/>
      <c r="BS67" s="112"/>
      <c r="BT67" s="112"/>
      <c r="BU67" s="112"/>
      <c r="BV67" s="112"/>
      <c r="BW67" s="112"/>
      <c r="BX67" s="112"/>
      <c r="BY67" s="112"/>
      <c r="BZ67" s="112"/>
      <c r="CA67" s="112"/>
      <c r="CB67" s="112"/>
      <c r="CC67" s="112"/>
      <c r="CD67" s="112"/>
      <c r="CE67" s="112"/>
      <c r="CF67" s="178"/>
    </row>
    <row r="68" spans="2:84" ht="15" hidden="1" customHeight="1" x14ac:dyDescent="0.3">
      <c r="B68" s="90"/>
      <c r="C68" s="212">
        <f t="shared" si="1"/>
        <v>54</v>
      </c>
      <c r="D68" s="212" t="str">
        <v/>
      </c>
      <c r="E68" s="212" t="str">
        <v/>
      </c>
      <c r="F68" s="245" t="str">
        <v/>
      </c>
      <c r="G68" s="212" t="str">
        <v/>
      </c>
      <c r="H68" s="212" t="str">
        <v/>
      </c>
      <c r="I68" s="212" t="str">
        <v/>
      </c>
      <c r="J68" s="270" t="str">
        <v/>
      </c>
      <c r="K68" s="270" t="str">
        <v/>
      </c>
      <c r="L68" s="251" t="str">
        <v/>
      </c>
      <c r="M68" s="245" t="str">
        <v/>
      </c>
      <c r="N68" s="217" t="str">
        <v/>
      </c>
      <c r="O68" s="212" t="str">
        <v/>
      </c>
      <c r="P68" s="269" t="str">
        <v/>
      </c>
      <c r="Q68" s="254" t="str">
        <v/>
      </c>
      <c r="R68" s="109"/>
      <c r="S68" s="156"/>
      <c r="T68" s="156"/>
      <c r="U68" s="156"/>
      <c r="V68" s="153">
        <f t="shared" si="0"/>
        <v>0</v>
      </c>
      <c r="W68" s="90"/>
      <c r="Y68" s="180">
        <v>0</v>
      </c>
      <c r="Z68" s="180">
        <v>0</v>
      </c>
      <c r="AA68" s="180">
        <v>0</v>
      </c>
      <c r="AB68" s="180">
        <v>0</v>
      </c>
      <c r="AC68" s="180">
        <v>0</v>
      </c>
      <c r="AD68" s="180">
        <v>0</v>
      </c>
      <c r="AE68" s="180">
        <v>0</v>
      </c>
      <c r="AF68" s="180">
        <v>0</v>
      </c>
      <c r="AG68" s="180">
        <v>0</v>
      </c>
      <c r="AH68" s="180">
        <v>0</v>
      </c>
      <c r="AI68" s="180">
        <v>0</v>
      </c>
      <c r="AJ68" s="180">
        <v>0</v>
      </c>
      <c r="AK68" s="180">
        <v>0</v>
      </c>
      <c r="AL68" s="180">
        <v>0</v>
      </c>
      <c r="AM68" s="180">
        <v>0</v>
      </c>
      <c r="AN68" s="180">
        <v>0</v>
      </c>
      <c r="AO68" s="180">
        <v>0</v>
      </c>
      <c r="AP68" s="180">
        <v>0</v>
      </c>
      <c r="AQ68" s="180">
        <v>0</v>
      </c>
      <c r="AR68" s="180">
        <v>0</v>
      </c>
      <c r="AS68" s="180">
        <v>0</v>
      </c>
      <c r="AT68" s="180">
        <v>0</v>
      </c>
      <c r="AU68" s="180">
        <v>0</v>
      </c>
      <c r="AV68" s="180">
        <v>0</v>
      </c>
      <c r="AW68" s="180">
        <v>0</v>
      </c>
      <c r="AX68" s="180">
        <v>0</v>
      </c>
      <c r="AY68" s="90"/>
      <c r="AZ68" s="180">
        <v>0</v>
      </c>
      <c r="BA68" s="180">
        <v>0</v>
      </c>
      <c r="BB68" s="180">
        <v>0</v>
      </c>
      <c r="BC68" s="180">
        <v>0</v>
      </c>
      <c r="BD68" s="180">
        <v>0</v>
      </c>
      <c r="BE68" s="180">
        <v>0</v>
      </c>
      <c r="BF68" s="180">
        <v>0</v>
      </c>
      <c r="BG68" s="181"/>
      <c r="BH68" s="90"/>
      <c r="BI68" s="180">
        <v>0</v>
      </c>
      <c r="BJ68" s="180">
        <v>0</v>
      </c>
      <c r="BK68" s="180">
        <v>0</v>
      </c>
      <c r="BL68" s="90"/>
      <c r="BN68" s="90"/>
      <c r="BO68" s="112"/>
      <c r="BP68" s="112"/>
      <c r="BQ68" s="112"/>
      <c r="BR68" s="112"/>
      <c r="BS68" s="112"/>
      <c r="BT68" s="112"/>
      <c r="BU68" s="112"/>
      <c r="BV68" s="112"/>
      <c r="BW68" s="112"/>
      <c r="BX68" s="112"/>
      <c r="BY68" s="112"/>
      <c r="BZ68" s="112"/>
      <c r="CA68" s="112"/>
      <c r="CB68" s="112"/>
      <c r="CC68" s="112"/>
      <c r="CD68" s="112"/>
      <c r="CE68" s="112"/>
      <c r="CF68" s="178"/>
    </row>
    <row r="69" spans="2:84" ht="15" hidden="1" customHeight="1" x14ac:dyDescent="0.3">
      <c r="B69" s="90"/>
      <c r="C69" s="212">
        <f t="shared" si="1"/>
        <v>55</v>
      </c>
      <c r="D69" s="212" t="str">
        <v/>
      </c>
      <c r="E69" s="212" t="str">
        <v/>
      </c>
      <c r="F69" s="245" t="str">
        <v/>
      </c>
      <c r="G69" s="212" t="str">
        <v/>
      </c>
      <c r="H69" s="212" t="str">
        <v/>
      </c>
      <c r="I69" s="212" t="str">
        <v/>
      </c>
      <c r="J69" s="270" t="str">
        <v/>
      </c>
      <c r="K69" s="270" t="str">
        <v/>
      </c>
      <c r="L69" s="251" t="str">
        <v/>
      </c>
      <c r="M69" s="245" t="str">
        <v/>
      </c>
      <c r="N69" s="217" t="str">
        <v/>
      </c>
      <c r="O69" s="212" t="str">
        <v/>
      </c>
      <c r="P69" s="269" t="str">
        <v/>
      </c>
      <c r="Q69" s="254" t="str">
        <v/>
      </c>
      <c r="R69" s="109"/>
      <c r="S69" s="156"/>
      <c r="T69" s="156"/>
      <c r="U69" s="156"/>
      <c r="V69" s="153">
        <f t="shared" si="0"/>
        <v>0</v>
      </c>
      <c r="W69" s="90"/>
      <c r="Y69" s="180">
        <v>0</v>
      </c>
      <c r="Z69" s="180">
        <v>0</v>
      </c>
      <c r="AA69" s="180">
        <v>0</v>
      </c>
      <c r="AB69" s="180">
        <v>0</v>
      </c>
      <c r="AC69" s="180">
        <v>0</v>
      </c>
      <c r="AD69" s="180">
        <v>0</v>
      </c>
      <c r="AE69" s="180">
        <v>0</v>
      </c>
      <c r="AF69" s="180">
        <v>0</v>
      </c>
      <c r="AG69" s="180">
        <v>0</v>
      </c>
      <c r="AH69" s="180">
        <v>0</v>
      </c>
      <c r="AI69" s="180">
        <v>0</v>
      </c>
      <c r="AJ69" s="180">
        <v>0</v>
      </c>
      <c r="AK69" s="180">
        <v>0</v>
      </c>
      <c r="AL69" s="180">
        <v>0</v>
      </c>
      <c r="AM69" s="180">
        <v>0</v>
      </c>
      <c r="AN69" s="180">
        <v>0</v>
      </c>
      <c r="AO69" s="180">
        <v>0</v>
      </c>
      <c r="AP69" s="180">
        <v>0</v>
      </c>
      <c r="AQ69" s="180">
        <v>0</v>
      </c>
      <c r="AR69" s="180">
        <v>0</v>
      </c>
      <c r="AS69" s="180">
        <v>0</v>
      </c>
      <c r="AT69" s="180">
        <v>0</v>
      </c>
      <c r="AU69" s="180">
        <v>0</v>
      </c>
      <c r="AV69" s="180">
        <v>0</v>
      </c>
      <c r="AW69" s="180">
        <v>0</v>
      </c>
      <c r="AX69" s="180">
        <v>0</v>
      </c>
      <c r="AY69" s="90"/>
      <c r="AZ69" s="180">
        <v>0</v>
      </c>
      <c r="BA69" s="180">
        <v>0</v>
      </c>
      <c r="BB69" s="180">
        <v>0</v>
      </c>
      <c r="BC69" s="180">
        <v>0</v>
      </c>
      <c r="BD69" s="180">
        <v>0</v>
      </c>
      <c r="BE69" s="180">
        <v>0</v>
      </c>
      <c r="BF69" s="180">
        <v>0</v>
      </c>
      <c r="BG69" s="181"/>
      <c r="BH69" s="90"/>
      <c r="BI69" s="180">
        <v>0</v>
      </c>
      <c r="BJ69" s="180">
        <v>0</v>
      </c>
      <c r="BK69" s="180">
        <v>0</v>
      </c>
      <c r="BL69" s="90"/>
      <c r="BN69" s="90"/>
      <c r="BO69" s="112"/>
      <c r="BP69" s="112"/>
      <c r="BQ69" s="112"/>
      <c r="BR69" s="112"/>
      <c r="BS69" s="112"/>
      <c r="BT69" s="112"/>
      <c r="BU69" s="112"/>
      <c r="BV69" s="112"/>
      <c r="BW69" s="112"/>
      <c r="BX69" s="112"/>
      <c r="BY69" s="112"/>
      <c r="BZ69" s="112"/>
      <c r="CA69" s="112"/>
      <c r="CB69" s="112"/>
      <c r="CC69" s="112"/>
      <c r="CD69" s="112"/>
      <c r="CE69" s="112"/>
      <c r="CF69" s="178"/>
    </row>
    <row r="70" spans="2:84" ht="15" hidden="1" customHeight="1" x14ac:dyDescent="0.3">
      <c r="B70" s="90"/>
      <c r="C70" s="212">
        <f t="shared" si="1"/>
        <v>56</v>
      </c>
      <c r="D70" s="212" t="str">
        <v/>
      </c>
      <c r="E70" s="212" t="str">
        <v/>
      </c>
      <c r="F70" s="245" t="str">
        <v/>
      </c>
      <c r="G70" s="212" t="str">
        <v/>
      </c>
      <c r="H70" s="212" t="str">
        <v/>
      </c>
      <c r="I70" s="212" t="str">
        <v/>
      </c>
      <c r="J70" s="270" t="str">
        <v/>
      </c>
      <c r="K70" s="270" t="str">
        <v/>
      </c>
      <c r="L70" s="251" t="str">
        <v/>
      </c>
      <c r="M70" s="245" t="str">
        <v/>
      </c>
      <c r="N70" s="217" t="str">
        <v/>
      </c>
      <c r="O70" s="212" t="str">
        <v/>
      </c>
      <c r="P70" s="269" t="str">
        <v/>
      </c>
      <c r="Q70" s="254" t="str">
        <v/>
      </c>
      <c r="R70" s="109"/>
      <c r="S70" s="156"/>
      <c r="T70" s="156"/>
      <c r="U70" s="156"/>
      <c r="V70" s="153">
        <f t="shared" si="0"/>
        <v>0</v>
      </c>
      <c r="W70" s="90"/>
      <c r="Y70" s="180">
        <v>0</v>
      </c>
      <c r="Z70" s="180">
        <v>0</v>
      </c>
      <c r="AA70" s="180">
        <v>0</v>
      </c>
      <c r="AB70" s="180">
        <v>0</v>
      </c>
      <c r="AC70" s="180">
        <v>0</v>
      </c>
      <c r="AD70" s="180">
        <v>0</v>
      </c>
      <c r="AE70" s="180">
        <v>0</v>
      </c>
      <c r="AF70" s="180">
        <v>0</v>
      </c>
      <c r="AG70" s="180">
        <v>0</v>
      </c>
      <c r="AH70" s="180">
        <v>0</v>
      </c>
      <c r="AI70" s="180">
        <v>0</v>
      </c>
      <c r="AJ70" s="180">
        <v>0</v>
      </c>
      <c r="AK70" s="180">
        <v>0</v>
      </c>
      <c r="AL70" s="180">
        <v>0</v>
      </c>
      <c r="AM70" s="180">
        <v>0</v>
      </c>
      <c r="AN70" s="180">
        <v>0</v>
      </c>
      <c r="AO70" s="180">
        <v>0</v>
      </c>
      <c r="AP70" s="180">
        <v>0</v>
      </c>
      <c r="AQ70" s="180">
        <v>0</v>
      </c>
      <c r="AR70" s="180">
        <v>0</v>
      </c>
      <c r="AS70" s="180">
        <v>0</v>
      </c>
      <c r="AT70" s="180">
        <v>0</v>
      </c>
      <c r="AU70" s="180">
        <v>0</v>
      </c>
      <c r="AV70" s="180">
        <v>0</v>
      </c>
      <c r="AW70" s="180">
        <v>0</v>
      </c>
      <c r="AX70" s="180">
        <v>0</v>
      </c>
      <c r="AY70" s="90"/>
      <c r="AZ70" s="180">
        <v>0</v>
      </c>
      <c r="BA70" s="180">
        <v>0</v>
      </c>
      <c r="BB70" s="180">
        <v>0</v>
      </c>
      <c r="BC70" s="180">
        <v>0</v>
      </c>
      <c r="BD70" s="180">
        <v>0</v>
      </c>
      <c r="BE70" s="180">
        <v>0</v>
      </c>
      <c r="BF70" s="180">
        <v>0</v>
      </c>
      <c r="BG70" s="181"/>
      <c r="BH70" s="90"/>
      <c r="BI70" s="180">
        <v>0</v>
      </c>
      <c r="BJ70" s="180">
        <v>0</v>
      </c>
      <c r="BK70" s="180">
        <v>0</v>
      </c>
      <c r="BL70" s="90"/>
      <c r="BN70" s="90"/>
      <c r="BO70" s="112"/>
      <c r="BP70" s="112"/>
      <c r="BQ70" s="112"/>
      <c r="BR70" s="112"/>
      <c r="BS70" s="112"/>
      <c r="BT70" s="112"/>
      <c r="BU70" s="112"/>
      <c r="BV70" s="112"/>
      <c r="BW70" s="112"/>
      <c r="BX70" s="112"/>
      <c r="BY70" s="112"/>
      <c r="BZ70" s="112"/>
      <c r="CA70" s="112"/>
      <c r="CB70" s="112"/>
      <c r="CC70" s="112"/>
      <c r="CD70" s="112"/>
      <c r="CE70" s="112"/>
      <c r="CF70" s="178"/>
    </row>
    <row r="71" spans="2:84" ht="15" hidden="1" customHeight="1" x14ac:dyDescent="0.3">
      <c r="B71" s="90"/>
      <c r="C71" s="212">
        <f t="shared" si="1"/>
        <v>57</v>
      </c>
      <c r="D71" s="212" t="str">
        <v/>
      </c>
      <c r="E71" s="212" t="str">
        <v/>
      </c>
      <c r="F71" s="245" t="str">
        <v/>
      </c>
      <c r="G71" s="212" t="str">
        <v/>
      </c>
      <c r="H71" s="212" t="str">
        <v/>
      </c>
      <c r="I71" s="212" t="str">
        <v/>
      </c>
      <c r="J71" s="270" t="str">
        <v/>
      </c>
      <c r="K71" s="270" t="str">
        <v/>
      </c>
      <c r="L71" s="251" t="str">
        <v/>
      </c>
      <c r="M71" s="245" t="str">
        <v/>
      </c>
      <c r="N71" s="217" t="str">
        <v/>
      </c>
      <c r="O71" s="212" t="str">
        <v/>
      </c>
      <c r="P71" s="269" t="str">
        <v/>
      </c>
      <c r="Q71" s="254" t="str">
        <v/>
      </c>
      <c r="R71" s="109"/>
      <c r="S71" s="156"/>
      <c r="T71" s="156"/>
      <c r="U71" s="156"/>
      <c r="V71" s="153">
        <f t="shared" si="0"/>
        <v>0</v>
      </c>
      <c r="W71" s="90"/>
      <c r="Y71" s="180">
        <v>0</v>
      </c>
      <c r="Z71" s="180">
        <v>0</v>
      </c>
      <c r="AA71" s="180">
        <v>0</v>
      </c>
      <c r="AB71" s="180">
        <v>0</v>
      </c>
      <c r="AC71" s="180">
        <v>0</v>
      </c>
      <c r="AD71" s="180">
        <v>0</v>
      </c>
      <c r="AE71" s="180">
        <v>0</v>
      </c>
      <c r="AF71" s="180">
        <v>0</v>
      </c>
      <c r="AG71" s="180">
        <v>0</v>
      </c>
      <c r="AH71" s="180">
        <v>0</v>
      </c>
      <c r="AI71" s="180">
        <v>0</v>
      </c>
      <c r="AJ71" s="180">
        <v>0</v>
      </c>
      <c r="AK71" s="180">
        <v>0</v>
      </c>
      <c r="AL71" s="180">
        <v>0</v>
      </c>
      <c r="AM71" s="180">
        <v>0</v>
      </c>
      <c r="AN71" s="180">
        <v>0</v>
      </c>
      <c r="AO71" s="180">
        <v>0</v>
      </c>
      <c r="AP71" s="180">
        <v>0</v>
      </c>
      <c r="AQ71" s="180">
        <v>0</v>
      </c>
      <c r="AR71" s="180">
        <v>0</v>
      </c>
      <c r="AS71" s="180">
        <v>0</v>
      </c>
      <c r="AT71" s="180">
        <v>0</v>
      </c>
      <c r="AU71" s="180">
        <v>0</v>
      </c>
      <c r="AV71" s="180">
        <v>0</v>
      </c>
      <c r="AW71" s="180">
        <v>0</v>
      </c>
      <c r="AX71" s="180">
        <v>0</v>
      </c>
      <c r="AY71" s="90"/>
      <c r="AZ71" s="180">
        <v>0</v>
      </c>
      <c r="BA71" s="180">
        <v>0</v>
      </c>
      <c r="BB71" s="180">
        <v>0</v>
      </c>
      <c r="BC71" s="180">
        <v>0</v>
      </c>
      <c r="BD71" s="180">
        <v>0</v>
      </c>
      <c r="BE71" s="180">
        <v>0</v>
      </c>
      <c r="BF71" s="180">
        <v>0</v>
      </c>
      <c r="BG71" s="181"/>
      <c r="BH71" s="90"/>
      <c r="BI71" s="180">
        <v>0</v>
      </c>
      <c r="BJ71" s="180">
        <v>0</v>
      </c>
      <c r="BK71" s="180">
        <v>0</v>
      </c>
      <c r="BL71" s="90"/>
      <c r="BN71" s="90"/>
      <c r="BO71" s="112"/>
      <c r="BP71" s="112"/>
      <c r="BQ71" s="112"/>
      <c r="BR71" s="112"/>
      <c r="BS71" s="112"/>
      <c r="BT71" s="112"/>
      <c r="BU71" s="112"/>
      <c r="BV71" s="112"/>
      <c r="BW71" s="112"/>
      <c r="BX71" s="112"/>
      <c r="BY71" s="112"/>
      <c r="BZ71" s="112"/>
      <c r="CA71" s="112"/>
      <c r="CB71" s="112"/>
      <c r="CC71" s="112"/>
      <c r="CD71" s="112"/>
      <c r="CE71" s="112"/>
      <c r="CF71" s="178"/>
    </row>
    <row r="72" spans="2:84" ht="15" hidden="1" customHeight="1" x14ac:dyDescent="0.3">
      <c r="B72" s="90"/>
      <c r="C72" s="212">
        <f t="shared" si="1"/>
        <v>58</v>
      </c>
      <c r="D72" s="212" t="str">
        <v/>
      </c>
      <c r="E72" s="212" t="str">
        <v/>
      </c>
      <c r="F72" s="245" t="str">
        <v/>
      </c>
      <c r="G72" s="212" t="str">
        <v/>
      </c>
      <c r="H72" s="212" t="str">
        <v/>
      </c>
      <c r="I72" s="212" t="str">
        <v/>
      </c>
      <c r="J72" s="270" t="str">
        <v/>
      </c>
      <c r="K72" s="270" t="str">
        <v/>
      </c>
      <c r="L72" s="251" t="str">
        <v/>
      </c>
      <c r="M72" s="245" t="str">
        <v/>
      </c>
      <c r="N72" s="217" t="str">
        <v/>
      </c>
      <c r="O72" s="212" t="str">
        <v/>
      </c>
      <c r="P72" s="269" t="str">
        <v/>
      </c>
      <c r="Q72" s="254" t="str">
        <v/>
      </c>
      <c r="R72" s="109"/>
      <c r="S72" s="156"/>
      <c r="T72" s="156"/>
      <c r="U72" s="156"/>
      <c r="V72" s="153">
        <f t="shared" si="0"/>
        <v>0</v>
      </c>
      <c r="W72" s="90"/>
      <c r="Y72" s="180">
        <v>0</v>
      </c>
      <c r="Z72" s="180">
        <v>0</v>
      </c>
      <c r="AA72" s="180">
        <v>0</v>
      </c>
      <c r="AB72" s="180">
        <v>0</v>
      </c>
      <c r="AC72" s="180">
        <v>0</v>
      </c>
      <c r="AD72" s="180">
        <v>0</v>
      </c>
      <c r="AE72" s="180">
        <v>0</v>
      </c>
      <c r="AF72" s="180">
        <v>0</v>
      </c>
      <c r="AG72" s="180">
        <v>0</v>
      </c>
      <c r="AH72" s="180">
        <v>0</v>
      </c>
      <c r="AI72" s="180">
        <v>0</v>
      </c>
      <c r="AJ72" s="180">
        <v>0</v>
      </c>
      <c r="AK72" s="180">
        <v>0</v>
      </c>
      <c r="AL72" s="180">
        <v>0</v>
      </c>
      <c r="AM72" s="180">
        <v>0</v>
      </c>
      <c r="AN72" s="180">
        <v>0</v>
      </c>
      <c r="AO72" s="180">
        <v>0</v>
      </c>
      <c r="AP72" s="180">
        <v>0</v>
      </c>
      <c r="AQ72" s="180">
        <v>0</v>
      </c>
      <c r="AR72" s="180">
        <v>0</v>
      </c>
      <c r="AS72" s="180">
        <v>0</v>
      </c>
      <c r="AT72" s="180">
        <v>0</v>
      </c>
      <c r="AU72" s="180">
        <v>0</v>
      </c>
      <c r="AV72" s="180">
        <v>0</v>
      </c>
      <c r="AW72" s="180">
        <v>0</v>
      </c>
      <c r="AX72" s="180">
        <v>0</v>
      </c>
      <c r="AY72" s="90"/>
      <c r="AZ72" s="180">
        <v>0</v>
      </c>
      <c r="BA72" s="180">
        <v>0</v>
      </c>
      <c r="BB72" s="180">
        <v>0</v>
      </c>
      <c r="BC72" s="180">
        <v>0</v>
      </c>
      <c r="BD72" s="180">
        <v>0</v>
      </c>
      <c r="BE72" s="180">
        <v>0</v>
      </c>
      <c r="BF72" s="180">
        <v>0</v>
      </c>
      <c r="BG72" s="181"/>
      <c r="BH72" s="90"/>
      <c r="BI72" s="180">
        <v>0</v>
      </c>
      <c r="BJ72" s="180">
        <v>0</v>
      </c>
      <c r="BK72" s="180">
        <v>0</v>
      </c>
      <c r="BL72" s="90"/>
      <c r="BN72" s="90"/>
      <c r="BO72" s="112"/>
      <c r="BP72" s="112"/>
      <c r="BQ72" s="112"/>
      <c r="BR72" s="112"/>
      <c r="BS72" s="112"/>
      <c r="BT72" s="112"/>
      <c r="BU72" s="112"/>
      <c r="BV72" s="112"/>
      <c r="BW72" s="112"/>
      <c r="BX72" s="112"/>
      <c r="BY72" s="112"/>
      <c r="BZ72" s="112"/>
      <c r="CA72" s="112"/>
      <c r="CB72" s="112"/>
      <c r="CC72" s="112"/>
      <c r="CD72" s="112"/>
      <c r="CE72" s="112"/>
      <c r="CF72" s="178"/>
    </row>
    <row r="73" spans="2:84" ht="15" hidden="1" customHeight="1" x14ac:dyDescent="0.3">
      <c r="B73" s="90"/>
      <c r="C73" s="212">
        <f t="shared" si="1"/>
        <v>59</v>
      </c>
      <c r="D73" s="212" t="str">
        <v/>
      </c>
      <c r="E73" s="212" t="str">
        <v/>
      </c>
      <c r="F73" s="245" t="str">
        <v/>
      </c>
      <c r="G73" s="212" t="str">
        <v/>
      </c>
      <c r="H73" s="212" t="str">
        <v/>
      </c>
      <c r="I73" s="212" t="str">
        <v/>
      </c>
      <c r="J73" s="270" t="str">
        <v/>
      </c>
      <c r="K73" s="270" t="str">
        <v/>
      </c>
      <c r="L73" s="251" t="str">
        <v/>
      </c>
      <c r="M73" s="245" t="str">
        <v/>
      </c>
      <c r="N73" s="217" t="str">
        <v/>
      </c>
      <c r="O73" s="212" t="str">
        <v/>
      </c>
      <c r="P73" s="269" t="str">
        <v/>
      </c>
      <c r="Q73" s="254" t="str">
        <v/>
      </c>
      <c r="R73" s="109"/>
      <c r="S73" s="156"/>
      <c r="T73" s="156"/>
      <c r="U73" s="156"/>
      <c r="V73" s="153">
        <f t="shared" si="0"/>
        <v>0</v>
      </c>
      <c r="W73" s="90"/>
      <c r="Y73" s="180">
        <v>0</v>
      </c>
      <c r="Z73" s="180">
        <v>0</v>
      </c>
      <c r="AA73" s="180">
        <v>0</v>
      </c>
      <c r="AB73" s="180">
        <v>0</v>
      </c>
      <c r="AC73" s="180">
        <v>0</v>
      </c>
      <c r="AD73" s="180">
        <v>0</v>
      </c>
      <c r="AE73" s="180">
        <v>0</v>
      </c>
      <c r="AF73" s="180">
        <v>0</v>
      </c>
      <c r="AG73" s="180">
        <v>0</v>
      </c>
      <c r="AH73" s="180">
        <v>0</v>
      </c>
      <c r="AI73" s="180">
        <v>0</v>
      </c>
      <c r="AJ73" s="180">
        <v>0</v>
      </c>
      <c r="AK73" s="180">
        <v>0</v>
      </c>
      <c r="AL73" s="180">
        <v>0</v>
      </c>
      <c r="AM73" s="180">
        <v>0</v>
      </c>
      <c r="AN73" s="180">
        <v>0</v>
      </c>
      <c r="AO73" s="180">
        <v>0</v>
      </c>
      <c r="AP73" s="180">
        <v>0</v>
      </c>
      <c r="AQ73" s="180">
        <v>0</v>
      </c>
      <c r="AR73" s="180">
        <v>0</v>
      </c>
      <c r="AS73" s="180">
        <v>0</v>
      </c>
      <c r="AT73" s="180">
        <v>0</v>
      </c>
      <c r="AU73" s="180">
        <v>0</v>
      </c>
      <c r="AV73" s="180">
        <v>0</v>
      </c>
      <c r="AW73" s="180">
        <v>0</v>
      </c>
      <c r="AX73" s="180">
        <v>0</v>
      </c>
      <c r="AY73" s="90"/>
      <c r="AZ73" s="180">
        <v>0</v>
      </c>
      <c r="BA73" s="180">
        <v>0</v>
      </c>
      <c r="BB73" s="180">
        <v>0</v>
      </c>
      <c r="BC73" s="180">
        <v>0</v>
      </c>
      <c r="BD73" s="180">
        <v>0</v>
      </c>
      <c r="BE73" s="180">
        <v>0</v>
      </c>
      <c r="BF73" s="180">
        <v>0</v>
      </c>
      <c r="BG73" s="181"/>
      <c r="BH73" s="90"/>
      <c r="BI73" s="180">
        <v>0</v>
      </c>
      <c r="BJ73" s="180">
        <v>0</v>
      </c>
      <c r="BK73" s="180">
        <v>0</v>
      </c>
      <c r="BL73" s="90"/>
      <c r="BN73" s="90"/>
      <c r="BO73" s="112"/>
      <c r="BP73" s="112"/>
      <c r="BQ73" s="112"/>
      <c r="BR73" s="112"/>
      <c r="BS73" s="112"/>
      <c r="BT73" s="112"/>
      <c r="BU73" s="112"/>
      <c r="BV73" s="112"/>
      <c r="BW73" s="112"/>
      <c r="BX73" s="112"/>
      <c r="BY73" s="112"/>
      <c r="BZ73" s="112"/>
      <c r="CA73" s="112"/>
      <c r="CB73" s="112"/>
      <c r="CC73" s="112"/>
      <c r="CD73" s="112"/>
      <c r="CE73" s="112"/>
      <c r="CF73" s="178"/>
    </row>
    <row r="74" spans="2:84" ht="15" hidden="1" customHeight="1" x14ac:dyDescent="0.3">
      <c r="B74" s="90"/>
      <c r="C74" s="212">
        <f t="shared" si="1"/>
        <v>60</v>
      </c>
      <c r="D74" s="212" t="str">
        <v/>
      </c>
      <c r="E74" s="212" t="str">
        <v/>
      </c>
      <c r="F74" s="245" t="str">
        <v/>
      </c>
      <c r="G74" s="212" t="str">
        <v/>
      </c>
      <c r="H74" s="212" t="str">
        <v/>
      </c>
      <c r="I74" s="212" t="str">
        <v/>
      </c>
      <c r="J74" s="270" t="str">
        <v/>
      </c>
      <c r="K74" s="270" t="str">
        <v/>
      </c>
      <c r="L74" s="251" t="str">
        <v/>
      </c>
      <c r="M74" s="245" t="str">
        <v/>
      </c>
      <c r="N74" s="217" t="str">
        <v/>
      </c>
      <c r="O74" s="212" t="str">
        <v/>
      </c>
      <c r="P74" s="269" t="str">
        <v/>
      </c>
      <c r="Q74" s="254" t="str">
        <v/>
      </c>
      <c r="R74" s="109"/>
      <c r="S74" s="156"/>
      <c r="T74" s="156"/>
      <c r="U74" s="156"/>
      <c r="V74" s="153">
        <f t="shared" si="0"/>
        <v>0</v>
      </c>
      <c r="W74" s="90"/>
      <c r="Y74" s="180">
        <v>0</v>
      </c>
      <c r="Z74" s="180">
        <v>0</v>
      </c>
      <c r="AA74" s="180">
        <v>0</v>
      </c>
      <c r="AB74" s="180">
        <v>0</v>
      </c>
      <c r="AC74" s="180">
        <v>0</v>
      </c>
      <c r="AD74" s="180">
        <v>0</v>
      </c>
      <c r="AE74" s="180">
        <v>0</v>
      </c>
      <c r="AF74" s="180">
        <v>0</v>
      </c>
      <c r="AG74" s="180">
        <v>0</v>
      </c>
      <c r="AH74" s="180">
        <v>0</v>
      </c>
      <c r="AI74" s="180">
        <v>0</v>
      </c>
      <c r="AJ74" s="180">
        <v>0</v>
      </c>
      <c r="AK74" s="180">
        <v>0</v>
      </c>
      <c r="AL74" s="180">
        <v>0</v>
      </c>
      <c r="AM74" s="180">
        <v>0</v>
      </c>
      <c r="AN74" s="180">
        <v>0</v>
      </c>
      <c r="AO74" s="180">
        <v>0</v>
      </c>
      <c r="AP74" s="180">
        <v>0</v>
      </c>
      <c r="AQ74" s="180">
        <v>0</v>
      </c>
      <c r="AR74" s="180">
        <v>0</v>
      </c>
      <c r="AS74" s="180">
        <v>0</v>
      </c>
      <c r="AT74" s="180">
        <v>0</v>
      </c>
      <c r="AU74" s="180">
        <v>0</v>
      </c>
      <c r="AV74" s="180">
        <v>0</v>
      </c>
      <c r="AW74" s="180">
        <v>0</v>
      </c>
      <c r="AX74" s="180">
        <v>0</v>
      </c>
      <c r="AY74" s="90"/>
      <c r="AZ74" s="180">
        <v>0</v>
      </c>
      <c r="BA74" s="180">
        <v>0</v>
      </c>
      <c r="BB74" s="180">
        <v>0</v>
      </c>
      <c r="BC74" s="180">
        <v>0</v>
      </c>
      <c r="BD74" s="180">
        <v>0</v>
      </c>
      <c r="BE74" s="180">
        <v>0</v>
      </c>
      <c r="BF74" s="180">
        <v>0</v>
      </c>
      <c r="BG74" s="181"/>
      <c r="BH74" s="90"/>
      <c r="BI74" s="180">
        <v>0</v>
      </c>
      <c r="BJ74" s="180">
        <v>0</v>
      </c>
      <c r="BK74" s="180">
        <v>0</v>
      </c>
      <c r="BL74" s="90"/>
      <c r="BN74" s="90"/>
      <c r="BO74" s="112"/>
      <c r="BP74" s="112"/>
      <c r="BQ74" s="112"/>
      <c r="BR74" s="112"/>
      <c r="BS74" s="112"/>
      <c r="BT74" s="112"/>
      <c r="BU74" s="112"/>
      <c r="BV74" s="112"/>
      <c r="BW74" s="112"/>
      <c r="BX74" s="112"/>
      <c r="BY74" s="112"/>
      <c r="BZ74" s="112"/>
      <c r="CA74" s="112"/>
      <c r="CB74" s="112"/>
      <c r="CC74" s="112"/>
      <c r="CD74" s="112"/>
      <c r="CE74" s="112"/>
      <c r="CF74" s="178"/>
    </row>
    <row r="75" spans="2:84" ht="15" hidden="1" customHeight="1" x14ac:dyDescent="0.3">
      <c r="B75" s="90"/>
      <c r="C75" s="212">
        <f t="shared" si="1"/>
        <v>61</v>
      </c>
      <c r="D75" s="212" t="str">
        <v/>
      </c>
      <c r="E75" s="212" t="str">
        <v/>
      </c>
      <c r="F75" s="245" t="str">
        <v/>
      </c>
      <c r="G75" s="212" t="str">
        <v/>
      </c>
      <c r="H75" s="212" t="str">
        <v/>
      </c>
      <c r="I75" s="212" t="str">
        <v/>
      </c>
      <c r="J75" s="270" t="str">
        <v/>
      </c>
      <c r="K75" s="270" t="str">
        <v/>
      </c>
      <c r="L75" s="251" t="str">
        <v/>
      </c>
      <c r="M75" s="245" t="str">
        <v/>
      </c>
      <c r="N75" s="217" t="str">
        <v/>
      </c>
      <c r="O75" s="212" t="str">
        <v/>
      </c>
      <c r="P75" s="269" t="str">
        <v/>
      </c>
      <c r="Q75" s="254" t="str">
        <v/>
      </c>
      <c r="R75" s="109"/>
      <c r="S75" s="156"/>
      <c r="T75" s="156"/>
      <c r="U75" s="156"/>
      <c r="V75" s="153">
        <f t="shared" si="0"/>
        <v>0</v>
      </c>
      <c r="W75" s="90"/>
      <c r="Y75" s="180">
        <v>0</v>
      </c>
      <c r="Z75" s="180">
        <v>0</v>
      </c>
      <c r="AA75" s="180">
        <v>0</v>
      </c>
      <c r="AB75" s="180">
        <v>0</v>
      </c>
      <c r="AC75" s="180">
        <v>0</v>
      </c>
      <c r="AD75" s="180">
        <v>0</v>
      </c>
      <c r="AE75" s="180">
        <v>0</v>
      </c>
      <c r="AF75" s="180">
        <v>0</v>
      </c>
      <c r="AG75" s="180">
        <v>0</v>
      </c>
      <c r="AH75" s="180">
        <v>0</v>
      </c>
      <c r="AI75" s="180">
        <v>0</v>
      </c>
      <c r="AJ75" s="180">
        <v>0</v>
      </c>
      <c r="AK75" s="180">
        <v>0</v>
      </c>
      <c r="AL75" s="180">
        <v>0</v>
      </c>
      <c r="AM75" s="180">
        <v>0</v>
      </c>
      <c r="AN75" s="180">
        <v>0</v>
      </c>
      <c r="AO75" s="180">
        <v>0</v>
      </c>
      <c r="AP75" s="180">
        <v>0</v>
      </c>
      <c r="AQ75" s="180">
        <v>0</v>
      </c>
      <c r="AR75" s="180">
        <v>0</v>
      </c>
      <c r="AS75" s="180">
        <v>0</v>
      </c>
      <c r="AT75" s="180">
        <v>0</v>
      </c>
      <c r="AU75" s="180">
        <v>0</v>
      </c>
      <c r="AV75" s="180">
        <v>0</v>
      </c>
      <c r="AW75" s="180">
        <v>0</v>
      </c>
      <c r="AX75" s="180">
        <v>0</v>
      </c>
      <c r="AY75" s="90"/>
      <c r="AZ75" s="180">
        <v>0</v>
      </c>
      <c r="BA75" s="180">
        <v>0</v>
      </c>
      <c r="BB75" s="180">
        <v>0</v>
      </c>
      <c r="BC75" s="180">
        <v>0</v>
      </c>
      <c r="BD75" s="180">
        <v>0</v>
      </c>
      <c r="BE75" s="180">
        <v>0</v>
      </c>
      <c r="BF75" s="180">
        <v>0</v>
      </c>
      <c r="BG75" s="181"/>
      <c r="BH75" s="90"/>
      <c r="BI75" s="180">
        <v>0</v>
      </c>
      <c r="BJ75" s="180">
        <v>0</v>
      </c>
      <c r="BK75" s="180">
        <v>0</v>
      </c>
      <c r="BL75" s="90"/>
      <c r="BN75" s="90"/>
      <c r="BO75" s="112"/>
      <c r="BP75" s="112"/>
      <c r="BQ75" s="112"/>
      <c r="BR75" s="112"/>
      <c r="BS75" s="112"/>
      <c r="BT75" s="112"/>
      <c r="BU75" s="112"/>
      <c r="BV75" s="112"/>
      <c r="BW75" s="112"/>
      <c r="BX75" s="112"/>
      <c r="BY75" s="112"/>
      <c r="BZ75" s="112"/>
      <c r="CA75" s="112"/>
      <c r="CB75" s="112"/>
      <c r="CC75" s="112"/>
      <c r="CD75" s="112"/>
      <c r="CE75" s="112"/>
      <c r="CF75" s="178"/>
    </row>
    <row r="76" spans="2:84" ht="15" hidden="1" customHeight="1" x14ac:dyDescent="0.3">
      <c r="B76" s="90"/>
      <c r="C76" s="212">
        <f t="shared" si="1"/>
        <v>62</v>
      </c>
      <c r="D76" s="212" t="str">
        <v/>
      </c>
      <c r="E76" s="212" t="str">
        <v/>
      </c>
      <c r="F76" s="245" t="str">
        <v/>
      </c>
      <c r="G76" s="212" t="str">
        <v/>
      </c>
      <c r="H76" s="212" t="str">
        <v/>
      </c>
      <c r="I76" s="212" t="str">
        <v/>
      </c>
      <c r="J76" s="270" t="str">
        <v/>
      </c>
      <c r="K76" s="270" t="str">
        <v/>
      </c>
      <c r="L76" s="251" t="str">
        <v/>
      </c>
      <c r="M76" s="245" t="str">
        <v/>
      </c>
      <c r="N76" s="217" t="str">
        <v/>
      </c>
      <c r="O76" s="212" t="str">
        <v/>
      </c>
      <c r="P76" s="254" t="str">
        <v/>
      </c>
      <c r="Q76" s="254" t="str">
        <v/>
      </c>
      <c r="R76" s="109"/>
      <c r="S76" s="156"/>
      <c r="T76" s="156"/>
      <c r="U76" s="156"/>
      <c r="V76" s="153">
        <f t="shared" si="0"/>
        <v>0</v>
      </c>
      <c r="W76" s="90"/>
      <c r="Y76" s="180">
        <v>0</v>
      </c>
      <c r="Z76" s="180">
        <v>0</v>
      </c>
      <c r="AA76" s="180">
        <v>0</v>
      </c>
      <c r="AB76" s="180">
        <v>0</v>
      </c>
      <c r="AC76" s="180">
        <v>0</v>
      </c>
      <c r="AD76" s="180">
        <v>0</v>
      </c>
      <c r="AE76" s="180">
        <v>0</v>
      </c>
      <c r="AF76" s="180">
        <v>0</v>
      </c>
      <c r="AG76" s="180">
        <v>0</v>
      </c>
      <c r="AH76" s="180">
        <v>0</v>
      </c>
      <c r="AI76" s="180">
        <v>0</v>
      </c>
      <c r="AJ76" s="180">
        <v>0</v>
      </c>
      <c r="AK76" s="180">
        <v>0</v>
      </c>
      <c r="AL76" s="180">
        <v>0</v>
      </c>
      <c r="AM76" s="180">
        <v>0</v>
      </c>
      <c r="AN76" s="180">
        <v>0</v>
      </c>
      <c r="AO76" s="180">
        <v>0</v>
      </c>
      <c r="AP76" s="180">
        <v>0</v>
      </c>
      <c r="AQ76" s="180">
        <v>0</v>
      </c>
      <c r="AR76" s="180">
        <v>0</v>
      </c>
      <c r="AS76" s="180">
        <v>0</v>
      </c>
      <c r="AT76" s="180">
        <v>0</v>
      </c>
      <c r="AU76" s="180">
        <v>0</v>
      </c>
      <c r="AV76" s="180">
        <v>0</v>
      </c>
      <c r="AW76" s="180">
        <v>0</v>
      </c>
      <c r="AX76" s="180">
        <v>0</v>
      </c>
      <c r="AY76" s="90"/>
      <c r="AZ76" s="180">
        <v>0</v>
      </c>
      <c r="BA76" s="180">
        <v>0</v>
      </c>
      <c r="BB76" s="180">
        <v>0</v>
      </c>
      <c r="BC76" s="180">
        <v>0</v>
      </c>
      <c r="BD76" s="180">
        <v>0</v>
      </c>
      <c r="BE76" s="180">
        <v>0</v>
      </c>
      <c r="BF76" s="180">
        <v>0</v>
      </c>
      <c r="BG76" s="181"/>
      <c r="BH76" s="90"/>
      <c r="BI76" s="180">
        <v>0</v>
      </c>
      <c r="BJ76" s="180">
        <v>0</v>
      </c>
      <c r="BK76" s="180">
        <v>0</v>
      </c>
      <c r="BL76" s="90"/>
      <c r="BN76" s="90"/>
      <c r="BO76" s="112"/>
      <c r="BP76" s="112"/>
      <c r="BQ76" s="112"/>
      <c r="BR76" s="112"/>
      <c r="BS76" s="112"/>
      <c r="BT76" s="112"/>
      <c r="BU76" s="112"/>
      <c r="BV76" s="112"/>
      <c r="BW76" s="112"/>
      <c r="BX76" s="112"/>
      <c r="BY76" s="112"/>
      <c r="BZ76" s="112"/>
      <c r="CA76" s="112"/>
      <c r="CB76" s="112"/>
      <c r="CC76" s="112"/>
      <c r="CD76" s="112"/>
      <c r="CE76" s="112"/>
      <c r="CF76" s="178"/>
    </row>
    <row r="77" spans="2:84" ht="15" hidden="1" customHeight="1" x14ac:dyDescent="0.3">
      <c r="B77" s="90"/>
      <c r="C77" s="212">
        <f t="shared" si="1"/>
        <v>63</v>
      </c>
      <c r="D77" s="212" t="str">
        <v/>
      </c>
      <c r="E77" s="212" t="str">
        <v/>
      </c>
      <c r="F77" s="245" t="str">
        <v/>
      </c>
      <c r="G77" s="212" t="str">
        <v/>
      </c>
      <c r="H77" s="212" t="str">
        <v/>
      </c>
      <c r="I77" s="212" t="str">
        <v/>
      </c>
      <c r="J77" s="270" t="str">
        <v/>
      </c>
      <c r="K77" s="270" t="str">
        <v/>
      </c>
      <c r="L77" s="251" t="str">
        <v/>
      </c>
      <c r="M77" s="245" t="str">
        <v/>
      </c>
      <c r="N77" s="217" t="str">
        <v/>
      </c>
      <c r="O77" s="212" t="str">
        <v/>
      </c>
      <c r="P77" s="269" t="str">
        <v/>
      </c>
      <c r="Q77" s="254" t="str">
        <v/>
      </c>
      <c r="R77" s="109"/>
      <c r="S77" s="156"/>
      <c r="T77" s="156"/>
      <c r="U77" s="156"/>
      <c r="V77" s="153">
        <f t="shared" si="0"/>
        <v>0</v>
      </c>
      <c r="W77" s="90"/>
      <c r="Y77" s="180">
        <v>0</v>
      </c>
      <c r="Z77" s="180">
        <v>0</v>
      </c>
      <c r="AA77" s="180">
        <v>0</v>
      </c>
      <c r="AB77" s="180">
        <v>0</v>
      </c>
      <c r="AC77" s="180">
        <v>0</v>
      </c>
      <c r="AD77" s="180">
        <v>0</v>
      </c>
      <c r="AE77" s="180">
        <v>0</v>
      </c>
      <c r="AF77" s="180">
        <v>0</v>
      </c>
      <c r="AG77" s="180">
        <v>0</v>
      </c>
      <c r="AH77" s="180">
        <v>0</v>
      </c>
      <c r="AI77" s="180">
        <v>0</v>
      </c>
      <c r="AJ77" s="180">
        <v>0</v>
      </c>
      <c r="AK77" s="180">
        <v>0</v>
      </c>
      <c r="AL77" s="180">
        <v>0</v>
      </c>
      <c r="AM77" s="180">
        <v>0</v>
      </c>
      <c r="AN77" s="180">
        <v>0</v>
      </c>
      <c r="AO77" s="180">
        <v>0</v>
      </c>
      <c r="AP77" s="180">
        <v>0</v>
      </c>
      <c r="AQ77" s="180">
        <v>0</v>
      </c>
      <c r="AR77" s="180">
        <v>0</v>
      </c>
      <c r="AS77" s="180">
        <v>0</v>
      </c>
      <c r="AT77" s="180">
        <v>0</v>
      </c>
      <c r="AU77" s="180">
        <v>0</v>
      </c>
      <c r="AV77" s="180">
        <v>0</v>
      </c>
      <c r="AW77" s="180">
        <v>0</v>
      </c>
      <c r="AX77" s="180">
        <v>0</v>
      </c>
      <c r="AY77" s="90"/>
      <c r="AZ77" s="180">
        <v>0</v>
      </c>
      <c r="BA77" s="180">
        <v>0</v>
      </c>
      <c r="BB77" s="180">
        <v>0</v>
      </c>
      <c r="BC77" s="180">
        <v>0</v>
      </c>
      <c r="BD77" s="180">
        <v>0</v>
      </c>
      <c r="BE77" s="180">
        <v>0</v>
      </c>
      <c r="BF77" s="180">
        <v>0</v>
      </c>
      <c r="BG77" s="181"/>
      <c r="BH77" s="90"/>
      <c r="BI77" s="180">
        <v>0</v>
      </c>
      <c r="BJ77" s="180">
        <v>0</v>
      </c>
      <c r="BK77" s="180">
        <v>0</v>
      </c>
      <c r="BL77" s="90"/>
      <c r="BN77" s="90"/>
      <c r="BO77" s="112"/>
      <c r="BP77" s="112"/>
      <c r="BQ77" s="112"/>
      <c r="BR77" s="112"/>
      <c r="BS77" s="112"/>
      <c r="BT77" s="112"/>
      <c r="BU77" s="112"/>
      <c r="BV77" s="112"/>
      <c r="BW77" s="112"/>
      <c r="BX77" s="112"/>
      <c r="BY77" s="112"/>
      <c r="BZ77" s="112"/>
      <c r="CA77" s="112"/>
      <c r="CB77" s="112"/>
      <c r="CC77" s="112"/>
      <c r="CD77" s="112"/>
      <c r="CE77" s="112"/>
      <c r="CF77" s="178"/>
    </row>
    <row r="78" spans="2:84" ht="15" hidden="1" customHeight="1" x14ac:dyDescent="0.3">
      <c r="B78" s="90"/>
      <c r="C78" s="212">
        <f t="shared" si="1"/>
        <v>64</v>
      </c>
      <c r="D78" s="212" t="str">
        <v/>
      </c>
      <c r="E78" s="212" t="str">
        <v/>
      </c>
      <c r="F78" s="245" t="str">
        <v/>
      </c>
      <c r="G78" s="212" t="str">
        <v/>
      </c>
      <c r="H78" s="212" t="str">
        <v/>
      </c>
      <c r="I78" s="212" t="str">
        <v/>
      </c>
      <c r="J78" s="270" t="str">
        <v/>
      </c>
      <c r="K78" s="270" t="str">
        <v/>
      </c>
      <c r="L78" s="251" t="str">
        <v/>
      </c>
      <c r="M78" s="245" t="str">
        <v/>
      </c>
      <c r="N78" s="217" t="str">
        <v/>
      </c>
      <c r="O78" s="212" t="str">
        <v/>
      </c>
      <c r="P78" s="269" t="str">
        <v/>
      </c>
      <c r="Q78" s="254" t="str">
        <v/>
      </c>
      <c r="R78" s="109"/>
      <c r="S78" s="156"/>
      <c r="T78" s="156"/>
      <c r="U78" s="156"/>
      <c r="V78" s="153">
        <f t="shared" ref="V78:V141" si="2">SUM(T78+U78)</f>
        <v>0</v>
      </c>
      <c r="W78" s="90"/>
      <c r="Y78" s="180">
        <v>0</v>
      </c>
      <c r="Z78" s="180">
        <v>0</v>
      </c>
      <c r="AA78" s="180">
        <v>0</v>
      </c>
      <c r="AB78" s="180">
        <v>0</v>
      </c>
      <c r="AC78" s="180">
        <v>0</v>
      </c>
      <c r="AD78" s="180">
        <v>0</v>
      </c>
      <c r="AE78" s="180">
        <v>0</v>
      </c>
      <c r="AF78" s="180">
        <v>0</v>
      </c>
      <c r="AG78" s="180">
        <v>0</v>
      </c>
      <c r="AH78" s="180">
        <v>0</v>
      </c>
      <c r="AI78" s="180">
        <v>0</v>
      </c>
      <c r="AJ78" s="180">
        <v>0</v>
      </c>
      <c r="AK78" s="180">
        <v>0</v>
      </c>
      <c r="AL78" s="180">
        <v>0</v>
      </c>
      <c r="AM78" s="180">
        <v>0</v>
      </c>
      <c r="AN78" s="180">
        <v>0</v>
      </c>
      <c r="AO78" s="180">
        <v>0</v>
      </c>
      <c r="AP78" s="180">
        <v>0</v>
      </c>
      <c r="AQ78" s="180">
        <v>0</v>
      </c>
      <c r="AR78" s="180">
        <v>0</v>
      </c>
      <c r="AS78" s="180">
        <v>0</v>
      </c>
      <c r="AT78" s="180">
        <v>0</v>
      </c>
      <c r="AU78" s="180">
        <v>0</v>
      </c>
      <c r="AV78" s="180">
        <v>0</v>
      </c>
      <c r="AW78" s="180">
        <v>0</v>
      </c>
      <c r="AX78" s="180">
        <v>0</v>
      </c>
      <c r="AY78" s="90"/>
      <c r="AZ78" s="180">
        <v>0</v>
      </c>
      <c r="BA78" s="180">
        <v>0</v>
      </c>
      <c r="BB78" s="180">
        <v>0</v>
      </c>
      <c r="BC78" s="180">
        <v>0</v>
      </c>
      <c r="BD78" s="180">
        <v>0</v>
      </c>
      <c r="BE78" s="180">
        <v>0</v>
      </c>
      <c r="BF78" s="180">
        <v>0</v>
      </c>
      <c r="BG78" s="181"/>
      <c r="BH78" s="90"/>
      <c r="BI78" s="180">
        <v>0</v>
      </c>
      <c r="BJ78" s="180">
        <v>0</v>
      </c>
      <c r="BK78" s="180">
        <v>0</v>
      </c>
      <c r="BL78" s="90"/>
      <c r="BN78" s="90"/>
      <c r="BO78" s="112"/>
      <c r="BP78" s="112"/>
      <c r="BQ78" s="112"/>
      <c r="BR78" s="112"/>
      <c r="BS78" s="112"/>
      <c r="BT78" s="112"/>
      <c r="BU78" s="112"/>
      <c r="BV78" s="112"/>
      <c r="BW78" s="112"/>
      <c r="BX78" s="112"/>
      <c r="BY78" s="112"/>
      <c r="BZ78" s="112"/>
      <c r="CA78" s="112"/>
      <c r="CB78" s="112"/>
      <c r="CC78" s="112"/>
      <c r="CD78" s="112"/>
      <c r="CE78" s="112"/>
      <c r="CF78" s="178"/>
    </row>
    <row r="79" spans="2:84" ht="15" hidden="1" customHeight="1" x14ac:dyDescent="0.3">
      <c r="B79" s="90"/>
      <c r="C79" s="212">
        <f t="shared" si="1"/>
        <v>65</v>
      </c>
      <c r="D79" s="212" t="str">
        <v/>
      </c>
      <c r="E79" s="212" t="str">
        <v/>
      </c>
      <c r="F79" s="245" t="str">
        <v/>
      </c>
      <c r="G79" s="212" t="str">
        <v/>
      </c>
      <c r="H79" s="212" t="str">
        <v/>
      </c>
      <c r="I79" s="212" t="str">
        <v/>
      </c>
      <c r="J79" s="270" t="str">
        <v/>
      </c>
      <c r="K79" s="270" t="str">
        <v/>
      </c>
      <c r="L79" s="251" t="str">
        <v/>
      </c>
      <c r="M79" s="245" t="str">
        <v/>
      </c>
      <c r="N79" s="217" t="str">
        <v/>
      </c>
      <c r="O79" s="212" t="str">
        <v/>
      </c>
      <c r="P79" s="269" t="str">
        <v/>
      </c>
      <c r="Q79" s="254" t="str">
        <v/>
      </c>
      <c r="R79" s="109"/>
      <c r="S79" s="156"/>
      <c r="T79" s="156"/>
      <c r="U79" s="156"/>
      <c r="V79" s="153">
        <f t="shared" si="2"/>
        <v>0</v>
      </c>
      <c r="W79" s="90"/>
      <c r="Y79" s="180">
        <v>0</v>
      </c>
      <c r="Z79" s="180">
        <v>0</v>
      </c>
      <c r="AA79" s="180">
        <v>0</v>
      </c>
      <c r="AB79" s="180">
        <v>0</v>
      </c>
      <c r="AC79" s="180">
        <v>0</v>
      </c>
      <c r="AD79" s="180">
        <v>0</v>
      </c>
      <c r="AE79" s="180">
        <v>0</v>
      </c>
      <c r="AF79" s="180">
        <v>0</v>
      </c>
      <c r="AG79" s="180">
        <v>0</v>
      </c>
      <c r="AH79" s="180">
        <v>0</v>
      </c>
      <c r="AI79" s="180">
        <v>0</v>
      </c>
      <c r="AJ79" s="180">
        <v>0</v>
      </c>
      <c r="AK79" s="180">
        <v>0</v>
      </c>
      <c r="AL79" s="180">
        <v>0</v>
      </c>
      <c r="AM79" s="180">
        <v>0</v>
      </c>
      <c r="AN79" s="180">
        <v>0</v>
      </c>
      <c r="AO79" s="180">
        <v>0</v>
      </c>
      <c r="AP79" s="180">
        <v>0</v>
      </c>
      <c r="AQ79" s="180">
        <v>0</v>
      </c>
      <c r="AR79" s="180">
        <v>0</v>
      </c>
      <c r="AS79" s="180">
        <v>0</v>
      </c>
      <c r="AT79" s="180">
        <v>0</v>
      </c>
      <c r="AU79" s="180">
        <v>0</v>
      </c>
      <c r="AV79" s="180">
        <v>0</v>
      </c>
      <c r="AW79" s="180">
        <v>0</v>
      </c>
      <c r="AX79" s="180">
        <v>0</v>
      </c>
      <c r="AY79" s="90"/>
      <c r="AZ79" s="180">
        <v>0</v>
      </c>
      <c r="BA79" s="180">
        <v>0</v>
      </c>
      <c r="BB79" s="180">
        <v>0</v>
      </c>
      <c r="BC79" s="180">
        <v>0</v>
      </c>
      <c r="BD79" s="180">
        <v>0</v>
      </c>
      <c r="BE79" s="180">
        <v>0</v>
      </c>
      <c r="BF79" s="180">
        <v>0</v>
      </c>
      <c r="BG79" s="181"/>
      <c r="BH79" s="90"/>
      <c r="BI79" s="180">
        <v>0</v>
      </c>
      <c r="BJ79" s="180">
        <v>0</v>
      </c>
      <c r="BK79" s="180">
        <v>0</v>
      </c>
      <c r="BL79" s="90"/>
      <c r="BN79" s="90"/>
      <c r="BO79" s="112"/>
      <c r="BP79" s="112"/>
      <c r="BQ79" s="112"/>
      <c r="BR79" s="112"/>
      <c r="BS79" s="112"/>
      <c r="BT79" s="112"/>
      <c r="BU79" s="112"/>
      <c r="BV79" s="112"/>
      <c r="BW79" s="112"/>
      <c r="BX79" s="112"/>
      <c r="BY79" s="112"/>
      <c r="BZ79" s="112"/>
      <c r="CA79" s="112"/>
      <c r="CB79" s="112"/>
      <c r="CC79" s="112"/>
      <c r="CD79" s="112"/>
      <c r="CE79" s="112"/>
      <c r="CF79" s="178"/>
    </row>
    <row r="80" spans="2:84" ht="15" hidden="1" customHeight="1" x14ac:dyDescent="0.3">
      <c r="B80" s="90"/>
      <c r="C80" s="212">
        <f t="shared" si="1"/>
        <v>66</v>
      </c>
      <c r="D80" s="212" t="str">
        <v/>
      </c>
      <c r="E80" s="212" t="str">
        <v/>
      </c>
      <c r="F80" s="245" t="str">
        <v/>
      </c>
      <c r="G80" s="212" t="str">
        <v/>
      </c>
      <c r="H80" s="212" t="str">
        <v/>
      </c>
      <c r="I80" s="212" t="str">
        <v/>
      </c>
      <c r="J80" s="270" t="str">
        <v/>
      </c>
      <c r="K80" s="270" t="str">
        <v/>
      </c>
      <c r="L80" s="251" t="str">
        <v/>
      </c>
      <c r="M80" s="245" t="str">
        <v/>
      </c>
      <c r="N80" s="217" t="str">
        <v/>
      </c>
      <c r="O80" s="212" t="str">
        <v/>
      </c>
      <c r="P80" s="269" t="str">
        <v/>
      </c>
      <c r="Q80" s="254" t="str">
        <v/>
      </c>
      <c r="R80" s="109"/>
      <c r="S80" s="156"/>
      <c r="T80" s="156"/>
      <c r="U80" s="156"/>
      <c r="V80" s="153">
        <f t="shared" si="2"/>
        <v>0</v>
      </c>
      <c r="W80" s="90"/>
      <c r="Y80" s="180">
        <v>0</v>
      </c>
      <c r="Z80" s="180">
        <v>0</v>
      </c>
      <c r="AA80" s="180">
        <v>0</v>
      </c>
      <c r="AB80" s="180">
        <v>0</v>
      </c>
      <c r="AC80" s="180">
        <v>0</v>
      </c>
      <c r="AD80" s="180">
        <v>0</v>
      </c>
      <c r="AE80" s="180">
        <v>0</v>
      </c>
      <c r="AF80" s="180">
        <v>0</v>
      </c>
      <c r="AG80" s="180">
        <v>0</v>
      </c>
      <c r="AH80" s="180">
        <v>0</v>
      </c>
      <c r="AI80" s="180">
        <v>0</v>
      </c>
      <c r="AJ80" s="180">
        <v>0</v>
      </c>
      <c r="AK80" s="180">
        <v>0</v>
      </c>
      <c r="AL80" s="180">
        <v>0</v>
      </c>
      <c r="AM80" s="180">
        <v>0</v>
      </c>
      <c r="AN80" s="180">
        <v>0</v>
      </c>
      <c r="AO80" s="180">
        <v>0</v>
      </c>
      <c r="AP80" s="180">
        <v>0</v>
      </c>
      <c r="AQ80" s="180">
        <v>0</v>
      </c>
      <c r="AR80" s="180">
        <v>0</v>
      </c>
      <c r="AS80" s="180">
        <v>0</v>
      </c>
      <c r="AT80" s="180">
        <v>0</v>
      </c>
      <c r="AU80" s="180">
        <v>0</v>
      </c>
      <c r="AV80" s="180">
        <v>0</v>
      </c>
      <c r="AW80" s="180">
        <v>0</v>
      </c>
      <c r="AX80" s="180">
        <v>0</v>
      </c>
      <c r="AY80" s="90"/>
      <c r="AZ80" s="180">
        <v>0</v>
      </c>
      <c r="BA80" s="180">
        <v>0</v>
      </c>
      <c r="BB80" s="180">
        <v>0</v>
      </c>
      <c r="BC80" s="180">
        <v>0</v>
      </c>
      <c r="BD80" s="180">
        <v>0</v>
      </c>
      <c r="BE80" s="180">
        <v>0</v>
      </c>
      <c r="BF80" s="180">
        <v>0</v>
      </c>
      <c r="BG80" s="181"/>
      <c r="BH80" s="90"/>
      <c r="BI80" s="180">
        <v>0</v>
      </c>
      <c r="BJ80" s="180">
        <v>0</v>
      </c>
      <c r="BK80" s="180">
        <v>0</v>
      </c>
      <c r="BL80" s="90"/>
      <c r="BN80" s="90"/>
      <c r="BO80" s="112"/>
      <c r="BP80" s="112"/>
      <c r="BQ80" s="112"/>
      <c r="BR80" s="112"/>
      <c r="BS80" s="112"/>
      <c r="BT80" s="112"/>
      <c r="BU80" s="112"/>
      <c r="BV80" s="112"/>
      <c r="BW80" s="112"/>
      <c r="BX80" s="112"/>
      <c r="BY80" s="112"/>
      <c r="BZ80" s="112"/>
      <c r="CA80" s="112"/>
      <c r="CB80" s="112"/>
      <c r="CC80" s="112"/>
      <c r="CD80" s="112"/>
      <c r="CE80" s="112"/>
      <c r="CF80" s="178"/>
    </row>
    <row r="81" spans="2:84" ht="15" hidden="1" customHeight="1" x14ac:dyDescent="0.3">
      <c r="B81" s="90"/>
      <c r="C81" s="212">
        <f t="shared" ref="C81:C144" si="3">C80+1</f>
        <v>67</v>
      </c>
      <c r="D81" s="212" t="str">
        <v/>
      </c>
      <c r="E81" s="212" t="str">
        <v/>
      </c>
      <c r="F81" s="245" t="str">
        <v/>
      </c>
      <c r="G81" s="212" t="str">
        <v/>
      </c>
      <c r="H81" s="212" t="str">
        <v/>
      </c>
      <c r="I81" s="212" t="str">
        <v/>
      </c>
      <c r="J81" s="270" t="str">
        <v/>
      </c>
      <c r="K81" s="270" t="str">
        <v/>
      </c>
      <c r="L81" s="251" t="str">
        <v/>
      </c>
      <c r="M81" s="245" t="str">
        <v/>
      </c>
      <c r="N81" s="217" t="str">
        <v/>
      </c>
      <c r="O81" s="212" t="str">
        <v/>
      </c>
      <c r="P81" s="269" t="str">
        <v/>
      </c>
      <c r="Q81" s="254" t="str">
        <v/>
      </c>
      <c r="R81" s="109"/>
      <c r="S81" s="156"/>
      <c r="T81" s="156"/>
      <c r="U81" s="156"/>
      <c r="V81" s="153">
        <f t="shared" si="2"/>
        <v>0</v>
      </c>
      <c r="W81" s="90"/>
      <c r="Y81" s="180">
        <v>0</v>
      </c>
      <c r="Z81" s="180">
        <v>0</v>
      </c>
      <c r="AA81" s="180">
        <v>0</v>
      </c>
      <c r="AB81" s="180">
        <v>0</v>
      </c>
      <c r="AC81" s="180">
        <v>0</v>
      </c>
      <c r="AD81" s="180">
        <v>0</v>
      </c>
      <c r="AE81" s="180">
        <v>0</v>
      </c>
      <c r="AF81" s="180">
        <v>0</v>
      </c>
      <c r="AG81" s="180">
        <v>0</v>
      </c>
      <c r="AH81" s="180">
        <v>0</v>
      </c>
      <c r="AI81" s="180">
        <v>0</v>
      </c>
      <c r="AJ81" s="180">
        <v>0</v>
      </c>
      <c r="AK81" s="180">
        <v>0</v>
      </c>
      <c r="AL81" s="180">
        <v>0</v>
      </c>
      <c r="AM81" s="180">
        <v>0</v>
      </c>
      <c r="AN81" s="180">
        <v>0</v>
      </c>
      <c r="AO81" s="180">
        <v>0</v>
      </c>
      <c r="AP81" s="180">
        <v>0</v>
      </c>
      <c r="AQ81" s="180">
        <v>0</v>
      </c>
      <c r="AR81" s="180">
        <v>0</v>
      </c>
      <c r="AS81" s="180">
        <v>0</v>
      </c>
      <c r="AT81" s="180">
        <v>0</v>
      </c>
      <c r="AU81" s="180">
        <v>0</v>
      </c>
      <c r="AV81" s="180">
        <v>0</v>
      </c>
      <c r="AW81" s="180">
        <v>0</v>
      </c>
      <c r="AX81" s="180">
        <v>0</v>
      </c>
      <c r="AY81" s="90"/>
      <c r="AZ81" s="180">
        <v>0</v>
      </c>
      <c r="BA81" s="180">
        <v>0</v>
      </c>
      <c r="BB81" s="180">
        <v>0</v>
      </c>
      <c r="BC81" s="180">
        <v>0</v>
      </c>
      <c r="BD81" s="180">
        <v>0</v>
      </c>
      <c r="BE81" s="180">
        <v>0</v>
      </c>
      <c r="BF81" s="180">
        <v>0</v>
      </c>
      <c r="BG81" s="181"/>
      <c r="BH81" s="90"/>
      <c r="BI81" s="180">
        <v>0</v>
      </c>
      <c r="BJ81" s="180">
        <v>0</v>
      </c>
      <c r="BK81" s="180">
        <v>0</v>
      </c>
      <c r="BL81" s="90"/>
      <c r="BN81" s="90"/>
      <c r="BO81" s="112"/>
      <c r="BP81" s="112"/>
      <c r="BQ81" s="112"/>
      <c r="BR81" s="112"/>
      <c r="BS81" s="112"/>
      <c r="BT81" s="112"/>
      <c r="BU81" s="112"/>
      <c r="BV81" s="112"/>
      <c r="BW81" s="112"/>
      <c r="BX81" s="112"/>
      <c r="BY81" s="112"/>
      <c r="BZ81" s="112"/>
      <c r="CA81" s="112"/>
      <c r="CB81" s="112"/>
      <c r="CC81" s="112"/>
      <c r="CD81" s="112"/>
      <c r="CE81" s="112"/>
      <c r="CF81" s="178"/>
    </row>
    <row r="82" spans="2:84" ht="15" hidden="1" customHeight="1" x14ac:dyDescent="0.3">
      <c r="B82" s="90"/>
      <c r="C82" s="212">
        <f t="shared" si="3"/>
        <v>68</v>
      </c>
      <c r="D82" s="212" t="str">
        <v/>
      </c>
      <c r="E82" s="212" t="str">
        <v/>
      </c>
      <c r="F82" s="245" t="str">
        <v/>
      </c>
      <c r="G82" s="212" t="str">
        <v/>
      </c>
      <c r="H82" s="212" t="str">
        <v/>
      </c>
      <c r="I82" s="212" t="str">
        <v/>
      </c>
      <c r="J82" s="270" t="str">
        <v/>
      </c>
      <c r="K82" s="270" t="str">
        <v/>
      </c>
      <c r="L82" s="251" t="str">
        <v/>
      </c>
      <c r="M82" s="245" t="str">
        <v/>
      </c>
      <c r="N82" s="217" t="str">
        <v/>
      </c>
      <c r="O82" s="212" t="str">
        <v/>
      </c>
      <c r="P82" s="269" t="str">
        <v/>
      </c>
      <c r="Q82" s="254" t="str">
        <v/>
      </c>
      <c r="R82" s="109"/>
      <c r="S82" s="156"/>
      <c r="T82" s="156"/>
      <c r="U82" s="156"/>
      <c r="V82" s="153">
        <f t="shared" si="2"/>
        <v>0</v>
      </c>
      <c r="W82" s="90"/>
      <c r="Y82" s="180">
        <v>0</v>
      </c>
      <c r="Z82" s="180">
        <v>0</v>
      </c>
      <c r="AA82" s="180">
        <v>0</v>
      </c>
      <c r="AB82" s="180">
        <v>0</v>
      </c>
      <c r="AC82" s="180">
        <v>0</v>
      </c>
      <c r="AD82" s="180">
        <v>0</v>
      </c>
      <c r="AE82" s="180">
        <v>0</v>
      </c>
      <c r="AF82" s="180">
        <v>0</v>
      </c>
      <c r="AG82" s="180">
        <v>0</v>
      </c>
      <c r="AH82" s="180">
        <v>0</v>
      </c>
      <c r="AI82" s="180">
        <v>0</v>
      </c>
      <c r="AJ82" s="180">
        <v>0</v>
      </c>
      <c r="AK82" s="180">
        <v>0</v>
      </c>
      <c r="AL82" s="180">
        <v>0</v>
      </c>
      <c r="AM82" s="180">
        <v>0</v>
      </c>
      <c r="AN82" s="180">
        <v>0</v>
      </c>
      <c r="AO82" s="180">
        <v>0</v>
      </c>
      <c r="AP82" s="180">
        <v>0</v>
      </c>
      <c r="AQ82" s="180">
        <v>0</v>
      </c>
      <c r="AR82" s="180">
        <v>0</v>
      </c>
      <c r="AS82" s="180">
        <v>0</v>
      </c>
      <c r="AT82" s="180">
        <v>0</v>
      </c>
      <c r="AU82" s="180">
        <v>0</v>
      </c>
      <c r="AV82" s="180">
        <v>0</v>
      </c>
      <c r="AW82" s="180">
        <v>0</v>
      </c>
      <c r="AX82" s="180">
        <v>0</v>
      </c>
      <c r="AY82" s="90"/>
      <c r="AZ82" s="180">
        <v>0</v>
      </c>
      <c r="BA82" s="180">
        <v>0</v>
      </c>
      <c r="BB82" s="180">
        <v>0</v>
      </c>
      <c r="BC82" s="180">
        <v>0</v>
      </c>
      <c r="BD82" s="180">
        <v>0</v>
      </c>
      <c r="BE82" s="180">
        <v>0</v>
      </c>
      <c r="BF82" s="180">
        <v>0</v>
      </c>
      <c r="BG82" s="181"/>
      <c r="BH82" s="90"/>
      <c r="BI82" s="180">
        <v>0</v>
      </c>
      <c r="BJ82" s="180">
        <v>0</v>
      </c>
      <c r="BK82" s="180">
        <v>0</v>
      </c>
      <c r="BL82" s="90"/>
      <c r="BN82" s="90"/>
      <c r="BO82" s="112"/>
      <c r="BP82" s="112"/>
      <c r="BQ82" s="112"/>
      <c r="BR82" s="112"/>
      <c r="BS82" s="112"/>
      <c r="BT82" s="112"/>
      <c r="BU82" s="112"/>
      <c r="BV82" s="112"/>
      <c r="BW82" s="112"/>
      <c r="BX82" s="112"/>
      <c r="BY82" s="112"/>
      <c r="BZ82" s="112"/>
      <c r="CA82" s="112"/>
      <c r="CB82" s="112"/>
      <c r="CC82" s="112"/>
      <c r="CD82" s="112"/>
      <c r="CE82" s="112"/>
      <c r="CF82" s="178"/>
    </row>
    <row r="83" spans="2:84" ht="15" hidden="1" customHeight="1" x14ac:dyDescent="0.3">
      <c r="B83" s="90"/>
      <c r="C83" s="212">
        <f t="shared" si="3"/>
        <v>69</v>
      </c>
      <c r="D83" s="212" t="str">
        <v/>
      </c>
      <c r="E83" s="212" t="str">
        <v/>
      </c>
      <c r="F83" s="245" t="str">
        <v/>
      </c>
      <c r="G83" s="212" t="str">
        <v/>
      </c>
      <c r="H83" s="212" t="str">
        <v/>
      </c>
      <c r="I83" s="212" t="str">
        <v/>
      </c>
      <c r="J83" s="270" t="str">
        <v/>
      </c>
      <c r="K83" s="270" t="str">
        <v/>
      </c>
      <c r="L83" s="251" t="str">
        <v/>
      </c>
      <c r="M83" s="245" t="str">
        <v/>
      </c>
      <c r="N83" s="217" t="str">
        <v/>
      </c>
      <c r="O83" s="212" t="str">
        <v/>
      </c>
      <c r="P83" s="269" t="str">
        <v/>
      </c>
      <c r="Q83" s="254" t="str">
        <v/>
      </c>
      <c r="R83" s="109"/>
      <c r="S83" s="156"/>
      <c r="T83" s="156"/>
      <c r="U83" s="156"/>
      <c r="V83" s="153">
        <f t="shared" si="2"/>
        <v>0</v>
      </c>
      <c r="W83" s="90"/>
      <c r="Y83" s="180">
        <v>0</v>
      </c>
      <c r="Z83" s="180">
        <v>0</v>
      </c>
      <c r="AA83" s="180">
        <v>0</v>
      </c>
      <c r="AB83" s="180">
        <v>0</v>
      </c>
      <c r="AC83" s="180">
        <v>0</v>
      </c>
      <c r="AD83" s="180">
        <v>0</v>
      </c>
      <c r="AE83" s="180">
        <v>0</v>
      </c>
      <c r="AF83" s="180">
        <v>0</v>
      </c>
      <c r="AG83" s="180">
        <v>0</v>
      </c>
      <c r="AH83" s="180">
        <v>0</v>
      </c>
      <c r="AI83" s="180">
        <v>0</v>
      </c>
      <c r="AJ83" s="180">
        <v>0</v>
      </c>
      <c r="AK83" s="180">
        <v>0</v>
      </c>
      <c r="AL83" s="180">
        <v>0</v>
      </c>
      <c r="AM83" s="180">
        <v>0</v>
      </c>
      <c r="AN83" s="180">
        <v>0</v>
      </c>
      <c r="AO83" s="180">
        <v>0</v>
      </c>
      <c r="AP83" s="180">
        <v>0</v>
      </c>
      <c r="AQ83" s="180">
        <v>0</v>
      </c>
      <c r="AR83" s="180">
        <v>0</v>
      </c>
      <c r="AS83" s="180">
        <v>0</v>
      </c>
      <c r="AT83" s="180">
        <v>0</v>
      </c>
      <c r="AU83" s="180">
        <v>0</v>
      </c>
      <c r="AV83" s="180">
        <v>0</v>
      </c>
      <c r="AW83" s="180">
        <v>0</v>
      </c>
      <c r="AX83" s="180">
        <v>0</v>
      </c>
      <c r="AY83" s="90"/>
      <c r="AZ83" s="180">
        <v>0</v>
      </c>
      <c r="BA83" s="180">
        <v>0</v>
      </c>
      <c r="BB83" s="180">
        <v>0</v>
      </c>
      <c r="BC83" s="180">
        <v>0</v>
      </c>
      <c r="BD83" s="180">
        <v>0</v>
      </c>
      <c r="BE83" s="180">
        <v>0</v>
      </c>
      <c r="BF83" s="180">
        <v>0</v>
      </c>
      <c r="BG83" s="181"/>
      <c r="BH83" s="90"/>
      <c r="BI83" s="180">
        <v>0</v>
      </c>
      <c r="BJ83" s="180">
        <v>0</v>
      </c>
      <c r="BK83" s="180">
        <v>0</v>
      </c>
      <c r="BL83" s="90"/>
      <c r="BN83" s="90"/>
      <c r="BO83" s="112"/>
      <c r="BP83" s="112"/>
      <c r="BQ83" s="112"/>
      <c r="BR83" s="112"/>
      <c r="BS83" s="112"/>
      <c r="BT83" s="112"/>
      <c r="BU83" s="112"/>
      <c r="BV83" s="112"/>
      <c r="BW83" s="112"/>
      <c r="BX83" s="112"/>
      <c r="BY83" s="112"/>
      <c r="BZ83" s="112"/>
      <c r="CA83" s="112"/>
      <c r="CB83" s="112"/>
      <c r="CC83" s="112"/>
      <c r="CD83" s="112"/>
      <c r="CE83" s="112"/>
      <c r="CF83" s="178"/>
    </row>
    <row r="84" spans="2:84" ht="15" hidden="1" customHeight="1" x14ac:dyDescent="0.3">
      <c r="B84" s="90"/>
      <c r="C84" s="212">
        <f t="shared" si="3"/>
        <v>70</v>
      </c>
      <c r="D84" s="212" t="str">
        <v/>
      </c>
      <c r="E84" s="212" t="str">
        <v/>
      </c>
      <c r="F84" s="245" t="str">
        <v/>
      </c>
      <c r="G84" s="212" t="str">
        <v/>
      </c>
      <c r="H84" s="212" t="str">
        <v/>
      </c>
      <c r="I84" s="212" t="str">
        <v/>
      </c>
      <c r="J84" s="270" t="str">
        <v/>
      </c>
      <c r="K84" s="270" t="str">
        <v/>
      </c>
      <c r="L84" s="251" t="str">
        <v/>
      </c>
      <c r="M84" s="245" t="str">
        <v/>
      </c>
      <c r="N84" s="217" t="str">
        <v/>
      </c>
      <c r="O84" s="212" t="str">
        <v/>
      </c>
      <c r="P84" s="269" t="str">
        <v/>
      </c>
      <c r="Q84" s="254" t="str">
        <v/>
      </c>
      <c r="R84" s="109"/>
      <c r="S84" s="156"/>
      <c r="T84" s="156"/>
      <c r="U84" s="156"/>
      <c r="V84" s="153">
        <f t="shared" si="2"/>
        <v>0</v>
      </c>
      <c r="W84" s="90"/>
      <c r="Y84" s="180">
        <v>0</v>
      </c>
      <c r="Z84" s="180">
        <v>0</v>
      </c>
      <c r="AA84" s="180">
        <v>0</v>
      </c>
      <c r="AB84" s="180">
        <v>0</v>
      </c>
      <c r="AC84" s="180">
        <v>0</v>
      </c>
      <c r="AD84" s="180">
        <v>0</v>
      </c>
      <c r="AE84" s="180">
        <v>0</v>
      </c>
      <c r="AF84" s="180">
        <v>0</v>
      </c>
      <c r="AG84" s="180">
        <v>0</v>
      </c>
      <c r="AH84" s="180">
        <v>0</v>
      </c>
      <c r="AI84" s="180">
        <v>0</v>
      </c>
      <c r="AJ84" s="180">
        <v>0</v>
      </c>
      <c r="AK84" s="180">
        <v>0</v>
      </c>
      <c r="AL84" s="180">
        <v>0</v>
      </c>
      <c r="AM84" s="180">
        <v>0</v>
      </c>
      <c r="AN84" s="180">
        <v>0</v>
      </c>
      <c r="AO84" s="180">
        <v>0</v>
      </c>
      <c r="AP84" s="180">
        <v>0</v>
      </c>
      <c r="AQ84" s="180">
        <v>0</v>
      </c>
      <c r="AR84" s="180">
        <v>0</v>
      </c>
      <c r="AS84" s="180">
        <v>0</v>
      </c>
      <c r="AT84" s="180">
        <v>0</v>
      </c>
      <c r="AU84" s="180">
        <v>0</v>
      </c>
      <c r="AV84" s="180">
        <v>0</v>
      </c>
      <c r="AW84" s="180">
        <v>0</v>
      </c>
      <c r="AX84" s="180">
        <v>0</v>
      </c>
      <c r="AY84" s="90"/>
      <c r="AZ84" s="180">
        <v>0</v>
      </c>
      <c r="BA84" s="180">
        <v>0</v>
      </c>
      <c r="BB84" s="180">
        <v>0</v>
      </c>
      <c r="BC84" s="180">
        <v>0</v>
      </c>
      <c r="BD84" s="180">
        <v>0</v>
      </c>
      <c r="BE84" s="180">
        <v>0</v>
      </c>
      <c r="BF84" s="180">
        <v>0</v>
      </c>
      <c r="BG84" s="181"/>
      <c r="BH84" s="90"/>
      <c r="BI84" s="180">
        <v>0</v>
      </c>
      <c r="BJ84" s="180">
        <v>0</v>
      </c>
      <c r="BK84" s="180">
        <v>0</v>
      </c>
      <c r="BL84" s="90"/>
      <c r="BN84" s="90"/>
      <c r="BO84" s="112"/>
      <c r="BP84" s="112"/>
      <c r="BQ84" s="112"/>
      <c r="BR84" s="112"/>
      <c r="BS84" s="112"/>
      <c r="BT84" s="112"/>
      <c r="BU84" s="112"/>
      <c r="BV84" s="112"/>
      <c r="BW84" s="112"/>
      <c r="BX84" s="112"/>
      <c r="BY84" s="112"/>
      <c r="BZ84" s="112"/>
      <c r="CA84" s="112"/>
      <c r="CB84" s="112"/>
      <c r="CC84" s="112"/>
      <c r="CD84" s="112"/>
      <c r="CE84" s="112"/>
      <c r="CF84" s="178"/>
    </row>
    <row r="85" spans="2:84" ht="15" hidden="1" customHeight="1" x14ac:dyDescent="0.3">
      <c r="B85" s="90"/>
      <c r="C85" s="212">
        <f t="shared" si="3"/>
        <v>71</v>
      </c>
      <c r="D85" s="212" t="str">
        <v/>
      </c>
      <c r="E85" s="212" t="str">
        <v/>
      </c>
      <c r="F85" s="245" t="str">
        <v/>
      </c>
      <c r="G85" s="212" t="str">
        <v/>
      </c>
      <c r="H85" s="212" t="str">
        <v/>
      </c>
      <c r="I85" s="212" t="str">
        <v/>
      </c>
      <c r="J85" s="270" t="str">
        <v/>
      </c>
      <c r="K85" s="270" t="str">
        <v/>
      </c>
      <c r="L85" s="251" t="str">
        <v/>
      </c>
      <c r="M85" s="245" t="str">
        <v/>
      </c>
      <c r="N85" s="217" t="str">
        <v/>
      </c>
      <c r="O85" s="212" t="str">
        <v/>
      </c>
      <c r="P85" s="269" t="str">
        <v/>
      </c>
      <c r="Q85" s="254" t="str">
        <v/>
      </c>
      <c r="R85" s="109"/>
      <c r="S85" s="156"/>
      <c r="T85" s="156"/>
      <c r="U85" s="156"/>
      <c r="V85" s="153">
        <f t="shared" si="2"/>
        <v>0</v>
      </c>
      <c r="W85" s="90"/>
      <c r="Y85" s="180">
        <v>0</v>
      </c>
      <c r="Z85" s="180">
        <v>0</v>
      </c>
      <c r="AA85" s="180">
        <v>0</v>
      </c>
      <c r="AB85" s="180">
        <v>0</v>
      </c>
      <c r="AC85" s="180">
        <v>0</v>
      </c>
      <c r="AD85" s="180">
        <v>0</v>
      </c>
      <c r="AE85" s="180">
        <v>0</v>
      </c>
      <c r="AF85" s="180">
        <v>0</v>
      </c>
      <c r="AG85" s="180">
        <v>0</v>
      </c>
      <c r="AH85" s="180">
        <v>0</v>
      </c>
      <c r="AI85" s="180">
        <v>0</v>
      </c>
      <c r="AJ85" s="180">
        <v>0</v>
      </c>
      <c r="AK85" s="180">
        <v>0</v>
      </c>
      <c r="AL85" s="180">
        <v>0</v>
      </c>
      <c r="AM85" s="180">
        <v>0</v>
      </c>
      <c r="AN85" s="180">
        <v>0</v>
      </c>
      <c r="AO85" s="180">
        <v>0</v>
      </c>
      <c r="AP85" s="180">
        <v>0</v>
      </c>
      <c r="AQ85" s="180">
        <v>0</v>
      </c>
      <c r="AR85" s="180">
        <v>0</v>
      </c>
      <c r="AS85" s="180">
        <v>0</v>
      </c>
      <c r="AT85" s="180">
        <v>0</v>
      </c>
      <c r="AU85" s="180">
        <v>0</v>
      </c>
      <c r="AV85" s="180">
        <v>0</v>
      </c>
      <c r="AW85" s="180">
        <v>0</v>
      </c>
      <c r="AX85" s="180">
        <v>0</v>
      </c>
      <c r="AY85" s="90"/>
      <c r="AZ85" s="180">
        <v>0</v>
      </c>
      <c r="BA85" s="180">
        <v>0</v>
      </c>
      <c r="BB85" s="180">
        <v>0</v>
      </c>
      <c r="BC85" s="180">
        <v>0</v>
      </c>
      <c r="BD85" s="180">
        <v>0</v>
      </c>
      <c r="BE85" s="180">
        <v>0</v>
      </c>
      <c r="BF85" s="180">
        <v>0</v>
      </c>
      <c r="BG85" s="181"/>
      <c r="BH85" s="90"/>
      <c r="BI85" s="180">
        <v>0</v>
      </c>
      <c r="BJ85" s="180">
        <v>0</v>
      </c>
      <c r="BK85" s="180">
        <v>0</v>
      </c>
      <c r="BL85" s="90"/>
      <c r="BN85" s="90"/>
      <c r="BO85" s="112"/>
      <c r="BP85" s="112"/>
      <c r="BQ85" s="112"/>
      <c r="BR85" s="112"/>
      <c r="BS85" s="112"/>
      <c r="BT85" s="112"/>
      <c r="BU85" s="112"/>
      <c r="BV85" s="112"/>
      <c r="BW85" s="112"/>
      <c r="BX85" s="112"/>
      <c r="BY85" s="112"/>
      <c r="BZ85" s="112"/>
      <c r="CA85" s="112"/>
      <c r="CB85" s="112"/>
      <c r="CC85" s="112"/>
      <c r="CD85" s="112"/>
      <c r="CE85" s="112"/>
      <c r="CF85" s="178"/>
    </row>
    <row r="86" spans="2:84" ht="15" hidden="1" customHeight="1" x14ac:dyDescent="0.3">
      <c r="B86" s="90"/>
      <c r="C86" s="212">
        <f t="shared" si="3"/>
        <v>72</v>
      </c>
      <c r="D86" s="212" t="str">
        <v/>
      </c>
      <c r="E86" s="212" t="str">
        <v/>
      </c>
      <c r="F86" s="245" t="str">
        <v/>
      </c>
      <c r="G86" s="212" t="str">
        <v/>
      </c>
      <c r="H86" s="212" t="str">
        <v/>
      </c>
      <c r="I86" s="212" t="str">
        <v/>
      </c>
      <c r="J86" s="270" t="str">
        <v/>
      </c>
      <c r="K86" s="270" t="str">
        <v/>
      </c>
      <c r="L86" s="251" t="str">
        <v/>
      </c>
      <c r="M86" s="245" t="str">
        <v/>
      </c>
      <c r="N86" s="217" t="str">
        <v/>
      </c>
      <c r="O86" s="212" t="str">
        <v/>
      </c>
      <c r="P86" s="254" t="str">
        <v/>
      </c>
      <c r="Q86" s="254" t="str">
        <v/>
      </c>
      <c r="R86" s="109"/>
      <c r="S86" s="156"/>
      <c r="T86" s="156"/>
      <c r="U86" s="156"/>
      <c r="V86" s="153">
        <f t="shared" si="2"/>
        <v>0</v>
      </c>
      <c r="W86" s="90"/>
      <c r="Y86" s="180">
        <v>0</v>
      </c>
      <c r="Z86" s="180">
        <v>0</v>
      </c>
      <c r="AA86" s="180">
        <v>0</v>
      </c>
      <c r="AB86" s="180">
        <v>0</v>
      </c>
      <c r="AC86" s="180">
        <v>0</v>
      </c>
      <c r="AD86" s="180">
        <v>0</v>
      </c>
      <c r="AE86" s="180">
        <v>0</v>
      </c>
      <c r="AF86" s="180">
        <v>0</v>
      </c>
      <c r="AG86" s="180">
        <v>0</v>
      </c>
      <c r="AH86" s="180">
        <v>0</v>
      </c>
      <c r="AI86" s="180">
        <v>0</v>
      </c>
      <c r="AJ86" s="180">
        <v>0</v>
      </c>
      <c r="AK86" s="180">
        <v>0</v>
      </c>
      <c r="AL86" s="180">
        <v>0</v>
      </c>
      <c r="AM86" s="180">
        <v>0</v>
      </c>
      <c r="AN86" s="180">
        <v>0</v>
      </c>
      <c r="AO86" s="180">
        <v>0</v>
      </c>
      <c r="AP86" s="180">
        <v>0</v>
      </c>
      <c r="AQ86" s="180">
        <v>0</v>
      </c>
      <c r="AR86" s="180">
        <v>0</v>
      </c>
      <c r="AS86" s="180">
        <v>0</v>
      </c>
      <c r="AT86" s="180">
        <v>0</v>
      </c>
      <c r="AU86" s="180">
        <v>0</v>
      </c>
      <c r="AV86" s="180">
        <v>0</v>
      </c>
      <c r="AW86" s="180">
        <v>0</v>
      </c>
      <c r="AX86" s="180">
        <v>0</v>
      </c>
      <c r="AY86" s="90"/>
      <c r="AZ86" s="180">
        <v>0</v>
      </c>
      <c r="BA86" s="180">
        <v>0</v>
      </c>
      <c r="BB86" s="180">
        <v>0</v>
      </c>
      <c r="BC86" s="180">
        <v>0</v>
      </c>
      <c r="BD86" s="180">
        <v>0</v>
      </c>
      <c r="BE86" s="180">
        <v>0</v>
      </c>
      <c r="BF86" s="180">
        <v>0</v>
      </c>
      <c r="BG86" s="181"/>
      <c r="BH86" s="90"/>
      <c r="BI86" s="180">
        <v>0</v>
      </c>
      <c r="BJ86" s="180">
        <v>0</v>
      </c>
      <c r="BK86" s="180">
        <v>0</v>
      </c>
      <c r="BL86" s="90"/>
      <c r="BN86" s="90"/>
      <c r="BO86" s="112"/>
      <c r="BP86" s="112"/>
      <c r="BQ86" s="112"/>
      <c r="BR86" s="112"/>
      <c r="BS86" s="112"/>
      <c r="BT86" s="112"/>
      <c r="BU86" s="112"/>
      <c r="BV86" s="112"/>
      <c r="BW86" s="112"/>
      <c r="BX86" s="112"/>
      <c r="BY86" s="112"/>
      <c r="BZ86" s="112"/>
      <c r="CA86" s="112"/>
      <c r="CB86" s="112"/>
      <c r="CC86" s="112"/>
      <c r="CD86" s="112"/>
      <c r="CE86" s="112"/>
      <c r="CF86" s="178"/>
    </row>
    <row r="87" spans="2:84" ht="15" hidden="1" customHeight="1" x14ac:dyDescent="0.3">
      <c r="B87" s="90"/>
      <c r="C87" s="212">
        <f t="shared" si="3"/>
        <v>73</v>
      </c>
      <c r="D87" s="212" t="str">
        <v/>
      </c>
      <c r="E87" s="212" t="str">
        <v/>
      </c>
      <c r="F87" s="245" t="str">
        <v/>
      </c>
      <c r="G87" s="212" t="str">
        <v/>
      </c>
      <c r="H87" s="212" t="str">
        <v/>
      </c>
      <c r="I87" s="212" t="str">
        <v/>
      </c>
      <c r="J87" s="270" t="str">
        <v/>
      </c>
      <c r="K87" s="270" t="str">
        <v/>
      </c>
      <c r="L87" s="251" t="str">
        <v/>
      </c>
      <c r="M87" s="245" t="str">
        <v/>
      </c>
      <c r="N87" s="217" t="str">
        <v/>
      </c>
      <c r="O87" s="212" t="str">
        <v/>
      </c>
      <c r="P87" s="269" t="str">
        <v/>
      </c>
      <c r="Q87" s="254" t="str">
        <v/>
      </c>
      <c r="R87" s="109"/>
      <c r="S87" s="156"/>
      <c r="T87" s="156"/>
      <c r="U87" s="156"/>
      <c r="V87" s="153">
        <f t="shared" si="2"/>
        <v>0</v>
      </c>
      <c r="W87" s="90"/>
      <c r="Y87" s="180">
        <v>0</v>
      </c>
      <c r="Z87" s="180">
        <v>0</v>
      </c>
      <c r="AA87" s="180">
        <v>0</v>
      </c>
      <c r="AB87" s="180">
        <v>0</v>
      </c>
      <c r="AC87" s="180">
        <v>0</v>
      </c>
      <c r="AD87" s="180">
        <v>0</v>
      </c>
      <c r="AE87" s="180">
        <v>0</v>
      </c>
      <c r="AF87" s="180">
        <v>0</v>
      </c>
      <c r="AG87" s="180">
        <v>0</v>
      </c>
      <c r="AH87" s="180">
        <v>0</v>
      </c>
      <c r="AI87" s="180">
        <v>0</v>
      </c>
      <c r="AJ87" s="180">
        <v>0</v>
      </c>
      <c r="AK87" s="180">
        <v>0</v>
      </c>
      <c r="AL87" s="180">
        <v>0</v>
      </c>
      <c r="AM87" s="180">
        <v>0</v>
      </c>
      <c r="AN87" s="180">
        <v>0</v>
      </c>
      <c r="AO87" s="180">
        <v>0</v>
      </c>
      <c r="AP87" s="180">
        <v>0</v>
      </c>
      <c r="AQ87" s="180">
        <v>0</v>
      </c>
      <c r="AR87" s="180">
        <v>0</v>
      </c>
      <c r="AS87" s="180">
        <v>0</v>
      </c>
      <c r="AT87" s="180">
        <v>0</v>
      </c>
      <c r="AU87" s="180">
        <v>0</v>
      </c>
      <c r="AV87" s="180">
        <v>0</v>
      </c>
      <c r="AW87" s="180">
        <v>0</v>
      </c>
      <c r="AX87" s="180">
        <v>0</v>
      </c>
      <c r="AY87" s="90"/>
      <c r="AZ87" s="180">
        <v>0</v>
      </c>
      <c r="BA87" s="180">
        <v>0</v>
      </c>
      <c r="BB87" s="180">
        <v>0</v>
      </c>
      <c r="BC87" s="180">
        <v>0</v>
      </c>
      <c r="BD87" s="180">
        <v>0</v>
      </c>
      <c r="BE87" s="180">
        <v>0</v>
      </c>
      <c r="BF87" s="180">
        <v>0</v>
      </c>
      <c r="BG87" s="181"/>
      <c r="BH87" s="90"/>
      <c r="BI87" s="180">
        <v>0</v>
      </c>
      <c r="BJ87" s="180">
        <v>0</v>
      </c>
      <c r="BK87" s="180">
        <v>0</v>
      </c>
      <c r="BL87" s="90"/>
      <c r="BN87" s="90"/>
      <c r="BO87" s="112"/>
      <c r="BP87" s="112"/>
      <c r="BQ87" s="112"/>
      <c r="BR87" s="112"/>
      <c r="BS87" s="112"/>
      <c r="BT87" s="112"/>
      <c r="BU87" s="112"/>
      <c r="BV87" s="112"/>
      <c r="BW87" s="112"/>
      <c r="BX87" s="112"/>
      <c r="BY87" s="112"/>
      <c r="BZ87" s="112"/>
      <c r="CA87" s="112"/>
      <c r="CB87" s="112"/>
      <c r="CC87" s="112"/>
      <c r="CD87" s="112"/>
      <c r="CE87" s="112"/>
      <c r="CF87" s="178"/>
    </row>
    <row r="88" spans="2:84" ht="15" hidden="1" customHeight="1" x14ac:dyDescent="0.3">
      <c r="B88" s="90"/>
      <c r="C88" s="212">
        <f t="shared" si="3"/>
        <v>74</v>
      </c>
      <c r="D88" s="212" t="str">
        <v/>
      </c>
      <c r="E88" s="212" t="str">
        <v/>
      </c>
      <c r="F88" s="245" t="str">
        <v/>
      </c>
      <c r="G88" s="212" t="str">
        <v/>
      </c>
      <c r="H88" s="212" t="str">
        <v/>
      </c>
      <c r="I88" s="212" t="str">
        <v/>
      </c>
      <c r="J88" s="270" t="str">
        <v/>
      </c>
      <c r="K88" s="270" t="str">
        <v/>
      </c>
      <c r="L88" s="251" t="str">
        <v/>
      </c>
      <c r="M88" s="245" t="str">
        <v/>
      </c>
      <c r="N88" s="217" t="str">
        <v/>
      </c>
      <c r="O88" s="212" t="str">
        <v/>
      </c>
      <c r="P88" s="269" t="str">
        <v/>
      </c>
      <c r="Q88" s="254" t="str">
        <v/>
      </c>
      <c r="R88" s="109"/>
      <c r="S88" s="156"/>
      <c r="T88" s="156"/>
      <c r="U88" s="156"/>
      <c r="V88" s="153">
        <f t="shared" si="2"/>
        <v>0</v>
      </c>
      <c r="W88" s="90"/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80">
        <v>0</v>
      </c>
      <c r="AE88" s="180">
        <v>0</v>
      </c>
      <c r="AF88" s="180">
        <v>0</v>
      </c>
      <c r="AG88" s="180">
        <v>0</v>
      </c>
      <c r="AH88" s="180">
        <v>0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80">
        <v>0</v>
      </c>
      <c r="AR88" s="180">
        <v>0</v>
      </c>
      <c r="AS88" s="180">
        <v>0</v>
      </c>
      <c r="AT88" s="180">
        <v>0</v>
      </c>
      <c r="AU88" s="180">
        <v>0</v>
      </c>
      <c r="AV88" s="180">
        <v>0</v>
      </c>
      <c r="AW88" s="180">
        <v>0</v>
      </c>
      <c r="AX88" s="180">
        <v>0</v>
      </c>
      <c r="AY88" s="90"/>
      <c r="AZ88" s="180">
        <v>0</v>
      </c>
      <c r="BA88" s="180">
        <v>0</v>
      </c>
      <c r="BB88" s="180">
        <v>0</v>
      </c>
      <c r="BC88" s="180">
        <v>0</v>
      </c>
      <c r="BD88" s="180">
        <v>0</v>
      </c>
      <c r="BE88" s="180">
        <v>0</v>
      </c>
      <c r="BF88" s="180">
        <v>0</v>
      </c>
      <c r="BG88" s="181"/>
      <c r="BH88" s="90"/>
      <c r="BI88" s="180">
        <v>0</v>
      </c>
      <c r="BJ88" s="180">
        <v>0</v>
      </c>
      <c r="BK88" s="180">
        <v>0</v>
      </c>
      <c r="BL88" s="90"/>
      <c r="BN88" s="90"/>
      <c r="BO88" s="112"/>
      <c r="BP88" s="112"/>
      <c r="BQ88" s="112"/>
      <c r="BR88" s="112"/>
      <c r="BS88" s="112"/>
      <c r="BT88" s="112"/>
      <c r="BU88" s="112"/>
      <c r="BV88" s="112"/>
      <c r="BW88" s="112"/>
      <c r="BX88" s="112"/>
      <c r="BY88" s="112"/>
      <c r="BZ88" s="112"/>
      <c r="CA88" s="112"/>
      <c r="CB88" s="112"/>
      <c r="CC88" s="112"/>
      <c r="CD88" s="112"/>
      <c r="CE88" s="112"/>
      <c r="CF88" s="178"/>
    </row>
    <row r="89" spans="2:84" ht="15" hidden="1" customHeight="1" x14ac:dyDescent="0.3">
      <c r="B89" s="90"/>
      <c r="C89" s="212">
        <f t="shared" si="3"/>
        <v>75</v>
      </c>
      <c r="D89" s="212" t="str">
        <v/>
      </c>
      <c r="E89" s="212" t="str">
        <v/>
      </c>
      <c r="F89" s="245" t="str">
        <v/>
      </c>
      <c r="G89" s="212" t="str">
        <v/>
      </c>
      <c r="H89" s="212" t="str">
        <v/>
      </c>
      <c r="I89" s="212" t="str">
        <v/>
      </c>
      <c r="J89" s="270" t="str">
        <v/>
      </c>
      <c r="K89" s="270" t="str">
        <v/>
      </c>
      <c r="L89" s="251" t="str">
        <v/>
      </c>
      <c r="M89" s="245" t="str">
        <v/>
      </c>
      <c r="N89" s="217" t="str">
        <v/>
      </c>
      <c r="O89" s="212" t="str">
        <v/>
      </c>
      <c r="P89" s="269" t="str">
        <v/>
      </c>
      <c r="Q89" s="254" t="str">
        <v/>
      </c>
      <c r="R89" s="109"/>
      <c r="S89" s="156"/>
      <c r="T89" s="156"/>
      <c r="U89" s="156"/>
      <c r="V89" s="153">
        <f t="shared" si="2"/>
        <v>0</v>
      </c>
      <c r="W89" s="90"/>
      <c r="Y89" s="180">
        <v>0</v>
      </c>
      <c r="Z89" s="180">
        <v>0</v>
      </c>
      <c r="AA89" s="180">
        <v>0</v>
      </c>
      <c r="AB89" s="180">
        <v>0</v>
      </c>
      <c r="AC89" s="180">
        <v>0</v>
      </c>
      <c r="AD89" s="180">
        <v>0</v>
      </c>
      <c r="AE89" s="180">
        <v>0</v>
      </c>
      <c r="AF89" s="180">
        <v>0</v>
      </c>
      <c r="AG89" s="180">
        <v>0</v>
      </c>
      <c r="AH89" s="180">
        <v>0</v>
      </c>
      <c r="AI89" s="180">
        <v>0</v>
      </c>
      <c r="AJ89" s="180">
        <v>0</v>
      </c>
      <c r="AK89" s="180">
        <v>0</v>
      </c>
      <c r="AL89" s="180">
        <v>0</v>
      </c>
      <c r="AM89" s="180">
        <v>0</v>
      </c>
      <c r="AN89" s="180">
        <v>0</v>
      </c>
      <c r="AO89" s="180">
        <v>0</v>
      </c>
      <c r="AP89" s="180">
        <v>0</v>
      </c>
      <c r="AQ89" s="180">
        <v>0</v>
      </c>
      <c r="AR89" s="180">
        <v>0</v>
      </c>
      <c r="AS89" s="180">
        <v>0</v>
      </c>
      <c r="AT89" s="180">
        <v>0</v>
      </c>
      <c r="AU89" s="180">
        <v>0</v>
      </c>
      <c r="AV89" s="180">
        <v>0</v>
      </c>
      <c r="AW89" s="180">
        <v>0</v>
      </c>
      <c r="AX89" s="180">
        <v>0</v>
      </c>
      <c r="AY89" s="90"/>
      <c r="AZ89" s="180">
        <v>0</v>
      </c>
      <c r="BA89" s="180">
        <v>0</v>
      </c>
      <c r="BB89" s="180">
        <v>0</v>
      </c>
      <c r="BC89" s="180">
        <v>0</v>
      </c>
      <c r="BD89" s="180">
        <v>0</v>
      </c>
      <c r="BE89" s="180">
        <v>0</v>
      </c>
      <c r="BF89" s="180">
        <v>0</v>
      </c>
      <c r="BG89" s="181"/>
      <c r="BH89" s="90"/>
      <c r="BI89" s="180">
        <v>0</v>
      </c>
      <c r="BJ89" s="180">
        <v>0</v>
      </c>
      <c r="BK89" s="180">
        <v>0</v>
      </c>
      <c r="BL89" s="90"/>
      <c r="BN89" s="90"/>
      <c r="BO89" s="112"/>
      <c r="BP89" s="112"/>
      <c r="BQ89" s="112"/>
      <c r="BR89" s="112"/>
      <c r="BS89" s="112"/>
      <c r="BT89" s="112"/>
      <c r="BU89" s="112"/>
      <c r="BV89" s="112"/>
      <c r="BW89" s="112"/>
      <c r="BX89" s="112"/>
      <c r="BY89" s="112"/>
      <c r="BZ89" s="112"/>
      <c r="CA89" s="112"/>
      <c r="CB89" s="112"/>
      <c r="CC89" s="112"/>
      <c r="CD89" s="112"/>
      <c r="CE89" s="112"/>
      <c r="CF89" s="178"/>
    </row>
    <row r="90" spans="2:84" ht="15" hidden="1" customHeight="1" x14ac:dyDescent="0.3">
      <c r="B90" s="90"/>
      <c r="C90" s="212">
        <f t="shared" si="3"/>
        <v>76</v>
      </c>
      <c r="D90" s="212" t="str">
        <v/>
      </c>
      <c r="E90" s="212" t="str">
        <v/>
      </c>
      <c r="F90" s="245" t="str">
        <v/>
      </c>
      <c r="G90" s="212" t="str">
        <v/>
      </c>
      <c r="H90" s="212" t="str">
        <v/>
      </c>
      <c r="I90" s="212" t="str">
        <v/>
      </c>
      <c r="J90" s="270" t="str">
        <v/>
      </c>
      <c r="K90" s="270" t="str">
        <v/>
      </c>
      <c r="L90" s="251" t="str">
        <v/>
      </c>
      <c r="M90" s="245" t="str">
        <v/>
      </c>
      <c r="N90" s="217" t="str">
        <v/>
      </c>
      <c r="O90" s="212" t="str">
        <v/>
      </c>
      <c r="P90" s="269" t="str">
        <v/>
      </c>
      <c r="Q90" s="254" t="str">
        <v/>
      </c>
      <c r="R90" s="109"/>
      <c r="S90" s="156"/>
      <c r="T90" s="156"/>
      <c r="U90" s="156"/>
      <c r="V90" s="153">
        <f t="shared" si="2"/>
        <v>0</v>
      </c>
      <c r="W90" s="90"/>
      <c r="Y90" s="180">
        <v>0</v>
      </c>
      <c r="Z90" s="180">
        <v>0</v>
      </c>
      <c r="AA90" s="180">
        <v>0</v>
      </c>
      <c r="AB90" s="180">
        <v>0</v>
      </c>
      <c r="AC90" s="180">
        <v>0</v>
      </c>
      <c r="AD90" s="180">
        <v>0</v>
      </c>
      <c r="AE90" s="180">
        <v>0</v>
      </c>
      <c r="AF90" s="180">
        <v>0</v>
      </c>
      <c r="AG90" s="180">
        <v>0</v>
      </c>
      <c r="AH90" s="180">
        <v>0</v>
      </c>
      <c r="AI90" s="180">
        <v>0</v>
      </c>
      <c r="AJ90" s="180">
        <v>0</v>
      </c>
      <c r="AK90" s="180">
        <v>0</v>
      </c>
      <c r="AL90" s="180">
        <v>0</v>
      </c>
      <c r="AM90" s="180">
        <v>0</v>
      </c>
      <c r="AN90" s="180">
        <v>0</v>
      </c>
      <c r="AO90" s="180">
        <v>0</v>
      </c>
      <c r="AP90" s="180">
        <v>0</v>
      </c>
      <c r="AQ90" s="180">
        <v>0</v>
      </c>
      <c r="AR90" s="180">
        <v>0</v>
      </c>
      <c r="AS90" s="180">
        <v>0</v>
      </c>
      <c r="AT90" s="180">
        <v>0</v>
      </c>
      <c r="AU90" s="180">
        <v>0</v>
      </c>
      <c r="AV90" s="180">
        <v>0</v>
      </c>
      <c r="AW90" s="180">
        <v>0</v>
      </c>
      <c r="AX90" s="180">
        <v>0</v>
      </c>
      <c r="AY90" s="90"/>
      <c r="AZ90" s="180">
        <v>0</v>
      </c>
      <c r="BA90" s="180">
        <v>0</v>
      </c>
      <c r="BB90" s="180">
        <v>0</v>
      </c>
      <c r="BC90" s="180">
        <v>0</v>
      </c>
      <c r="BD90" s="180">
        <v>0</v>
      </c>
      <c r="BE90" s="180">
        <v>0</v>
      </c>
      <c r="BF90" s="180">
        <v>0</v>
      </c>
      <c r="BG90" s="181"/>
      <c r="BH90" s="90"/>
      <c r="BI90" s="180">
        <v>0</v>
      </c>
      <c r="BJ90" s="180">
        <v>0</v>
      </c>
      <c r="BK90" s="180">
        <v>0</v>
      </c>
      <c r="BL90" s="90"/>
      <c r="BN90" s="90"/>
      <c r="BO90" s="112"/>
      <c r="BP90" s="112"/>
      <c r="BQ90" s="112"/>
      <c r="BR90" s="112"/>
      <c r="BS90" s="112"/>
      <c r="BT90" s="112"/>
      <c r="BU90" s="112"/>
      <c r="BV90" s="112"/>
      <c r="BW90" s="112"/>
      <c r="BX90" s="112"/>
      <c r="BY90" s="112"/>
      <c r="BZ90" s="112"/>
      <c r="CA90" s="112"/>
      <c r="CB90" s="112"/>
      <c r="CC90" s="112"/>
      <c r="CD90" s="112"/>
      <c r="CE90" s="112"/>
      <c r="CF90" s="178"/>
    </row>
    <row r="91" spans="2:84" ht="15" hidden="1" customHeight="1" x14ac:dyDescent="0.3">
      <c r="B91" s="90"/>
      <c r="C91" s="212">
        <f t="shared" si="3"/>
        <v>77</v>
      </c>
      <c r="D91" s="212" t="str">
        <v/>
      </c>
      <c r="E91" s="212" t="str">
        <v/>
      </c>
      <c r="F91" s="245" t="str">
        <v/>
      </c>
      <c r="G91" s="212" t="str">
        <v/>
      </c>
      <c r="H91" s="212" t="str">
        <v/>
      </c>
      <c r="I91" s="212" t="str">
        <v/>
      </c>
      <c r="J91" s="270" t="str">
        <v/>
      </c>
      <c r="K91" s="270" t="str">
        <v/>
      </c>
      <c r="L91" s="251" t="str">
        <v/>
      </c>
      <c r="M91" s="245" t="str">
        <v/>
      </c>
      <c r="N91" s="217" t="str">
        <v/>
      </c>
      <c r="O91" s="212" t="str">
        <v/>
      </c>
      <c r="P91" s="269" t="str">
        <v/>
      </c>
      <c r="Q91" s="254" t="str">
        <v/>
      </c>
      <c r="R91" s="109"/>
      <c r="S91" s="156"/>
      <c r="T91" s="156"/>
      <c r="U91" s="156"/>
      <c r="V91" s="153">
        <f t="shared" si="2"/>
        <v>0</v>
      </c>
      <c r="W91" s="90"/>
      <c r="Y91" s="180">
        <v>0</v>
      </c>
      <c r="Z91" s="180">
        <v>0</v>
      </c>
      <c r="AA91" s="180">
        <v>0</v>
      </c>
      <c r="AB91" s="180">
        <v>0</v>
      </c>
      <c r="AC91" s="180">
        <v>0</v>
      </c>
      <c r="AD91" s="180">
        <v>0</v>
      </c>
      <c r="AE91" s="180">
        <v>0</v>
      </c>
      <c r="AF91" s="180">
        <v>0</v>
      </c>
      <c r="AG91" s="180">
        <v>0</v>
      </c>
      <c r="AH91" s="180">
        <v>0</v>
      </c>
      <c r="AI91" s="180">
        <v>0</v>
      </c>
      <c r="AJ91" s="180">
        <v>0</v>
      </c>
      <c r="AK91" s="180">
        <v>0</v>
      </c>
      <c r="AL91" s="180">
        <v>0</v>
      </c>
      <c r="AM91" s="180">
        <v>0</v>
      </c>
      <c r="AN91" s="180">
        <v>0</v>
      </c>
      <c r="AO91" s="180">
        <v>0</v>
      </c>
      <c r="AP91" s="180">
        <v>0</v>
      </c>
      <c r="AQ91" s="180">
        <v>0</v>
      </c>
      <c r="AR91" s="180">
        <v>0</v>
      </c>
      <c r="AS91" s="180">
        <v>0</v>
      </c>
      <c r="AT91" s="180">
        <v>0</v>
      </c>
      <c r="AU91" s="180">
        <v>0</v>
      </c>
      <c r="AV91" s="180">
        <v>0</v>
      </c>
      <c r="AW91" s="180">
        <v>0</v>
      </c>
      <c r="AX91" s="180">
        <v>0</v>
      </c>
      <c r="AY91" s="90"/>
      <c r="AZ91" s="180">
        <v>0</v>
      </c>
      <c r="BA91" s="180">
        <v>0</v>
      </c>
      <c r="BB91" s="180">
        <v>0</v>
      </c>
      <c r="BC91" s="180">
        <v>0</v>
      </c>
      <c r="BD91" s="180">
        <v>0</v>
      </c>
      <c r="BE91" s="180">
        <v>0</v>
      </c>
      <c r="BF91" s="180">
        <v>0</v>
      </c>
      <c r="BG91" s="181"/>
      <c r="BH91" s="90"/>
      <c r="BI91" s="180">
        <v>0</v>
      </c>
      <c r="BJ91" s="180">
        <v>0</v>
      </c>
      <c r="BK91" s="180">
        <v>0</v>
      </c>
      <c r="BL91" s="90"/>
      <c r="BN91" s="90"/>
      <c r="BO91" s="112"/>
      <c r="BP91" s="112"/>
      <c r="BQ91" s="112"/>
      <c r="BR91" s="112"/>
      <c r="BS91" s="112"/>
      <c r="BT91" s="112"/>
      <c r="BU91" s="112"/>
      <c r="BV91" s="112"/>
      <c r="BW91" s="112"/>
      <c r="BX91" s="112"/>
      <c r="BY91" s="112"/>
      <c r="BZ91" s="112"/>
      <c r="CA91" s="112"/>
      <c r="CB91" s="112"/>
      <c r="CC91" s="112"/>
      <c r="CD91" s="112"/>
      <c r="CE91" s="112"/>
      <c r="CF91" s="178"/>
    </row>
    <row r="92" spans="2:84" ht="15" hidden="1" customHeight="1" x14ac:dyDescent="0.3">
      <c r="B92" s="90"/>
      <c r="C92" s="212">
        <f t="shared" si="3"/>
        <v>78</v>
      </c>
      <c r="D92" s="212" t="str">
        <v/>
      </c>
      <c r="E92" s="212" t="str">
        <v/>
      </c>
      <c r="F92" s="245" t="str">
        <v/>
      </c>
      <c r="G92" s="212" t="str">
        <v/>
      </c>
      <c r="H92" s="212" t="str">
        <v/>
      </c>
      <c r="I92" s="212" t="str">
        <v/>
      </c>
      <c r="J92" s="270" t="str">
        <v/>
      </c>
      <c r="K92" s="270" t="str">
        <v/>
      </c>
      <c r="L92" s="251" t="str">
        <v/>
      </c>
      <c r="M92" s="245" t="str">
        <v/>
      </c>
      <c r="N92" s="217" t="str">
        <v/>
      </c>
      <c r="O92" s="212" t="str">
        <v/>
      </c>
      <c r="P92" s="269" t="str">
        <v/>
      </c>
      <c r="Q92" s="254" t="str">
        <v/>
      </c>
      <c r="R92" s="109"/>
      <c r="S92" s="156"/>
      <c r="T92" s="156"/>
      <c r="U92" s="156"/>
      <c r="V92" s="153">
        <f t="shared" si="2"/>
        <v>0</v>
      </c>
      <c r="W92" s="90"/>
      <c r="Y92" s="180">
        <v>0</v>
      </c>
      <c r="Z92" s="180">
        <v>0</v>
      </c>
      <c r="AA92" s="180">
        <v>0</v>
      </c>
      <c r="AB92" s="180">
        <v>0</v>
      </c>
      <c r="AC92" s="180">
        <v>0</v>
      </c>
      <c r="AD92" s="180">
        <v>0</v>
      </c>
      <c r="AE92" s="180">
        <v>0</v>
      </c>
      <c r="AF92" s="180">
        <v>0</v>
      </c>
      <c r="AG92" s="180">
        <v>0</v>
      </c>
      <c r="AH92" s="180">
        <v>0</v>
      </c>
      <c r="AI92" s="180">
        <v>0</v>
      </c>
      <c r="AJ92" s="180">
        <v>0</v>
      </c>
      <c r="AK92" s="180">
        <v>0</v>
      </c>
      <c r="AL92" s="180">
        <v>0</v>
      </c>
      <c r="AM92" s="180">
        <v>0</v>
      </c>
      <c r="AN92" s="180">
        <v>0</v>
      </c>
      <c r="AO92" s="180">
        <v>0</v>
      </c>
      <c r="AP92" s="180">
        <v>0</v>
      </c>
      <c r="AQ92" s="180">
        <v>0</v>
      </c>
      <c r="AR92" s="180">
        <v>0</v>
      </c>
      <c r="AS92" s="180">
        <v>0</v>
      </c>
      <c r="AT92" s="180">
        <v>0</v>
      </c>
      <c r="AU92" s="180">
        <v>0</v>
      </c>
      <c r="AV92" s="180">
        <v>0</v>
      </c>
      <c r="AW92" s="180">
        <v>0</v>
      </c>
      <c r="AX92" s="180">
        <v>0</v>
      </c>
      <c r="AY92" s="90"/>
      <c r="AZ92" s="180">
        <v>0</v>
      </c>
      <c r="BA92" s="180">
        <v>0</v>
      </c>
      <c r="BB92" s="180">
        <v>0</v>
      </c>
      <c r="BC92" s="180">
        <v>0</v>
      </c>
      <c r="BD92" s="180">
        <v>0</v>
      </c>
      <c r="BE92" s="180">
        <v>0</v>
      </c>
      <c r="BF92" s="180">
        <v>0</v>
      </c>
      <c r="BG92" s="181"/>
      <c r="BH92" s="90"/>
      <c r="BI92" s="180">
        <v>0</v>
      </c>
      <c r="BJ92" s="180">
        <v>0</v>
      </c>
      <c r="BK92" s="180">
        <v>0</v>
      </c>
      <c r="BL92" s="90"/>
      <c r="BN92" s="90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112"/>
      <c r="CA92" s="112"/>
      <c r="CB92" s="112"/>
      <c r="CC92" s="112"/>
      <c r="CD92" s="112"/>
      <c r="CE92" s="112"/>
      <c r="CF92" s="178"/>
    </row>
    <row r="93" spans="2:84" ht="15" hidden="1" customHeight="1" x14ac:dyDescent="0.3">
      <c r="B93" s="90"/>
      <c r="C93" s="212">
        <f t="shared" si="3"/>
        <v>79</v>
      </c>
      <c r="D93" s="212" t="str">
        <v/>
      </c>
      <c r="E93" s="212" t="str">
        <v/>
      </c>
      <c r="F93" s="245" t="str">
        <v/>
      </c>
      <c r="G93" s="212" t="str">
        <v/>
      </c>
      <c r="H93" s="212" t="str">
        <v/>
      </c>
      <c r="I93" s="212" t="str">
        <v/>
      </c>
      <c r="J93" s="270" t="str">
        <v/>
      </c>
      <c r="K93" s="270" t="str">
        <v/>
      </c>
      <c r="L93" s="251" t="str">
        <v/>
      </c>
      <c r="M93" s="245" t="str">
        <v/>
      </c>
      <c r="N93" s="217" t="str">
        <v/>
      </c>
      <c r="O93" s="212" t="str">
        <v/>
      </c>
      <c r="P93" s="269" t="str">
        <v/>
      </c>
      <c r="Q93" s="254" t="str">
        <v/>
      </c>
      <c r="R93" s="109"/>
      <c r="S93" s="156"/>
      <c r="T93" s="156"/>
      <c r="U93" s="156"/>
      <c r="V93" s="153">
        <f t="shared" si="2"/>
        <v>0</v>
      </c>
      <c r="W93" s="90"/>
      <c r="Y93" s="180">
        <v>0</v>
      </c>
      <c r="Z93" s="180">
        <v>0</v>
      </c>
      <c r="AA93" s="180">
        <v>0</v>
      </c>
      <c r="AB93" s="180">
        <v>0</v>
      </c>
      <c r="AC93" s="180">
        <v>0</v>
      </c>
      <c r="AD93" s="180">
        <v>0</v>
      </c>
      <c r="AE93" s="180">
        <v>0</v>
      </c>
      <c r="AF93" s="180">
        <v>0</v>
      </c>
      <c r="AG93" s="180">
        <v>0</v>
      </c>
      <c r="AH93" s="180">
        <v>0</v>
      </c>
      <c r="AI93" s="180">
        <v>0</v>
      </c>
      <c r="AJ93" s="180">
        <v>0</v>
      </c>
      <c r="AK93" s="180">
        <v>0</v>
      </c>
      <c r="AL93" s="180">
        <v>0</v>
      </c>
      <c r="AM93" s="180">
        <v>0</v>
      </c>
      <c r="AN93" s="180">
        <v>0</v>
      </c>
      <c r="AO93" s="180">
        <v>0</v>
      </c>
      <c r="AP93" s="180">
        <v>0</v>
      </c>
      <c r="AQ93" s="180">
        <v>0</v>
      </c>
      <c r="AR93" s="180">
        <v>0</v>
      </c>
      <c r="AS93" s="180">
        <v>0</v>
      </c>
      <c r="AT93" s="180">
        <v>0</v>
      </c>
      <c r="AU93" s="180">
        <v>0</v>
      </c>
      <c r="AV93" s="180">
        <v>0</v>
      </c>
      <c r="AW93" s="180">
        <v>0</v>
      </c>
      <c r="AX93" s="180">
        <v>0</v>
      </c>
      <c r="AY93" s="90"/>
      <c r="AZ93" s="180">
        <v>0</v>
      </c>
      <c r="BA93" s="180">
        <v>0</v>
      </c>
      <c r="BB93" s="180">
        <v>0</v>
      </c>
      <c r="BC93" s="180">
        <v>0</v>
      </c>
      <c r="BD93" s="180">
        <v>0</v>
      </c>
      <c r="BE93" s="180">
        <v>0</v>
      </c>
      <c r="BF93" s="180">
        <v>0</v>
      </c>
      <c r="BG93" s="181"/>
      <c r="BH93" s="90"/>
      <c r="BI93" s="180">
        <v>0</v>
      </c>
      <c r="BJ93" s="180">
        <v>0</v>
      </c>
      <c r="BK93" s="180">
        <v>0</v>
      </c>
      <c r="BL93" s="90"/>
      <c r="BN93" s="90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112"/>
      <c r="CA93" s="112"/>
      <c r="CB93" s="112"/>
      <c r="CC93" s="112"/>
      <c r="CD93" s="112"/>
      <c r="CE93" s="112"/>
      <c r="CF93" s="178"/>
    </row>
    <row r="94" spans="2:84" ht="15" hidden="1" customHeight="1" x14ac:dyDescent="0.3">
      <c r="B94" s="90"/>
      <c r="C94" s="212">
        <f t="shared" si="3"/>
        <v>80</v>
      </c>
      <c r="D94" s="212" t="str">
        <v/>
      </c>
      <c r="E94" s="212" t="str">
        <v/>
      </c>
      <c r="F94" s="245" t="str">
        <v/>
      </c>
      <c r="G94" s="212" t="str">
        <v/>
      </c>
      <c r="H94" s="212" t="str">
        <v/>
      </c>
      <c r="I94" s="212" t="str">
        <v/>
      </c>
      <c r="J94" s="270" t="str">
        <v/>
      </c>
      <c r="K94" s="270" t="str">
        <v/>
      </c>
      <c r="L94" s="251" t="str">
        <v/>
      </c>
      <c r="M94" s="245" t="str">
        <v/>
      </c>
      <c r="N94" s="217" t="str">
        <v/>
      </c>
      <c r="O94" s="212" t="str">
        <v/>
      </c>
      <c r="P94" s="269" t="str">
        <v/>
      </c>
      <c r="Q94" s="254" t="str">
        <v/>
      </c>
      <c r="R94" s="109"/>
      <c r="S94" s="156"/>
      <c r="T94" s="156"/>
      <c r="U94" s="156"/>
      <c r="V94" s="153">
        <f t="shared" si="2"/>
        <v>0</v>
      </c>
      <c r="W94" s="90"/>
      <c r="Y94" s="180">
        <v>0</v>
      </c>
      <c r="Z94" s="180">
        <v>0</v>
      </c>
      <c r="AA94" s="180">
        <v>0</v>
      </c>
      <c r="AB94" s="180">
        <v>0</v>
      </c>
      <c r="AC94" s="180">
        <v>0</v>
      </c>
      <c r="AD94" s="180">
        <v>0</v>
      </c>
      <c r="AE94" s="180">
        <v>0</v>
      </c>
      <c r="AF94" s="180">
        <v>0</v>
      </c>
      <c r="AG94" s="180">
        <v>0</v>
      </c>
      <c r="AH94" s="180">
        <v>0</v>
      </c>
      <c r="AI94" s="180">
        <v>0</v>
      </c>
      <c r="AJ94" s="180">
        <v>0</v>
      </c>
      <c r="AK94" s="180">
        <v>0</v>
      </c>
      <c r="AL94" s="180">
        <v>0</v>
      </c>
      <c r="AM94" s="180">
        <v>0</v>
      </c>
      <c r="AN94" s="180">
        <v>0</v>
      </c>
      <c r="AO94" s="180">
        <v>0</v>
      </c>
      <c r="AP94" s="180">
        <v>0</v>
      </c>
      <c r="AQ94" s="180">
        <v>0</v>
      </c>
      <c r="AR94" s="180">
        <v>0</v>
      </c>
      <c r="AS94" s="180">
        <v>0</v>
      </c>
      <c r="AT94" s="180">
        <v>0</v>
      </c>
      <c r="AU94" s="180">
        <v>0</v>
      </c>
      <c r="AV94" s="180">
        <v>0</v>
      </c>
      <c r="AW94" s="180">
        <v>0</v>
      </c>
      <c r="AX94" s="180">
        <v>0</v>
      </c>
      <c r="AY94" s="90"/>
      <c r="AZ94" s="180">
        <v>0</v>
      </c>
      <c r="BA94" s="180">
        <v>0</v>
      </c>
      <c r="BB94" s="180">
        <v>0</v>
      </c>
      <c r="BC94" s="180">
        <v>0</v>
      </c>
      <c r="BD94" s="180">
        <v>0</v>
      </c>
      <c r="BE94" s="180">
        <v>0</v>
      </c>
      <c r="BF94" s="180">
        <v>0</v>
      </c>
      <c r="BG94" s="181"/>
      <c r="BH94" s="90"/>
      <c r="BI94" s="180">
        <v>0</v>
      </c>
      <c r="BJ94" s="180">
        <v>0</v>
      </c>
      <c r="BK94" s="180">
        <v>0</v>
      </c>
      <c r="BL94" s="90"/>
      <c r="BN94" s="90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112"/>
      <c r="CA94" s="112"/>
      <c r="CB94" s="112"/>
      <c r="CC94" s="112"/>
      <c r="CD94" s="112"/>
      <c r="CE94" s="112"/>
      <c r="CF94" s="178"/>
    </row>
    <row r="95" spans="2:84" ht="15" hidden="1" customHeight="1" x14ac:dyDescent="0.3">
      <c r="B95" s="90"/>
      <c r="C95" s="212">
        <f t="shared" si="3"/>
        <v>81</v>
      </c>
      <c r="D95" s="212" t="str">
        <v/>
      </c>
      <c r="E95" s="212" t="str">
        <v/>
      </c>
      <c r="F95" s="245" t="str">
        <v/>
      </c>
      <c r="G95" s="212" t="str">
        <v/>
      </c>
      <c r="H95" s="212" t="str">
        <v/>
      </c>
      <c r="I95" s="212" t="str">
        <v/>
      </c>
      <c r="J95" s="270" t="str">
        <v/>
      </c>
      <c r="K95" s="270" t="str">
        <v/>
      </c>
      <c r="L95" s="251" t="str">
        <v/>
      </c>
      <c r="M95" s="245" t="str">
        <v/>
      </c>
      <c r="N95" s="217" t="str">
        <v/>
      </c>
      <c r="O95" s="212" t="str">
        <v/>
      </c>
      <c r="P95" s="269" t="str">
        <v/>
      </c>
      <c r="Q95" s="254" t="str">
        <v/>
      </c>
      <c r="R95" s="109"/>
      <c r="S95" s="156"/>
      <c r="T95" s="156"/>
      <c r="U95" s="156"/>
      <c r="V95" s="153">
        <f t="shared" si="2"/>
        <v>0</v>
      </c>
      <c r="W95" s="90"/>
      <c r="Y95" s="180">
        <v>0</v>
      </c>
      <c r="Z95" s="180">
        <v>0</v>
      </c>
      <c r="AA95" s="180">
        <v>0</v>
      </c>
      <c r="AB95" s="180">
        <v>0</v>
      </c>
      <c r="AC95" s="180">
        <v>0</v>
      </c>
      <c r="AD95" s="180">
        <v>0</v>
      </c>
      <c r="AE95" s="180">
        <v>0</v>
      </c>
      <c r="AF95" s="180">
        <v>0</v>
      </c>
      <c r="AG95" s="180">
        <v>0</v>
      </c>
      <c r="AH95" s="180">
        <v>0</v>
      </c>
      <c r="AI95" s="180">
        <v>0</v>
      </c>
      <c r="AJ95" s="180">
        <v>0</v>
      </c>
      <c r="AK95" s="180">
        <v>0</v>
      </c>
      <c r="AL95" s="180">
        <v>0</v>
      </c>
      <c r="AM95" s="180">
        <v>0</v>
      </c>
      <c r="AN95" s="180">
        <v>0</v>
      </c>
      <c r="AO95" s="180">
        <v>0</v>
      </c>
      <c r="AP95" s="180">
        <v>0</v>
      </c>
      <c r="AQ95" s="180">
        <v>0</v>
      </c>
      <c r="AR95" s="180">
        <v>0</v>
      </c>
      <c r="AS95" s="180">
        <v>0</v>
      </c>
      <c r="AT95" s="180">
        <v>0</v>
      </c>
      <c r="AU95" s="180">
        <v>0</v>
      </c>
      <c r="AV95" s="180">
        <v>0</v>
      </c>
      <c r="AW95" s="180">
        <v>0</v>
      </c>
      <c r="AX95" s="180">
        <v>0</v>
      </c>
      <c r="AY95" s="90"/>
      <c r="AZ95" s="180">
        <v>0</v>
      </c>
      <c r="BA95" s="180">
        <v>0</v>
      </c>
      <c r="BB95" s="180">
        <v>0</v>
      </c>
      <c r="BC95" s="180">
        <v>0</v>
      </c>
      <c r="BD95" s="180">
        <v>0</v>
      </c>
      <c r="BE95" s="180">
        <v>0</v>
      </c>
      <c r="BF95" s="180">
        <v>0</v>
      </c>
      <c r="BG95" s="181"/>
      <c r="BH95" s="90"/>
      <c r="BI95" s="180">
        <v>0</v>
      </c>
      <c r="BJ95" s="180">
        <v>0</v>
      </c>
      <c r="BK95" s="180">
        <v>0</v>
      </c>
      <c r="BL95" s="90"/>
      <c r="BN95" s="90"/>
      <c r="BO95" s="112"/>
      <c r="BP95" s="112"/>
      <c r="BQ95" s="112"/>
      <c r="BR95" s="112"/>
      <c r="BS95" s="112"/>
      <c r="BT95" s="112"/>
      <c r="BU95" s="112"/>
      <c r="BV95" s="112"/>
      <c r="BW95" s="112"/>
      <c r="BX95" s="112"/>
      <c r="BY95" s="112"/>
      <c r="BZ95" s="112"/>
      <c r="CA95" s="112"/>
      <c r="CB95" s="112"/>
      <c r="CC95" s="112"/>
      <c r="CD95" s="112"/>
      <c r="CE95" s="112"/>
      <c r="CF95" s="178"/>
    </row>
    <row r="96" spans="2:84" ht="15" hidden="1" customHeight="1" x14ac:dyDescent="0.3">
      <c r="B96" s="90"/>
      <c r="C96" s="212">
        <f t="shared" si="3"/>
        <v>82</v>
      </c>
      <c r="D96" s="212" t="str">
        <v/>
      </c>
      <c r="E96" s="212" t="str">
        <v/>
      </c>
      <c r="F96" s="245" t="str">
        <v/>
      </c>
      <c r="G96" s="212" t="str">
        <v/>
      </c>
      <c r="H96" s="212" t="str">
        <v/>
      </c>
      <c r="I96" s="212" t="str">
        <v/>
      </c>
      <c r="J96" s="270" t="str">
        <v/>
      </c>
      <c r="K96" s="270" t="str">
        <v/>
      </c>
      <c r="L96" s="251" t="str">
        <v/>
      </c>
      <c r="M96" s="245" t="str">
        <v/>
      </c>
      <c r="N96" s="217" t="str">
        <v/>
      </c>
      <c r="O96" s="212" t="str">
        <v/>
      </c>
      <c r="P96" s="254" t="str">
        <v/>
      </c>
      <c r="Q96" s="254" t="str">
        <v/>
      </c>
      <c r="R96" s="109"/>
      <c r="S96" s="156"/>
      <c r="T96" s="156"/>
      <c r="U96" s="156"/>
      <c r="V96" s="153">
        <f t="shared" si="2"/>
        <v>0</v>
      </c>
      <c r="W96" s="90"/>
      <c r="Y96" s="180">
        <v>0</v>
      </c>
      <c r="Z96" s="180">
        <v>0</v>
      </c>
      <c r="AA96" s="180">
        <v>0</v>
      </c>
      <c r="AB96" s="180">
        <v>0</v>
      </c>
      <c r="AC96" s="180">
        <v>0</v>
      </c>
      <c r="AD96" s="180">
        <v>0</v>
      </c>
      <c r="AE96" s="180">
        <v>0</v>
      </c>
      <c r="AF96" s="180">
        <v>0</v>
      </c>
      <c r="AG96" s="180">
        <v>0</v>
      </c>
      <c r="AH96" s="180">
        <v>0</v>
      </c>
      <c r="AI96" s="180">
        <v>0</v>
      </c>
      <c r="AJ96" s="180">
        <v>0</v>
      </c>
      <c r="AK96" s="180">
        <v>0</v>
      </c>
      <c r="AL96" s="180">
        <v>0</v>
      </c>
      <c r="AM96" s="180">
        <v>0</v>
      </c>
      <c r="AN96" s="180">
        <v>0</v>
      </c>
      <c r="AO96" s="180">
        <v>0</v>
      </c>
      <c r="AP96" s="180">
        <v>0</v>
      </c>
      <c r="AQ96" s="180">
        <v>0</v>
      </c>
      <c r="AR96" s="180">
        <v>0</v>
      </c>
      <c r="AS96" s="180">
        <v>0</v>
      </c>
      <c r="AT96" s="180">
        <v>0</v>
      </c>
      <c r="AU96" s="180">
        <v>0</v>
      </c>
      <c r="AV96" s="180">
        <v>0</v>
      </c>
      <c r="AW96" s="180">
        <v>0</v>
      </c>
      <c r="AX96" s="180">
        <v>0</v>
      </c>
      <c r="AY96" s="90"/>
      <c r="AZ96" s="180">
        <v>0</v>
      </c>
      <c r="BA96" s="180">
        <v>0</v>
      </c>
      <c r="BB96" s="180">
        <v>0</v>
      </c>
      <c r="BC96" s="180">
        <v>0</v>
      </c>
      <c r="BD96" s="180">
        <v>0</v>
      </c>
      <c r="BE96" s="180">
        <v>0</v>
      </c>
      <c r="BF96" s="180">
        <v>0</v>
      </c>
      <c r="BG96" s="181"/>
      <c r="BH96" s="90"/>
      <c r="BI96" s="180">
        <v>0</v>
      </c>
      <c r="BJ96" s="180">
        <v>0</v>
      </c>
      <c r="BK96" s="180">
        <v>0</v>
      </c>
      <c r="BL96" s="90"/>
      <c r="BN96" s="90"/>
      <c r="BO96" s="112"/>
      <c r="BP96" s="112"/>
      <c r="BQ96" s="112"/>
      <c r="BR96" s="112"/>
      <c r="BS96" s="112"/>
      <c r="BT96" s="112"/>
      <c r="BU96" s="112"/>
      <c r="BV96" s="112"/>
      <c r="BW96" s="112"/>
      <c r="BX96" s="112"/>
      <c r="BY96" s="112"/>
      <c r="BZ96" s="112"/>
      <c r="CA96" s="112"/>
      <c r="CB96" s="112"/>
      <c r="CC96" s="112"/>
      <c r="CD96" s="112"/>
      <c r="CE96" s="112"/>
      <c r="CF96" s="178"/>
    </row>
    <row r="97" spans="2:84" ht="15" hidden="1" customHeight="1" x14ac:dyDescent="0.3">
      <c r="B97" s="90"/>
      <c r="C97" s="212">
        <f t="shared" si="3"/>
        <v>83</v>
      </c>
      <c r="D97" s="212" t="str">
        <v/>
      </c>
      <c r="E97" s="212" t="str">
        <v/>
      </c>
      <c r="F97" s="245" t="str">
        <v/>
      </c>
      <c r="G97" s="212" t="str">
        <v/>
      </c>
      <c r="H97" s="212" t="str">
        <v/>
      </c>
      <c r="I97" s="212" t="str">
        <v/>
      </c>
      <c r="J97" s="270" t="str">
        <v/>
      </c>
      <c r="K97" s="270" t="str">
        <v/>
      </c>
      <c r="L97" s="251" t="str">
        <v/>
      </c>
      <c r="M97" s="245" t="str">
        <v/>
      </c>
      <c r="N97" s="217" t="str">
        <v/>
      </c>
      <c r="O97" s="212" t="str">
        <v/>
      </c>
      <c r="P97" s="269" t="str">
        <v/>
      </c>
      <c r="Q97" s="254" t="str">
        <v/>
      </c>
      <c r="R97" s="109"/>
      <c r="S97" s="156"/>
      <c r="T97" s="156"/>
      <c r="U97" s="156"/>
      <c r="V97" s="153">
        <f t="shared" si="2"/>
        <v>0</v>
      </c>
      <c r="W97" s="90"/>
      <c r="Y97" s="180">
        <v>0</v>
      </c>
      <c r="Z97" s="180">
        <v>0</v>
      </c>
      <c r="AA97" s="180">
        <v>0</v>
      </c>
      <c r="AB97" s="180">
        <v>0</v>
      </c>
      <c r="AC97" s="180">
        <v>0</v>
      </c>
      <c r="AD97" s="180">
        <v>0</v>
      </c>
      <c r="AE97" s="180">
        <v>0</v>
      </c>
      <c r="AF97" s="180">
        <v>0</v>
      </c>
      <c r="AG97" s="180">
        <v>0</v>
      </c>
      <c r="AH97" s="180">
        <v>0</v>
      </c>
      <c r="AI97" s="180">
        <v>0</v>
      </c>
      <c r="AJ97" s="180">
        <v>0</v>
      </c>
      <c r="AK97" s="180">
        <v>0</v>
      </c>
      <c r="AL97" s="180">
        <v>0</v>
      </c>
      <c r="AM97" s="180">
        <v>0</v>
      </c>
      <c r="AN97" s="180">
        <v>0</v>
      </c>
      <c r="AO97" s="180">
        <v>0</v>
      </c>
      <c r="AP97" s="180">
        <v>0</v>
      </c>
      <c r="AQ97" s="180">
        <v>0</v>
      </c>
      <c r="AR97" s="180">
        <v>0</v>
      </c>
      <c r="AS97" s="180">
        <v>0</v>
      </c>
      <c r="AT97" s="180">
        <v>0</v>
      </c>
      <c r="AU97" s="180">
        <v>0</v>
      </c>
      <c r="AV97" s="180">
        <v>0</v>
      </c>
      <c r="AW97" s="180">
        <v>0</v>
      </c>
      <c r="AX97" s="180">
        <v>0</v>
      </c>
      <c r="AY97" s="90"/>
      <c r="AZ97" s="180">
        <v>0</v>
      </c>
      <c r="BA97" s="180">
        <v>0</v>
      </c>
      <c r="BB97" s="180">
        <v>0</v>
      </c>
      <c r="BC97" s="180">
        <v>0</v>
      </c>
      <c r="BD97" s="180">
        <v>0</v>
      </c>
      <c r="BE97" s="180">
        <v>0</v>
      </c>
      <c r="BF97" s="180">
        <v>0</v>
      </c>
      <c r="BG97" s="181"/>
      <c r="BH97" s="90"/>
      <c r="BI97" s="180">
        <v>0</v>
      </c>
      <c r="BJ97" s="180">
        <v>0</v>
      </c>
      <c r="BK97" s="180">
        <v>0</v>
      </c>
      <c r="BL97" s="90"/>
      <c r="BN97" s="90"/>
      <c r="BO97" s="112"/>
      <c r="BP97" s="112"/>
      <c r="BQ97" s="112"/>
      <c r="BR97" s="112"/>
      <c r="BS97" s="112"/>
      <c r="BT97" s="112"/>
      <c r="BU97" s="112"/>
      <c r="BV97" s="112"/>
      <c r="BW97" s="112"/>
      <c r="BX97" s="112"/>
      <c r="BY97" s="112"/>
      <c r="BZ97" s="112"/>
      <c r="CA97" s="112"/>
      <c r="CB97" s="112"/>
      <c r="CC97" s="112"/>
      <c r="CD97" s="112"/>
      <c r="CE97" s="112"/>
      <c r="CF97" s="178"/>
    </row>
    <row r="98" spans="2:84" ht="15" hidden="1" customHeight="1" x14ac:dyDescent="0.3">
      <c r="B98" s="90"/>
      <c r="C98" s="212">
        <f t="shared" si="3"/>
        <v>84</v>
      </c>
      <c r="D98" s="212" t="str">
        <v/>
      </c>
      <c r="E98" s="212" t="str">
        <v/>
      </c>
      <c r="F98" s="245" t="str">
        <v/>
      </c>
      <c r="G98" s="212" t="str">
        <v/>
      </c>
      <c r="H98" s="212" t="str">
        <v/>
      </c>
      <c r="I98" s="212" t="str">
        <v/>
      </c>
      <c r="J98" s="270" t="str">
        <v/>
      </c>
      <c r="K98" s="270" t="str">
        <v/>
      </c>
      <c r="L98" s="251" t="str">
        <v/>
      </c>
      <c r="M98" s="245" t="str">
        <v/>
      </c>
      <c r="N98" s="217" t="str">
        <v/>
      </c>
      <c r="O98" s="212" t="str">
        <v/>
      </c>
      <c r="P98" s="269" t="str">
        <v/>
      </c>
      <c r="Q98" s="254" t="str">
        <v/>
      </c>
      <c r="R98" s="109"/>
      <c r="S98" s="156"/>
      <c r="T98" s="156"/>
      <c r="U98" s="156"/>
      <c r="V98" s="153">
        <f t="shared" si="2"/>
        <v>0</v>
      </c>
      <c r="W98" s="90"/>
      <c r="Y98" s="180">
        <v>0</v>
      </c>
      <c r="Z98" s="180">
        <v>0</v>
      </c>
      <c r="AA98" s="180">
        <v>0</v>
      </c>
      <c r="AB98" s="180">
        <v>0</v>
      </c>
      <c r="AC98" s="180">
        <v>0</v>
      </c>
      <c r="AD98" s="180">
        <v>0</v>
      </c>
      <c r="AE98" s="180">
        <v>0</v>
      </c>
      <c r="AF98" s="180">
        <v>0</v>
      </c>
      <c r="AG98" s="180">
        <v>0</v>
      </c>
      <c r="AH98" s="180">
        <v>0</v>
      </c>
      <c r="AI98" s="180">
        <v>0</v>
      </c>
      <c r="AJ98" s="180">
        <v>0</v>
      </c>
      <c r="AK98" s="180">
        <v>0</v>
      </c>
      <c r="AL98" s="180">
        <v>0</v>
      </c>
      <c r="AM98" s="180">
        <v>0</v>
      </c>
      <c r="AN98" s="180">
        <v>0</v>
      </c>
      <c r="AO98" s="180">
        <v>0</v>
      </c>
      <c r="AP98" s="180">
        <v>0</v>
      </c>
      <c r="AQ98" s="180">
        <v>0</v>
      </c>
      <c r="AR98" s="180">
        <v>0</v>
      </c>
      <c r="AS98" s="180">
        <v>0</v>
      </c>
      <c r="AT98" s="180">
        <v>0</v>
      </c>
      <c r="AU98" s="180">
        <v>0</v>
      </c>
      <c r="AV98" s="180">
        <v>0</v>
      </c>
      <c r="AW98" s="180">
        <v>0</v>
      </c>
      <c r="AX98" s="180">
        <v>0</v>
      </c>
      <c r="AY98" s="90"/>
      <c r="AZ98" s="180">
        <v>0</v>
      </c>
      <c r="BA98" s="180">
        <v>0</v>
      </c>
      <c r="BB98" s="180">
        <v>0</v>
      </c>
      <c r="BC98" s="180">
        <v>0</v>
      </c>
      <c r="BD98" s="180">
        <v>0</v>
      </c>
      <c r="BE98" s="180">
        <v>0</v>
      </c>
      <c r="BF98" s="180">
        <v>0</v>
      </c>
      <c r="BG98" s="181"/>
      <c r="BH98" s="90"/>
      <c r="BI98" s="180">
        <v>0</v>
      </c>
      <c r="BJ98" s="180">
        <v>0</v>
      </c>
      <c r="BK98" s="180">
        <v>0</v>
      </c>
      <c r="BL98" s="90"/>
      <c r="BN98" s="90"/>
      <c r="BO98" s="112"/>
      <c r="BP98" s="112"/>
      <c r="BQ98" s="112"/>
      <c r="BR98" s="112"/>
      <c r="BS98" s="112"/>
      <c r="BT98" s="112"/>
      <c r="BU98" s="112"/>
      <c r="BV98" s="112"/>
      <c r="BW98" s="112"/>
      <c r="BX98" s="112"/>
      <c r="BY98" s="112"/>
      <c r="BZ98" s="112"/>
      <c r="CA98" s="112"/>
      <c r="CB98" s="112"/>
      <c r="CC98" s="112"/>
      <c r="CD98" s="112"/>
      <c r="CE98" s="112"/>
      <c r="CF98" s="178"/>
    </row>
    <row r="99" spans="2:84" ht="15" hidden="1" customHeight="1" x14ac:dyDescent="0.3">
      <c r="B99" s="90"/>
      <c r="C99" s="212">
        <f t="shared" si="3"/>
        <v>85</v>
      </c>
      <c r="D99" s="212" t="str">
        <v/>
      </c>
      <c r="E99" s="212" t="str">
        <v/>
      </c>
      <c r="F99" s="245" t="str">
        <v/>
      </c>
      <c r="G99" s="212" t="str">
        <v/>
      </c>
      <c r="H99" s="212" t="str">
        <v/>
      </c>
      <c r="I99" s="212" t="str">
        <v/>
      </c>
      <c r="J99" s="270" t="str">
        <v/>
      </c>
      <c r="K99" s="270" t="str">
        <v/>
      </c>
      <c r="L99" s="251" t="str">
        <v/>
      </c>
      <c r="M99" s="245" t="str">
        <v/>
      </c>
      <c r="N99" s="217" t="str">
        <v/>
      </c>
      <c r="O99" s="212" t="str">
        <v/>
      </c>
      <c r="P99" s="269" t="str">
        <v/>
      </c>
      <c r="Q99" s="254" t="str">
        <v/>
      </c>
      <c r="R99" s="109"/>
      <c r="S99" s="156"/>
      <c r="T99" s="156"/>
      <c r="U99" s="156"/>
      <c r="V99" s="153">
        <f t="shared" si="2"/>
        <v>0</v>
      </c>
      <c r="W99" s="90"/>
      <c r="Y99" s="180">
        <v>0</v>
      </c>
      <c r="Z99" s="180">
        <v>0</v>
      </c>
      <c r="AA99" s="180">
        <v>0</v>
      </c>
      <c r="AB99" s="180">
        <v>0</v>
      </c>
      <c r="AC99" s="180">
        <v>0</v>
      </c>
      <c r="AD99" s="180">
        <v>0</v>
      </c>
      <c r="AE99" s="180">
        <v>0</v>
      </c>
      <c r="AF99" s="180">
        <v>0</v>
      </c>
      <c r="AG99" s="180">
        <v>0</v>
      </c>
      <c r="AH99" s="180">
        <v>0</v>
      </c>
      <c r="AI99" s="180">
        <v>0</v>
      </c>
      <c r="AJ99" s="180">
        <v>0</v>
      </c>
      <c r="AK99" s="180">
        <v>0</v>
      </c>
      <c r="AL99" s="180">
        <v>0</v>
      </c>
      <c r="AM99" s="180">
        <v>0</v>
      </c>
      <c r="AN99" s="180">
        <v>0</v>
      </c>
      <c r="AO99" s="180">
        <v>0</v>
      </c>
      <c r="AP99" s="180">
        <v>0</v>
      </c>
      <c r="AQ99" s="180">
        <v>0</v>
      </c>
      <c r="AR99" s="180">
        <v>0</v>
      </c>
      <c r="AS99" s="180">
        <v>0</v>
      </c>
      <c r="AT99" s="180">
        <v>0</v>
      </c>
      <c r="AU99" s="180">
        <v>0</v>
      </c>
      <c r="AV99" s="180">
        <v>0</v>
      </c>
      <c r="AW99" s="180">
        <v>0</v>
      </c>
      <c r="AX99" s="180">
        <v>0</v>
      </c>
      <c r="AY99" s="90"/>
      <c r="AZ99" s="180">
        <v>0</v>
      </c>
      <c r="BA99" s="180">
        <v>0</v>
      </c>
      <c r="BB99" s="180">
        <v>0</v>
      </c>
      <c r="BC99" s="180">
        <v>0</v>
      </c>
      <c r="BD99" s="180">
        <v>0</v>
      </c>
      <c r="BE99" s="180">
        <v>0</v>
      </c>
      <c r="BF99" s="180">
        <v>0</v>
      </c>
      <c r="BG99" s="181"/>
      <c r="BH99" s="90"/>
      <c r="BI99" s="180">
        <v>0</v>
      </c>
      <c r="BJ99" s="180">
        <v>0</v>
      </c>
      <c r="BK99" s="180">
        <v>0</v>
      </c>
      <c r="BL99" s="90"/>
      <c r="BN99" s="90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78"/>
    </row>
    <row r="100" spans="2:84" ht="15" hidden="1" customHeight="1" x14ac:dyDescent="0.3">
      <c r="B100" s="90"/>
      <c r="C100" s="212">
        <f t="shared" si="3"/>
        <v>86</v>
      </c>
      <c r="D100" s="212" t="str">
        <v/>
      </c>
      <c r="E100" s="212" t="str">
        <v/>
      </c>
      <c r="F100" s="245" t="str">
        <v/>
      </c>
      <c r="G100" s="212" t="str">
        <v/>
      </c>
      <c r="H100" s="212" t="str">
        <v/>
      </c>
      <c r="I100" s="212" t="str">
        <v/>
      </c>
      <c r="J100" s="270" t="str">
        <v/>
      </c>
      <c r="K100" s="270" t="str">
        <v/>
      </c>
      <c r="L100" s="251" t="str">
        <v/>
      </c>
      <c r="M100" s="245" t="str">
        <v/>
      </c>
      <c r="N100" s="217" t="str">
        <v/>
      </c>
      <c r="O100" s="212" t="str">
        <v/>
      </c>
      <c r="P100" s="269" t="str">
        <v/>
      </c>
      <c r="Q100" s="254" t="str">
        <v/>
      </c>
      <c r="R100" s="109"/>
      <c r="S100" s="156"/>
      <c r="T100" s="156"/>
      <c r="U100" s="156"/>
      <c r="V100" s="153">
        <f t="shared" si="2"/>
        <v>0</v>
      </c>
      <c r="W100" s="90"/>
      <c r="Y100" s="180">
        <v>0</v>
      </c>
      <c r="Z100" s="180">
        <v>0</v>
      </c>
      <c r="AA100" s="180">
        <v>0</v>
      </c>
      <c r="AB100" s="180">
        <v>0</v>
      </c>
      <c r="AC100" s="180">
        <v>0</v>
      </c>
      <c r="AD100" s="180">
        <v>0</v>
      </c>
      <c r="AE100" s="180">
        <v>0</v>
      </c>
      <c r="AF100" s="180">
        <v>0</v>
      </c>
      <c r="AG100" s="180">
        <v>0</v>
      </c>
      <c r="AH100" s="180">
        <v>0</v>
      </c>
      <c r="AI100" s="180">
        <v>0</v>
      </c>
      <c r="AJ100" s="180">
        <v>0</v>
      </c>
      <c r="AK100" s="180">
        <v>0</v>
      </c>
      <c r="AL100" s="180">
        <v>0</v>
      </c>
      <c r="AM100" s="180">
        <v>0</v>
      </c>
      <c r="AN100" s="180">
        <v>0</v>
      </c>
      <c r="AO100" s="180">
        <v>0</v>
      </c>
      <c r="AP100" s="180">
        <v>0</v>
      </c>
      <c r="AQ100" s="180">
        <v>0</v>
      </c>
      <c r="AR100" s="180">
        <v>0</v>
      </c>
      <c r="AS100" s="180">
        <v>0</v>
      </c>
      <c r="AT100" s="180">
        <v>0</v>
      </c>
      <c r="AU100" s="180">
        <v>0</v>
      </c>
      <c r="AV100" s="180">
        <v>0</v>
      </c>
      <c r="AW100" s="180">
        <v>0</v>
      </c>
      <c r="AX100" s="180">
        <v>0</v>
      </c>
      <c r="AY100" s="90"/>
      <c r="AZ100" s="180">
        <v>0</v>
      </c>
      <c r="BA100" s="180">
        <v>0</v>
      </c>
      <c r="BB100" s="180">
        <v>0</v>
      </c>
      <c r="BC100" s="180">
        <v>0</v>
      </c>
      <c r="BD100" s="180">
        <v>0</v>
      </c>
      <c r="BE100" s="180">
        <v>0</v>
      </c>
      <c r="BF100" s="180">
        <v>0</v>
      </c>
      <c r="BG100" s="181"/>
      <c r="BH100" s="90"/>
      <c r="BI100" s="180">
        <v>0</v>
      </c>
      <c r="BJ100" s="180">
        <v>0</v>
      </c>
      <c r="BK100" s="180">
        <v>0</v>
      </c>
      <c r="BL100" s="90"/>
      <c r="BN100" s="90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78"/>
    </row>
    <row r="101" spans="2:84" ht="15" hidden="1" customHeight="1" x14ac:dyDescent="0.3">
      <c r="B101" s="90"/>
      <c r="C101" s="212">
        <f t="shared" si="3"/>
        <v>87</v>
      </c>
      <c r="D101" s="212"/>
      <c r="E101" s="212"/>
      <c r="F101" s="245"/>
      <c r="G101" s="212"/>
      <c r="H101" s="212"/>
      <c r="I101" s="212"/>
      <c r="J101" s="270"/>
      <c r="K101" s="270"/>
      <c r="L101" s="251"/>
      <c r="M101" s="245"/>
      <c r="N101" s="217"/>
      <c r="O101" s="212"/>
      <c r="P101" s="269"/>
      <c r="Q101" s="254"/>
      <c r="R101" s="109"/>
      <c r="S101" s="156"/>
      <c r="T101" s="156"/>
      <c r="U101" s="156"/>
      <c r="V101" s="153">
        <f t="shared" si="2"/>
        <v>0</v>
      </c>
      <c r="W101" s="90"/>
      <c r="Y101" s="180">
        <v>0</v>
      </c>
      <c r="Z101" s="180">
        <v>0</v>
      </c>
      <c r="AA101" s="180">
        <v>0</v>
      </c>
      <c r="AB101" s="180">
        <v>0</v>
      </c>
      <c r="AC101" s="180">
        <v>0</v>
      </c>
      <c r="AD101" s="180">
        <v>0</v>
      </c>
      <c r="AE101" s="180">
        <v>0</v>
      </c>
      <c r="AF101" s="180">
        <v>0</v>
      </c>
      <c r="AG101" s="180">
        <v>0</v>
      </c>
      <c r="AH101" s="180">
        <v>0</v>
      </c>
      <c r="AI101" s="180">
        <v>0</v>
      </c>
      <c r="AJ101" s="180">
        <v>0</v>
      </c>
      <c r="AK101" s="180">
        <v>0</v>
      </c>
      <c r="AL101" s="180">
        <v>0</v>
      </c>
      <c r="AM101" s="180">
        <v>0</v>
      </c>
      <c r="AN101" s="180">
        <v>0</v>
      </c>
      <c r="AO101" s="180">
        <v>0</v>
      </c>
      <c r="AP101" s="180">
        <v>0</v>
      </c>
      <c r="AQ101" s="180">
        <v>0</v>
      </c>
      <c r="AR101" s="180">
        <v>0</v>
      </c>
      <c r="AS101" s="180">
        <v>0</v>
      </c>
      <c r="AT101" s="180">
        <v>0</v>
      </c>
      <c r="AU101" s="180">
        <v>0</v>
      </c>
      <c r="AV101" s="180">
        <v>0</v>
      </c>
      <c r="AW101" s="180">
        <v>0</v>
      </c>
      <c r="AX101" s="180">
        <v>0</v>
      </c>
      <c r="AY101" s="90"/>
      <c r="AZ101" s="180">
        <v>0</v>
      </c>
      <c r="BA101" s="180">
        <v>0</v>
      </c>
      <c r="BB101" s="180">
        <v>0</v>
      </c>
      <c r="BC101" s="180">
        <v>0</v>
      </c>
      <c r="BD101" s="180">
        <v>0</v>
      </c>
      <c r="BE101" s="180">
        <v>0</v>
      </c>
      <c r="BF101" s="180">
        <v>0</v>
      </c>
      <c r="BG101" s="181"/>
      <c r="BH101" s="90"/>
      <c r="BI101" s="180">
        <v>0</v>
      </c>
      <c r="BJ101" s="180">
        <v>0</v>
      </c>
      <c r="BK101" s="180">
        <v>0</v>
      </c>
      <c r="BL101" s="90"/>
      <c r="BN101" s="90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78"/>
    </row>
    <row r="102" spans="2:84" ht="15" hidden="1" customHeight="1" x14ac:dyDescent="0.3">
      <c r="B102" s="90"/>
      <c r="C102" s="212">
        <f t="shared" si="3"/>
        <v>88</v>
      </c>
      <c r="D102" s="212"/>
      <c r="E102" s="212"/>
      <c r="F102" s="245"/>
      <c r="G102" s="212"/>
      <c r="H102" s="212"/>
      <c r="I102" s="212"/>
      <c r="J102" s="270"/>
      <c r="K102" s="270"/>
      <c r="L102" s="251"/>
      <c r="M102" s="245"/>
      <c r="N102" s="217"/>
      <c r="O102" s="212"/>
      <c r="P102" s="269"/>
      <c r="Q102" s="254"/>
      <c r="R102" s="109"/>
      <c r="S102" s="156"/>
      <c r="T102" s="156"/>
      <c r="U102" s="156"/>
      <c r="V102" s="153">
        <f t="shared" si="2"/>
        <v>0</v>
      </c>
      <c r="W102" s="90"/>
      <c r="Y102" s="180">
        <v>0</v>
      </c>
      <c r="Z102" s="180">
        <v>0</v>
      </c>
      <c r="AA102" s="180">
        <v>0</v>
      </c>
      <c r="AB102" s="180">
        <v>0</v>
      </c>
      <c r="AC102" s="180">
        <v>0</v>
      </c>
      <c r="AD102" s="180">
        <v>0</v>
      </c>
      <c r="AE102" s="180">
        <v>0</v>
      </c>
      <c r="AF102" s="180">
        <v>0</v>
      </c>
      <c r="AG102" s="180">
        <v>0</v>
      </c>
      <c r="AH102" s="180">
        <v>0</v>
      </c>
      <c r="AI102" s="180">
        <v>0</v>
      </c>
      <c r="AJ102" s="180">
        <v>0</v>
      </c>
      <c r="AK102" s="180">
        <v>0</v>
      </c>
      <c r="AL102" s="180">
        <v>0</v>
      </c>
      <c r="AM102" s="180">
        <v>0</v>
      </c>
      <c r="AN102" s="180">
        <v>0</v>
      </c>
      <c r="AO102" s="180">
        <v>0</v>
      </c>
      <c r="AP102" s="180">
        <v>0</v>
      </c>
      <c r="AQ102" s="180">
        <v>0</v>
      </c>
      <c r="AR102" s="180">
        <v>0</v>
      </c>
      <c r="AS102" s="180">
        <v>0</v>
      </c>
      <c r="AT102" s="180">
        <v>0</v>
      </c>
      <c r="AU102" s="180">
        <v>0</v>
      </c>
      <c r="AV102" s="180">
        <v>0</v>
      </c>
      <c r="AW102" s="180">
        <v>0</v>
      </c>
      <c r="AX102" s="180">
        <v>0</v>
      </c>
      <c r="AY102" s="90"/>
      <c r="AZ102" s="180">
        <v>0</v>
      </c>
      <c r="BA102" s="180">
        <v>0</v>
      </c>
      <c r="BB102" s="180">
        <v>0</v>
      </c>
      <c r="BC102" s="180">
        <v>0</v>
      </c>
      <c r="BD102" s="180">
        <v>0</v>
      </c>
      <c r="BE102" s="180">
        <v>0</v>
      </c>
      <c r="BF102" s="180">
        <v>0</v>
      </c>
      <c r="BG102" s="181"/>
      <c r="BH102" s="90"/>
      <c r="BI102" s="180">
        <v>0</v>
      </c>
      <c r="BJ102" s="180">
        <v>0</v>
      </c>
      <c r="BK102" s="180">
        <v>0</v>
      </c>
      <c r="BL102" s="90"/>
      <c r="BN102" s="90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78"/>
    </row>
    <row r="103" spans="2:84" ht="15" hidden="1" customHeight="1" x14ac:dyDescent="0.3">
      <c r="B103" s="90"/>
      <c r="C103" s="212">
        <f t="shared" si="3"/>
        <v>89</v>
      </c>
      <c r="D103" s="212"/>
      <c r="E103" s="212"/>
      <c r="F103" s="245"/>
      <c r="G103" s="212"/>
      <c r="H103" s="212"/>
      <c r="I103" s="212"/>
      <c r="J103" s="270"/>
      <c r="K103" s="270"/>
      <c r="L103" s="251"/>
      <c r="M103" s="245"/>
      <c r="N103" s="217"/>
      <c r="O103" s="212"/>
      <c r="P103" s="269"/>
      <c r="Q103" s="254"/>
      <c r="R103" s="109"/>
      <c r="S103" s="156"/>
      <c r="T103" s="156"/>
      <c r="U103" s="156"/>
      <c r="V103" s="153">
        <f t="shared" si="2"/>
        <v>0</v>
      </c>
      <c r="W103" s="90"/>
      <c r="Y103" s="180">
        <v>0</v>
      </c>
      <c r="Z103" s="180">
        <v>0</v>
      </c>
      <c r="AA103" s="180">
        <v>0</v>
      </c>
      <c r="AB103" s="180">
        <v>0</v>
      </c>
      <c r="AC103" s="180">
        <v>0</v>
      </c>
      <c r="AD103" s="180">
        <v>0</v>
      </c>
      <c r="AE103" s="180">
        <v>0</v>
      </c>
      <c r="AF103" s="180">
        <v>0</v>
      </c>
      <c r="AG103" s="180">
        <v>0</v>
      </c>
      <c r="AH103" s="180">
        <v>0</v>
      </c>
      <c r="AI103" s="180">
        <v>0</v>
      </c>
      <c r="AJ103" s="180">
        <v>0</v>
      </c>
      <c r="AK103" s="180">
        <v>0</v>
      </c>
      <c r="AL103" s="180">
        <v>0</v>
      </c>
      <c r="AM103" s="180">
        <v>0</v>
      </c>
      <c r="AN103" s="180">
        <v>0</v>
      </c>
      <c r="AO103" s="180">
        <v>0</v>
      </c>
      <c r="AP103" s="180">
        <v>0</v>
      </c>
      <c r="AQ103" s="180">
        <v>0</v>
      </c>
      <c r="AR103" s="180">
        <v>0</v>
      </c>
      <c r="AS103" s="180">
        <v>0</v>
      </c>
      <c r="AT103" s="180">
        <v>0</v>
      </c>
      <c r="AU103" s="180">
        <v>0</v>
      </c>
      <c r="AV103" s="180">
        <v>0</v>
      </c>
      <c r="AW103" s="180">
        <v>0</v>
      </c>
      <c r="AX103" s="180">
        <v>0</v>
      </c>
      <c r="AY103" s="90"/>
      <c r="AZ103" s="180">
        <v>0</v>
      </c>
      <c r="BA103" s="180">
        <v>0</v>
      </c>
      <c r="BB103" s="180">
        <v>0</v>
      </c>
      <c r="BC103" s="180">
        <v>0</v>
      </c>
      <c r="BD103" s="180">
        <v>0</v>
      </c>
      <c r="BE103" s="180">
        <v>0</v>
      </c>
      <c r="BF103" s="180">
        <v>0</v>
      </c>
      <c r="BG103" s="181"/>
      <c r="BH103" s="90"/>
      <c r="BI103" s="180">
        <v>0</v>
      </c>
      <c r="BJ103" s="180">
        <v>0</v>
      </c>
      <c r="BK103" s="180">
        <v>0</v>
      </c>
      <c r="BL103" s="90"/>
      <c r="BN103" s="90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78"/>
    </row>
    <row r="104" spans="2:84" ht="15" hidden="1" customHeight="1" x14ac:dyDescent="0.3">
      <c r="B104" s="90"/>
      <c r="C104" s="212">
        <f t="shared" si="3"/>
        <v>90</v>
      </c>
      <c r="D104" s="212"/>
      <c r="E104" s="212"/>
      <c r="F104" s="245"/>
      <c r="G104" s="212"/>
      <c r="H104" s="212"/>
      <c r="I104" s="212"/>
      <c r="J104" s="270"/>
      <c r="K104" s="270"/>
      <c r="L104" s="251"/>
      <c r="M104" s="245"/>
      <c r="N104" s="217"/>
      <c r="O104" s="212"/>
      <c r="P104" s="269"/>
      <c r="Q104" s="254"/>
      <c r="R104" s="109"/>
      <c r="S104" s="156"/>
      <c r="T104" s="156"/>
      <c r="U104" s="156"/>
      <c r="V104" s="153">
        <f t="shared" si="2"/>
        <v>0</v>
      </c>
      <c r="W104" s="90"/>
      <c r="Y104" s="180">
        <v>0</v>
      </c>
      <c r="Z104" s="180">
        <v>0</v>
      </c>
      <c r="AA104" s="180">
        <v>0</v>
      </c>
      <c r="AB104" s="180">
        <v>0</v>
      </c>
      <c r="AC104" s="180">
        <v>0</v>
      </c>
      <c r="AD104" s="180">
        <v>0</v>
      </c>
      <c r="AE104" s="180">
        <v>0</v>
      </c>
      <c r="AF104" s="180">
        <v>0</v>
      </c>
      <c r="AG104" s="180">
        <v>0</v>
      </c>
      <c r="AH104" s="180">
        <v>0</v>
      </c>
      <c r="AI104" s="180">
        <v>0</v>
      </c>
      <c r="AJ104" s="180">
        <v>0</v>
      </c>
      <c r="AK104" s="180">
        <v>0</v>
      </c>
      <c r="AL104" s="180">
        <v>0</v>
      </c>
      <c r="AM104" s="180">
        <v>0</v>
      </c>
      <c r="AN104" s="180">
        <v>0</v>
      </c>
      <c r="AO104" s="180">
        <v>0</v>
      </c>
      <c r="AP104" s="180">
        <v>0</v>
      </c>
      <c r="AQ104" s="180">
        <v>0</v>
      </c>
      <c r="AR104" s="180">
        <v>0</v>
      </c>
      <c r="AS104" s="180">
        <v>0</v>
      </c>
      <c r="AT104" s="180">
        <v>0</v>
      </c>
      <c r="AU104" s="180">
        <v>0</v>
      </c>
      <c r="AV104" s="180">
        <v>0</v>
      </c>
      <c r="AW104" s="180">
        <v>0</v>
      </c>
      <c r="AX104" s="180">
        <v>0</v>
      </c>
      <c r="AY104" s="90"/>
      <c r="AZ104" s="180">
        <v>0</v>
      </c>
      <c r="BA104" s="180">
        <v>0</v>
      </c>
      <c r="BB104" s="180">
        <v>0</v>
      </c>
      <c r="BC104" s="180">
        <v>0</v>
      </c>
      <c r="BD104" s="180">
        <v>0</v>
      </c>
      <c r="BE104" s="180">
        <v>0</v>
      </c>
      <c r="BF104" s="180">
        <v>0</v>
      </c>
      <c r="BG104" s="181"/>
      <c r="BH104" s="90"/>
      <c r="BI104" s="180">
        <v>0</v>
      </c>
      <c r="BJ104" s="180">
        <v>0</v>
      </c>
      <c r="BK104" s="180">
        <v>0</v>
      </c>
      <c r="BL104" s="90"/>
      <c r="BN104" s="90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78"/>
    </row>
    <row r="105" spans="2:84" ht="15" hidden="1" customHeight="1" x14ac:dyDescent="0.3">
      <c r="B105" s="90"/>
      <c r="C105" s="212">
        <f t="shared" si="3"/>
        <v>91</v>
      </c>
      <c r="D105" s="212"/>
      <c r="E105" s="212"/>
      <c r="F105" s="245"/>
      <c r="G105" s="212"/>
      <c r="H105" s="212"/>
      <c r="I105" s="212"/>
      <c r="J105" s="270"/>
      <c r="K105" s="270"/>
      <c r="L105" s="251"/>
      <c r="M105" s="245"/>
      <c r="N105" s="217"/>
      <c r="O105" s="212"/>
      <c r="P105" s="269"/>
      <c r="Q105" s="254"/>
      <c r="R105" s="109"/>
      <c r="S105" s="156"/>
      <c r="T105" s="156"/>
      <c r="U105" s="156"/>
      <c r="V105" s="153">
        <f t="shared" si="2"/>
        <v>0</v>
      </c>
      <c r="W105" s="90"/>
      <c r="Y105" s="180">
        <v>0</v>
      </c>
      <c r="Z105" s="180">
        <v>0</v>
      </c>
      <c r="AA105" s="180">
        <v>0</v>
      </c>
      <c r="AB105" s="180">
        <v>0</v>
      </c>
      <c r="AC105" s="180">
        <v>0</v>
      </c>
      <c r="AD105" s="180">
        <v>0</v>
      </c>
      <c r="AE105" s="180">
        <v>0</v>
      </c>
      <c r="AF105" s="180">
        <v>0</v>
      </c>
      <c r="AG105" s="180">
        <v>0</v>
      </c>
      <c r="AH105" s="180">
        <v>0</v>
      </c>
      <c r="AI105" s="180">
        <v>0</v>
      </c>
      <c r="AJ105" s="180">
        <v>0</v>
      </c>
      <c r="AK105" s="180">
        <v>0</v>
      </c>
      <c r="AL105" s="180">
        <v>0</v>
      </c>
      <c r="AM105" s="180">
        <v>0</v>
      </c>
      <c r="AN105" s="180">
        <v>0</v>
      </c>
      <c r="AO105" s="180">
        <v>0</v>
      </c>
      <c r="AP105" s="180">
        <v>0</v>
      </c>
      <c r="AQ105" s="180">
        <v>0</v>
      </c>
      <c r="AR105" s="180">
        <v>0</v>
      </c>
      <c r="AS105" s="180">
        <v>0</v>
      </c>
      <c r="AT105" s="180">
        <v>0</v>
      </c>
      <c r="AU105" s="180">
        <v>0</v>
      </c>
      <c r="AV105" s="180">
        <v>0</v>
      </c>
      <c r="AW105" s="180">
        <v>0</v>
      </c>
      <c r="AX105" s="180">
        <v>0</v>
      </c>
      <c r="AY105" s="90"/>
      <c r="AZ105" s="180">
        <v>0</v>
      </c>
      <c r="BA105" s="180">
        <v>0</v>
      </c>
      <c r="BB105" s="180">
        <v>0</v>
      </c>
      <c r="BC105" s="180">
        <v>0</v>
      </c>
      <c r="BD105" s="180">
        <v>0</v>
      </c>
      <c r="BE105" s="180">
        <v>0</v>
      </c>
      <c r="BF105" s="180">
        <v>0</v>
      </c>
      <c r="BG105" s="181"/>
      <c r="BH105" s="90"/>
      <c r="BI105" s="180">
        <v>0</v>
      </c>
      <c r="BJ105" s="180">
        <v>0</v>
      </c>
      <c r="BK105" s="180">
        <v>0</v>
      </c>
      <c r="BL105" s="90"/>
      <c r="BN105" s="90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78"/>
    </row>
    <row r="106" spans="2:84" ht="15" hidden="1" customHeight="1" x14ac:dyDescent="0.3">
      <c r="B106" s="90"/>
      <c r="C106" s="212">
        <f t="shared" si="3"/>
        <v>92</v>
      </c>
      <c r="D106" s="212"/>
      <c r="E106" s="212"/>
      <c r="F106" s="245"/>
      <c r="G106" s="212"/>
      <c r="H106" s="212"/>
      <c r="I106" s="212"/>
      <c r="J106" s="270"/>
      <c r="K106" s="270"/>
      <c r="L106" s="251"/>
      <c r="M106" s="245"/>
      <c r="N106" s="217"/>
      <c r="O106" s="212"/>
      <c r="P106" s="254"/>
      <c r="Q106" s="254"/>
      <c r="R106" s="109"/>
      <c r="S106" s="156"/>
      <c r="T106" s="156"/>
      <c r="U106" s="156"/>
      <c r="V106" s="153">
        <f t="shared" si="2"/>
        <v>0</v>
      </c>
      <c r="W106" s="90"/>
      <c r="Y106" s="180">
        <v>0</v>
      </c>
      <c r="Z106" s="180">
        <v>0</v>
      </c>
      <c r="AA106" s="180">
        <v>0</v>
      </c>
      <c r="AB106" s="180">
        <v>0</v>
      </c>
      <c r="AC106" s="180">
        <v>0</v>
      </c>
      <c r="AD106" s="180">
        <v>0</v>
      </c>
      <c r="AE106" s="180">
        <v>0</v>
      </c>
      <c r="AF106" s="180">
        <v>0</v>
      </c>
      <c r="AG106" s="180">
        <v>0</v>
      </c>
      <c r="AH106" s="180">
        <v>0</v>
      </c>
      <c r="AI106" s="180">
        <v>0</v>
      </c>
      <c r="AJ106" s="180">
        <v>0</v>
      </c>
      <c r="AK106" s="180">
        <v>0</v>
      </c>
      <c r="AL106" s="180">
        <v>0</v>
      </c>
      <c r="AM106" s="180">
        <v>0</v>
      </c>
      <c r="AN106" s="180">
        <v>0</v>
      </c>
      <c r="AO106" s="180">
        <v>0</v>
      </c>
      <c r="AP106" s="180">
        <v>0</v>
      </c>
      <c r="AQ106" s="180">
        <v>0</v>
      </c>
      <c r="AR106" s="180">
        <v>0</v>
      </c>
      <c r="AS106" s="180">
        <v>0</v>
      </c>
      <c r="AT106" s="180">
        <v>0</v>
      </c>
      <c r="AU106" s="180">
        <v>0</v>
      </c>
      <c r="AV106" s="180">
        <v>0</v>
      </c>
      <c r="AW106" s="180">
        <v>0</v>
      </c>
      <c r="AX106" s="180">
        <v>0</v>
      </c>
      <c r="AY106" s="90"/>
      <c r="AZ106" s="180">
        <v>0</v>
      </c>
      <c r="BA106" s="180">
        <v>0</v>
      </c>
      <c r="BB106" s="180">
        <v>0</v>
      </c>
      <c r="BC106" s="180">
        <v>0</v>
      </c>
      <c r="BD106" s="180">
        <v>0</v>
      </c>
      <c r="BE106" s="180">
        <v>0</v>
      </c>
      <c r="BF106" s="180">
        <v>0</v>
      </c>
      <c r="BG106" s="181"/>
      <c r="BH106" s="90"/>
      <c r="BI106" s="180">
        <v>0</v>
      </c>
      <c r="BJ106" s="180">
        <v>0</v>
      </c>
      <c r="BK106" s="180">
        <v>0</v>
      </c>
      <c r="BL106" s="90"/>
      <c r="BN106" s="90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78"/>
    </row>
    <row r="107" spans="2:84" ht="15" hidden="1" customHeight="1" x14ac:dyDescent="0.3">
      <c r="B107" s="90"/>
      <c r="C107" s="212">
        <f t="shared" si="3"/>
        <v>93</v>
      </c>
      <c r="D107" s="212"/>
      <c r="E107" s="212"/>
      <c r="F107" s="245"/>
      <c r="G107" s="212"/>
      <c r="H107" s="212"/>
      <c r="I107" s="212"/>
      <c r="J107" s="270"/>
      <c r="K107" s="270"/>
      <c r="L107" s="251"/>
      <c r="M107" s="245"/>
      <c r="N107" s="217"/>
      <c r="O107" s="212"/>
      <c r="P107" s="269"/>
      <c r="Q107" s="254"/>
      <c r="R107" s="109"/>
      <c r="S107" s="156"/>
      <c r="T107" s="156"/>
      <c r="U107" s="156"/>
      <c r="V107" s="153">
        <f t="shared" si="2"/>
        <v>0</v>
      </c>
      <c r="W107" s="90"/>
      <c r="Y107" s="180">
        <v>0</v>
      </c>
      <c r="Z107" s="180">
        <v>0</v>
      </c>
      <c r="AA107" s="180">
        <v>0</v>
      </c>
      <c r="AB107" s="180">
        <v>0</v>
      </c>
      <c r="AC107" s="180">
        <v>0</v>
      </c>
      <c r="AD107" s="180">
        <v>0</v>
      </c>
      <c r="AE107" s="180">
        <v>0</v>
      </c>
      <c r="AF107" s="180">
        <v>0</v>
      </c>
      <c r="AG107" s="180">
        <v>0</v>
      </c>
      <c r="AH107" s="180">
        <v>0</v>
      </c>
      <c r="AI107" s="180">
        <v>0</v>
      </c>
      <c r="AJ107" s="180">
        <v>0</v>
      </c>
      <c r="AK107" s="180">
        <v>0</v>
      </c>
      <c r="AL107" s="180">
        <v>0</v>
      </c>
      <c r="AM107" s="180">
        <v>0</v>
      </c>
      <c r="AN107" s="180">
        <v>0</v>
      </c>
      <c r="AO107" s="180">
        <v>0</v>
      </c>
      <c r="AP107" s="180">
        <v>0</v>
      </c>
      <c r="AQ107" s="180">
        <v>0</v>
      </c>
      <c r="AR107" s="180">
        <v>0</v>
      </c>
      <c r="AS107" s="180">
        <v>0</v>
      </c>
      <c r="AT107" s="180">
        <v>0</v>
      </c>
      <c r="AU107" s="180">
        <v>0</v>
      </c>
      <c r="AV107" s="180">
        <v>0</v>
      </c>
      <c r="AW107" s="180">
        <v>0</v>
      </c>
      <c r="AX107" s="180">
        <v>0</v>
      </c>
      <c r="AY107" s="90"/>
      <c r="AZ107" s="180">
        <v>0</v>
      </c>
      <c r="BA107" s="180">
        <v>0</v>
      </c>
      <c r="BB107" s="180">
        <v>0</v>
      </c>
      <c r="BC107" s="180">
        <v>0</v>
      </c>
      <c r="BD107" s="180">
        <v>0</v>
      </c>
      <c r="BE107" s="180">
        <v>0</v>
      </c>
      <c r="BF107" s="180">
        <v>0</v>
      </c>
      <c r="BG107" s="181"/>
      <c r="BH107" s="90"/>
      <c r="BI107" s="180">
        <v>0</v>
      </c>
      <c r="BJ107" s="180">
        <v>0</v>
      </c>
      <c r="BK107" s="180">
        <v>0</v>
      </c>
      <c r="BL107" s="90"/>
      <c r="BN107" s="90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78"/>
    </row>
    <row r="108" spans="2:84" ht="15" hidden="1" customHeight="1" x14ac:dyDescent="0.3">
      <c r="B108" s="90"/>
      <c r="C108" s="212">
        <f t="shared" si="3"/>
        <v>94</v>
      </c>
      <c r="D108" s="212"/>
      <c r="E108" s="212"/>
      <c r="F108" s="245"/>
      <c r="G108" s="212"/>
      <c r="H108" s="212"/>
      <c r="I108" s="212"/>
      <c r="J108" s="270"/>
      <c r="K108" s="270"/>
      <c r="L108" s="251"/>
      <c r="M108" s="245"/>
      <c r="N108" s="217"/>
      <c r="O108" s="212"/>
      <c r="P108" s="269"/>
      <c r="Q108" s="254"/>
      <c r="R108" s="109"/>
      <c r="S108" s="156"/>
      <c r="T108" s="156"/>
      <c r="U108" s="156"/>
      <c r="V108" s="153">
        <f t="shared" si="2"/>
        <v>0</v>
      </c>
      <c r="W108" s="90"/>
      <c r="Y108" s="180">
        <v>0</v>
      </c>
      <c r="Z108" s="180">
        <v>0</v>
      </c>
      <c r="AA108" s="180">
        <v>0</v>
      </c>
      <c r="AB108" s="180">
        <v>0</v>
      </c>
      <c r="AC108" s="180">
        <v>0</v>
      </c>
      <c r="AD108" s="180">
        <v>0</v>
      </c>
      <c r="AE108" s="180">
        <v>0</v>
      </c>
      <c r="AF108" s="180">
        <v>0</v>
      </c>
      <c r="AG108" s="180">
        <v>0</v>
      </c>
      <c r="AH108" s="180">
        <v>0</v>
      </c>
      <c r="AI108" s="180">
        <v>0</v>
      </c>
      <c r="AJ108" s="180">
        <v>0</v>
      </c>
      <c r="AK108" s="180">
        <v>0</v>
      </c>
      <c r="AL108" s="180">
        <v>0</v>
      </c>
      <c r="AM108" s="180">
        <v>0</v>
      </c>
      <c r="AN108" s="180">
        <v>0</v>
      </c>
      <c r="AO108" s="180">
        <v>0</v>
      </c>
      <c r="AP108" s="180">
        <v>0</v>
      </c>
      <c r="AQ108" s="180">
        <v>0</v>
      </c>
      <c r="AR108" s="180">
        <v>0</v>
      </c>
      <c r="AS108" s="180">
        <v>0</v>
      </c>
      <c r="AT108" s="180">
        <v>0</v>
      </c>
      <c r="AU108" s="180">
        <v>0</v>
      </c>
      <c r="AV108" s="180">
        <v>0</v>
      </c>
      <c r="AW108" s="180">
        <v>0</v>
      </c>
      <c r="AX108" s="180">
        <v>0</v>
      </c>
      <c r="AY108" s="90"/>
      <c r="AZ108" s="180">
        <v>0</v>
      </c>
      <c r="BA108" s="180">
        <v>0</v>
      </c>
      <c r="BB108" s="180">
        <v>0</v>
      </c>
      <c r="BC108" s="180">
        <v>0</v>
      </c>
      <c r="BD108" s="180">
        <v>0</v>
      </c>
      <c r="BE108" s="180">
        <v>0</v>
      </c>
      <c r="BF108" s="180">
        <v>0</v>
      </c>
      <c r="BG108" s="181"/>
      <c r="BH108" s="90"/>
      <c r="BI108" s="180">
        <v>0</v>
      </c>
      <c r="BJ108" s="180">
        <v>0</v>
      </c>
      <c r="BK108" s="180">
        <v>0</v>
      </c>
      <c r="BL108" s="90"/>
      <c r="BN108" s="90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78"/>
    </row>
    <row r="109" spans="2:84" ht="15" hidden="1" customHeight="1" x14ac:dyDescent="0.3">
      <c r="B109" s="90"/>
      <c r="C109" s="212">
        <f t="shared" si="3"/>
        <v>95</v>
      </c>
      <c r="D109" s="212"/>
      <c r="E109" s="212"/>
      <c r="F109" s="245"/>
      <c r="G109" s="212"/>
      <c r="H109" s="212"/>
      <c r="I109" s="212"/>
      <c r="J109" s="270"/>
      <c r="K109" s="270"/>
      <c r="L109" s="251"/>
      <c r="M109" s="245"/>
      <c r="N109" s="217"/>
      <c r="O109" s="212"/>
      <c r="P109" s="269"/>
      <c r="Q109" s="254"/>
      <c r="R109" s="109"/>
      <c r="S109" s="156"/>
      <c r="T109" s="156"/>
      <c r="U109" s="156"/>
      <c r="V109" s="153">
        <f t="shared" si="2"/>
        <v>0</v>
      </c>
      <c r="W109" s="90"/>
      <c r="Y109" s="180">
        <v>0</v>
      </c>
      <c r="Z109" s="180">
        <v>0</v>
      </c>
      <c r="AA109" s="180">
        <v>0</v>
      </c>
      <c r="AB109" s="180">
        <v>0</v>
      </c>
      <c r="AC109" s="180">
        <v>0</v>
      </c>
      <c r="AD109" s="180">
        <v>0</v>
      </c>
      <c r="AE109" s="180">
        <v>0</v>
      </c>
      <c r="AF109" s="180">
        <v>0</v>
      </c>
      <c r="AG109" s="180">
        <v>0</v>
      </c>
      <c r="AH109" s="180">
        <v>0</v>
      </c>
      <c r="AI109" s="180">
        <v>0</v>
      </c>
      <c r="AJ109" s="180">
        <v>0</v>
      </c>
      <c r="AK109" s="180">
        <v>0</v>
      </c>
      <c r="AL109" s="180">
        <v>0</v>
      </c>
      <c r="AM109" s="180">
        <v>0</v>
      </c>
      <c r="AN109" s="180">
        <v>0</v>
      </c>
      <c r="AO109" s="180">
        <v>0</v>
      </c>
      <c r="AP109" s="180">
        <v>0</v>
      </c>
      <c r="AQ109" s="180">
        <v>0</v>
      </c>
      <c r="AR109" s="180">
        <v>0</v>
      </c>
      <c r="AS109" s="180">
        <v>0</v>
      </c>
      <c r="AT109" s="180">
        <v>0</v>
      </c>
      <c r="AU109" s="180">
        <v>0</v>
      </c>
      <c r="AV109" s="180">
        <v>0</v>
      </c>
      <c r="AW109" s="180">
        <v>0</v>
      </c>
      <c r="AX109" s="180">
        <v>0</v>
      </c>
      <c r="AY109" s="90"/>
      <c r="AZ109" s="180">
        <v>0</v>
      </c>
      <c r="BA109" s="180">
        <v>0</v>
      </c>
      <c r="BB109" s="180">
        <v>0</v>
      </c>
      <c r="BC109" s="180">
        <v>0</v>
      </c>
      <c r="BD109" s="180">
        <v>0</v>
      </c>
      <c r="BE109" s="180">
        <v>0</v>
      </c>
      <c r="BF109" s="180">
        <v>0</v>
      </c>
      <c r="BG109" s="181"/>
      <c r="BH109" s="90"/>
      <c r="BI109" s="180">
        <v>0</v>
      </c>
      <c r="BJ109" s="180">
        <v>0</v>
      </c>
      <c r="BK109" s="180">
        <v>0</v>
      </c>
      <c r="BL109" s="90"/>
      <c r="BN109" s="90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BY109" s="112"/>
      <c r="BZ109" s="112"/>
      <c r="CA109" s="112"/>
      <c r="CB109" s="112"/>
      <c r="CC109" s="112"/>
      <c r="CD109" s="112"/>
      <c r="CE109" s="112"/>
      <c r="CF109" s="178"/>
    </row>
    <row r="110" spans="2:84" ht="15" hidden="1" customHeight="1" x14ac:dyDescent="0.3">
      <c r="B110" s="90"/>
      <c r="C110" s="212">
        <f t="shared" si="3"/>
        <v>96</v>
      </c>
      <c r="D110" s="212"/>
      <c r="E110" s="212"/>
      <c r="F110" s="245"/>
      <c r="G110" s="212"/>
      <c r="H110" s="212"/>
      <c r="I110" s="212"/>
      <c r="J110" s="270"/>
      <c r="K110" s="270"/>
      <c r="L110" s="251"/>
      <c r="M110" s="245"/>
      <c r="N110" s="217"/>
      <c r="O110" s="212"/>
      <c r="P110" s="269"/>
      <c r="Q110" s="254"/>
      <c r="R110" s="109"/>
      <c r="S110" s="156"/>
      <c r="T110" s="156"/>
      <c r="U110" s="156"/>
      <c r="V110" s="153">
        <f t="shared" si="2"/>
        <v>0</v>
      </c>
      <c r="W110" s="90"/>
      <c r="Y110" s="180">
        <v>0</v>
      </c>
      <c r="Z110" s="180">
        <v>0</v>
      </c>
      <c r="AA110" s="180">
        <v>0</v>
      </c>
      <c r="AB110" s="180">
        <v>0</v>
      </c>
      <c r="AC110" s="180">
        <v>0</v>
      </c>
      <c r="AD110" s="180">
        <v>0</v>
      </c>
      <c r="AE110" s="180">
        <v>0</v>
      </c>
      <c r="AF110" s="180">
        <v>0</v>
      </c>
      <c r="AG110" s="180">
        <v>0</v>
      </c>
      <c r="AH110" s="180">
        <v>0</v>
      </c>
      <c r="AI110" s="180">
        <v>0</v>
      </c>
      <c r="AJ110" s="180">
        <v>0</v>
      </c>
      <c r="AK110" s="180">
        <v>0</v>
      </c>
      <c r="AL110" s="180">
        <v>0</v>
      </c>
      <c r="AM110" s="180">
        <v>0</v>
      </c>
      <c r="AN110" s="180">
        <v>0</v>
      </c>
      <c r="AO110" s="180">
        <v>0</v>
      </c>
      <c r="AP110" s="180">
        <v>0</v>
      </c>
      <c r="AQ110" s="180">
        <v>0</v>
      </c>
      <c r="AR110" s="180">
        <v>0</v>
      </c>
      <c r="AS110" s="180">
        <v>0</v>
      </c>
      <c r="AT110" s="180">
        <v>0</v>
      </c>
      <c r="AU110" s="180">
        <v>0</v>
      </c>
      <c r="AV110" s="180">
        <v>0</v>
      </c>
      <c r="AW110" s="180">
        <v>0</v>
      </c>
      <c r="AX110" s="180">
        <v>0</v>
      </c>
      <c r="AY110" s="90"/>
      <c r="AZ110" s="180">
        <v>0</v>
      </c>
      <c r="BA110" s="180">
        <v>0</v>
      </c>
      <c r="BB110" s="180">
        <v>0</v>
      </c>
      <c r="BC110" s="180">
        <v>0</v>
      </c>
      <c r="BD110" s="180">
        <v>0</v>
      </c>
      <c r="BE110" s="180">
        <v>0</v>
      </c>
      <c r="BF110" s="180">
        <v>0</v>
      </c>
      <c r="BG110" s="181"/>
      <c r="BH110" s="90"/>
      <c r="BI110" s="180">
        <v>0</v>
      </c>
      <c r="BJ110" s="180">
        <v>0</v>
      </c>
      <c r="BK110" s="180">
        <v>0</v>
      </c>
      <c r="BL110" s="90"/>
      <c r="BN110" s="90"/>
      <c r="BO110" s="112"/>
      <c r="BP110" s="112"/>
      <c r="BQ110" s="112"/>
      <c r="BR110" s="112"/>
      <c r="BS110" s="112"/>
      <c r="BT110" s="112"/>
      <c r="BU110" s="112"/>
      <c r="BV110" s="112"/>
      <c r="BW110" s="112"/>
      <c r="BX110" s="112"/>
      <c r="BY110" s="112"/>
      <c r="BZ110" s="112"/>
      <c r="CA110" s="112"/>
      <c r="CB110" s="112"/>
      <c r="CC110" s="112"/>
      <c r="CD110" s="112"/>
      <c r="CE110" s="112"/>
      <c r="CF110" s="178"/>
    </row>
    <row r="111" spans="2:84" ht="15" hidden="1" customHeight="1" x14ac:dyDescent="0.3">
      <c r="B111" s="90"/>
      <c r="C111" s="212">
        <f t="shared" si="3"/>
        <v>97</v>
      </c>
      <c r="D111" s="212"/>
      <c r="E111" s="212"/>
      <c r="F111" s="245"/>
      <c r="G111" s="212"/>
      <c r="H111" s="212"/>
      <c r="I111" s="212"/>
      <c r="J111" s="270"/>
      <c r="K111" s="270"/>
      <c r="L111" s="251"/>
      <c r="M111" s="245"/>
      <c r="N111" s="217"/>
      <c r="O111" s="212"/>
      <c r="P111" s="269"/>
      <c r="Q111" s="254"/>
      <c r="R111" s="109"/>
      <c r="S111" s="156"/>
      <c r="T111" s="156"/>
      <c r="U111" s="156"/>
      <c r="V111" s="153">
        <f t="shared" si="2"/>
        <v>0</v>
      </c>
      <c r="W111" s="90"/>
      <c r="Y111" s="180">
        <v>0</v>
      </c>
      <c r="Z111" s="180">
        <v>0</v>
      </c>
      <c r="AA111" s="180">
        <v>0</v>
      </c>
      <c r="AB111" s="180">
        <v>0</v>
      </c>
      <c r="AC111" s="180">
        <v>0</v>
      </c>
      <c r="AD111" s="180">
        <v>0</v>
      </c>
      <c r="AE111" s="180">
        <v>0</v>
      </c>
      <c r="AF111" s="180">
        <v>0</v>
      </c>
      <c r="AG111" s="180">
        <v>0</v>
      </c>
      <c r="AH111" s="180">
        <v>0</v>
      </c>
      <c r="AI111" s="180">
        <v>0</v>
      </c>
      <c r="AJ111" s="180">
        <v>0</v>
      </c>
      <c r="AK111" s="180">
        <v>0</v>
      </c>
      <c r="AL111" s="180">
        <v>0</v>
      </c>
      <c r="AM111" s="180">
        <v>0</v>
      </c>
      <c r="AN111" s="180">
        <v>0</v>
      </c>
      <c r="AO111" s="180">
        <v>0</v>
      </c>
      <c r="AP111" s="180">
        <v>0</v>
      </c>
      <c r="AQ111" s="180">
        <v>0</v>
      </c>
      <c r="AR111" s="180">
        <v>0</v>
      </c>
      <c r="AS111" s="180">
        <v>0</v>
      </c>
      <c r="AT111" s="180">
        <v>0</v>
      </c>
      <c r="AU111" s="180">
        <v>0</v>
      </c>
      <c r="AV111" s="180">
        <v>0</v>
      </c>
      <c r="AW111" s="180">
        <v>0</v>
      </c>
      <c r="AX111" s="180">
        <v>0</v>
      </c>
      <c r="AY111" s="90"/>
      <c r="AZ111" s="180">
        <v>0</v>
      </c>
      <c r="BA111" s="180">
        <v>0</v>
      </c>
      <c r="BB111" s="180">
        <v>0</v>
      </c>
      <c r="BC111" s="180">
        <v>0</v>
      </c>
      <c r="BD111" s="180">
        <v>0</v>
      </c>
      <c r="BE111" s="180">
        <v>0</v>
      </c>
      <c r="BF111" s="180">
        <v>0</v>
      </c>
      <c r="BG111" s="181"/>
      <c r="BH111" s="90"/>
      <c r="BI111" s="180">
        <v>0</v>
      </c>
      <c r="BJ111" s="180">
        <v>0</v>
      </c>
      <c r="BK111" s="180">
        <v>0</v>
      </c>
      <c r="BL111" s="90"/>
      <c r="BN111" s="90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78"/>
    </row>
    <row r="112" spans="2:84" ht="15" hidden="1" customHeight="1" x14ac:dyDescent="0.3">
      <c r="B112" s="90"/>
      <c r="C112" s="212">
        <f t="shared" si="3"/>
        <v>98</v>
      </c>
      <c r="D112" s="212"/>
      <c r="E112" s="212"/>
      <c r="F112" s="245"/>
      <c r="G112" s="212"/>
      <c r="H112" s="212"/>
      <c r="I112" s="212"/>
      <c r="J112" s="270"/>
      <c r="K112" s="270"/>
      <c r="L112" s="251"/>
      <c r="M112" s="245"/>
      <c r="N112" s="217"/>
      <c r="O112" s="212"/>
      <c r="P112" s="269"/>
      <c r="Q112" s="254"/>
      <c r="R112" s="109"/>
      <c r="S112" s="156"/>
      <c r="T112" s="156"/>
      <c r="U112" s="156"/>
      <c r="V112" s="153">
        <f t="shared" si="2"/>
        <v>0</v>
      </c>
      <c r="W112" s="90"/>
      <c r="Y112" s="180">
        <v>0</v>
      </c>
      <c r="Z112" s="180">
        <v>0</v>
      </c>
      <c r="AA112" s="180">
        <v>0</v>
      </c>
      <c r="AB112" s="180">
        <v>0</v>
      </c>
      <c r="AC112" s="180">
        <v>0</v>
      </c>
      <c r="AD112" s="180">
        <v>0</v>
      </c>
      <c r="AE112" s="180">
        <v>0</v>
      </c>
      <c r="AF112" s="180">
        <v>0</v>
      </c>
      <c r="AG112" s="180">
        <v>0</v>
      </c>
      <c r="AH112" s="180">
        <v>0</v>
      </c>
      <c r="AI112" s="180">
        <v>0</v>
      </c>
      <c r="AJ112" s="180">
        <v>0</v>
      </c>
      <c r="AK112" s="180">
        <v>0</v>
      </c>
      <c r="AL112" s="180">
        <v>0</v>
      </c>
      <c r="AM112" s="180">
        <v>0</v>
      </c>
      <c r="AN112" s="180">
        <v>0</v>
      </c>
      <c r="AO112" s="180">
        <v>0</v>
      </c>
      <c r="AP112" s="180">
        <v>0</v>
      </c>
      <c r="AQ112" s="180">
        <v>0</v>
      </c>
      <c r="AR112" s="180">
        <v>0</v>
      </c>
      <c r="AS112" s="180">
        <v>0</v>
      </c>
      <c r="AT112" s="180">
        <v>0</v>
      </c>
      <c r="AU112" s="180">
        <v>0</v>
      </c>
      <c r="AV112" s="180">
        <v>0</v>
      </c>
      <c r="AW112" s="180">
        <v>0</v>
      </c>
      <c r="AX112" s="180">
        <v>0</v>
      </c>
      <c r="AY112" s="90"/>
      <c r="AZ112" s="180">
        <v>0</v>
      </c>
      <c r="BA112" s="180">
        <v>0</v>
      </c>
      <c r="BB112" s="180">
        <v>0</v>
      </c>
      <c r="BC112" s="180">
        <v>0</v>
      </c>
      <c r="BD112" s="180">
        <v>0</v>
      </c>
      <c r="BE112" s="180">
        <v>0</v>
      </c>
      <c r="BF112" s="180">
        <v>0</v>
      </c>
      <c r="BG112" s="181"/>
      <c r="BH112" s="90"/>
      <c r="BI112" s="180">
        <v>0</v>
      </c>
      <c r="BJ112" s="180">
        <v>0</v>
      </c>
      <c r="BK112" s="180">
        <v>0</v>
      </c>
      <c r="BL112" s="90"/>
      <c r="BN112" s="90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78"/>
    </row>
    <row r="113" spans="2:84" ht="15" hidden="1" customHeight="1" x14ac:dyDescent="0.3">
      <c r="B113" s="90"/>
      <c r="C113" s="212">
        <f t="shared" si="3"/>
        <v>99</v>
      </c>
      <c r="D113" s="212"/>
      <c r="E113" s="212"/>
      <c r="F113" s="245"/>
      <c r="G113" s="212"/>
      <c r="H113" s="212"/>
      <c r="I113" s="212"/>
      <c r="J113" s="270"/>
      <c r="K113" s="270"/>
      <c r="L113" s="251"/>
      <c r="M113" s="245"/>
      <c r="N113" s="217"/>
      <c r="O113" s="212"/>
      <c r="P113" s="269"/>
      <c r="Q113" s="254"/>
      <c r="R113" s="109"/>
      <c r="S113" s="156"/>
      <c r="T113" s="156"/>
      <c r="U113" s="156"/>
      <c r="V113" s="153">
        <f t="shared" si="2"/>
        <v>0</v>
      </c>
      <c r="W113" s="90"/>
      <c r="Y113" s="180">
        <v>0</v>
      </c>
      <c r="Z113" s="180">
        <v>0</v>
      </c>
      <c r="AA113" s="180">
        <v>0</v>
      </c>
      <c r="AB113" s="180">
        <v>0</v>
      </c>
      <c r="AC113" s="180">
        <v>0</v>
      </c>
      <c r="AD113" s="180">
        <v>0</v>
      </c>
      <c r="AE113" s="180">
        <v>0</v>
      </c>
      <c r="AF113" s="180">
        <v>0</v>
      </c>
      <c r="AG113" s="180">
        <v>0</v>
      </c>
      <c r="AH113" s="180">
        <v>0</v>
      </c>
      <c r="AI113" s="180">
        <v>0</v>
      </c>
      <c r="AJ113" s="180">
        <v>0</v>
      </c>
      <c r="AK113" s="180">
        <v>0</v>
      </c>
      <c r="AL113" s="180">
        <v>0</v>
      </c>
      <c r="AM113" s="180">
        <v>0</v>
      </c>
      <c r="AN113" s="180">
        <v>0</v>
      </c>
      <c r="AO113" s="180">
        <v>0</v>
      </c>
      <c r="AP113" s="180">
        <v>0</v>
      </c>
      <c r="AQ113" s="180">
        <v>0</v>
      </c>
      <c r="AR113" s="180">
        <v>0</v>
      </c>
      <c r="AS113" s="180">
        <v>0</v>
      </c>
      <c r="AT113" s="180">
        <v>0</v>
      </c>
      <c r="AU113" s="180">
        <v>0</v>
      </c>
      <c r="AV113" s="180">
        <v>0</v>
      </c>
      <c r="AW113" s="180">
        <v>0</v>
      </c>
      <c r="AX113" s="180">
        <v>0</v>
      </c>
      <c r="AY113" s="90"/>
      <c r="AZ113" s="180">
        <v>0</v>
      </c>
      <c r="BA113" s="180">
        <v>0</v>
      </c>
      <c r="BB113" s="180">
        <v>0</v>
      </c>
      <c r="BC113" s="180">
        <v>0</v>
      </c>
      <c r="BD113" s="180">
        <v>0</v>
      </c>
      <c r="BE113" s="180">
        <v>0</v>
      </c>
      <c r="BF113" s="180">
        <v>0</v>
      </c>
      <c r="BG113" s="181"/>
      <c r="BH113" s="90"/>
      <c r="BI113" s="180">
        <v>0</v>
      </c>
      <c r="BJ113" s="180">
        <v>0</v>
      </c>
      <c r="BK113" s="180">
        <v>0</v>
      </c>
      <c r="BL113" s="90"/>
      <c r="BN113" s="90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78"/>
    </row>
    <row r="114" spans="2:84" ht="15" hidden="1" customHeight="1" x14ac:dyDescent="0.3">
      <c r="B114" s="90"/>
      <c r="C114" s="212">
        <f t="shared" si="3"/>
        <v>100</v>
      </c>
      <c r="D114" s="212"/>
      <c r="E114" s="212"/>
      <c r="F114" s="245"/>
      <c r="G114" s="212"/>
      <c r="H114" s="212"/>
      <c r="I114" s="212"/>
      <c r="J114" s="270"/>
      <c r="K114" s="270"/>
      <c r="L114" s="251"/>
      <c r="M114" s="245"/>
      <c r="N114" s="217"/>
      <c r="O114" s="212"/>
      <c r="P114" s="269"/>
      <c r="Q114" s="254"/>
      <c r="R114" s="109"/>
      <c r="S114" s="156"/>
      <c r="T114" s="156"/>
      <c r="U114" s="156"/>
      <c r="V114" s="153">
        <f t="shared" si="2"/>
        <v>0</v>
      </c>
      <c r="W114" s="90"/>
      <c r="Y114" s="180">
        <v>0</v>
      </c>
      <c r="Z114" s="180">
        <v>0</v>
      </c>
      <c r="AA114" s="180">
        <v>0</v>
      </c>
      <c r="AB114" s="180">
        <v>0</v>
      </c>
      <c r="AC114" s="180">
        <v>0</v>
      </c>
      <c r="AD114" s="180">
        <v>0</v>
      </c>
      <c r="AE114" s="180">
        <v>0</v>
      </c>
      <c r="AF114" s="180">
        <v>0</v>
      </c>
      <c r="AG114" s="180">
        <v>0</v>
      </c>
      <c r="AH114" s="180">
        <v>0</v>
      </c>
      <c r="AI114" s="180">
        <v>0</v>
      </c>
      <c r="AJ114" s="180">
        <v>0</v>
      </c>
      <c r="AK114" s="180">
        <v>0</v>
      </c>
      <c r="AL114" s="180">
        <v>0</v>
      </c>
      <c r="AM114" s="180">
        <v>0</v>
      </c>
      <c r="AN114" s="180">
        <v>0</v>
      </c>
      <c r="AO114" s="180">
        <v>0</v>
      </c>
      <c r="AP114" s="180">
        <v>0</v>
      </c>
      <c r="AQ114" s="180">
        <v>0</v>
      </c>
      <c r="AR114" s="180">
        <v>0</v>
      </c>
      <c r="AS114" s="180">
        <v>0</v>
      </c>
      <c r="AT114" s="180">
        <v>0</v>
      </c>
      <c r="AU114" s="180">
        <v>0</v>
      </c>
      <c r="AV114" s="180">
        <v>0</v>
      </c>
      <c r="AW114" s="180">
        <v>0</v>
      </c>
      <c r="AX114" s="180">
        <v>0</v>
      </c>
      <c r="AY114" s="90"/>
      <c r="AZ114" s="180">
        <v>0</v>
      </c>
      <c r="BA114" s="180">
        <v>0</v>
      </c>
      <c r="BB114" s="180">
        <v>0</v>
      </c>
      <c r="BC114" s="180">
        <v>0</v>
      </c>
      <c r="BD114" s="180">
        <v>0</v>
      </c>
      <c r="BE114" s="180">
        <v>0</v>
      </c>
      <c r="BF114" s="180">
        <v>0</v>
      </c>
      <c r="BG114" s="181"/>
      <c r="BH114" s="90"/>
      <c r="BI114" s="180">
        <v>0</v>
      </c>
      <c r="BJ114" s="180">
        <v>0</v>
      </c>
      <c r="BK114" s="180">
        <v>0</v>
      </c>
      <c r="BL114" s="90"/>
      <c r="BN114" s="90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78"/>
    </row>
    <row r="115" spans="2:84" ht="15" hidden="1" customHeight="1" x14ac:dyDescent="0.3">
      <c r="B115" s="90"/>
      <c r="C115" s="212">
        <f t="shared" si="3"/>
        <v>101</v>
      </c>
      <c r="D115" s="212"/>
      <c r="E115" s="212"/>
      <c r="F115" s="245"/>
      <c r="G115" s="212"/>
      <c r="H115" s="212"/>
      <c r="I115" s="212"/>
      <c r="J115" s="270"/>
      <c r="K115" s="270"/>
      <c r="L115" s="251"/>
      <c r="M115" s="245"/>
      <c r="N115" s="217"/>
      <c r="O115" s="212"/>
      <c r="P115" s="269"/>
      <c r="Q115" s="254"/>
      <c r="R115" s="109"/>
      <c r="S115" s="156"/>
      <c r="T115" s="156"/>
      <c r="U115" s="156"/>
      <c r="V115" s="153">
        <f t="shared" si="2"/>
        <v>0</v>
      </c>
      <c r="W115" s="90"/>
      <c r="Y115" s="180">
        <v>0</v>
      </c>
      <c r="Z115" s="180">
        <v>0</v>
      </c>
      <c r="AA115" s="180">
        <v>0</v>
      </c>
      <c r="AB115" s="180">
        <v>0</v>
      </c>
      <c r="AC115" s="180">
        <v>0</v>
      </c>
      <c r="AD115" s="180">
        <v>0</v>
      </c>
      <c r="AE115" s="180">
        <v>0</v>
      </c>
      <c r="AF115" s="180">
        <v>0</v>
      </c>
      <c r="AG115" s="180">
        <v>0</v>
      </c>
      <c r="AH115" s="180">
        <v>0</v>
      </c>
      <c r="AI115" s="180">
        <v>0</v>
      </c>
      <c r="AJ115" s="180">
        <v>0</v>
      </c>
      <c r="AK115" s="180">
        <v>0</v>
      </c>
      <c r="AL115" s="180">
        <v>0</v>
      </c>
      <c r="AM115" s="180">
        <v>0</v>
      </c>
      <c r="AN115" s="180">
        <v>0</v>
      </c>
      <c r="AO115" s="180">
        <v>0</v>
      </c>
      <c r="AP115" s="180">
        <v>0</v>
      </c>
      <c r="AQ115" s="180">
        <v>0</v>
      </c>
      <c r="AR115" s="180">
        <v>0</v>
      </c>
      <c r="AS115" s="180">
        <v>0</v>
      </c>
      <c r="AT115" s="180">
        <v>0</v>
      </c>
      <c r="AU115" s="180">
        <v>0</v>
      </c>
      <c r="AV115" s="180">
        <v>0</v>
      </c>
      <c r="AW115" s="180">
        <v>0</v>
      </c>
      <c r="AX115" s="180">
        <v>0</v>
      </c>
      <c r="AY115" s="90"/>
      <c r="AZ115" s="180">
        <v>0</v>
      </c>
      <c r="BA115" s="180">
        <v>0</v>
      </c>
      <c r="BB115" s="180">
        <v>0</v>
      </c>
      <c r="BC115" s="180">
        <v>0</v>
      </c>
      <c r="BD115" s="180">
        <v>0</v>
      </c>
      <c r="BE115" s="180">
        <v>0</v>
      </c>
      <c r="BF115" s="180">
        <v>0</v>
      </c>
      <c r="BG115" s="181"/>
      <c r="BH115" s="90"/>
      <c r="BI115" s="180">
        <v>0</v>
      </c>
      <c r="BJ115" s="180">
        <v>0</v>
      </c>
      <c r="BK115" s="180">
        <v>0</v>
      </c>
      <c r="BL115" s="90"/>
      <c r="BN115" s="90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78"/>
    </row>
    <row r="116" spans="2:84" ht="15" hidden="1" customHeight="1" x14ac:dyDescent="0.3">
      <c r="B116" s="90"/>
      <c r="C116" s="212">
        <f t="shared" si="3"/>
        <v>102</v>
      </c>
      <c r="D116" s="212"/>
      <c r="E116" s="212"/>
      <c r="F116" s="245"/>
      <c r="G116" s="212"/>
      <c r="H116" s="212"/>
      <c r="I116" s="212"/>
      <c r="J116" s="270"/>
      <c r="K116" s="270"/>
      <c r="L116" s="251"/>
      <c r="M116" s="245"/>
      <c r="N116" s="217"/>
      <c r="O116" s="212"/>
      <c r="P116" s="254"/>
      <c r="Q116" s="254"/>
      <c r="R116" s="109"/>
      <c r="S116" s="156"/>
      <c r="T116" s="156"/>
      <c r="U116" s="156"/>
      <c r="V116" s="153">
        <f t="shared" si="2"/>
        <v>0</v>
      </c>
      <c r="W116" s="90"/>
      <c r="Y116" s="180">
        <v>0</v>
      </c>
      <c r="Z116" s="180">
        <v>0</v>
      </c>
      <c r="AA116" s="180">
        <v>0</v>
      </c>
      <c r="AB116" s="180">
        <v>0</v>
      </c>
      <c r="AC116" s="180">
        <v>0</v>
      </c>
      <c r="AD116" s="180">
        <v>0</v>
      </c>
      <c r="AE116" s="180">
        <v>0</v>
      </c>
      <c r="AF116" s="180">
        <v>0</v>
      </c>
      <c r="AG116" s="180">
        <v>0</v>
      </c>
      <c r="AH116" s="180">
        <v>0</v>
      </c>
      <c r="AI116" s="180">
        <v>0</v>
      </c>
      <c r="AJ116" s="180">
        <v>0</v>
      </c>
      <c r="AK116" s="180">
        <v>0</v>
      </c>
      <c r="AL116" s="180">
        <v>0</v>
      </c>
      <c r="AM116" s="180">
        <v>0</v>
      </c>
      <c r="AN116" s="180">
        <v>0</v>
      </c>
      <c r="AO116" s="180">
        <v>0</v>
      </c>
      <c r="AP116" s="180">
        <v>0</v>
      </c>
      <c r="AQ116" s="180">
        <v>0</v>
      </c>
      <c r="AR116" s="180">
        <v>0</v>
      </c>
      <c r="AS116" s="180">
        <v>0</v>
      </c>
      <c r="AT116" s="180">
        <v>0</v>
      </c>
      <c r="AU116" s="180">
        <v>0</v>
      </c>
      <c r="AV116" s="180">
        <v>0</v>
      </c>
      <c r="AW116" s="180">
        <v>0</v>
      </c>
      <c r="AX116" s="180">
        <v>0</v>
      </c>
      <c r="AY116" s="90"/>
      <c r="AZ116" s="180">
        <v>0</v>
      </c>
      <c r="BA116" s="180">
        <v>0</v>
      </c>
      <c r="BB116" s="180">
        <v>0</v>
      </c>
      <c r="BC116" s="180">
        <v>0</v>
      </c>
      <c r="BD116" s="180">
        <v>0</v>
      </c>
      <c r="BE116" s="180">
        <v>0</v>
      </c>
      <c r="BF116" s="180">
        <v>0</v>
      </c>
      <c r="BG116" s="181"/>
      <c r="BH116" s="90"/>
      <c r="BI116" s="180">
        <v>0</v>
      </c>
      <c r="BJ116" s="180">
        <v>0</v>
      </c>
      <c r="BK116" s="180">
        <v>0</v>
      </c>
      <c r="BL116" s="90"/>
      <c r="BN116" s="90"/>
      <c r="BO116" s="112"/>
      <c r="BP116" s="112"/>
      <c r="BQ116" s="112"/>
      <c r="BR116" s="112"/>
      <c r="BS116" s="112"/>
      <c r="BT116" s="112"/>
      <c r="BU116" s="112"/>
      <c r="BV116" s="112"/>
      <c r="BW116" s="112"/>
      <c r="BX116" s="112"/>
      <c r="BY116" s="112"/>
      <c r="BZ116" s="112"/>
      <c r="CA116" s="112"/>
      <c r="CB116" s="112"/>
      <c r="CC116" s="112"/>
      <c r="CD116" s="112"/>
      <c r="CE116" s="112"/>
      <c r="CF116" s="178"/>
    </row>
    <row r="117" spans="2:84" ht="15" hidden="1" customHeight="1" x14ac:dyDescent="0.3">
      <c r="B117" s="90"/>
      <c r="C117" s="212">
        <f t="shared" si="3"/>
        <v>103</v>
      </c>
      <c r="D117" s="212"/>
      <c r="E117" s="212"/>
      <c r="F117" s="245"/>
      <c r="G117" s="212"/>
      <c r="H117" s="212"/>
      <c r="I117" s="212"/>
      <c r="J117" s="270"/>
      <c r="K117" s="270"/>
      <c r="L117" s="251"/>
      <c r="M117" s="245"/>
      <c r="N117" s="217"/>
      <c r="O117" s="212"/>
      <c r="P117" s="269"/>
      <c r="Q117" s="254"/>
      <c r="R117" s="109"/>
      <c r="S117" s="156"/>
      <c r="T117" s="156"/>
      <c r="U117" s="156"/>
      <c r="V117" s="153">
        <f t="shared" si="2"/>
        <v>0</v>
      </c>
      <c r="W117" s="90"/>
      <c r="Y117" s="180">
        <v>0</v>
      </c>
      <c r="Z117" s="180">
        <v>0</v>
      </c>
      <c r="AA117" s="180">
        <v>0</v>
      </c>
      <c r="AB117" s="180">
        <v>0</v>
      </c>
      <c r="AC117" s="180">
        <v>0</v>
      </c>
      <c r="AD117" s="180">
        <v>0</v>
      </c>
      <c r="AE117" s="180">
        <v>0</v>
      </c>
      <c r="AF117" s="180">
        <v>0</v>
      </c>
      <c r="AG117" s="180">
        <v>0</v>
      </c>
      <c r="AH117" s="180">
        <v>0</v>
      </c>
      <c r="AI117" s="180">
        <v>0</v>
      </c>
      <c r="AJ117" s="180">
        <v>0</v>
      </c>
      <c r="AK117" s="180">
        <v>0</v>
      </c>
      <c r="AL117" s="180">
        <v>0</v>
      </c>
      <c r="AM117" s="180">
        <v>0</v>
      </c>
      <c r="AN117" s="180">
        <v>0</v>
      </c>
      <c r="AO117" s="180">
        <v>0</v>
      </c>
      <c r="AP117" s="180">
        <v>0</v>
      </c>
      <c r="AQ117" s="180">
        <v>0</v>
      </c>
      <c r="AR117" s="180">
        <v>0</v>
      </c>
      <c r="AS117" s="180">
        <v>0</v>
      </c>
      <c r="AT117" s="180">
        <v>0</v>
      </c>
      <c r="AU117" s="180">
        <v>0</v>
      </c>
      <c r="AV117" s="180">
        <v>0</v>
      </c>
      <c r="AW117" s="180">
        <v>0</v>
      </c>
      <c r="AX117" s="180">
        <v>0</v>
      </c>
      <c r="AY117" s="90"/>
      <c r="AZ117" s="180">
        <v>0</v>
      </c>
      <c r="BA117" s="180">
        <v>0</v>
      </c>
      <c r="BB117" s="180">
        <v>0</v>
      </c>
      <c r="BC117" s="180">
        <v>0</v>
      </c>
      <c r="BD117" s="180">
        <v>0</v>
      </c>
      <c r="BE117" s="180">
        <v>0</v>
      </c>
      <c r="BF117" s="180">
        <v>0</v>
      </c>
      <c r="BG117" s="181"/>
      <c r="BH117" s="90"/>
      <c r="BI117" s="180">
        <v>0</v>
      </c>
      <c r="BJ117" s="180">
        <v>0</v>
      </c>
      <c r="BK117" s="180">
        <v>0</v>
      </c>
      <c r="BL117" s="90"/>
      <c r="BN117" s="90"/>
      <c r="BO117" s="112"/>
      <c r="BP117" s="112"/>
      <c r="BQ117" s="112"/>
      <c r="BR117" s="112"/>
      <c r="BS117" s="112"/>
      <c r="BT117" s="112"/>
      <c r="BU117" s="112"/>
      <c r="BV117" s="112"/>
      <c r="BW117" s="112"/>
      <c r="BX117" s="112"/>
      <c r="BY117" s="112"/>
      <c r="BZ117" s="112"/>
      <c r="CA117" s="112"/>
      <c r="CB117" s="112"/>
      <c r="CC117" s="112"/>
      <c r="CD117" s="112"/>
      <c r="CE117" s="112"/>
      <c r="CF117" s="178"/>
    </row>
    <row r="118" spans="2:84" ht="15" hidden="1" customHeight="1" x14ac:dyDescent="0.3">
      <c r="B118" s="90"/>
      <c r="C118" s="212">
        <f t="shared" si="3"/>
        <v>104</v>
      </c>
      <c r="D118" s="212"/>
      <c r="E118" s="212"/>
      <c r="F118" s="245"/>
      <c r="G118" s="212"/>
      <c r="H118" s="212"/>
      <c r="I118" s="212"/>
      <c r="J118" s="270"/>
      <c r="K118" s="270"/>
      <c r="L118" s="251"/>
      <c r="M118" s="245"/>
      <c r="N118" s="217"/>
      <c r="O118" s="212"/>
      <c r="P118" s="269"/>
      <c r="Q118" s="254"/>
      <c r="R118" s="109"/>
      <c r="S118" s="156"/>
      <c r="T118" s="156"/>
      <c r="U118" s="156"/>
      <c r="V118" s="153">
        <f t="shared" si="2"/>
        <v>0</v>
      </c>
      <c r="W118" s="90"/>
      <c r="Y118" s="180">
        <v>0</v>
      </c>
      <c r="Z118" s="180">
        <v>0</v>
      </c>
      <c r="AA118" s="180">
        <v>0</v>
      </c>
      <c r="AB118" s="180">
        <v>0</v>
      </c>
      <c r="AC118" s="180">
        <v>0</v>
      </c>
      <c r="AD118" s="180">
        <v>0</v>
      </c>
      <c r="AE118" s="180">
        <v>0</v>
      </c>
      <c r="AF118" s="180">
        <v>0</v>
      </c>
      <c r="AG118" s="180">
        <v>0</v>
      </c>
      <c r="AH118" s="180">
        <v>0</v>
      </c>
      <c r="AI118" s="180">
        <v>0</v>
      </c>
      <c r="AJ118" s="180">
        <v>0</v>
      </c>
      <c r="AK118" s="180">
        <v>0</v>
      </c>
      <c r="AL118" s="180">
        <v>0</v>
      </c>
      <c r="AM118" s="180">
        <v>0</v>
      </c>
      <c r="AN118" s="180">
        <v>0</v>
      </c>
      <c r="AO118" s="180">
        <v>0</v>
      </c>
      <c r="AP118" s="180">
        <v>0</v>
      </c>
      <c r="AQ118" s="180">
        <v>0</v>
      </c>
      <c r="AR118" s="180">
        <v>0</v>
      </c>
      <c r="AS118" s="180">
        <v>0</v>
      </c>
      <c r="AT118" s="180">
        <v>0</v>
      </c>
      <c r="AU118" s="180">
        <v>0</v>
      </c>
      <c r="AV118" s="180">
        <v>0</v>
      </c>
      <c r="AW118" s="180">
        <v>0</v>
      </c>
      <c r="AX118" s="180">
        <v>0</v>
      </c>
      <c r="AY118" s="90"/>
      <c r="AZ118" s="180">
        <v>0</v>
      </c>
      <c r="BA118" s="180">
        <v>0</v>
      </c>
      <c r="BB118" s="180">
        <v>0</v>
      </c>
      <c r="BC118" s="180">
        <v>0</v>
      </c>
      <c r="BD118" s="180">
        <v>0</v>
      </c>
      <c r="BE118" s="180">
        <v>0</v>
      </c>
      <c r="BF118" s="180">
        <v>0</v>
      </c>
      <c r="BG118" s="181"/>
      <c r="BH118" s="90"/>
      <c r="BI118" s="180">
        <v>0</v>
      </c>
      <c r="BJ118" s="180">
        <v>0</v>
      </c>
      <c r="BK118" s="180">
        <v>0</v>
      </c>
      <c r="BL118" s="90"/>
      <c r="BN118" s="90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78"/>
    </row>
    <row r="119" spans="2:84" ht="15" hidden="1" customHeight="1" x14ac:dyDescent="0.3">
      <c r="B119" s="90"/>
      <c r="C119" s="212">
        <f t="shared" si="3"/>
        <v>105</v>
      </c>
      <c r="D119" s="212"/>
      <c r="E119" s="212"/>
      <c r="F119" s="245"/>
      <c r="G119" s="212"/>
      <c r="H119" s="212"/>
      <c r="I119" s="212"/>
      <c r="J119" s="270"/>
      <c r="K119" s="270"/>
      <c r="L119" s="251"/>
      <c r="M119" s="245"/>
      <c r="N119" s="217"/>
      <c r="O119" s="212"/>
      <c r="P119" s="269"/>
      <c r="Q119" s="254"/>
      <c r="R119" s="109"/>
      <c r="S119" s="156"/>
      <c r="T119" s="156"/>
      <c r="U119" s="156"/>
      <c r="V119" s="153">
        <f t="shared" si="2"/>
        <v>0</v>
      </c>
      <c r="W119" s="90"/>
      <c r="Y119" s="180">
        <v>0</v>
      </c>
      <c r="Z119" s="180">
        <v>0</v>
      </c>
      <c r="AA119" s="180">
        <v>0</v>
      </c>
      <c r="AB119" s="180">
        <v>0</v>
      </c>
      <c r="AC119" s="180">
        <v>0</v>
      </c>
      <c r="AD119" s="180">
        <v>0</v>
      </c>
      <c r="AE119" s="180">
        <v>0</v>
      </c>
      <c r="AF119" s="180">
        <v>0</v>
      </c>
      <c r="AG119" s="180">
        <v>0</v>
      </c>
      <c r="AH119" s="180">
        <v>0</v>
      </c>
      <c r="AI119" s="180">
        <v>0</v>
      </c>
      <c r="AJ119" s="180">
        <v>0</v>
      </c>
      <c r="AK119" s="180">
        <v>0</v>
      </c>
      <c r="AL119" s="180">
        <v>0</v>
      </c>
      <c r="AM119" s="180">
        <v>0</v>
      </c>
      <c r="AN119" s="180">
        <v>0</v>
      </c>
      <c r="AO119" s="180">
        <v>0</v>
      </c>
      <c r="AP119" s="180">
        <v>0</v>
      </c>
      <c r="AQ119" s="180">
        <v>0</v>
      </c>
      <c r="AR119" s="180">
        <v>0</v>
      </c>
      <c r="AS119" s="180">
        <v>0</v>
      </c>
      <c r="AT119" s="180">
        <v>0</v>
      </c>
      <c r="AU119" s="180">
        <v>0</v>
      </c>
      <c r="AV119" s="180">
        <v>0</v>
      </c>
      <c r="AW119" s="180">
        <v>0</v>
      </c>
      <c r="AX119" s="180">
        <v>0</v>
      </c>
      <c r="AY119" s="90"/>
      <c r="AZ119" s="180">
        <v>0</v>
      </c>
      <c r="BA119" s="180">
        <v>0</v>
      </c>
      <c r="BB119" s="180">
        <v>0</v>
      </c>
      <c r="BC119" s="180">
        <v>0</v>
      </c>
      <c r="BD119" s="180">
        <v>0</v>
      </c>
      <c r="BE119" s="180">
        <v>0</v>
      </c>
      <c r="BF119" s="180">
        <v>0</v>
      </c>
      <c r="BG119" s="181"/>
      <c r="BH119" s="90"/>
      <c r="BI119" s="180">
        <v>0</v>
      </c>
      <c r="BJ119" s="180">
        <v>0</v>
      </c>
      <c r="BK119" s="180">
        <v>0</v>
      </c>
      <c r="BL119" s="90"/>
      <c r="BN119" s="90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78"/>
    </row>
    <row r="120" spans="2:84" ht="15" hidden="1" customHeight="1" x14ac:dyDescent="0.3">
      <c r="B120" s="90"/>
      <c r="C120" s="212">
        <f t="shared" si="3"/>
        <v>106</v>
      </c>
      <c r="D120" s="212"/>
      <c r="E120" s="212"/>
      <c r="F120" s="245"/>
      <c r="G120" s="212"/>
      <c r="H120" s="212"/>
      <c r="I120" s="212"/>
      <c r="J120" s="270"/>
      <c r="K120" s="270"/>
      <c r="L120" s="251"/>
      <c r="M120" s="245"/>
      <c r="N120" s="217"/>
      <c r="O120" s="212"/>
      <c r="P120" s="269"/>
      <c r="Q120" s="254"/>
      <c r="R120" s="109"/>
      <c r="S120" s="156"/>
      <c r="T120" s="156"/>
      <c r="U120" s="156"/>
      <c r="V120" s="153">
        <f t="shared" si="2"/>
        <v>0</v>
      </c>
      <c r="W120" s="90"/>
      <c r="Y120" s="180">
        <v>0</v>
      </c>
      <c r="Z120" s="180">
        <v>0</v>
      </c>
      <c r="AA120" s="180">
        <v>0</v>
      </c>
      <c r="AB120" s="180">
        <v>0</v>
      </c>
      <c r="AC120" s="180">
        <v>0</v>
      </c>
      <c r="AD120" s="180">
        <v>0</v>
      </c>
      <c r="AE120" s="180">
        <v>0</v>
      </c>
      <c r="AF120" s="180">
        <v>0</v>
      </c>
      <c r="AG120" s="180">
        <v>0</v>
      </c>
      <c r="AH120" s="180">
        <v>0</v>
      </c>
      <c r="AI120" s="180">
        <v>0</v>
      </c>
      <c r="AJ120" s="180">
        <v>0</v>
      </c>
      <c r="AK120" s="180">
        <v>0</v>
      </c>
      <c r="AL120" s="180">
        <v>0</v>
      </c>
      <c r="AM120" s="180">
        <v>0</v>
      </c>
      <c r="AN120" s="180">
        <v>0</v>
      </c>
      <c r="AO120" s="180">
        <v>0</v>
      </c>
      <c r="AP120" s="180">
        <v>0</v>
      </c>
      <c r="AQ120" s="180">
        <v>0</v>
      </c>
      <c r="AR120" s="180">
        <v>0</v>
      </c>
      <c r="AS120" s="180">
        <v>0</v>
      </c>
      <c r="AT120" s="180">
        <v>0</v>
      </c>
      <c r="AU120" s="180">
        <v>0</v>
      </c>
      <c r="AV120" s="180">
        <v>0</v>
      </c>
      <c r="AW120" s="180">
        <v>0</v>
      </c>
      <c r="AX120" s="180">
        <v>0</v>
      </c>
      <c r="AY120" s="90"/>
      <c r="AZ120" s="180">
        <v>0</v>
      </c>
      <c r="BA120" s="180">
        <v>0</v>
      </c>
      <c r="BB120" s="180">
        <v>0</v>
      </c>
      <c r="BC120" s="180">
        <v>0</v>
      </c>
      <c r="BD120" s="180">
        <v>0</v>
      </c>
      <c r="BE120" s="180">
        <v>0</v>
      </c>
      <c r="BF120" s="180">
        <v>0</v>
      </c>
      <c r="BG120" s="181"/>
      <c r="BH120" s="90"/>
      <c r="BI120" s="180">
        <v>0</v>
      </c>
      <c r="BJ120" s="180">
        <v>0</v>
      </c>
      <c r="BK120" s="180">
        <v>0</v>
      </c>
      <c r="BL120" s="90"/>
      <c r="BN120" s="90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78"/>
    </row>
    <row r="121" spans="2:84" ht="15" hidden="1" customHeight="1" x14ac:dyDescent="0.3">
      <c r="B121" s="90"/>
      <c r="C121" s="212">
        <f t="shared" si="3"/>
        <v>107</v>
      </c>
      <c r="D121" s="212"/>
      <c r="E121" s="212"/>
      <c r="F121" s="245"/>
      <c r="G121" s="212"/>
      <c r="H121" s="212"/>
      <c r="I121" s="212"/>
      <c r="J121" s="270"/>
      <c r="K121" s="270"/>
      <c r="L121" s="251"/>
      <c r="M121" s="245"/>
      <c r="N121" s="217"/>
      <c r="O121" s="212"/>
      <c r="P121" s="269"/>
      <c r="Q121" s="254"/>
      <c r="R121" s="109"/>
      <c r="S121" s="156"/>
      <c r="T121" s="156"/>
      <c r="U121" s="156"/>
      <c r="V121" s="153">
        <f t="shared" si="2"/>
        <v>0</v>
      </c>
      <c r="W121" s="90"/>
      <c r="Y121" s="180">
        <v>0</v>
      </c>
      <c r="Z121" s="180">
        <v>0</v>
      </c>
      <c r="AA121" s="180">
        <v>0</v>
      </c>
      <c r="AB121" s="180">
        <v>0</v>
      </c>
      <c r="AC121" s="180">
        <v>0</v>
      </c>
      <c r="AD121" s="180">
        <v>0</v>
      </c>
      <c r="AE121" s="180">
        <v>0</v>
      </c>
      <c r="AF121" s="180">
        <v>0</v>
      </c>
      <c r="AG121" s="180">
        <v>0</v>
      </c>
      <c r="AH121" s="180">
        <v>0</v>
      </c>
      <c r="AI121" s="180">
        <v>0</v>
      </c>
      <c r="AJ121" s="180">
        <v>0</v>
      </c>
      <c r="AK121" s="180">
        <v>0</v>
      </c>
      <c r="AL121" s="180">
        <v>0</v>
      </c>
      <c r="AM121" s="180">
        <v>0</v>
      </c>
      <c r="AN121" s="180">
        <v>0</v>
      </c>
      <c r="AO121" s="180">
        <v>0</v>
      </c>
      <c r="AP121" s="180">
        <v>0</v>
      </c>
      <c r="AQ121" s="180">
        <v>0</v>
      </c>
      <c r="AR121" s="180">
        <v>0</v>
      </c>
      <c r="AS121" s="180">
        <v>0</v>
      </c>
      <c r="AT121" s="180">
        <v>0</v>
      </c>
      <c r="AU121" s="180">
        <v>0</v>
      </c>
      <c r="AV121" s="180">
        <v>0</v>
      </c>
      <c r="AW121" s="180">
        <v>0</v>
      </c>
      <c r="AX121" s="180">
        <v>0</v>
      </c>
      <c r="AY121" s="90"/>
      <c r="AZ121" s="180">
        <v>0</v>
      </c>
      <c r="BA121" s="180">
        <v>0</v>
      </c>
      <c r="BB121" s="180">
        <v>0</v>
      </c>
      <c r="BC121" s="180">
        <v>0</v>
      </c>
      <c r="BD121" s="180">
        <v>0</v>
      </c>
      <c r="BE121" s="180">
        <v>0</v>
      </c>
      <c r="BF121" s="180">
        <v>0</v>
      </c>
      <c r="BG121" s="181"/>
      <c r="BH121" s="90"/>
      <c r="BI121" s="180">
        <v>0</v>
      </c>
      <c r="BJ121" s="180">
        <v>0</v>
      </c>
      <c r="BK121" s="180">
        <v>0</v>
      </c>
      <c r="BL121" s="90"/>
      <c r="BN121" s="90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78"/>
    </row>
    <row r="122" spans="2:84" ht="15" hidden="1" customHeight="1" x14ac:dyDescent="0.3">
      <c r="B122" s="90"/>
      <c r="C122" s="212">
        <f t="shared" si="3"/>
        <v>108</v>
      </c>
      <c r="D122" s="212"/>
      <c r="E122" s="212"/>
      <c r="F122" s="245"/>
      <c r="G122" s="212"/>
      <c r="H122" s="212"/>
      <c r="I122" s="212"/>
      <c r="J122" s="270"/>
      <c r="K122" s="270"/>
      <c r="L122" s="251"/>
      <c r="M122" s="245"/>
      <c r="N122" s="217"/>
      <c r="O122" s="212"/>
      <c r="P122" s="269"/>
      <c r="Q122" s="254"/>
      <c r="R122" s="109"/>
      <c r="S122" s="156"/>
      <c r="T122" s="156"/>
      <c r="U122" s="156"/>
      <c r="V122" s="153">
        <f t="shared" si="2"/>
        <v>0</v>
      </c>
      <c r="W122" s="90"/>
      <c r="Y122" s="180">
        <v>0</v>
      </c>
      <c r="Z122" s="180">
        <v>0</v>
      </c>
      <c r="AA122" s="180">
        <v>0</v>
      </c>
      <c r="AB122" s="180">
        <v>0</v>
      </c>
      <c r="AC122" s="180">
        <v>0</v>
      </c>
      <c r="AD122" s="180">
        <v>0</v>
      </c>
      <c r="AE122" s="180">
        <v>0</v>
      </c>
      <c r="AF122" s="180">
        <v>0</v>
      </c>
      <c r="AG122" s="180">
        <v>0</v>
      </c>
      <c r="AH122" s="180">
        <v>0</v>
      </c>
      <c r="AI122" s="180">
        <v>0</v>
      </c>
      <c r="AJ122" s="180">
        <v>0</v>
      </c>
      <c r="AK122" s="180">
        <v>0</v>
      </c>
      <c r="AL122" s="180">
        <v>0</v>
      </c>
      <c r="AM122" s="180">
        <v>0</v>
      </c>
      <c r="AN122" s="180">
        <v>0</v>
      </c>
      <c r="AO122" s="180">
        <v>0</v>
      </c>
      <c r="AP122" s="180">
        <v>0</v>
      </c>
      <c r="AQ122" s="180">
        <v>0</v>
      </c>
      <c r="AR122" s="180">
        <v>0</v>
      </c>
      <c r="AS122" s="180">
        <v>0</v>
      </c>
      <c r="AT122" s="180">
        <v>0</v>
      </c>
      <c r="AU122" s="180">
        <v>0</v>
      </c>
      <c r="AV122" s="180">
        <v>0</v>
      </c>
      <c r="AW122" s="180">
        <v>0</v>
      </c>
      <c r="AX122" s="180">
        <v>0</v>
      </c>
      <c r="AY122" s="90"/>
      <c r="AZ122" s="180">
        <v>0</v>
      </c>
      <c r="BA122" s="180">
        <v>0</v>
      </c>
      <c r="BB122" s="180">
        <v>0</v>
      </c>
      <c r="BC122" s="180">
        <v>0</v>
      </c>
      <c r="BD122" s="180">
        <v>0</v>
      </c>
      <c r="BE122" s="180">
        <v>0</v>
      </c>
      <c r="BF122" s="180">
        <v>0</v>
      </c>
      <c r="BG122" s="181"/>
      <c r="BH122" s="90"/>
      <c r="BI122" s="180">
        <v>0</v>
      </c>
      <c r="BJ122" s="180">
        <v>0</v>
      </c>
      <c r="BK122" s="180">
        <v>0</v>
      </c>
      <c r="BL122" s="90"/>
      <c r="BN122" s="90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78"/>
    </row>
    <row r="123" spans="2:84" ht="15" hidden="1" customHeight="1" x14ac:dyDescent="0.3">
      <c r="B123" s="90"/>
      <c r="C123" s="212">
        <f t="shared" si="3"/>
        <v>109</v>
      </c>
      <c r="D123" s="212"/>
      <c r="E123" s="212"/>
      <c r="F123" s="245"/>
      <c r="G123" s="212"/>
      <c r="H123" s="212"/>
      <c r="I123" s="212"/>
      <c r="J123" s="270"/>
      <c r="K123" s="270"/>
      <c r="L123" s="251"/>
      <c r="M123" s="245"/>
      <c r="N123" s="217"/>
      <c r="O123" s="212"/>
      <c r="P123" s="269"/>
      <c r="Q123" s="254"/>
      <c r="R123" s="109"/>
      <c r="S123" s="156"/>
      <c r="T123" s="156"/>
      <c r="U123" s="156"/>
      <c r="V123" s="153">
        <f t="shared" si="2"/>
        <v>0</v>
      </c>
      <c r="W123" s="90"/>
      <c r="Y123" s="180">
        <v>0</v>
      </c>
      <c r="Z123" s="180">
        <v>0</v>
      </c>
      <c r="AA123" s="180">
        <v>0</v>
      </c>
      <c r="AB123" s="180">
        <v>0</v>
      </c>
      <c r="AC123" s="180">
        <v>0</v>
      </c>
      <c r="AD123" s="180">
        <v>0</v>
      </c>
      <c r="AE123" s="180">
        <v>0</v>
      </c>
      <c r="AF123" s="180">
        <v>0</v>
      </c>
      <c r="AG123" s="180">
        <v>0</v>
      </c>
      <c r="AH123" s="180">
        <v>0</v>
      </c>
      <c r="AI123" s="180">
        <v>0</v>
      </c>
      <c r="AJ123" s="180">
        <v>0</v>
      </c>
      <c r="AK123" s="180">
        <v>0</v>
      </c>
      <c r="AL123" s="180">
        <v>0</v>
      </c>
      <c r="AM123" s="180">
        <v>0</v>
      </c>
      <c r="AN123" s="180">
        <v>0</v>
      </c>
      <c r="AO123" s="180">
        <v>0</v>
      </c>
      <c r="AP123" s="180">
        <v>0</v>
      </c>
      <c r="AQ123" s="180">
        <v>0</v>
      </c>
      <c r="AR123" s="180">
        <v>0</v>
      </c>
      <c r="AS123" s="180">
        <v>0</v>
      </c>
      <c r="AT123" s="180">
        <v>0</v>
      </c>
      <c r="AU123" s="180">
        <v>0</v>
      </c>
      <c r="AV123" s="180">
        <v>0</v>
      </c>
      <c r="AW123" s="180">
        <v>0</v>
      </c>
      <c r="AX123" s="180">
        <v>0</v>
      </c>
      <c r="AY123" s="90"/>
      <c r="AZ123" s="180">
        <v>0</v>
      </c>
      <c r="BA123" s="180">
        <v>0</v>
      </c>
      <c r="BB123" s="180">
        <v>0</v>
      </c>
      <c r="BC123" s="180">
        <v>0</v>
      </c>
      <c r="BD123" s="180">
        <v>0</v>
      </c>
      <c r="BE123" s="180">
        <v>0</v>
      </c>
      <c r="BF123" s="180">
        <v>0</v>
      </c>
      <c r="BG123" s="181"/>
      <c r="BH123" s="90"/>
      <c r="BI123" s="180">
        <v>0</v>
      </c>
      <c r="BJ123" s="180">
        <v>0</v>
      </c>
      <c r="BK123" s="180">
        <v>0</v>
      </c>
      <c r="BL123" s="90"/>
      <c r="BN123" s="90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78"/>
    </row>
    <row r="124" spans="2:84" ht="15" hidden="1" customHeight="1" x14ac:dyDescent="0.3">
      <c r="B124" s="90"/>
      <c r="C124" s="212">
        <f t="shared" si="3"/>
        <v>110</v>
      </c>
      <c r="D124" s="212"/>
      <c r="E124" s="212"/>
      <c r="F124" s="245"/>
      <c r="G124" s="212"/>
      <c r="H124" s="212"/>
      <c r="I124" s="212"/>
      <c r="J124" s="270"/>
      <c r="K124" s="270"/>
      <c r="L124" s="251"/>
      <c r="M124" s="245"/>
      <c r="N124" s="217"/>
      <c r="O124" s="212"/>
      <c r="P124" s="269"/>
      <c r="Q124" s="254"/>
      <c r="R124" s="109"/>
      <c r="S124" s="156"/>
      <c r="T124" s="156"/>
      <c r="U124" s="156"/>
      <c r="V124" s="153">
        <f t="shared" si="2"/>
        <v>0</v>
      </c>
      <c r="W124" s="90"/>
      <c r="Y124" s="180">
        <v>0</v>
      </c>
      <c r="Z124" s="180">
        <v>0</v>
      </c>
      <c r="AA124" s="180">
        <v>0</v>
      </c>
      <c r="AB124" s="180">
        <v>0</v>
      </c>
      <c r="AC124" s="180">
        <v>0</v>
      </c>
      <c r="AD124" s="180">
        <v>0</v>
      </c>
      <c r="AE124" s="180">
        <v>0</v>
      </c>
      <c r="AF124" s="180">
        <v>0</v>
      </c>
      <c r="AG124" s="180">
        <v>0</v>
      </c>
      <c r="AH124" s="180">
        <v>0</v>
      </c>
      <c r="AI124" s="180">
        <v>0</v>
      </c>
      <c r="AJ124" s="180">
        <v>0</v>
      </c>
      <c r="AK124" s="180">
        <v>0</v>
      </c>
      <c r="AL124" s="180">
        <v>0</v>
      </c>
      <c r="AM124" s="180">
        <v>0</v>
      </c>
      <c r="AN124" s="180">
        <v>0</v>
      </c>
      <c r="AO124" s="180">
        <v>0</v>
      </c>
      <c r="AP124" s="180">
        <v>0</v>
      </c>
      <c r="AQ124" s="180">
        <v>0</v>
      </c>
      <c r="AR124" s="180">
        <v>0</v>
      </c>
      <c r="AS124" s="180">
        <v>0</v>
      </c>
      <c r="AT124" s="180">
        <v>0</v>
      </c>
      <c r="AU124" s="180">
        <v>0</v>
      </c>
      <c r="AV124" s="180">
        <v>0</v>
      </c>
      <c r="AW124" s="180">
        <v>0</v>
      </c>
      <c r="AX124" s="180">
        <v>0</v>
      </c>
      <c r="AY124" s="90"/>
      <c r="AZ124" s="180">
        <v>0</v>
      </c>
      <c r="BA124" s="180">
        <v>0</v>
      </c>
      <c r="BB124" s="180">
        <v>0</v>
      </c>
      <c r="BC124" s="180">
        <v>0</v>
      </c>
      <c r="BD124" s="180">
        <v>0</v>
      </c>
      <c r="BE124" s="180">
        <v>0</v>
      </c>
      <c r="BF124" s="180">
        <v>0</v>
      </c>
      <c r="BG124" s="181"/>
      <c r="BH124" s="90"/>
      <c r="BI124" s="180">
        <v>0</v>
      </c>
      <c r="BJ124" s="180">
        <v>0</v>
      </c>
      <c r="BK124" s="180">
        <v>0</v>
      </c>
      <c r="BL124" s="90"/>
      <c r="BN124" s="90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78"/>
    </row>
    <row r="125" spans="2:84" ht="15" hidden="1" customHeight="1" x14ac:dyDescent="0.3">
      <c r="B125" s="90"/>
      <c r="C125" s="212">
        <f t="shared" si="3"/>
        <v>111</v>
      </c>
      <c r="D125" s="212"/>
      <c r="E125" s="212"/>
      <c r="F125" s="245"/>
      <c r="G125" s="212"/>
      <c r="H125" s="212"/>
      <c r="I125" s="212"/>
      <c r="J125" s="270"/>
      <c r="K125" s="270"/>
      <c r="L125" s="251"/>
      <c r="M125" s="245"/>
      <c r="N125" s="217"/>
      <c r="O125" s="212"/>
      <c r="P125" s="269"/>
      <c r="Q125" s="254"/>
      <c r="R125" s="109"/>
      <c r="S125" s="156"/>
      <c r="T125" s="156"/>
      <c r="U125" s="156"/>
      <c r="V125" s="153">
        <f t="shared" si="2"/>
        <v>0</v>
      </c>
      <c r="W125" s="90"/>
      <c r="Y125" s="180">
        <v>0</v>
      </c>
      <c r="Z125" s="180">
        <v>0</v>
      </c>
      <c r="AA125" s="180">
        <v>0</v>
      </c>
      <c r="AB125" s="180">
        <v>0</v>
      </c>
      <c r="AC125" s="180">
        <v>0</v>
      </c>
      <c r="AD125" s="180">
        <v>0</v>
      </c>
      <c r="AE125" s="180">
        <v>0</v>
      </c>
      <c r="AF125" s="180">
        <v>0</v>
      </c>
      <c r="AG125" s="180">
        <v>0</v>
      </c>
      <c r="AH125" s="180">
        <v>0</v>
      </c>
      <c r="AI125" s="180">
        <v>0</v>
      </c>
      <c r="AJ125" s="180">
        <v>0</v>
      </c>
      <c r="AK125" s="180">
        <v>0</v>
      </c>
      <c r="AL125" s="180">
        <v>0</v>
      </c>
      <c r="AM125" s="180">
        <v>0</v>
      </c>
      <c r="AN125" s="180">
        <v>0</v>
      </c>
      <c r="AO125" s="180">
        <v>0</v>
      </c>
      <c r="AP125" s="180">
        <v>0</v>
      </c>
      <c r="AQ125" s="180">
        <v>0</v>
      </c>
      <c r="AR125" s="180">
        <v>0</v>
      </c>
      <c r="AS125" s="180">
        <v>0</v>
      </c>
      <c r="AT125" s="180">
        <v>0</v>
      </c>
      <c r="AU125" s="180">
        <v>0</v>
      </c>
      <c r="AV125" s="180">
        <v>0</v>
      </c>
      <c r="AW125" s="180">
        <v>0</v>
      </c>
      <c r="AX125" s="180">
        <v>0</v>
      </c>
      <c r="AY125" s="90"/>
      <c r="AZ125" s="180">
        <v>0</v>
      </c>
      <c r="BA125" s="180">
        <v>0</v>
      </c>
      <c r="BB125" s="180">
        <v>0</v>
      </c>
      <c r="BC125" s="180">
        <v>0</v>
      </c>
      <c r="BD125" s="180">
        <v>0</v>
      </c>
      <c r="BE125" s="180">
        <v>0</v>
      </c>
      <c r="BF125" s="180">
        <v>0</v>
      </c>
      <c r="BG125" s="181"/>
      <c r="BH125" s="90"/>
      <c r="BI125" s="180">
        <v>0</v>
      </c>
      <c r="BJ125" s="180">
        <v>0</v>
      </c>
      <c r="BK125" s="180">
        <v>0</v>
      </c>
      <c r="BL125" s="90"/>
      <c r="BN125" s="90"/>
      <c r="BO125" s="112"/>
      <c r="BP125" s="112"/>
      <c r="BQ125" s="112"/>
      <c r="BR125" s="112"/>
      <c r="BS125" s="112"/>
      <c r="BT125" s="112"/>
      <c r="BU125" s="112"/>
      <c r="BV125" s="112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78"/>
    </row>
    <row r="126" spans="2:84" ht="15" hidden="1" customHeight="1" x14ac:dyDescent="0.3">
      <c r="B126" s="90"/>
      <c r="C126" s="212">
        <f t="shared" si="3"/>
        <v>112</v>
      </c>
      <c r="D126" s="212"/>
      <c r="E126" s="212"/>
      <c r="F126" s="245"/>
      <c r="G126" s="212"/>
      <c r="H126" s="212"/>
      <c r="I126" s="212"/>
      <c r="J126" s="270"/>
      <c r="K126" s="270"/>
      <c r="L126" s="251"/>
      <c r="M126" s="245"/>
      <c r="N126" s="217"/>
      <c r="O126" s="212"/>
      <c r="P126" s="254"/>
      <c r="Q126" s="254"/>
      <c r="R126" s="109"/>
      <c r="S126" s="156"/>
      <c r="T126" s="156"/>
      <c r="U126" s="156"/>
      <c r="V126" s="153">
        <f t="shared" si="2"/>
        <v>0</v>
      </c>
      <c r="W126" s="90"/>
      <c r="Y126" s="180">
        <v>0</v>
      </c>
      <c r="Z126" s="180">
        <v>0</v>
      </c>
      <c r="AA126" s="180">
        <v>0</v>
      </c>
      <c r="AB126" s="180">
        <v>0</v>
      </c>
      <c r="AC126" s="180">
        <v>0</v>
      </c>
      <c r="AD126" s="180">
        <v>0</v>
      </c>
      <c r="AE126" s="180">
        <v>0</v>
      </c>
      <c r="AF126" s="180">
        <v>0</v>
      </c>
      <c r="AG126" s="180">
        <v>0</v>
      </c>
      <c r="AH126" s="180">
        <v>0</v>
      </c>
      <c r="AI126" s="180">
        <v>0</v>
      </c>
      <c r="AJ126" s="180">
        <v>0</v>
      </c>
      <c r="AK126" s="180">
        <v>0</v>
      </c>
      <c r="AL126" s="180">
        <v>0</v>
      </c>
      <c r="AM126" s="180">
        <v>0</v>
      </c>
      <c r="AN126" s="180">
        <v>0</v>
      </c>
      <c r="AO126" s="180">
        <v>0</v>
      </c>
      <c r="AP126" s="180">
        <v>0</v>
      </c>
      <c r="AQ126" s="180">
        <v>0</v>
      </c>
      <c r="AR126" s="180">
        <v>0</v>
      </c>
      <c r="AS126" s="180">
        <v>0</v>
      </c>
      <c r="AT126" s="180">
        <v>0</v>
      </c>
      <c r="AU126" s="180">
        <v>0</v>
      </c>
      <c r="AV126" s="180">
        <v>0</v>
      </c>
      <c r="AW126" s="180">
        <v>0</v>
      </c>
      <c r="AX126" s="180">
        <v>0</v>
      </c>
      <c r="AY126" s="90"/>
      <c r="AZ126" s="180">
        <v>0</v>
      </c>
      <c r="BA126" s="180">
        <v>0</v>
      </c>
      <c r="BB126" s="180">
        <v>0</v>
      </c>
      <c r="BC126" s="180">
        <v>0</v>
      </c>
      <c r="BD126" s="180">
        <v>0</v>
      </c>
      <c r="BE126" s="180">
        <v>0</v>
      </c>
      <c r="BF126" s="180">
        <v>0</v>
      </c>
      <c r="BG126" s="181"/>
      <c r="BH126" s="90"/>
      <c r="BI126" s="180">
        <v>0</v>
      </c>
      <c r="BJ126" s="180">
        <v>0</v>
      </c>
      <c r="BK126" s="180">
        <v>0</v>
      </c>
      <c r="BL126" s="90"/>
      <c r="BN126" s="90"/>
      <c r="BO126" s="112"/>
      <c r="BP126" s="112"/>
      <c r="BQ126" s="112"/>
      <c r="BR126" s="112"/>
      <c r="BS126" s="112"/>
      <c r="BT126" s="112"/>
      <c r="BU126" s="112"/>
      <c r="BV126" s="112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78"/>
    </row>
    <row r="127" spans="2:84" ht="15" hidden="1" customHeight="1" x14ac:dyDescent="0.3">
      <c r="B127" s="90"/>
      <c r="C127" s="212">
        <f t="shared" si="3"/>
        <v>113</v>
      </c>
      <c r="D127" s="212"/>
      <c r="E127" s="212"/>
      <c r="F127" s="245"/>
      <c r="G127" s="212"/>
      <c r="H127" s="212"/>
      <c r="I127" s="212"/>
      <c r="J127" s="270"/>
      <c r="K127" s="270"/>
      <c r="L127" s="251"/>
      <c r="M127" s="245"/>
      <c r="N127" s="217"/>
      <c r="O127" s="212"/>
      <c r="P127" s="269"/>
      <c r="Q127" s="254"/>
      <c r="R127" s="109"/>
      <c r="S127" s="156"/>
      <c r="T127" s="156"/>
      <c r="U127" s="156"/>
      <c r="V127" s="153">
        <f t="shared" si="2"/>
        <v>0</v>
      </c>
      <c r="W127" s="90"/>
      <c r="Y127" s="180">
        <v>0</v>
      </c>
      <c r="Z127" s="180">
        <v>0</v>
      </c>
      <c r="AA127" s="180">
        <v>0</v>
      </c>
      <c r="AB127" s="180">
        <v>0</v>
      </c>
      <c r="AC127" s="180">
        <v>0</v>
      </c>
      <c r="AD127" s="180">
        <v>0</v>
      </c>
      <c r="AE127" s="180">
        <v>0</v>
      </c>
      <c r="AF127" s="180">
        <v>0</v>
      </c>
      <c r="AG127" s="180">
        <v>0</v>
      </c>
      <c r="AH127" s="180">
        <v>0</v>
      </c>
      <c r="AI127" s="180">
        <v>0</v>
      </c>
      <c r="AJ127" s="180">
        <v>0</v>
      </c>
      <c r="AK127" s="180">
        <v>0</v>
      </c>
      <c r="AL127" s="180">
        <v>0</v>
      </c>
      <c r="AM127" s="180">
        <v>0</v>
      </c>
      <c r="AN127" s="180">
        <v>0</v>
      </c>
      <c r="AO127" s="180">
        <v>0</v>
      </c>
      <c r="AP127" s="180">
        <v>0</v>
      </c>
      <c r="AQ127" s="180">
        <v>0</v>
      </c>
      <c r="AR127" s="180">
        <v>0</v>
      </c>
      <c r="AS127" s="180">
        <v>0</v>
      </c>
      <c r="AT127" s="180">
        <v>0</v>
      </c>
      <c r="AU127" s="180">
        <v>0</v>
      </c>
      <c r="AV127" s="180">
        <v>0</v>
      </c>
      <c r="AW127" s="180">
        <v>0</v>
      </c>
      <c r="AX127" s="180">
        <v>0</v>
      </c>
      <c r="AY127" s="90"/>
      <c r="AZ127" s="180">
        <v>0</v>
      </c>
      <c r="BA127" s="180">
        <v>0</v>
      </c>
      <c r="BB127" s="180">
        <v>0</v>
      </c>
      <c r="BC127" s="180">
        <v>0</v>
      </c>
      <c r="BD127" s="180">
        <v>0</v>
      </c>
      <c r="BE127" s="180">
        <v>0</v>
      </c>
      <c r="BF127" s="180">
        <v>0</v>
      </c>
      <c r="BG127" s="181"/>
      <c r="BH127" s="90"/>
      <c r="BI127" s="180">
        <v>0</v>
      </c>
      <c r="BJ127" s="180">
        <v>0</v>
      </c>
      <c r="BK127" s="180">
        <v>0</v>
      </c>
      <c r="BL127" s="90"/>
      <c r="BN127" s="90"/>
      <c r="BO127" s="112"/>
      <c r="BP127" s="112"/>
      <c r="BQ127" s="112"/>
      <c r="BR127" s="112"/>
      <c r="BS127" s="112"/>
      <c r="BT127" s="112"/>
      <c r="BU127" s="112"/>
      <c r="BV127" s="112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78"/>
    </row>
    <row r="128" spans="2:84" ht="15" hidden="1" customHeight="1" x14ac:dyDescent="0.3">
      <c r="B128" s="90"/>
      <c r="C128" s="212">
        <f t="shared" si="3"/>
        <v>114</v>
      </c>
      <c r="D128" s="212"/>
      <c r="E128" s="212"/>
      <c r="F128" s="245"/>
      <c r="G128" s="212"/>
      <c r="H128" s="212"/>
      <c r="I128" s="212"/>
      <c r="J128" s="270"/>
      <c r="K128" s="270"/>
      <c r="L128" s="251"/>
      <c r="M128" s="245"/>
      <c r="N128" s="217"/>
      <c r="O128" s="212"/>
      <c r="P128" s="269"/>
      <c r="Q128" s="254"/>
      <c r="R128" s="109"/>
      <c r="S128" s="156"/>
      <c r="T128" s="156"/>
      <c r="U128" s="156"/>
      <c r="V128" s="153">
        <f t="shared" si="2"/>
        <v>0</v>
      </c>
      <c r="W128" s="90"/>
      <c r="Y128" s="180">
        <v>0</v>
      </c>
      <c r="Z128" s="180">
        <v>0</v>
      </c>
      <c r="AA128" s="180">
        <v>0</v>
      </c>
      <c r="AB128" s="180">
        <v>0</v>
      </c>
      <c r="AC128" s="180">
        <v>0</v>
      </c>
      <c r="AD128" s="180">
        <v>0</v>
      </c>
      <c r="AE128" s="180">
        <v>0</v>
      </c>
      <c r="AF128" s="180">
        <v>0</v>
      </c>
      <c r="AG128" s="180">
        <v>0</v>
      </c>
      <c r="AH128" s="180">
        <v>0</v>
      </c>
      <c r="AI128" s="180">
        <v>0</v>
      </c>
      <c r="AJ128" s="180">
        <v>0</v>
      </c>
      <c r="AK128" s="180">
        <v>0</v>
      </c>
      <c r="AL128" s="180">
        <v>0</v>
      </c>
      <c r="AM128" s="180">
        <v>0</v>
      </c>
      <c r="AN128" s="180">
        <v>0</v>
      </c>
      <c r="AO128" s="180">
        <v>0</v>
      </c>
      <c r="AP128" s="180">
        <v>0</v>
      </c>
      <c r="AQ128" s="180">
        <v>0</v>
      </c>
      <c r="AR128" s="180">
        <v>0</v>
      </c>
      <c r="AS128" s="180">
        <v>0</v>
      </c>
      <c r="AT128" s="180">
        <v>0</v>
      </c>
      <c r="AU128" s="180">
        <v>0</v>
      </c>
      <c r="AV128" s="180">
        <v>0</v>
      </c>
      <c r="AW128" s="180">
        <v>0</v>
      </c>
      <c r="AX128" s="180">
        <v>0</v>
      </c>
      <c r="AY128" s="90"/>
      <c r="AZ128" s="180">
        <v>0</v>
      </c>
      <c r="BA128" s="180">
        <v>0</v>
      </c>
      <c r="BB128" s="180">
        <v>0</v>
      </c>
      <c r="BC128" s="180">
        <v>0</v>
      </c>
      <c r="BD128" s="180">
        <v>0</v>
      </c>
      <c r="BE128" s="180">
        <v>0</v>
      </c>
      <c r="BF128" s="180">
        <v>0</v>
      </c>
      <c r="BG128" s="181"/>
      <c r="BH128" s="90"/>
      <c r="BI128" s="180">
        <v>0</v>
      </c>
      <c r="BJ128" s="180">
        <v>0</v>
      </c>
      <c r="BK128" s="180">
        <v>0</v>
      </c>
      <c r="BL128" s="90"/>
      <c r="BN128" s="90"/>
      <c r="BO128" s="112"/>
      <c r="BP128" s="112"/>
      <c r="BQ128" s="112"/>
      <c r="BR128" s="112"/>
      <c r="BS128" s="112"/>
      <c r="BT128" s="112"/>
      <c r="BU128" s="112"/>
      <c r="BV128" s="112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78"/>
    </row>
    <row r="129" spans="2:84" ht="15" hidden="1" customHeight="1" x14ac:dyDescent="0.3">
      <c r="B129" s="90"/>
      <c r="C129" s="212">
        <f t="shared" si="3"/>
        <v>115</v>
      </c>
      <c r="D129" s="212"/>
      <c r="E129" s="212"/>
      <c r="F129" s="245"/>
      <c r="G129" s="212"/>
      <c r="H129" s="212"/>
      <c r="I129" s="212"/>
      <c r="J129" s="270"/>
      <c r="K129" s="270"/>
      <c r="L129" s="251"/>
      <c r="M129" s="245"/>
      <c r="N129" s="217"/>
      <c r="O129" s="212"/>
      <c r="P129" s="269"/>
      <c r="Q129" s="254"/>
      <c r="R129" s="109"/>
      <c r="S129" s="156"/>
      <c r="T129" s="156"/>
      <c r="U129" s="156"/>
      <c r="V129" s="153">
        <f t="shared" si="2"/>
        <v>0</v>
      </c>
      <c r="W129" s="90"/>
      <c r="Y129" s="180">
        <v>0</v>
      </c>
      <c r="Z129" s="180">
        <v>0</v>
      </c>
      <c r="AA129" s="180">
        <v>0</v>
      </c>
      <c r="AB129" s="180">
        <v>0</v>
      </c>
      <c r="AC129" s="180">
        <v>0</v>
      </c>
      <c r="AD129" s="180">
        <v>0</v>
      </c>
      <c r="AE129" s="180">
        <v>0</v>
      </c>
      <c r="AF129" s="180">
        <v>0</v>
      </c>
      <c r="AG129" s="180">
        <v>0</v>
      </c>
      <c r="AH129" s="180">
        <v>0</v>
      </c>
      <c r="AI129" s="180">
        <v>0</v>
      </c>
      <c r="AJ129" s="180">
        <v>0</v>
      </c>
      <c r="AK129" s="180">
        <v>0</v>
      </c>
      <c r="AL129" s="180">
        <v>0</v>
      </c>
      <c r="AM129" s="180">
        <v>0</v>
      </c>
      <c r="AN129" s="180">
        <v>0</v>
      </c>
      <c r="AO129" s="180">
        <v>0</v>
      </c>
      <c r="AP129" s="180">
        <v>0</v>
      </c>
      <c r="AQ129" s="180">
        <v>0</v>
      </c>
      <c r="AR129" s="180">
        <v>0</v>
      </c>
      <c r="AS129" s="180">
        <v>0</v>
      </c>
      <c r="AT129" s="180">
        <v>0</v>
      </c>
      <c r="AU129" s="180">
        <v>0</v>
      </c>
      <c r="AV129" s="180">
        <v>0</v>
      </c>
      <c r="AW129" s="180">
        <v>0</v>
      </c>
      <c r="AX129" s="180">
        <v>0</v>
      </c>
      <c r="AY129" s="90"/>
      <c r="AZ129" s="180">
        <v>0</v>
      </c>
      <c r="BA129" s="180">
        <v>0</v>
      </c>
      <c r="BB129" s="180">
        <v>0</v>
      </c>
      <c r="BC129" s="180">
        <v>0</v>
      </c>
      <c r="BD129" s="180">
        <v>0</v>
      </c>
      <c r="BE129" s="180">
        <v>0</v>
      </c>
      <c r="BF129" s="180">
        <v>0</v>
      </c>
      <c r="BG129" s="181"/>
      <c r="BH129" s="90"/>
      <c r="BI129" s="180">
        <v>0</v>
      </c>
      <c r="BJ129" s="180">
        <v>0</v>
      </c>
      <c r="BK129" s="180">
        <v>0</v>
      </c>
      <c r="BL129" s="90"/>
      <c r="BN129" s="90"/>
      <c r="BO129" s="112"/>
      <c r="BP129" s="112"/>
      <c r="BQ129" s="112"/>
      <c r="BR129" s="112"/>
      <c r="BS129" s="112"/>
      <c r="BT129" s="112"/>
      <c r="BU129" s="112"/>
      <c r="BV129" s="112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78"/>
    </row>
    <row r="130" spans="2:84" ht="15" hidden="1" customHeight="1" x14ac:dyDescent="0.3">
      <c r="B130" s="90"/>
      <c r="C130" s="212">
        <f t="shared" si="3"/>
        <v>116</v>
      </c>
      <c r="D130" s="212"/>
      <c r="E130" s="212"/>
      <c r="F130" s="245"/>
      <c r="G130" s="212"/>
      <c r="H130" s="212"/>
      <c r="I130" s="212"/>
      <c r="J130" s="270"/>
      <c r="K130" s="270"/>
      <c r="L130" s="251"/>
      <c r="M130" s="245"/>
      <c r="N130" s="217"/>
      <c r="O130" s="212"/>
      <c r="P130" s="269"/>
      <c r="Q130" s="254"/>
      <c r="R130" s="109"/>
      <c r="S130" s="156"/>
      <c r="T130" s="156"/>
      <c r="U130" s="156"/>
      <c r="V130" s="153">
        <f t="shared" si="2"/>
        <v>0</v>
      </c>
      <c r="W130" s="90"/>
      <c r="Y130" s="180">
        <v>0</v>
      </c>
      <c r="Z130" s="180">
        <v>0</v>
      </c>
      <c r="AA130" s="180">
        <v>0</v>
      </c>
      <c r="AB130" s="180">
        <v>0</v>
      </c>
      <c r="AC130" s="180">
        <v>0</v>
      </c>
      <c r="AD130" s="180">
        <v>0</v>
      </c>
      <c r="AE130" s="180">
        <v>0</v>
      </c>
      <c r="AF130" s="180">
        <v>0</v>
      </c>
      <c r="AG130" s="180">
        <v>0</v>
      </c>
      <c r="AH130" s="180">
        <v>0</v>
      </c>
      <c r="AI130" s="180">
        <v>0</v>
      </c>
      <c r="AJ130" s="180">
        <v>0</v>
      </c>
      <c r="AK130" s="180">
        <v>0</v>
      </c>
      <c r="AL130" s="180">
        <v>0</v>
      </c>
      <c r="AM130" s="180">
        <v>0</v>
      </c>
      <c r="AN130" s="180">
        <v>0</v>
      </c>
      <c r="AO130" s="180">
        <v>0</v>
      </c>
      <c r="AP130" s="180">
        <v>0</v>
      </c>
      <c r="AQ130" s="180">
        <v>0</v>
      </c>
      <c r="AR130" s="180">
        <v>0</v>
      </c>
      <c r="AS130" s="180">
        <v>0</v>
      </c>
      <c r="AT130" s="180">
        <v>0</v>
      </c>
      <c r="AU130" s="180">
        <v>0</v>
      </c>
      <c r="AV130" s="180">
        <v>0</v>
      </c>
      <c r="AW130" s="180">
        <v>0</v>
      </c>
      <c r="AX130" s="180">
        <v>0</v>
      </c>
      <c r="AY130" s="90"/>
      <c r="AZ130" s="180">
        <v>0</v>
      </c>
      <c r="BA130" s="180">
        <v>0</v>
      </c>
      <c r="BB130" s="180">
        <v>0</v>
      </c>
      <c r="BC130" s="180">
        <v>0</v>
      </c>
      <c r="BD130" s="180">
        <v>0</v>
      </c>
      <c r="BE130" s="180">
        <v>0</v>
      </c>
      <c r="BF130" s="180">
        <v>0</v>
      </c>
      <c r="BG130" s="181"/>
      <c r="BH130" s="90"/>
      <c r="BI130" s="180">
        <v>0</v>
      </c>
      <c r="BJ130" s="180">
        <v>0</v>
      </c>
      <c r="BK130" s="180">
        <v>0</v>
      </c>
      <c r="BL130" s="90"/>
      <c r="BN130" s="90"/>
      <c r="BO130" s="112"/>
      <c r="BP130" s="112"/>
      <c r="BQ130" s="112"/>
      <c r="BR130" s="112"/>
      <c r="BS130" s="112"/>
      <c r="BT130" s="112"/>
      <c r="BU130" s="112"/>
      <c r="BV130" s="112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78"/>
    </row>
    <row r="131" spans="2:84" ht="15" hidden="1" customHeight="1" x14ac:dyDescent="0.3">
      <c r="B131" s="90"/>
      <c r="C131" s="212">
        <f t="shared" si="3"/>
        <v>117</v>
      </c>
      <c r="D131" s="212"/>
      <c r="E131" s="212"/>
      <c r="F131" s="245"/>
      <c r="G131" s="212"/>
      <c r="H131" s="212"/>
      <c r="I131" s="212"/>
      <c r="J131" s="270"/>
      <c r="K131" s="270"/>
      <c r="L131" s="251"/>
      <c r="M131" s="245"/>
      <c r="N131" s="217"/>
      <c r="O131" s="212"/>
      <c r="P131" s="269"/>
      <c r="Q131" s="254"/>
      <c r="R131" s="109"/>
      <c r="S131" s="156"/>
      <c r="T131" s="156"/>
      <c r="U131" s="156"/>
      <c r="V131" s="153">
        <f t="shared" si="2"/>
        <v>0</v>
      </c>
      <c r="W131" s="90"/>
      <c r="Y131" s="180">
        <v>0</v>
      </c>
      <c r="Z131" s="180">
        <v>0</v>
      </c>
      <c r="AA131" s="180">
        <v>0</v>
      </c>
      <c r="AB131" s="180">
        <v>0</v>
      </c>
      <c r="AC131" s="180">
        <v>0</v>
      </c>
      <c r="AD131" s="180">
        <v>0</v>
      </c>
      <c r="AE131" s="180">
        <v>0</v>
      </c>
      <c r="AF131" s="180">
        <v>0</v>
      </c>
      <c r="AG131" s="180">
        <v>0</v>
      </c>
      <c r="AH131" s="180">
        <v>0</v>
      </c>
      <c r="AI131" s="180">
        <v>0</v>
      </c>
      <c r="AJ131" s="180">
        <v>0</v>
      </c>
      <c r="AK131" s="180">
        <v>0</v>
      </c>
      <c r="AL131" s="180">
        <v>0</v>
      </c>
      <c r="AM131" s="180">
        <v>0</v>
      </c>
      <c r="AN131" s="180">
        <v>0</v>
      </c>
      <c r="AO131" s="180">
        <v>0</v>
      </c>
      <c r="AP131" s="180">
        <v>0</v>
      </c>
      <c r="AQ131" s="180">
        <v>0</v>
      </c>
      <c r="AR131" s="180">
        <v>0</v>
      </c>
      <c r="AS131" s="180">
        <v>0</v>
      </c>
      <c r="AT131" s="180">
        <v>0</v>
      </c>
      <c r="AU131" s="180">
        <v>0</v>
      </c>
      <c r="AV131" s="180">
        <v>0</v>
      </c>
      <c r="AW131" s="180">
        <v>0</v>
      </c>
      <c r="AX131" s="180">
        <v>0</v>
      </c>
      <c r="AY131" s="90"/>
      <c r="AZ131" s="180">
        <v>0</v>
      </c>
      <c r="BA131" s="180">
        <v>0</v>
      </c>
      <c r="BB131" s="180">
        <v>0</v>
      </c>
      <c r="BC131" s="180">
        <v>0</v>
      </c>
      <c r="BD131" s="180">
        <v>0</v>
      </c>
      <c r="BE131" s="180">
        <v>0</v>
      </c>
      <c r="BF131" s="180">
        <v>0</v>
      </c>
      <c r="BG131" s="181"/>
      <c r="BH131" s="90"/>
      <c r="BI131" s="180">
        <v>0</v>
      </c>
      <c r="BJ131" s="180">
        <v>0</v>
      </c>
      <c r="BK131" s="180">
        <v>0</v>
      </c>
      <c r="BL131" s="90"/>
      <c r="BN131" s="90"/>
      <c r="BO131" s="112"/>
      <c r="BP131" s="112"/>
      <c r="BQ131" s="112"/>
      <c r="BR131" s="112"/>
      <c r="BS131" s="112"/>
      <c r="BT131" s="112"/>
      <c r="BU131" s="112"/>
      <c r="BV131" s="112"/>
      <c r="BW131" s="112"/>
      <c r="BX131" s="112"/>
      <c r="BY131" s="112"/>
      <c r="BZ131" s="112"/>
      <c r="CA131" s="112"/>
      <c r="CB131" s="112"/>
      <c r="CC131" s="112"/>
      <c r="CD131" s="112"/>
      <c r="CE131" s="112"/>
      <c r="CF131" s="178"/>
    </row>
    <row r="132" spans="2:84" ht="15" hidden="1" customHeight="1" x14ac:dyDescent="0.3">
      <c r="B132" s="90"/>
      <c r="C132" s="212">
        <f t="shared" si="3"/>
        <v>118</v>
      </c>
      <c r="D132" s="212"/>
      <c r="E132" s="212"/>
      <c r="F132" s="245"/>
      <c r="G132" s="212"/>
      <c r="H132" s="212"/>
      <c r="I132" s="212"/>
      <c r="J132" s="270"/>
      <c r="K132" s="270"/>
      <c r="L132" s="251"/>
      <c r="M132" s="245"/>
      <c r="N132" s="217"/>
      <c r="O132" s="212"/>
      <c r="P132" s="269"/>
      <c r="Q132" s="254"/>
      <c r="R132" s="109"/>
      <c r="S132" s="156"/>
      <c r="T132" s="156"/>
      <c r="U132" s="156"/>
      <c r="V132" s="153">
        <f t="shared" si="2"/>
        <v>0</v>
      </c>
      <c r="W132" s="90"/>
      <c r="Y132" s="180">
        <v>0</v>
      </c>
      <c r="Z132" s="180">
        <v>0</v>
      </c>
      <c r="AA132" s="180">
        <v>0</v>
      </c>
      <c r="AB132" s="180">
        <v>0</v>
      </c>
      <c r="AC132" s="180">
        <v>0</v>
      </c>
      <c r="AD132" s="180">
        <v>0</v>
      </c>
      <c r="AE132" s="180">
        <v>0</v>
      </c>
      <c r="AF132" s="180">
        <v>0</v>
      </c>
      <c r="AG132" s="180">
        <v>0</v>
      </c>
      <c r="AH132" s="180">
        <v>0</v>
      </c>
      <c r="AI132" s="180">
        <v>0</v>
      </c>
      <c r="AJ132" s="180">
        <v>0</v>
      </c>
      <c r="AK132" s="180">
        <v>0</v>
      </c>
      <c r="AL132" s="180">
        <v>0</v>
      </c>
      <c r="AM132" s="180">
        <v>0</v>
      </c>
      <c r="AN132" s="180">
        <v>0</v>
      </c>
      <c r="AO132" s="180">
        <v>0</v>
      </c>
      <c r="AP132" s="180">
        <v>0</v>
      </c>
      <c r="AQ132" s="180">
        <v>0</v>
      </c>
      <c r="AR132" s="180">
        <v>0</v>
      </c>
      <c r="AS132" s="180">
        <v>0</v>
      </c>
      <c r="AT132" s="180">
        <v>0</v>
      </c>
      <c r="AU132" s="180">
        <v>0</v>
      </c>
      <c r="AV132" s="180">
        <v>0</v>
      </c>
      <c r="AW132" s="180">
        <v>0</v>
      </c>
      <c r="AX132" s="180">
        <v>0</v>
      </c>
      <c r="AY132" s="90"/>
      <c r="AZ132" s="180">
        <v>0</v>
      </c>
      <c r="BA132" s="180">
        <v>0</v>
      </c>
      <c r="BB132" s="180">
        <v>0</v>
      </c>
      <c r="BC132" s="180">
        <v>0</v>
      </c>
      <c r="BD132" s="180">
        <v>0</v>
      </c>
      <c r="BE132" s="180">
        <v>0</v>
      </c>
      <c r="BF132" s="180">
        <v>0</v>
      </c>
      <c r="BG132" s="181"/>
      <c r="BH132" s="90"/>
      <c r="BI132" s="180">
        <v>0</v>
      </c>
      <c r="BJ132" s="180">
        <v>0</v>
      </c>
      <c r="BK132" s="180">
        <v>0</v>
      </c>
      <c r="BL132" s="90"/>
      <c r="BN132" s="90"/>
      <c r="BO132" s="112"/>
      <c r="BP132" s="112"/>
      <c r="BQ132" s="112"/>
      <c r="BR132" s="112"/>
      <c r="BS132" s="112"/>
      <c r="BT132" s="112"/>
      <c r="BU132" s="112"/>
      <c r="BV132" s="112"/>
      <c r="BW132" s="112"/>
      <c r="BX132" s="112"/>
      <c r="BY132" s="112"/>
      <c r="BZ132" s="112"/>
      <c r="CA132" s="112"/>
      <c r="CB132" s="112"/>
      <c r="CC132" s="112"/>
      <c r="CD132" s="112"/>
      <c r="CE132" s="112"/>
      <c r="CF132" s="178"/>
    </row>
    <row r="133" spans="2:84" ht="15" hidden="1" customHeight="1" x14ac:dyDescent="0.3">
      <c r="B133" s="90"/>
      <c r="C133" s="212">
        <f t="shared" si="3"/>
        <v>119</v>
      </c>
      <c r="D133" s="212"/>
      <c r="E133" s="212"/>
      <c r="F133" s="245"/>
      <c r="G133" s="212"/>
      <c r="H133" s="212"/>
      <c r="I133" s="212"/>
      <c r="J133" s="270"/>
      <c r="K133" s="270"/>
      <c r="L133" s="251"/>
      <c r="M133" s="245"/>
      <c r="N133" s="217"/>
      <c r="O133" s="212"/>
      <c r="P133" s="269"/>
      <c r="Q133" s="254"/>
      <c r="R133" s="109"/>
      <c r="S133" s="156"/>
      <c r="T133" s="156"/>
      <c r="U133" s="156"/>
      <c r="V133" s="153">
        <f t="shared" si="2"/>
        <v>0</v>
      </c>
      <c r="W133" s="90"/>
      <c r="Y133" s="180">
        <v>0</v>
      </c>
      <c r="Z133" s="180">
        <v>0</v>
      </c>
      <c r="AA133" s="180">
        <v>0</v>
      </c>
      <c r="AB133" s="180">
        <v>0</v>
      </c>
      <c r="AC133" s="180">
        <v>0</v>
      </c>
      <c r="AD133" s="180">
        <v>0</v>
      </c>
      <c r="AE133" s="180">
        <v>0</v>
      </c>
      <c r="AF133" s="180">
        <v>0</v>
      </c>
      <c r="AG133" s="180">
        <v>0</v>
      </c>
      <c r="AH133" s="180">
        <v>0</v>
      </c>
      <c r="AI133" s="180">
        <v>0</v>
      </c>
      <c r="AJ133" s="180">
        <v>0</v>
      </c>
      <c r="AK133" s="180">
        <v>0</v>
      </c>
      <c r="AL133" s="180">
        <v>0</v>
      </c>
      <c r="AM133" s="180">
        <v>0</v>
      </c>
      <c r="AN133" s="180">
        <v>0</v>
      </c>
      <c r="AO133" s="180">
        <v>0</v>
      </c>
      <c r="AP133" s="180">
        <v>0</v>
      </c>
      <c r="AQ133" s="180">
        <v>0</v>
      </c>
      <c r="AR133" s="180">
        <v>0</v>
      </c>
      <c r="AS133" s="180">
        <v>0</v>
      </c>
      <c r="AT133" s="180">
        <v>0</v>
      </c>
      <c r="AU133" s="180">
        <v>0</v>
      </c>
      <c r="AV133" s="180">
        <v>0</v>
      </c>
      <c r="AW133" s="180">
        <v>0</v>
      </c>
      <c r="AX133" s="180">
        <v>0</v>
      </c>
      <c r="AY133" s="90"/>
      <c r="AZ133" s="180">
        <v>0</v>
      </c>
      <c r="BA133" s="180">
        <v>0</v>
      </c>
      <c r="BB133" s="180">
        <v>0</v>
      </c>
      <c r="BC133" s="180">
        <v>0</v>
      </c>
      <c r="BD133" s="180">
        <v>0</v>
      </c>
      <c r="BE133" s="180">
        <v>0</v>
      </c>
      <c r="BF133" s="180">
        <v>0</v>
      </c>
      <c r="BG133" s="181"/>
      <c r="BH133" s="90"/>
      <c r="BI133" s="180">
        <v>0</v>
      </c>
      <c r="BJ133" s="180">
        <v>0</v>
      </c>
      <c r="BK133" s="180">
        <v>0</v>
      </c>
      <c r="BL133" s="90"/>
      <c r="BN133" s="90"/>
      <c r="BO133" s="112"/>
      <c r="BP133" s="112"/>
      <c r="BQ133" s="112"/>
      <c r="BR133" s="112"/>
      <c r="BS133" s="112"/>
      <c r="BT133" s="112"/>
      <c r="BU133" s="112"/>
      <c r="BV133" s="112"/>
      <c r="BW133" s="112"/>
      <c r="BX133" s="112"/>
      <c r="BY133" s="112"/>
      <c r="BZ133" s="112"/>
      <c r="CA133" s="112"/>
      <c r="CB133" s="112"/>
      <c r="CC133" s="112"/>
      <c r="CD133" s="112"/>
      <c r="CE133" s="112"/>
      <c r="CF133" s="178"/>
    </row>
    <row r="134" spans="2:84" ht="15" hidden="1" customHeight="1" x14ac:dyDescent="0.3">
      <c r="B134" s="90"/>
      <c r="C134" s="212">
        <f t="shared" si="3"/>
        <v>120</v>
      </c>
      <c r="D134" s="212"/>
      <c r="E134" s="212"/>
      <c r="F134" s="245"/>
      <c r="G134" s="212"/>
      <c r="H134" s="212"/>
      <c r="I134" s="212"/>
      <c r="J134" s="270"/>
      <c r="K134" s="270"/>
      <c r="L134" s="251"/>
      <c r="M134" s="245"/>
      <c r="N134" s="217"/>
      <c r="O134" s="212"/>
      <c r="P134" s="269"/>
      <c r="Q134" s="254"/>
      <c r="R134" s="109"/>
      <c r="S134" s="156"/>
      <c r="T134" s="156"/>
      <c r="U134" s="156"/>
      <c r="V134" s="153">
        <f t="shared" si="2"/>
        <v>0</v>
      </c>
      <c r="W134" s="90"/>
      <c r="Y134" s="180">
        <v>0</v>
      </c>
      <c r="Z134" s="180">
        <v>0</v>
      </c>
      <c r="AA134" s="180">
        <v>0</v>
      </c>
      <c r="AB134" s="180">
        <v>0</v>
      </c>
      <c r="AC134" s="180">
        <v>0</v>
      </c>
      <c r="AD134" s="180">
        <v>0</v>
      </c>
      <c r="AE134" s="180">
        <v>0</v>
      </c>
      <c r="AF134" s="180">
        <v>0</v>
      </c>
      <c r="AG134" s="180">
        <v>0</v>
      </c>
      <c r="AH134" s="180">
        <v>0</v>
      </c>
      <c r="AI134" s="180">
        <v>0</v>
      </c>
      <c r="AJ134" s="180">
        <v>0</v>
      </c>
      <c r="AK134" s="180">
        <v>0</v>
      </c>
      <c r="AL134" s="180">
        <v>0</v>
      </c>
      <c r="AM134" s="180">
        <v>0</v>
      </c>
      <c r="AN134" s="180">
        <v>0</v>
      </c>
      <c r="AO134" s="180">
        <v>0</v>
      </c>
      <c r="AP134" s="180">
        <v>0</v>
      </c>
      <c r="AQ134" s="180">
        <v>0</v>
      </c>
      <c r="AR134" s="180">
        <v>0</v>
      </c>
      <c r="AS134" s="180">
        <v>0</v>
      </c>
      <c r="AT134" s="180">
        <v>0</v>
      </c>
      <c r="AU134" s="180">
        <v>0</v>
      </c>
      <c r="AV134" s="180">
        <v>0</v>
      </c>
      <c r="AW134" s="180">
        <v>0</v>
      </c>
      <c r="AX134" s="180">
        <v>0</v>
      </c>
      <c r="AY134" s="90"/>
      <c r="AZ134" s="180">
        <v>0</v>
      </c>
      <c r="BA134" s="180">
        <v>0</v>
      </c>
      <c r="BB134" s="180">
        <v>0</v>
      </c>
      <c r="BC134" s="180">
        <v>0</v>
      </c>
      <c r="BD134" s="180">
        <v>0</v>
      </c>
      <c r="BE134" s="180">
        <v>0</v>
      </c>
      <c r="BF134" s="180">
        <v>0</v>
      </c>
      <c r="BG134" s="181"/>
      <c r="BH134" s="90"/>
      <c r="BI134" s="180">
        <v>0</v>
      </c>
      <c r="BJ134" s="180">
        <v>0</v>
      </c>
      <c r="BK134" s="180">
        <v>0</v>
      </c>
      <c r="BL134" s="90"/>
      <c r="BN134" s="90"/>
      <c r="BO134" s="112"/>
      <c r="BP134" s="112"/>
      <c r="BQ134" s="112"/>
      <c r="BR134" s="112"/>
      <c r="BS134" s="112"/>
      <c r="BT134" s="112"/>
      <c r="BU134" s="112"/>
      <c r="BV134" s="112"/>
      <c r="BW134" s="112"/>
      <c r="BX134" s="112"/>
      <c r="BY134" s="112"/>
      <c r="BZ134" s="112"/>
      <c r="CA134" s="112"/>
      <c r="CB134" s="112"/>
      <c r="CC134" s="112"/>
      <c r="CD134" s="112"/>
      <c r="CE134" s="112"/>
      <c r="CF134" s="178"/>
    </row>
    <row r="135" spans="2:84" ht="15" hidden="1" customHeight="1" x14ac:dyDescent="0.3">
      <c r="B135" s="90"/>
      <c r="C135" s="212">
        <f t="shared" si="3"/>
        <v>121</v>
      </c>
      <c r="D135" s="212"/>
      <c r="E135" s="212"/>
      <c r="F135" s="245"/>
      <c r="G135" s="212"/>
      <c r="H135" s="212"/>
      <c r="I135" s="212"/>
      <c r="J135" s="270"/>
      <c r="K135" s="270"/>
      <c r="L135" s="251"/>
      <c r="M135" s="245"/>
      <c r="N135" s="217"/>
      <c r="O135" s="212"/>
      <c r="P135" s="269"/>
      <c r="Q135" s="254"/>
      <c r="R135" s="109"/>
      <c r="S135" s="156"/>
      <c r="T135" s="156"/>
      <c r="U135" s="156"/>
      <c r="V135" s="153">
        <f t="shared" si="2"/>
        <v>0</v>
      </c>
      <c r="W135" s="90"/>
      <c r="Y135" s="180">
        <v>0</v>
      </c>
      <c r="Z135" s="180">
        <v>0</v>
      </c>
      <c r="AA135" s="180">
        <v>0</v>
      </c>
      <c r="AB135" s="180">
        <v>0</v>
      </c>
      <c r="AC135" s="180">
        <v>0</v>
      </c>
      <c r="AD135" s="180">
        <v>0</v>
      </c>
      <c r="AE135" s="180">
        <v>0</v>
      </c>
      <c r="AF135" s="180">
        <v>0</v>
      </c>
      <c r="AG135" s="180">
        <v>0</v>
      </c>
      <c r="AH135" s="180">
        <v>0</v>
      </c>
      <c r="AI135" s="180">
        <v>0</v>
      </c>
      <c r="AJ135" s="180">
        <v>0</v>
      </c>
      <c r="AK135" s="180">
        <v>0</v>
      </c>
      <c r="AL135" s="180">
        <v>0</v>
      </c>
      <c r="AM135" s="180">
        <v>0</v>
      </c>
      <c r="AN135" s="180">
        <v>0</v>
      </c>
      <c r="AO135" s="180">
        <v>0</v>
      </c>
      <c r="AP135" s="180">
        <v>0</v>
      </c>
      <c r="AQ135" s="180">
        <v>0</v>
      </c>
      <c r="AR135" s="180">
        <v>0</v>
      </c>
      <c r="AS135" s="180">
        <v>0</v>
      </c>
      <c r="AT135" s="180">
        <v>0</v>
      </c>
      <c r="AU135" s="180">
        <v>0</v>
      </c>
      <c r="AV135" s="180">
        <v>0</v>
      </c>
      <c r="AW135" s="180">
        <v>0</v>
      </c>
      <c r="AX135" s="180">
        <v>0</v>
      </c>
      <c r="AY135" s="90"/>
      <c r="AZ135" s="180">
        <v>0</v>
      </c>
      <c r="BA135" s="180">
        <v>0</v>
      </c>
      <c r="BB135" s="180">
        <v>0</v>
      </c>
      <c r="BC135" s="180">
        <v>0</v>
      </c>
      <c r="BD135" s="180">
        <v>0</v>
      </c>
      <c r="BE135" s="180">
        <v>0</v>
      </c>
      <c r="BF135" s="180">
        <v>0</v>
      </c>
      <c r="BG135" s="181"/>
      <c r="BH135" s="90"/>
      <c r="BI135" s="180">
        <v>0</v>
      </c>
      <c r="BJ135" s="180">
        <v>0</v>
      </c>
      <c r="BK135" s="180">
        <v>0</v>
      </c>
      <c r="BL135" s="90"/>
      <c r="BN135" s="90"/>
      <c r="BO135" s="112"/>
      <c r="BP135" s="112"/>
      <c r="BQ135" s="112"/>
      <c r="BR135" s="112"/>
      <c r="BS135" s="112"/>
      <c r="BT135" s="112"/>
      <c r="BU135" s="112"/>
      <c r="BV135" s="112"/>
      <c r="BW135" s="112"/>
      <c r="BX135" s="112"/>
      <c r="BY135" s="112"/>
      <c r="BZ135" s="112"/>
      <c r="CA135" s="112"/>
      <c r="CB135" s="112"/>
      <c r="CC135" s="112"/>
      <c r="CD135" s="112"/>
      <c r="CE135" s="112"/>
      <c r="CF135" s="178"/>
    </row>
    <row r="136" spans="2:84" ht="15" hidden="1" customHeight="1" x14ac:dyDescent="0.3">
      <c r="B136" s="90"/>
      <c r="C136" s="212">
        <f t="shared" si="3"/>
        <v>122</v>
      </c>
      <c r="D136" s="212"/>
      <c r="E136" s="212"/>
      <c r="F136" s="245"/>
      <c r="G136" s="212"/>
      <c r="H136" s="212"/>
      <c r="I136" s="212"/>
      <c r="J136" s="270"/>
      <c r="K136" s="270"/>
      <c r="L136" s="251"/>
      <c r="M136" s="245"/>
      <c r="N136" s="217"/>
      <c r="O136" s="212"/>
      <c r="P136" s="254"/>
      <c r="Q136" s="254"/>
      <c r="R136" s="109"/>
      <c r="S136" s="156"/>
      <c r="T136" s="156"/>
      <c r="U136" s="156"/>
      <c r="V136" s="153">
        <f t="shared" si="2"/>
        <v>0</v>
      </c>
      <c r="W136" s="90"/>
      <c r="Y136" s="180">
        <v>0</v>
      </c>
      <c r="Z136" s="180">
        <v>0</v>
      </c>
      <c r="AA136" s="180">
        <v>0</v>
      </c>
      <c r="AB136" s="180">
        <v>0</v>
      </c>
      <c r="AC136" s="180">
        <v>0</v>
      </c>
      <c r="AD136" s="180">
        <v>0</v>
      </c>
      <c r="AE136" s="180">
        <v>0</v>
      </c>
      <c r="AF136" s="180">
        <v>0</v>
      </c>
      <c r="AG136" s="180">
        <v>0</v>
      </c>
      <c r="AH136" s="180">
        <v>0</v>
      </c>
      <c r="AI136" s="180">
        <v>0</v>
      </c>
      <c r="AJ136" s="180">
        <v>0</v>
      </c>
      <c r="AK136" s="180">
        <v>0</v>
      </c>
      <c r="AL136" s="180">
        <v>0</v>
      </c>
      <c r="AM136" s="180">
        <v>0</v>
      </c>
      <c r="AN136" s="180">
        <v>0</v>
      </c>
      <c r="AO136" s="180">
        <v>0</v>
      </c>
      <c r="AP136" s="180">
        <v>0</v>
      </c>
      <c r="AQ136" s="180">
        <v>0</v>
      </c>
      <c r="AR136" s="180">
        <v>0</v>
      </c>
      <c r="AS136" s="180">
        <v>0</v>
      </c>
      <c r="AT136" s="180">
        <v>0</v>
      </c>
      <c r="AU136" s="180">
        <v>0</v>
      </c>
      <c r="AV136" s="180">
        <v>0</v>
      </c>
      <c r="AW136" s="180">
        <v>0</v>
      </c>
      <c r="AX136" s="180">
        <v>0</v>
      </c>
      <c r="AY136" s="90"/>
      <c r="AZ136" s="180">
        <v>0</v>
      </c>
      <c r="BA136" s="180">
        <v>0</v>
      </c>
      <c r="BB136" s="180">
        <v>0</v>
      </c>
      <c r="BC136" s="180">
        <v>0</v>
      </c>
      <c r="BD136" s="180">
        <v>0</v>
      </c>
      <c r="BE136" s="180">
        <v>0</v>
      </c>
      <c r="BF136" s="180">
        <v>0</v>
      </c>
      <c r="BG136" s="181"/>
      <c r="BH136" s="90"/>
      <c r="BI136" s="180">
        <v>0</v>
      </c>
      <c r="BJ136" s="180">
        <v>0</v>
      </c>
      <c r="BK136" s="180">
        <v>0</v>
      </c>
      <c r="BL136" s="90"/>
      <c r="BN136" s="90"/>
      <c r="BO136" s="112"/>
      <c r="BP136" s="112"/>
      <c r="BQ136" s="112"/>
      <c r="BR136" s="112"/>
      <c r="BS136" s="112"/>
      <c r="BT136" s="112"/>
      <c r="BU136" s="112"/>
      <c r="BV136" s="112"/>
      <c r="BW136" s="112"/>
      <c r="BX136" s="112"/>
      <c r="BY136" s="112"/>
      <c r="BZ136" s="112"/>
      <c r="CA136" s="112"/>
      <c r="CB136" s="112"/>
      <c r="CC136" s="112"/>
      <c r="CD136" s="112"/>
      <c r="CE136" s="112"/>
      <c r="CF136" s="178"/>
    </row>
    <row r="137" spans="2:84" ht="15" hidden="1" customHeight="1" x14ac:dyDescent="0.3">
      <c r="B137" s="90"/>
      <c r="C137" s="212">
        <f t="shared" si="3"/>
        <v>123</v>
      </c>
      <c r="D137" s="212"/>
      <c r="E137" s="212"/>
      <c r="F137" s="245"/>
      <c r="G137" s="212"/>
      <c r="H137" s="212"/>
      <c r="I137" s="212"/>
      <c r="J137" s="270"/>
      <c r="K137" s="270"/>
      <c r="L137" s="251"/>
      <c r="M137" s="245"/>
      <c r="N137" s="217"/>
      <c r="O137" s="212"/>
      <c r="P137" s="269"/>
      <c r="Q137" s="254"/>
      <c r="R137" s="109"/>
      <c r="S137" s="156"/>
      <c r="T137" s="156"/>
      <c r="U137" s="156"/>
      <c r="V137" s="153">
        <f t="shared" si="2"/>
        <v>0</v>
      </c>
      <c r="W137" s="90"/>
      <c r="Y137" s="180">
        <v>0</v>
      </c>
      <c r="Z137" s="180">
        <v>0</v>
      </c>
      <c r="AA137" s="180">
        <v>0</v>
      </c>
      <c r="AB137" s="180">
        <v>0</v>
      </c>
      <c r="AC137" s="180">
        <v>0</v>
      </c>
      <c r="AD137" s="180">
        <v>0</v>
      </c>
      <c r="AE137" s="180">
        <v>0</v>
      </c>
      <c r="AF137" s="180">
        <v>0</v>
      </c>
      <c r="AG137" s="180">
        <v>0</v>
      </c>
      <c r="AH137" s="180">
        <v>0</v>
      </c>
      <c r="AI137" s="180">
        <v>0</v>
      </c>
      <c r="AJ137" s="180">
        <v>0</v>
      </c>
      <c r="AK137" s="180">
        <v>0</v>
      </c>
      <c r="AL137" s="180">
        <v>0</v>
      </c>
      <c r="AM137" s="180">
        <v>0</v>
      </c>
      <c r="AN137" s="180">
        <v>0</v>
      </c>
      <c r="AO137" s="180">
        <v>0</v>
      </c>
      <c r="AP137" s="180">
        <v>0</v>
      </c>
      <c r="AQ137" s="180">
        <v>0</v>
      </c>
      <c r="AR137" s="180">
        <v>0</v>
      </c>
      <c r="AS137" s="180">
        <v>0</v>
      </c>
      <c r="AT137" s="180">
        <v>0</v>
      </c>
      <c r="AU137" s="180">
        <v>0</v>
      </c>
      <c r="AV137" s="180">
        <v>0</v>
      </c>
      <c r="AW137" s="180">
        <v>0</v>
      </c>
      <c r="AX137" s="180">
        <v>0</v>
      </c>
      <c r="AY137" s="90"/>
      <c r="AZ137" s="180">
        <v>0</v>
      </c>
      <c r="BA137" s="180">
        <v>0</v>
      </c>
      <c r="BB137" s="180">
        <v>0</v>
      </c>
      <c r="BC137" s="180">
        <v>0</v>
      </c>
      <c r="BD137" s="180">
        <v>0</v>
      </c>
      <c r="BE137" s="180">
        <v>0</v>
      </c>
      <c r="BF137" s="180">
        <v>0</v>
      </c>
      <c r="BG137" s="181"/>
      <c r="BH137" s="90"/>
      <c r="BI137" s="180">
        <v>0</v>
      </c>
      <c r="BJ137" s="180">
        <v>0</v>
      </c>
      <c r="BK137" s="180">
        <v>0</v>
      </c>
      <c r="BL137" s="90"/>
      <c r="BN137" s="90"/>
      <c r="BO137" s="112"/>
      <c r="BP137" s="112"/>
      <c r="BQ137" s="112"/>
      <c r="BR137" s="112"/>
      <c r="BS137" s="112"/>
      <c r="BT137" s="112"/>
      <c r="BU137" s="112"/>
      <c r="BV137" s="112"/>
      <c r="BW137" s="112"/>
      <c r="BX137" s="112"/>
      <c r="BY137" s="112"/>
      <c r="BZ137" s="112"/>
      <c r="CA137" s="112"/>
      <c r="CB137" s="112"/>
      <c r="CC137" s="112"/>
      <c r="CD137" s="112"/>
      <c r="CE137" s="112"/>
      <c r="CF137" s="178"/>
    </row>
    <row r="138" spans="2:84" ht="15" hidden="1" customHeight="1" x14ac:dyDescent="0.3">
      <c r="B138" s="90"/>
      <c r="C138" s="212">
        <f t="shared" si="3"/>
        <v>124</v>
      </c>
      <c r="D138" s="212"/>
      <c r="E138" s="212"/>
      <c r="F138" s="245"/>
      <c r="G138" s="212"/>
      <c r="H138" s="212"/>
      <c r="I138" s="212"/>
      <c r="J138" s="270"/>
      <c r="K138" s="270"/>
      <c r="L138" s="251"/>
      <c r="M138" s="245"/>
      <c r="N138" s="217"/>
      <c r="O138" s="212"/>
      <c r="P138" s="269"/>
      <c r="Q138" s="254"/>
      <c r="R138" s="109"/>
      <c r="S138" s="156"/>
      <c r="T138" s="156"/>
      <c r="U138" s="156"/>
      <c r="V138" s="153">
        <f t="shared" si="2"/>
        <v>0</v>
      </c>
      <c r="W138" s="90"/>
      <c r="Y138" s="180">
        <v>0</v>
      </c>
      <c r="Z138" s="180">
        <v>0</v>
      </c>
      <c r="AA138" s="180">
        <v>0</v>
      </c>
      <c r="AB138" s="180">
        <v>0</v>
      </c>
      <c r="AC138" s="180">
        <v>0</v>
      </c>
      <c r="AD138" s="180">
        <v>0</v>
      </c>
      <c r="AE138" s="180">
        <v>0</v>
      </c>
      <c r="AF138" s="180">
        <v>0</v>
      </c>
      <c r="AG138" s="180">
        <v>0</v>
      </c>
      <c r="AH138" s="180">
        <v>0</v>
      </c>
      <c r="AI138" s="180">
        <v>0</v>
      </c>
      <c r="AJ138" s="180">
        <v>0</v>
      </c>
      <c r="AK138" s="180">
        <v>0</v>
      </c>
      <c r="AL138" s="180">
        <v>0</v>
      </c>
      <c r="AM138" s="180">
        <v>0</v>
      </c>
      <c r="AN138" s="180">
        <v>0</v>
      </c>
      <c r="AO138" s="180">
        <v>0</v>
      </c>
      <c r="AP138" s="180">
        <v>0</v>
      </c>
      <c r="AQ138" s="180">
        <v>0</v>
      </c>
      <c r="AR138" s="180">
        <v>0</v>
      </c>
      <c r="AS138" s="180">
        <v>0</v>
      </c>
      <c r="AT138" s="180">
        <v>0</v>
      </c>
      <c r="AU138" s="180">
        <v>0</v>
      </c>
      <c r="AV138" s="180">
        <v>0</v>
      </c>
      <c r="AW138" s="180">
        <v>0</v>
      </c>
      <c r="AX138" s="180">
        <v>0</v>
      </c>
      <c r="AY138" s="90"/>
      <c r="AZ138" s="180">
        <v>0</v>
      </c>
      <c r="BA138" s="180">
        <v>0</v>
      </c>
      <c r="BB138" s="180">
        <v>0</v>
      </c>
      <c r="BC138" s="180">
        <v>0</v>
      </c>
      <c r="BD138" s="180">
        <v>0</v>
      </c>
      <c r="BE138" s="180">
        <v>0</v>
      </c>
      <c r="BF138" s="180">
        <v>0</v>
      </c>
      <c r="BG138" s="181"/>
      <c r="BH138" s="90"/>
      <c r="BI138" s="180">
        <v>0</v>
      </c>
      <c r="BJ138" s="180">
        <v>0</v>
      </c>
      <c r="BK138" s="180">
        <v>0</v>
      </c>
      <c r="BL138" s="90"/>
      <c r="BN138" s="90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78"/>
    </row>
    <row r="139" spans="2:84" ht="15" hidden="1" customHeight="1" x14ac:dyDescent="0.3">
      <c r="B139" s="90"/>
      <c r="C139" s="212">
        <f t="shared" si="3"/>
        <v>125</v>
      </c>
      <c r="D139" s="212"/>
      <c r="E139" s="212"/>
      <c r="F139" s="245"/>
      <c r="G139" s="212"/>
      <c r="H139" s="212"/>
      <c r="I139" s="212"/>
      <c r="J139" s="270"/>
      <c r="K139" s="270"/>
      <c r="L139" s="251"/>
      <c r="M139" s="245"/>
      <c r="N139" s="217"/>
      <c r="O139" s="212"/>
      <c r="P139" s="269"/>
      <c r="Q139" s="254"/>
      <c r="R139" s="109"/>
      <c r="S139" s="156"/>
      <c r="T139" s="156"/>
      <c r="U139" s="156"/>
      <c r="V139" s="153">
        <f t="shared" si="2"/>
        <v>0</v>
      </c>
      <c r="W139" s="90"/>
      <c r="Y139" s="180">
        <v>0</v>
      </c>
      <c r="Z139" s="180">
        <v>0</v>
      </c>
      <c r="AA139" s="180">
        <v>0</v>
      </c>
      <c r="AB139" s="180">
        <v>0</v>
      </c>
      <c r="AC139" s="180">
        <v>0</v>
      </c>
      <c r="AD139" s="180">
        <v>0</v>
      </c>
      <c r="AE139" s="180">
        <v>0</v>
      </c>
      <c r="AF139" s="180">
        <v>0</v>
      </c>
      <c r="AG139" s="180">
        <v>0</v>
      </c>
      <c r="AH139" s="180">
        <v>0</v>
      </c>
      <c r="AI139" s="180">
        <v>0</v>
      </c>
      <c r="AJ139" s="180">
        <v>0</v>
      </c>
      <c r="AK139" s="180">
        <v>0</v>
      </c>
      <c r="AL139" s="180">
        <v>0</v>
      </c>
      <c r="AM139" s="180">
        <v>0</v>
      </c>
      <c r="AN139" s="180">
        <v>0</v>
      </c>
      <c r="AO139" s="180">
        <v>0</v>
      </c>
      <c r="AP139" s="180">
        <v>0</v>
      </c>
      <c r="AQ139" s="180">
        <v>0</v>
      </c>
      <c r="AR139" s="180">
        <v>0</v>
      </c>
      <c r="AS139" s="180">
        <v>0</v>
      </c>
      <c r="AT139" s="180">
        <v>0</v>
      </c>
      <c r="AU139" s="180">
        <v>0</v>
      </c>
      <c r="AV139" s="180">
        <v>0</v>
      </c>
      <c r="AW139" s="180">
        <v>0</v>
      </c>
      <c r="AX139" s="180">
        <v>0</v>
      </c>
      <c r="AY139" s="90"/>
      <c r="AZ139" s="180">
        <v>0</v>
      </c>
      <c r="BA139" s="180">
        <v>0</v>
      </c>
      <c r="BB139" s="180">
        <v>0</v>
      </c>
      <c r="BC139" s="180">
        <v>0</v>
      </c>
      <c r="BD139" s="180">
        <v>0</v>
      </c>
      <c r="BE139" s="180">
        <v>0</v>
      </c>
      <c r="BF139" s="180">
        <v>0</v>
      </c>
      <c r="BG139" s="181"/>
      <c r="BH139" s="90"/>
      <c r="BI139" s="180">
        <v>0</v>
      </c>
      <c r="BJ139" s="180">
        <v>0</v>
      </c>
      <c r="BK139" s="180">
        <v>0</v>
      </c>
      <c r="BL139" s="90"/>
      <c r="BN139" s="90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78"/>
    </row>
    <row r="140" spans="2:84" ht="15" hidden="1" customHeight="1" x14ac:dyDescent="0.3">
      <c r="B140" s="90"/>
      <c r="C140" s="212">
        <f t="shared" si="3"/>
        <v>126</v>
      </c>
      <c r="D140" s="212"/>
      <c r="E140" s="212"/>
      <c r="F140" s="245"/>
      <c r="G140" s="212"/>
      <c r="H140" s="212"/>
      <c r="I140" s="212"/>
      <c r="J140" s="270"/>
      <c r="K140" s="270"/>
      <c r="L140" s="251"/>
      <c r="M140" s="245"/>
      <c r="N140" s="217"/>
      <c r="O140" s="212"/>
      <c r="P140" s="269"/>
      <c r="Q140" s="254"/>
      <c r="R140" s="109"/>
      <c r="S140" s="156"/>
      <c r="T140" s="156"/>
      <c r="U140" s="156"/>
      <c r="V140" s="153">
        <f t="shared" si="2"/>
        <v>0</v>
      </c>
      <c r="W140" s="90"/>
      <c r="Y140" s="180">
        <v>0</v>
      </c>
      <c r="Z140" s="180">
        <v>0</v>
      </c>
      <c r="AA140" s="180">
        <v>0</v>
      </c>
      <c r="AB140" s="180">
        <v>0</v>
      </c>
      <c r="AC140" s="180">
        <v>0</v>
      </c>
      <c r="AD140" s="180">
        <v>0</v>
      </c>
      <c r="AE140" s="180">
        <v>0</v>
      </c>
      <c r="AF140" s="180">
        <v>0</v>
      </c>
      <c r="AG140" s="180">
        <v>0</v>
      </c>
      <c r="AH140" s="180">
        <v>0</v>
      </c>
      <c r="AI140" s="180">
        <v>0</v>
      </c>
      <c r="AJ140" s="180">
        <v>0</v>
      </c>
      <c r="AK140" s="180">
        <v>0</v>
      </c>
      <c r="AL140" s="180">
        <v>0</v>
      </c>
      <c r="AM140" s="180">
        <v>0</v>
      </c>
      <c r="AN140" s="180">
        <v>0</v>
      </c>
      <c r="AO140" s="180">
        <v>0</v>
      </c>
      <c r="AP140" s="180">
        <v>0</v>
      </c>
      <c r="AQ140" s="180">
        <v>0</v>
      </c>
      <c r="AR140" s="180">
        <v>0</v>
      </c>
      <c r="AS140" s="180">
        <v>0</v>
      </c>
      <c r="AT140" s="180">
        <v>0</v>
      </c>
      <c r="AU140" s="180">
        <v>0</v>
      </c>
      <c r="AV140" s="180">
        <v>0</v>
      </c>
      <c r="AW140" s="180">
        <v>0</v>
      </c>
      <c r="AX140" s="180">
        <v>0</v>
      </c>
      <c r="AY140" s="90"/>
      <c r="AZ140" s="180">
        <v>0</v>
      </c>
      <c r="BA140" s="180">
        <v>0</v>
      </c>
      <c r="BB140" s="180">
        <v>0</v>
      </c>
      <c r="BC140" s="180">
        <v>0</v>
      </c>
      <c r="BD140" s="180">
        <v>0</v>
      </c>
      <c r="BE140" s="180">
        <v>0</v>
      </c>
      <c r="BF140" s="180">
        <v>0</v>
      </c>
      <c r="BG140" s="181"/>
      <c r="BH140" s="90"/>
      <c r="BI140" s="180">
        <v>0</v>
      </c>
      <c r="BJ140" s="180">
        <v>0</v>
      </c>
      <c r="BK140" s="180">
        <v>0</v>
      </c>
      <c r="BL140" s="90"/>
      <c r="BN140" s="90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78"/>
    </row>
    <row r="141" spans="2:84" ht="15" hidden="1" customHeight="1" x14ac:dyDescent="0.3">
      <c r="B141" s="90"/>
      <c r="C141" s="212">
        <f t="shared" si="3"/>
        <v>127</v>
      </c>
      <c r="D141" s="212"/>
      <c r="E141" s="212"/>
      <c r="F141" s="245"/>
      <c r="G141" s="212"/>
      <c r="H141" s="212"/>
      <c r="I141" s="212"/>
      <c r="J141" s="270"/>
      <c r="K141" s="270"/>
      <c r="L141" s="251"/>
      <c r="M141" s="245"/>
      <c r="N141" s="217"/>
      <c r="O141" s="212"/>
      <c r="P141" s="269"/>
      <c r="Q141" s="254"/>
      <c r="R141" s="109"/>
      <c r="S141" s="156"/>
      <c r="T141" s="156"/>
      <c r="U141" s="156"/>
      <c r="V141" s="153">
        <f t="shared" si="2"/>
        <v>0</v>
      </c>
      <c r="W141" s="90"/>
      <c r="Y141" s="180">
        <v>0</v>
      </c>
      <c r="Z141" s="180">
        <v>0</v>
      </c>
      <c r="AA141" s="180">
        <v>0</v>
      </c>
      <c r="AB141" s="180">
        <v>0</v>
      </c>
      <c r="AC141" s="180">
        <v>0</v>
      </c>
      <c r="AD141" s="180">
        <v>0</v>
      </c>
      <c r="AE141" s="180">
        <v>0</v>
      </c>
      <c r="AF141" s="180">
        <v>0</v>
      </c>
      <c r="AG141" s="180">
        <v>0</v>
      </c>
      <c r="AH141" s="180">
        <v>0</v>
      </c>
      <c r="AI141" s="180">
        <v>0</v>
      </c>
      <c r="AJ141" s="180">
        <v>0</v>
      </c>
      <c r="AK141" s="180">
        <v>0</v>
      </c>
      <c r="AL141" s="180">
        <v>0</v>
      </c>
      <c r="AM141" s="180">
        <v>0</v>
      </c>
      <c r="AN141" s="180">
        <v>0</v>
      </c>
      <c r="AO141" s="180">
        <v>0</v>
      </c>
      <c r="AP141" s="180">
        <v>0</v>
      </c>
      <c r="AQ141" s="180">
        <v>0</v>
      </c>
      <c r="AR141" s="180">
        <v>0</v>
      </c>
      <c r="AS141" s="180">
        <v>0</v>
      </c>
      <c r="AT141" s="180">
        <v>0</v>
      </c>
      <c r="AU141" s="180">
        <v>0</v>
      </c>
      <c r="AV141" s="180">
        <v>0</v>
      </c>
      <c r="AW141" s="180">
        <v>0</v>
      </c>
      <c r="AX141" s="180">
        <v>0</v>
      </c>
      <c r="AY141" s="90"/>
      <c r="AZ141" s="180">
        <v>0</v>
      </c>
      <c r="BA141" s="180">
        <v>0</v>
      </c>
      <c r="BB141" s="180">
        <v>0</v>
      </c>
      <c r="BC141" s="180">
        <v>0</v>
      </c>
      <c r="BD141" s="180">
        <v>0</v>
      </c>
      <c r="BE141" s="180">
        <v>0</v>
      </c>
      <c r="BF141" s="180">
        <v>0</v>
      </c>
      <c r="BG141" s="181"/>
      <c r="BH141" s="90"/>
      <c r="BI141" s="180">
        <v>0</v>
      </c>
      <c r="BJ141" s="180">
        <v>0</v>
      </c>
      <c r="BK141" s="180">
        <v>0</v>
      </c>
      <c r="BL141" s="90"/>
      <c r="BN141" s="90"/>
      <c r="BO141" s="112"/>
      <c r="BP141" s="112"/>
      <c r="BQ141" s="112"/>
      <c r="BR141" s="112"/>
      <c r="BS141" s="112"/>
      <c r="BT141" s="112"/>
      <c r="BU141" s="112"/>
      <c r="BV141" s="112"/>
      <c r="BW141" s="112"/>
      <c r="BX141" s="112"/>
      <c r="BY141" s="112"/>
      <c r="BZ141" s="112"/>
      <c r="CA141" s="112"/>
      <c r="CB141" s="112"/>
      <c r="CC141" s="112"/>
      <c r="CD141" s="112"/>
      <c r="CE141" s="112"/>
      <c r="CF141" s="178"/>
    </row>
    <row r="142" spans="2:84" ht="15" hidden="1" customHeight="1" x14ac:dyDescent="0.3">
      <c r="B142" s="90"/>
      <c r="C142" s="212">
        <f t="shared" si="3"/>
        <v>128</v>
      </c>
      <c r="D142" s="212"/>
      <c r="E142" s="212"/>
      <c r="F142" s="245"/>
      <c r="G142" s="212"/>
      <c r="H142" s="212"/>
      <c r="I142" s="212"/>
      <c r="J142" s="270"/>
      <c r="K142" s="270"/>
      <c r="L142" s="251"/>
      <c r="M142" s="245"/>
      <c r="N142" s="217"/>
      <c r="O142" s="212"/>
      <c r="P142" s="269"/>
      <c r="Q142" s="254"/>
      <c r="R142" s="109"/>
      <c r="S142" s="156"/>
      <c r="T142" s="156"/>
      <c r="U142" s="156"/>
      <c r="V142" s="153">
        <f t="shared" ref="V142:V205" si="4">SUM(T142+U142)</f>
        <v>0</v>
      </c>
      <c r="W142" s="90"/>
      <c r="Y142" s="180">
        <v>0</v>
      </c>
      <c r="Z142" s="180">
        <v>0</v>
      </c>
      <c r="AA142" s="180">
        <v>0</v>
      </c>
      <c r="AB142" s="180">
        <v>0</v>
      </c>
      <c r="AC142" s="180">
        <v>0</v>
      </c>
      <c r="AD142" s="180">
        <v>0</v>
      </c>
      <c r="AE142" s="180">
        <v>0</v>
      </c>
      <c r="AF142" s="180">
        <v>0</v>
      </c>
      <c r="AG142" s="180">
        <v>0</v>
      </c>
      <c r="AH142" s="180">
        <v>0</v>
      </c>
      <c r="AI142" s="180">
        <v>0</v>
      </c>
      <c r="AJ142" s="180">
        <v>0</v>
      </c>
      <c r="AK142" s="180">
        <v>0</v>
      </c>
      <c r="AL142" s="180">
        <v>0</v>
      </c>
      <c r="AM142" s="180">
        <v>0</v>
      </c>
      <c r="AN142" s="180">
        <v>0</v>
      </c>
      <c r="AO142" s="180">
        <v>0</v>
      </c>
      <c r="AP142" s="180">
        <v>0</v>
      </c>
      <c r="AQ142" s="180">
        <v>0</v>
      </c>
      <c r="AR142" s="180">
        <v>0</v>
      </c>
      <c r="AS142" s="180">
        <v>0</v>
      </c>
      <c r="AT142" s="180">
        <v>0</v>
      </c>
      <c r="AU142" s="180">
        <v>0</v>
      </c>
      <c r="AV142" s="180">
        <v>0</v>
      </c>
      <c r="AW142" s="180">
        <v>0</v>
      </c>
      <c r="AX142" s="180">
        <v>0</v>
      </c>
      <c r="AY142" s="90"/>
      <c r="AZ142" s="180">
        <v>0</v>
      </c>
      <c r="BA142" s="180">
        <v>0</v>
      </c>
      <c r="BB142" s="180">
        <v>0</v>
      </c>
      <c r="BC142" s="180">
        <v>0</v>
      </c>
      <c r="BD142" s="180">
        <v>0</v>
      </c>
      <c r="BE142" s="180">
        <v>0</v>
      </c>
      <c r="BF142" s="180">
        <v>0</v>
      </c>
      <c r="BG142" s="181"/>
      <c r="BH142" s="90"/>
      <c r="BI142" s="180">
        <v>0</v>
      </c>
      <c r="BJ142" s="180">
        <v>0</v>
      </c>
      <c r="BK142" s="180">
        <v>0</v>
      </c>
      <c r="BL142" s="90"/>
      <c r="BN142" s="90"/>
      <c r="BO142" s="112"/>
      <c r="BP142" s="112"/>
      <c r="BQ142" s="112"/>
      <c r="BR142" s="112"/>
      <c r="BS142" s="112"/>
      <c r="BT142" s="112"/>
      <c r="BU142" s="112"/>
      <c r="BV142" s="112"/>
      <c r="BW142" s="112"/>
      <c r="BX142" s="112"/>
      <c r="BY142" s="112"/>
      <c r="BZ142" s="112"/>
      <c r="CA142" s="112"/>
      <c r="CB142" s="112"/>
      <c r="CC142" s="112"/>
      <c r="CD142" s="112"/>
      <c r="CE142" s="112"/>
      <c r="CF142" s="178"/>
    </row>
    <row r="143" spans="2:84" ht="15" hidden="1" customHeight="1" x14ac:dyDescent="0.3">
      <c r="B143" s="90"/>
      <c r="C143" s="212">
        <f t="shared" si="3"/>
        <v>129</v>
      </c>
      <c r="D143" s="212"/>
      <c r="E143" s="212"/>
      <c r="F143" s="245"/>
      <c r="G143" s="212"/>
      <c r="H143" s="212"/>
      <c r="I143" s="212"/>
      <c r="J143" s="270"/>
      <c r="K143" s="270"/>
      <c r="L143" s="251"/>
      <c r="M143" s="245"/>
      <c r="N143" s="217"/>
      <c r="O143" s="212"/>
      <c r="P143" s="269"/>
      <c r="Q143" s="254"/>
      <c r="R143" s="109"/>
      <c r="S143" s="156"/>
      <c r="T143" s="156"/>
      <c r="U143" s="156"/>
      <c r="V143" s="153">
        <f t="shared" si="4"/>
        <v>0</v>
      </c>
      <c r="W143" s="90"/>
      <c r="Y143" s="180">
        <v>0</v>
      </c>
      <c r="Z143" s="180">
        <v>0</v>
      </c>
      <c r="AA143" s="180">
        <v>0</v>
      </c>
      <c r="AB143" s="180">
        <v>0</v>
      </c>
      <c r="AC143" s="180">
        <v>0</v>
      </c>
      <c r="AD143" s="180">
        <v>0</v>
      </c>
      <c r="AE143" s="180">
        <v>0</v>
      </c>
      <c r="AF143" s="180">
        <v>0</v>
      </c>
      <c r="AG143" s="180">
        <v>0</v>
      </c>
      <c r="AH143" s="180">
        <v>0</v>
      </c>
      <c r="AI143" s="180">
        <v>0</v>
      </c>
      <c r="AJ143" s="180">
        <v>0</v>
      </c>
      <c r="AK143" s="180">
        <v>0</v>
      </c>
      <c r="AL143" s="180">
        <v>0</v>
      </c>
      <c r="AM143" s="180">
        <v>0</v>
      </c>
      <c r="AN143" s="180">
        <v>0</v>
      </c>
      <c r="AO143" s="180">
        <v>0</v>
      </c>
      <c r="AP143" s="180">
        <v>0</v>
      </c>
      <c r="AQ143" s="180">
        <v>0</v>
      </c>
      <c r="AR143" s="180">
        <v>0</v>
      </c>
      <c r="AS143" s="180">
        <v>0</v>
      </c>
      <c r="AT143" s="180">
        <v>0</v>
      </c>
      <c r="AU143" s="180">
        <v>0</v>
      </c>
      <c r="AV143" s="180">
        <v>0</v>
      </c>
      <c r="AW143" s="180">
        <v>0</v>
      </c>
      <c r="AX143" s="180">
        <v>0</v>
      </c>
      <c r="AY143" s="90"/>
      <c r="AZ143" s="180">
        <v>0</v>
      </c>
      <c r="BA143" s="180">
        <v>0</v>
      </c>
      <c r="BB143" s="180">
        <v>0</v>
      </c>
      <c r="BC143" s="180">
        <v>0</v>
      </c>
      <c r="BD143" s="180">
        <v>0</v>
      </c>
      <c r="BE143" s="180">
        <v>0</v>
      </c>
      <c r="BF143" s="180">
        <v>0</v>
      </c>
      <c r="BG143" s="181"/>
      <c r="BH143" s="90"/>
      <c r="BI143" s="180">
        <v>0</v>
      </c>
      <c r="BJ143" s="180">
        <v>0</v>
      </c>
      <c r="BK143" s="180">
        <v>0</v>
      </c>
      <c r="BL143" s="90"/>
      <c r="BN143" s="90"/>
      <c r="BO143" s="112"/>
      <c r="BP143" s="112"/>
      <c r="BQ143" s="112"/>
      <c r="BR143" s="112"/>
      <c r="BS143" s="112"/>
      <c r="BT143" s="112"/>
      <c r="BU143" s="112"/>
      <c r="BV143" s="112"/>
      <c r="BW143" s="112"/>
      <c r="BX143" s="112"/>
      <c r="BY143" s="112"/>
      <c r="BZ143" s="112"/>
      <c r="CA143" s="112"/>
      <c r="CB143" s="112"/>
      <c r="CC143" s="112"/>
      <c r="CD143" s="112"/>
      <c r="CE143" s="112"/>
      <c r="CF143" s="178"/>
    </row>
    <row r="144" spans="2:84" ht="15" hidden="1" customHeight="1" x14ac:dyDescent="0.3">
      <c r="B144" s="90"/>
      <c r="C144" s="212">
        <f t="shared" si="3"/>
        <v>130</v>
      </c>
      <c r="D144" s="212"/>
      <c r="E144" s="212"/>
      <c r="F144" s="245"/>
      <c r="G144" s="212"/>
      <c r="H144" s="212"/>
      <c r="I144" s="212"/>
      <c r="J144" s="270"/>
      <c r="K144" s="270"/>
      <c r="L144" s="251"/>
      <c r="M144" s="245"/>
      <c r="N144" s="217"/>
      <c r="O144" s="212"/>
      <c r="P144" s="269"/>
      <c r="Q144" s="254"/>
      <c r="R144" s="109"/>
      <c r="S144" s="156"/>
      <c r="T144" s="156"/>
      <c r="U144" s="156"/>
      <c r="V144" s="153">
        <f t="shared" si="4"/>
        <v>0</v>
      </c>
      <c r="W144" s="90"/>
      <c r="Y144" s="180">
        <v>0</v>
      </c>
      <c r="Z144" s="180">
        <v>0</v>
      </c>
      <c r="AA144" s="180">
        <v>0</v>
      </c>
      <c r="AB144" s="180">
        <v>0</v>
      </c>
      <c r="AC144" s="180">
        <v>0</v>
      </c>
      <c r="AD144" s="180">
        <v>0</v>
      </c>
      <c r="AE144" s="180">
        <v>0</v>
      </c>
      <c r="AF144" s="180">
        <v>0</v>
      </c>
      <c r="AG144" s="180">
        <v>0</v>
      </c>
      <c r="AH144" s="180">
        <v>0</v>
      </c>
      <c r="AI144" s="180">
        <v>0</v>
      </c>
      <c r="AJ144" s="180">
        <v>0</v>
      </c>
      <c r="AK144" s="180">
        <v>0</v>
      </c>
      <c r="AL144" s="180">
        <v>0</v>
      </c>
      <c r="AM144" s="180">
        <v>0</v>
      </c>
      <c r="AN144" s="180">
        <v>0</v>
      </c>
      <c r="AO144" s="180">
        <v>0</v>
      </c>
      <c r="AP144" s="180">
        <v>0</v>
      </c>
      <c r="AQ144" s="180">
        <v>0</v>
      </c>
      <c r="AR144" s="180">
        <v>0</v>
      </c>
      <c r="AS144" s="180">
        <v>0</v>
      </c>
      <c r="AT144" s="180">
        <v>0</v>
      </c>
      <c r="AU144" s="180">
        <v>0</v>
      </c>
      <c r="AV144" s="180">
        <v>0</v>
      </c>
      <c r="AW144" s="180">
        <v>0</v>
      </c>
      <c r="AX144" s="180">
        <v>0</v>
      </c>
      <c r="AY144" s="90"/>
      <c r="AZ144" s="180">
        <v>0</v>
      </c>
      <c r="BA144" s="180">
        <v>0</v>
      </c>
      <c r="BB144" s="180">
        <v>0</v>
      </c>
      <c r="BC144" s="180">
        <v>0</v>
      </c>
      <c r="BD144" s="180">
        <v>0</v>
      </c>
      <c r="BE144" s="180">
        <v>0</v>
      </c>
      <c r="BF144" s="180">
        <v>0</v>
      </c>
      <c r="BG144" s="181"/>
      <c r="BH144" s="90"/>
      <c r="BI144" s="180">
        <v>0</v>
      </c>
      <c r="BJ144" s="180">
        <v>0</v>
      </c>
      <c r="BK144" s="180">
        <v>0</v>
      </c>
      <c r="BL144" s="90"/>
      <c r="BN144" s="90"/>
      <c r="BO144" s="112"/>
      <c r="BP144" s="112"/>
      <c r="BQ144" s="112"/>
      <c r="BR144" s="112"/>
      <c r="BS144" s="112"/>
      <c r="BT144" s="112"/>
      <c r="BU144" s="112"/>
      <c r="BV144" s="112"/>
      <c r="BW144" s="112"/>
      <c r="BX144" s="112"/>
      <c r="BY144" s="112"/>
      <c r="BZ144" s="112"/>
      <c r="CA144" s="112"/>
      <c r="CB144" s="112"/>
      <c r="CC144" s="112"/>
      <c r="CD144" s="112"/>
      <c r="CE144" s="112"/>
      <c r="CF144" s="178"/>
    </row>
    <row r="145" spans="2:84" ht="15" hidden="1" customHeight="1" x14ac:dyDescent="0.3">
      <c r="B145" s="90"/>
      <c r="C145" s="212">
        <f t="shared" ref="C145:C208" si="5">C144+1</f>
        <v>131</v>
      </c>
      <c r="D145" s="212"/>
      <c r="E145" s="212"/>
      <c r="F145" s="245"/>
      <c r="G145" s="212"/>
      <c r="H145" s="212"/>
      <c r="I145" s="212"/>
      <c r="J145" s="270"/>
      <c r="K145" s="270"/>
      <c r="L145" s="251"/>
      <c r="M145" s="245"/>
      <c r="N145" s="217"/>
      <c r="O145" s="212"/>
      <c r="P145" s="269"/>
      <c r="Q145" s="254"/>
      <c r="R145" s="109"/>
      <c r="S145" s="156"/>
      <c r="T145" s="156"/>
      <c r="U145" s="156"/>
      <c r="V145" s="153">
        <f t="shared" si="4"/>
        <v>0</v>
      </c>
      <c r="W145" s="90"/>
      <c r="Y145" s="180">
        <v>0</v>
      </c>
      <c r="Z145" s="180">
        <v>0</v>
      </c>
      <c r="AA145" s="180">
        <v>0</v>
      </c>
      <c r="AB145" s="180">
        <v>0</v>
      </c>
      <c r="AC145" s="180">
        <v>0</v>
      </c>
      <c r="AD145" s="180">
        <v>0</v>
      </c>
      <c r="AE145" s="180">
        <v>0</v>
      </c>
      <c r="AF145" s="180">
        <v>0</v>
      </c>
      <c r="AG145" s="180">
        <v>0</v>
      </c>
      <c r="AH145" s="180">
        <v>0</v>
      </c>
      <c r="AI145" s="180">
        <v>0</v>
      </c>
      <c r="AJ145" s="180">
        <v>0</v>
      </c>
      <c r="AK145" s="180">
        <v>0</v>
      </c>
      <c r="AL145" s="180">
        <v>0</v>
      </c>
      <c r="AM145" s="180">
        <v>0</v>
      </c>
      <c r="AN145" s="180">
        <v>0</v>
      </c>
      <c r="AO145" s="180">
        <v>0</v>
      </c>
      <c r="AP145" s="180">
        <v>0</v>
      </c>
      <c r="AQ145" s="180">
        <v>0</v>
      </c>
      <c r="AR145" s="180">
        <v>0</v>
      </c>
      <c r="AS145" s="180">
        <v>0</v>
      </c>
      <c r="AT145" s="180">
        <v>0</v>
      </c>
      <c r="AU145" s="180">
        <v>0</v>
      </c>
      <c r="AV145" s="180">
        <v>0</v>
      </c>
      <c r="AW145" s="180">
        <v>0</v>
      </c>
      <c r="AX145" s="180">
        <v>0</v>
      </c>
      <c r="AY145" s="90"/>
      <c r="AZ145" s="180">
        <v>0</v>
      </c>
      <c r="BA145" s="180">
        <v>0</v>
      </c>
      <c r="BB145" s="180">
        <v>0</v>
      </c>
      <c r="BC145" s="180">
        <v>0</v>
      </c>
      <c r="BD145" s="180">
        <v>0</v>
      </c>
      <c r="BE145" s="180">
        <v>0</v>
      </c>
      <c r="BF145" s="180">
        <v>0</v>
      </c>
      <c r="BG145" s="181"/>
      <c r="BH145" s="90"/>
      <c r="BI145" s="180">
        <v>0</v>
      </c>
      <c r="BJ145" s="180">
        <v>0</v>
      </c>
      <c r="BK145" s="180">
        <v>0</v>
      </c>
      <c r="BL145" s="90"/>
      <c r="BN145" s="90"/>
      <c r="BO145" s="112"/>
      <c r="BP145" s="112"/>
      <c r="BQ145" s="112"/>
      <c r="BR145" s="112"/>
      <c r="BS145" s="112"/>
      <c r="BT145" s="112"/>
      <c r="BU145" s="112"/>
      <c r="BV145" s="112"/>
      <c r="BW145" s="112"/>
      <c r="BX145" s="112"/>
      <c r="BY145" s="112"/>
      <c r="BZ145" s="112"/>
      <c r="CA145" s="112"/>
      <c r="CB145" s="112"/>
      <c r="CC145" s="112"/>
      <c r="CD145" s="112"/>
      <c r="CE145" s="112"/>
      <c r="CF145" s="178"/>
    </row>
    <row r="146" spans="2:84" ht="15" hidden="1" customHeight="1" x14ac:dyDescent="0.3">
      <c r="B146" s="90"/>
      <c r="C146" s="212">
        <f t="shared" si="5"/>
        <v>132</v>
      </c>
      <c r="D146" s="212"/>
      <c r="E146" s="212"/>
      <c r="F146" s="245"/>
      <c r="G146" s="212"/>
      <c r="H146" s="212"/>
      <c r="I146" s="212"/>
      <c r="J146" s="270"/>
      <c r="K146" s="270"/>
      <c r="L146" s="251"/>
      <c r="M146" s="245"/>
      <c r="N146" s="217"/>
      <c r="O146" s="212"/>
      <c r="P146" s="254"/>
      <c r="Q146" s="254"/>
      <c r="R146" s="109"/>
      <c r="S146" s="156"/>
      <c r="T146" s="156"/>
      <c r="U146" s="156"/>
      <c r="V146" s="153">
        <f t="shared" si="4"/>
        <v>0</v>
      </c>
      <c r="W146" s="90"/>
      <c r="Y146" s="180">
        <v>0</v>
      </c>
      <c r="Z146" s="180">
        <v>0</v>
      </c>
      <c r="AA146" s="180">
        <v>0</v>
      </c>
      <c r="AB146" s="180">
        <v>0</v>
      </c>
      <c r="AC146" s="180">
        <v>0</v>
      </c>
      <c r="AD146" s="180">
        <v>0</v>
      </c>
      <c r="AE146" s="180">
        <v>0</v>
      </c>
      <c r="AF146" s="180">
        <v>0</v>
      </c>
      <c r="AG146" s="180">
        <v>0</v>
      </c>
      <c r="AH146" s="180">
        <v>0</v>
      </c>
      <c r="AI146" s="180">
        <v>0</v>
      </c>
      <c r="AJ146" s="180">
        <v>0</v>
      </c>
      <c r="AK146" s="180">
        <v>0</v>
      </c>
      <c r="AL146" s="180">
        <v>0</v>
      </c>
      <c r="AM146" s="180">
        <v>0</v>
      </c>
      <c r="AN146" s="180">
        <v>0</v>
      </c>
      <c r="AO146" s="180">
        <v>0</v>
      </c>
      <c r="AP146" s="180">
        <v>0</v>
      </c>
      <c r="AQ146" s="180">
        <v>0</v>
      </c>
      <c r="AR146" s="180">
        <v>0</v>
      </c>
      <c r="AS146" s="180">
        <v>0</v>
      </c>
      <c r="AT146" s="180">
        <v>0</v>
      </c>
      <c r="AU146" s="180">
        <v>0</v>
      </c>
      <c r="AV146" s="180">
        <v>0</v>
      </c>
      <c r="AW146" s="180">
        <v>0</v>
      </c>
      <c r="AX146" s="180">
        <v>0</v>
      </c>
      <c r="AY146" s="90"/>
      <c r="AZ146" s="180">
        <v>0</v>
      </c>
      <c r="BA146" s="180">
        <v>0</v>
      </c>
      <c r="BB146" s="180">
        <v>0</v>
      </c>
      <c r="BC146" s="180">
        <v>0</v>
      </c>
      <c r="BD146" s="180">
        <v>0</v>
      </c>
      <c r="BE146" s="180">
        <v>0</v>
      </c>
      <c r="BF146" s="180">
        <v>0</v>
      </c>
      <c r="BG146" s="181"/>
      <c r="BH146" s="90"/>
      <c r="BI146" s="180">
        <v>0</v>
      </c>
      <c r="BJ146" s="180">
        <v>0</v>
      </c>
      <c r="BK146" s="180">
        <v>0</v>
      </c>
      <c r="BL146" s="90"/>
      <c r="BN146" s="90"/>
      <c r="BO146" s="112"/>
      <c r="BP146" s="112"/>
      <c r="BQ146" s="112"/>
      <c r="BR146" s="112"/>
      <c r="BS146" s="112"/>
      <c r="BT146" s="112"/>
      <c r="BU146" s="112"/>
      <c r="BV146" s="112"/>
      <c r="BW146" s="112"/>
      <c r="BX146" s="112"/>
      <c r="BY146" s="112"/>
      <c r="BZ146" s="112"/>
      <c r="CA146" s="112"/>
      <c r="CB146" s="112"/>
      <c r="CC146" s="112"/>
      <c r="CD146" s="112"/>
      <c r="CE146" s="112"/>
      <c r="CF146" s="178"/>
    </row>
    <row r="147" spans="2:84" ht="15" hidden="1" customHeight="1" x14ac:dyDescent="0.3">
      <c r="B147" s="90"/>
      <c r="C147" s="212">
        <f t="shared" si="5"/>
        <v>133</v>
      </c>
      <c r="D147" s="212"/>
      <c r="E147" s="212"/>
      <c r="F147" s="245"/>
      <c r="G147" s="212"/>
      <c r="H147" s="212"/>
      <c r="I147" s="212"/>
      <c r="J147" s="270"/>
      <c r="K147" s="270"/>
      <c r="L147" s="251"/>
      <c r="M147" s="245"/>
      <c r="N147" s="217"/>
      <c r="O147" s="212"/>
      <c r="P147" s="269"/>
      <c r="Q147" s="254"/>
      <c r="R147" s="109"/>
      <c r="S147" s="156"/>
      <c r="T147" s="156"/>
      <c r="U147" s="156"/>
      <c r="V147" s="153">
        <f t="shared" si="4"/>
        <v>0</v>
      </c>
      <c r="W147" s="90"/>
      <c r="Y147" s="180">
        <v>0</v>
      </c>
      <c r="Z147" s="180">
        <v>0</v>
      </c>
      <c r="AA147" s="180">
        <v>0</v>
      </c>
      <c r="AB147" s="180">
        <v>0</v>
      </c>
      <c r="AC147" s="180">
        <v>0</v>
      </c>
      <c r="AD147" s="180">
        <v>0</v>
      </c>
      <c r="AE147" s="180">
        <v>0</v>
      </c>
      <c r="AF147" s="180">
        <v>0</v>
      </c>
      <c r="AG147" s="180">
        <v>0</v>
      </c>
      <c r="AH147" s="180">
        <v>0</v>
      </c>
      <c r="AI147" s="180">
        <v>0</v>
      </c>
      <c r="AJ147" s="180">
        <v>0</v>
      </c>
      <c r="AK147" s="180">
        <v>0</v>
      </c>
      <c r="AL147" s="180">
        <v>0</v>
      </c>
      <c r="AM147" s="180">
        <v>0</v>
      </c>
      <c r="AN147" s="180">
        <v>0</v>
      </c>
      <c r="AO147" s="180">
        <v>0</v>
      </c>
      <c r="AP147" s="180">
        <v>0</v>
      </c>
      <c r="AQ147" s="180">
        <v>0</v>
      </c>
      <c r="AR147" s="180">
        <v>0</v>
      </c>
      <c r="AS147" s="180">
        <v>0</v>
      </c>
      <c r="AT147" s="180">
        <v>0</v>
      </c>
      <c r="AU147" s="180">
        <v>0</v>
      </c>
      <c r="AV147" s="180">
        <v>0</v>
      </c>
      <c r="AW147" s="180">
        <v>0</v>
      </c>
      <c r="AX147" s="180">
        <v>0</v>
      </c>
      <c r="AY147" s="90"/>
      <c r="AZ147" s="180">
        <v>0</v>
      </c>
      <c r="BA147" s="180">
        <v>0</v>
      </c>
      <c r="BB147" s="180">
        <v>0</v>
      </c>
      <c r="BC147" s="180">
        <v>0</v>
      </c>
      <c r="BD147" s="180">
        <v>0</v>
      </c>
      <c r="BE147" s="180">
        <v>0</v>
      </c>
      <c r="BF147" s="180">
        <v>0</v>
      </c>
      <c r="BG147" s="181"/>
      <c r="BH147" s="90"/>
      <c r="BI147" s="180">
        <v>0</v>
      </c>
      <c r="BJ147" s="180">
        <v>0</v>
      </c>
      <c r="BK147" s="180">
        <v>0</v>
      </c>
      <c r="BL147" s="90"/>
      <c r="BN147" s="90"/>
      <c r="BO147" s="112"/>
      <c r="BP147" s="112"/>
      <c r="BQ147" s="112"/>
      <c r="BR147" s="112"/>
      <c r="BS147" s="112"/>
      <c r="BT147" s="112"/>
      <c r="BU147" s="112"/>
      <c r="BV147" s="112"/>
      <c r="BW147" s="112"/>
      <c r="BX147" s="112"/>
      <c r="BY147" s="112"/>
      <c r="BZ147" s="112"/>
      <c r="CA147" s="112"/>
      <c r="CB147" s="112"/>
      <c r="CC147" s="112"/>
      <c r="CD147" s="112"/>
      <c r="CE147" s="112"/>
      <c r="CF147" s="178"/>
    </row>
    <row r="148" spans="2:84" ht="15" hidden="1" customHeight="1" x14ac:dyDescent="0.3">
      <c r="B148" s="90"/>
      <c r="C148" s="212">
        <f t="shared" si="5"/>
        <v>134</v>
      </c>
      <c r="D148" s="212"/>
      <c r="E148" s="212"/>
      <c r="F148" s="245"/>
      <c r="G148" s="212"/>
      <c r="H148" s="212"/>
      <c r="I148" s="212"/>
      <c r="J148" s="270"/>
      <c r="K148" s="270"/>
      <c r="L148" s="251"/>
      <c r="M148" s="245"/>
      <c r="N148" s="217"/>
      <c r="O148" s="212"/>
      <c r="P148" s="269"/>
      <c r="Q148" s="254"/>
      <c r="R148" s="109"/>
      <c r="S148" s="156"/>
      <c r="T148" s="156"/>
      <c r="U148" s="156"/>
      <c r="V148" s="153">
        <f t="shared" si="4"/>
        <v>0</v>
      </c>
      <c r="W148" s="90"/>
      <c r="Y148" s="180">
        <v>0</v>
      </c>
      <c r="Z148" s="180">
        <v>0</v>
      </c>
      <c r="AA148" s="180">
        <v>0</v>
      </c>
      <c r="AB148" s="180">
        <v>0</v>
      </c>
      <c r="AC148" s="180">
        <v>0</v>
      </c>
      <c r="AD148" s="180">
        <v>0</v>
      </c>
      <c r="AE148" s="180">
        <v>0</v>
      </c>
      <c r="AF148" s="180">
        <v>0</v>
      </c>
      <c r="AG148" s="180">
        <v>0</v>
      </c>
      <c r="AH148" s="180">
        <v>0</v>
      </c>
      <c r="AI148" s="180">
        <v>0</v>
      </c>
      <c r="AJ148" s="180">
        <v>0</v>
      </c>
      <c r="AK148" s="180">
        <v>0</v>
      </c>
      <c r="AL148" s="180">
        <v>0</v>
      </c>
      <c r="AM148" s="180">
        <v>0</v>
      </c>
      <c r="AN148" s="180">
        <v>0</v>
      </c>
      <c r="AO148" s="180">
        <v>0</v>
      </c>
      <c r="AP148" s="180">
        <v>0</v>
      </c>
      <c r="AQ148" s="180">
        <v>0</v>
      </c>
      <c r="AR148" s="180">
        <v>0</v>
      </c>
      <c r="AS148" s="180">
        <v>0</v>
      </c>
      <c r="AT148" s="180">
        <v>0</v>
      </c>
      <c r="AU148" s="180">
        <v>0</v>
      </c>
      <c r="AV148" s="180">
        <v>0</v>
      </c>
      <c r="AW148" s="180">
        <v>0</v>
      </c>
      <c r="AX148" s="180">
        <v>0</v>
      </c>
      <c r="AY148" s="90"/>
      <c r="AZ148" s="180">
        <v>0</v>
      </c>
      <c r="BA148" s="180">
        <v>0</v>
      </c>
      <c r="BB148" s="180">
        <v>0</v>
      </c>
      <c r="BC148" s="180">
        <v>0</v>
      </c>
      <c r="BD148" s="180">
        <v>0</v>
      </c>
      <c r="BE148" s="180">
        <v>0</v>
      </c>
      <c r="BF148" s="180">
        <v>0</v>
      </c>
      <c r="BG148" s="181"/>
      <c r="BH148" s="90"/>
      <c r="BI148" s="180">
        <v>0</v>
      </c>
      <c r="BJ148" s="180">
        <v>0</v>
      </c>
      <c r="BK148" s="180">
        <v>0</v>
      </c>
      <c r="BL148" s="90"/>
      <c r="BN148" s="90"/>
      <c r="BO148" s="112"/>
      <c r="BP148" s="112"/>
      <c r="BQ148" s="112"/>
      <c r="BR148" s="112"/>
      <c r="BS148" s="112"/>
      <c r="BT148" s="112"/>
      <c r="BU148" s="112"/>
      <c r="BV148" s="112"/>
      <c r="BW148" s="112"/>
      <c r="BX148" s="112"/>
      <c r="BY148" s="112"/>
      <c r="BZ148" s="112"/>
      <c r="CA148" s="112"/>
      <c r="CB148" s="112"/>
      <c r="CC148" s="112"/>
      <c r="CD148" s="112"/>
      <c r="CE148" s="112"/>
      <c r="CF148" s="178"/>
    </row>
    <row r="149" spans="2:84" ht="15" hidden="1" customHeight="1" x14ac:dyDescent="0.3">
      <c r="B149" s="90"/>
      <c r="C149" s="212">
        <f t="shared" si="5"/>
        <v>135</v>
      </c>
      <c r="D149" s="212"/>
      <c r="E149" s="212"/>
      <c r="F149" s="245"/>
      <c r="G149" s="212"/>
      <c r="H149" s="212"/>
      <c r="I149" s="212"/>
      <c r="J149" s="270"/>
      <c r="K149" s="270"/>
      <c r="L149" s="251"/>
      <c r="M149" s="245"/>
      <c r="N149" s="217"/>
      <c r="O149" s="212"/>
      <c r="P149" s="269"/>
      <c r="Q149" s="254"/>
      <c r="R149" s="109"/>
      <c r="S149" s="156"/>
      <c r="T149" s="156"/>
      <c r="U149" s="156"/>
      <c r="V149" s="153">
        <f t="shared" si="4"/>
        <v>0</v>
      </c>
      <c r="W149" s="90"/>
      <c r="Y149" s="180">
        <v>0</v>
      </c>
      <c r="Z149" s="180">
        <v>0</v>
      </c>
      <c r="AA149" s="180">
        <v>0</v>
      </c>
      <c r="AB149" s="180">
        <v>0</v>
      </c>
      <c r="AC149" s="180">
        <v>0</v>
      </c>
      <c r="AD149" s="180">
        <v>0</v>
      </c>
      <c r="AE149" s="180">
        <v>0</v>
      </c>
      <c r="AF149" s="180">
        <v>0</v>
      </c>
      <c r="AG149" s="180">
        <v>0</v>
      </c>
      <c r="AH149" s="180">
        <v>0</v>
      </c>
      <c r="AI149" s="180">
        <v>0</v>
      </c>
      <c r="AJ149" s="180">
        <v>0</v>
      </c>
      <c r="AK149" s="180">
        <v>0</v>
      </c>
      <c r="AL149" s="180">
        <v>0</v>
      </c>
      <c r="AM149" s="180">
        <v>0</v>
      </c>
      <c r="AN149" s="180">
        <v>0</v>
      </c>
      <c r="AO149" s="180">
        <v>0</v>
      </c>
      <c r="AP149" s="180">
        <v>0</v>
      </c>
      <c r="AQ149" s="180">
        <v>0</v>
      </c>
      <c r="AR149" s="180">
        <v>0</v>
      </c>
      <c r="AS149" s="180">
        <v>0</v>
      </c>
      <c r="AT149" s="180">
        <v>0</v>
      </c>
      <c r="AU149" s="180">
        <v>0</v>
      </c>
      <c r="AV149" s="180">
        <v>0</v>
      </c>
      <c r="AW149" s="180">
        <v>0</v>
      </c>
      <c r="AX149" s="180">
        <v>0</v>
      </c>
      <c r="AY149" s="90"/>
      <c r="AZ149" s="180">
        <v>0</v>
      </c>
      <c r="BA149" s="180">
        <v>0</v>
      </c>
      <c r="BB149" s="180">
        <v>0</v>
      </c>
      <c r="BC149" s="180">
        <v>0</v>
      </c>
      <c r="BD149" s="180">
        <v>0</v>
      </c>
      <c r="BE149" s="180">
        <v>0</v>
      </c>
      <c r="BF149" s="180">
        <v>0</v>
      </c>
      <c r="BG149" s="181"/>
      <c r="BH149" s="90"/>
      <c r="BI149" s="180">
        <v>0</v>
      </c>
      <c r="BJ149" s="180">
        <v>0</v>
      </c>
      <c r="BK149" s="180">
        <v>0</v>
      </c>
      <c r="BL149" s="90"/>
      <c r="BN149" s="90"/>
      <c r="BO149" s="112"/>
      <c r="BP149" s="112"/>
      <c r="BQ149" s="112"/>
      <c r="BR149" s="112"/>
      <c r="BS149" s="112"/>
      <c r="BT149" s="112"/>
      <c r="BU149" s="112"/>
      <c r="BV149" s="112"/>
      <c r="BW149" s="112"/>
      <c r="BX149" s="112"/>
      <c r="BY149" s="112"/>
      <c r="BZ149" s="112"/>
      <c r="CA149" s="112"/>
      <c r="CB149" s="112"/>
      <c r="CC149" s="112"/>
      <c r="CD149" s="112"/>
      <c r="CE149" s="112"/>
      <c r="CF149" s="178"/>
    </row>
    <row r="150" spans="2:84" ht="15" hidden="1" customHeight="1" x14ac:dyDescent="0.3">
      <c r="B150" s="90"/>
      <c r="C150" s="212">
        <f t="shared" si="5"/>
        <v>136</v>
      </c>
      <c r="D150" s="212"/>
      <c r="E150" s="212"/>
      <c r="F150" s="245"/>
      <c r="G150" s="212"/>
      <c r="H150" s="212"/>
      <c r="I150" s="212"/>
      <c r="J150" s="270"/>
      <c r="K150" s="270"/>
      <c r="L150" s="251"/>
      <c r="M150" s="245"/>
      <c r="N150" s="217"/>
      <c r="O150" s="212"/>
      <c r="P150" s="269"/>
      <c r="Q150" s="254"/>
      <c r="R150" s="109"/>
      <c r="S150" s="156"/>
      <c r="T150" s="156"/>
      <c r="U150" s="156"/>
      <c r="V150" s="153">
        <f t="shared" si="4"/>
        <v>0</v>
      </c>
      <c r="W150" s="90"/>
      <c r="Y150" s="180">
        <v>0</v>
      </c>
      <c r="Z150" s="180">
        <v>0</v>
      </c>
      <c r="AA150" s="180">
        <v>0</v>
      </c>
      <c r="AB150" s="180">
        <v>0</v>
      </c>
      <c r="AC150" s="180">
        <v>0</v>
      </c>
      <c r="AD150" s="180">
        <v>0</v>
      </c>
      <c r="AE150" s="180">
        <v>0</v>
      </c>
      <c r="AF150" s="180">
        <v>0</v>
      </c>
      <c r="AG150" s="180">
        <v>0</v>
      </c>
      <c r="AH150" s="180">
        <v>0</v>
      </c>
      <c r="AI150" s="180">
        <v>0</v>
      </c>
      <c r="AJ150" s="180">
        <v>0</v>
      </c>
      <c r="AK150" s="180">
        <v>0</v>
      </c>
      <c r="AL150" s="180">
        <v>0</v>
      </c>
      <c r="AM150" s="180">
        <v>0</v>
      </c>
      <c r="AN150" s="180">
        <v>0</v>
      </c>
      <c r="AO150" s="180">
        <v>0</v>
      </c>
      <c r="AP150" s="180">
        <v>0</v>
      </c>
      <c r="AQ150" s="180">
        <v>0</v>
      </c>
      <c r="AR150" s="180">
        <v>0</v>
      </c>
      <c r="AS150" s="180">
        <v>0</v>
      </c>
      <c r="AT150" s="180">
        <v>0</v>
      </c>
      <c r="AU150" s="180">
        <v>0</v>
      </c>
      <c r="AV150" s="180">
        <v>0</v>
      </c>
      <c r="AW150" s="180">
        <v>0</v>
      </c>
      <c r="AX150" s="180">
        <v>0</v>
      </c>
      <c r="AY150" s="90"/>
      <c r="AZ150" s="180">
        <v>0</v>
      </c>
      <c r="BA150" s="180">
        <v>0</v>
      </c>
      <c r="BB150" s="180">
        <v>0</v>
      </c>
      <c r="BC150" s="180">
        <v>0</v>
      </c>
      <c r="BD150" s="180">
        <v>0</v>
      </c>
      <c r="BE150" s="180">
        <v>0</v>
      </c>
      <c r="BF150" s="180">
        <v>0</v>
      </c>
      <c r="BG150" s="181"/>
      <c r="BH150" s="90"/>
      <c r="BI150" s="180">
        <v>0</v>
      </c>
      <c r="BJ150" s="180">
        <v>0</v>
      </c>
      <c r="BK150" s="180">
        <v>0</v>
      </c>
      <c r="BL150" s="90"/>
      <c r="BN150" s="90"/>
      <c r="BO150" s="112"/>
      <c r="BP150" s="112"/>
      <c r="BQ150" s="112"/>
      <c r="BR150" s="112"/>
      <c r="BS150" s="112"/>
      <c r="BT150" s="112"/>
      <c r="BU150" s="112"/>
      <c r="BV150" s="112"/>
      <c r="BW150" s="112"/>
      <c r="BX150" s="112"/>
      <c r="BY150" s="112"/>
      <c r="BZ150" s="112"/>
      <c r="CA150" s="112"/>
      <c r="CB150" s="112"/>
      <c r="CC150" s="112"/>
      <c r="CD150" s="112"/>
      <c r="CE150" s="112"/>
      <c r="CF150" s="178"/>
    </row>
    <row r="151" spans="2:84" ht="15" hidden="1" customHeight="1" x14ac:dyDescent="0.3">
      <c r="B151" s="90"/>
      <c r="C151" s="212">
        <f t="shared" si="5"/>
        <v>137</v>
      </c>
      <c r="D151" s="212"/>
      <c r="E151" s="212"/>
      <c r="F151" s="245"/>
      <c r="G151" s="212"/>
      <c r="H151" s="212"/>
      <c r="I151" s="212"/>
      <c r="J151" s="270"/>
      <c r="K151" s="270"/>
      <c r="L151" s="251"/>
      <c r="M151" s="245"/>
      <c r="N151" s="217"/>
      <c r="O151" s="212"/>
      <c r="P151" s="269"/>
      <c r="Q151" s="254"/>
      <c r="R151" s="109"/>
      <c r="S151" s="156"/>
      <c r="T151" s="156"/>
      <c r="U151" s="156"/>
      <c r="V151" s="153">
        <f t="shared" si="4"/>
        <v>0</v>
      </c>
      <c r="W151" s="90"/>
      <c r="Y151" s="180">
        <v>0</v>
      </c>
      <c r="Z151" s="180">
        <v>0</v>
      </c>
      <c r="AA151" s="180">
        <v>0</v>
      </c>
      <c r="AB151" s="180">
        <v>0</v>
      </c>
      <c r="AC151" s="180">
        <v>0</v>
      </c>
      <c r="AD151" s="180">
        <v>0</v>
      </c>
      <c r="AE151" s="180">
        <v>0</v>
      </c>
      <c r="AF151" s="180">
        <v>0</v>
      </c>
      <c r="AG151" s="180">
        <v>0</v>
      </c>
      <c r="AH151" s="180">
        <v>0</v>
      </c>
      <c r="AI151" s="180">
        <v>0</v>
      </c>
      <c r="AJ151" s="180">
        <v>0</v>
      </c>
      <c r="AK151" s="180">
        <v>0</v>
      </c>
      <c r="AL151" s="180">
        <v>0</v>
      </c>
      <c r="AM151" s="180">
        <v>0</v>
      </c>
      <c r="AN151" s="180">
        <v>0</v>
      </c>
      <c r="AO151" s="180">
        <v>0</v>
      </c>
      <c r="AP151" s="180">
        <v>0</v>
      </c>
      <c r="AQ151" s="180">
        <v>0</v>
      </c>
      <c r="AR151" s="180">
        <v>0</v>
      </c>
      <c r="AS151" s="180">
        <v>0</v>
      </c>
      <c r="AT151" s="180">
        <v>0</v>
      </c>
      <c r="AU151" s="180">
        <v>0</v>
      </c>
      <c r="AV151" s="180">
        <v>0</v>
      </c>
      <c r="AW151" s="180">
        <v>0</v>
      </c>
      <c r="AX151" s="180">
        <v>0</v>
      </c>
      <c r="AY151" s="90"/>
      <c r="AZ151" s="180">
        <v>0</v>
      </c>
      <c r="BA151" s="180">
        <v>0</v>
      </c>
      <c r="BB151" s="180">
        <v>0</v>
      </c>
      <c r="BC151" s="180">
        <v>0</v>
      </c>
      <c r="BD151" s="180">
        <v>0</v>
      </c>
      <c r="BE151" s="180">
        <v>0</v>
      </c>
      <c r="BF151" s="180">
        <v>0</v>
      </c>
      <c r="BG151" s="181"/>
      <c r="BH151" s="90"/>
      <c r="BI151" s="180">
        <v>0</v>
      </c>
      <c r="BJ151" s="180">
        <v>0</v>
      </c>
      <c r="BK151" s="180">
        <v>0</v>
      </c>
      <c r="BL151" s="90"/>
      <c r="BN151" s="90"/>
      <c r="BO151" s="112"/>
      <c r="BP151" s="112"/>
      <c r="BQ151" s="112"/>
      <c r="BR151" s="112"/>
      <c r="BS151" s="112"/>
      <c r="BT151" s="112"/>
      <c r="BU151" s="112"/>
      <c r="BV151" s="112"/>
      <c r="BW151" s="112"/>
      <c r="BX151" s="112"/>
      <c r="BY151" s="112"/>
      <c r="BZ151" s="112"/>
      <c r="CA151" s="112"/>
      <c r="CB151" s="112"/>
      <c r="CC151" s="112"/>
      <c r="CD151" s="112"/>
      <c r="CE151" s="112"/>
      <c r="CF151" s="178"/>
    </row>
    <row r="152" spans="2:84" ht="15" hidden="1" customHeight="1" x14ac:dyDescent="0.3">
      <c r="B152" s="90"/>
      <c r="C152" s="212">
        <f t="shared" si="5"/>
        <v>138</v>
      </c>
      <c r="D152" s="212"/>
      <c r="E152" s="212"/>
      <c r="F152" s="245"/>
      <c r="G152" s="212"/>
      <c r="H152" s="212"/>
      <c r="I152" s="212"/>
      <c r="J152" s="270"/>
      <c r="K152" s="270"/>
      <c r="L152" s="251"/>
      <c r="M152" s="245"/>
      <c r="N152" s="217"/>
      <c r="O152" s="212"/>
      <c r="P152" s="269"/>
      <c r="Q152" s="254"/>
      <c r="R152" s="109"/>
      <c r="S152" s="156"/>
      <c r="T152" s="156"/>
      <c r="U152" s="156"/>
      <c r="V152" s="153">
        <f t="shared" si="4"/>
        <v>0</v>
      </c>
      <c r="W152" s="90"/>
      <c r="Y152" s="180">
        <v>0</v>
      </c>
      <c r="Z152" s="180">
        <v>0</v>
      </c>
      <c r="AA152" s="180">
        <v>0</v>
      </c>
      <c r="AB152" s="180">
        <v>0</v>
      </c>
      <c r="AC152" s="180">
        <v>0</v>
      </c>
      <c r="AD152" s="180">
        <v>0</v>
      </c>
      <c r="AE152" s="180">
        <v>0</v>
      </c>
      <c r="AF152" s="180">
        <v>0</v>
      </c>
      <c r="AG152" s="180">
        <v>0</v>
      </c>
      <c r="AH152" s="180">
        <v>0</v>
      </c>
      <c r="AI152" s="180">
        <v>0</v>
      </c>
      <c r="AJ152" s="180">
        <v>0</v>
      </c>
      <c r="AK152" s="180">
        <v>0</v>
      </c>
      <c r="AL152" s="180">
        <v>0</v>
      </c>
      <c r="AM152" s="180">
        <v>0</v>
      </c>
      <c r="AN152" s="180">
        <v>0</v>
      </c>
      <c r="AO152" s="180">
        <v>0</v>
      </c>
      <c r="AP152" s="180">
        <v>0</v>
      </c>
      <c r="AQ152" s="180">
        <v>0</v>
      </c>
      <c r="AR152" s="180">
        <v>0</v>
      </c>
      <c r="AS152" s="180">
        <v>0</v>
      </c>
      <c r="AT152" s="180">
        <v>0</v>
      </c>
      <c r="AU152" s="180">
        <v>0</v>
      </c>
      <c r="AV152" s="180">
        <v>0</v>
      </c>
      <c r="AW152" s="180">
        <v>0</v>
      </c>
      <c r="AX152" s="180">
        <v>0</v>
      </c>
      <c r="AY152" s="90"/>
      <c r="AZ152" s="180">
        <v>0</v>
      </c>
      <c r="BA152" s="180">
        <v>0</v>
      </c>
      <c r="BB152" s="180">
        <v>0</v>
      </c>
      <c r="BC152" s="180">
        <v>0</v>
      </c>
      <c r="BD152" s="180">
        <v>0</v>
      </c>
      <c r="BE152" s="180">
        <v>0</v>
      </c>
      <c r="BF152" s="180">
        <v>0</v>
      </c>
      <c r="BG152" s="181"/>
      <c r="BH152" s="90"/>
      <c r="BI152" s="180">
        <v>0</v>
      </c>
      <c r="BJ152" s="180">
        <v>0</v>
      </c>
      <c r="BK152" s="180">
        <v>0</v>
      </c>
      <c r="BL152" s="90"/>
      <c r="BN152" s="90"/>
      <c r="BO152" s="112"/>
      <c r="BP152" s="112"/>
      <c r="BQ152" s="112"/>
      <c r="BR152" s="112"/>
      <c r="BS152" s="112"/>
      <c r="BT152" s="112"/>
      <c r="BU152" s="112"/>
      <c r="BV152" s="112"/>
      <c r="BW152" s="112"/>
      <c r="BX152" s="112"/>
      <c r="BY152" s="112"/>
      <c r="BZ152" s="112"/>
      <c r="CA152" s="112"/>
      <c r="CB152" s="112"/>
      <c r="CC152" s="112"/>
      <c r="CD152" s="112"/>
      <c r="CE152" s="112"/>
      <c r="CF152" s="178"/>
    </row>
    <row r="153" spans="2:84" ht="15" hidden="1" customHeight="1" x14ac:dyDescent="0.3">
      <c r="B153" s="90"/>
      <c r="C153" s="212">
        <f t="shared" si="5"/>
        <v>139</v>
      </c>
      <c r="D153" s="212"/>
      <c r="E153" s="212"/>
      <c r="F153" s="245"/>
      <c r="G153" s="212"/>
      <c r="H153" s="212"/>
      <c r="I153" s="212"/>
      <c r="J153" s="270"/>
      <c r="K153" s="270"/>
      <c r="L153" s="251"/>
      <c r="M153" s="245"/>
      <c r="N153" s="217"/>
      <c r="O153" s="212"/>
      <c r="P153" s="269"/>
      <c r="Q153" s="254"/>
      <c r="R153" s="109"/>
      <c r="S153" s="156"/>
      <c r="T153" s="156"/>
      <c r="U153" s="156"/>
      <c r="V153" s="153">
        <f t="shared" si="4"/>
        <v>0</v>
      </c>
      <c r="W153" s="90"/>
      <c r="Y153" s="180">
        <v>0</v>
      </c>
      <c r="Z153" s="180">
        <v>0</v>
      </c>
      <c r="AA153" s="180">
        <v>0</v>
      </c>
      <c r="AB153" s="180">
        <v>0</v>
      </c>
      <c r="AC153" s="180">
        <v>0</v>
      </c>
      <c r="AD153" s="180">
        <v>0</v>
      </c>
      <c r="AE153" s="180">
        <v>0</v>
      </c>
      <c r="AF153" s="180">
        <v>0</v>
      </c>
      <c r="AG153" s="180">
        <v>0</v>
      </c>
      <c r="AH153" s="180">
        <v>0</v>
      </c>
      <c r="AI153" s="180">
        <v>0</v>
      </c>
      <c r="AJ153" s="180">
        <v>0</v>
      </c>
      <c r="AK153" s="180">
        <v>0</v>
      </c>
      <c r="AL153" s="180">
        <v>0</v>
      </c>
      <c r="AM153" s="180">
        <v>0</v>
      </c>
      <c r="AN153" s="180">
        <v>0</v>
      </c>
      <c r="AO153" s="180">
        <v>0</v>
      </c>
      <c r="AP153" s="180">
        <v>0</v>
      </c>
      <c r="AQ153" s="180">
        <v>0</v>
      </c>
      <c r="AR153" s="180">
        <v>0</v>
      </c>
      <c r="AS153" s="180">
        <v>0</v>
      </c>
      <c r="AT153" s="180">
        <v>0</v>
      </c>
      <c r="AU153" s="180">
        <v>0</v>
      </c>
      <c r="AV153" s="180">
        <v>0</v>
      </c>
      <c r="AW153" s="180">
        <v>0</v>
      </c>
      <c r="AX153" s="180">
        <v>0</v>
      </c>
      <c r="AY153" s="90"/>
      <c r="AZ153" s="180">
        <v>0</v>
      </c>
      <c r="BA153" s="180">
        <v>0</v>
      </c>
      <c r="BB153" s="180">
        <v>0</v>
      </c>
      <c r="BC153" s="180">
        <v>0</v>
      </c>
      <c r="BD153" s="180">
        <v>0</v>
      </c>
      <c r="BE153" s="180">
        <v>0</v>
      </c>
      <c r="BF153" s="180">
        <v>0</v>
      </c>
      <c r="BG153" s="181"/>
      <c r="BH153" s="90"/>
      <c r="BI153" s="180">
        <v>0</v>
      </c>
      <c r="BJ153" s="180">
        <v>0</v>
      </c>
      <c r="BK153" s="180">
        <v>0</v>
      </c>
      <c r="BL153" s="90"/>
      <c r="BN153" s="90"/>
      <c r="BO153" s="112"/>
      <c r="BP153" s="112"/>
      <c r="BQ153" s="112"/>
      <c r="BR153" s="112"/>
      <c r="BS153" s="112"/>
      <c r="BT153" s="112"/>
      <c r="BU153" s="112"/>
      <c r="BV153" s="112"/>
      <c r="BW153" s="112"/>
      <c r="BX153" s="112"/>
      <c r="BY153" s="112"/>
      <c r="BZ153" s="112"/>
      <c r="CA153" s="112"/>
      <c r="CB153" s="112"/>
      <c r="CC153" s="112"/>
      <c r="CD153" s="112"/>
      <c r="CE153" s="112"/>
      <c r="CF153" s="178"/>
    </row>
    <row r="154" spans="2:84" ht="15" hidden="1" customHeight="1" x14ac:dyDescent="0.3">
      <c r="B154" s="90"/>
      <c r="C154" s="212">
        <f t="shared" si="5"/>
        <v>140</v>
      </c>
      <c r="D154" s="212"/>
      <c r="E154" s="212"/>
      <c r="F154" s="245"/>
      <c r="G154" s="212"/>
      <c r="H154" s="212"/>
      <c r="I154" s="212"/>
      <c r="J154" s="270"/>
      <c r="K154" s="270"/>
      <c r="L154" s="251"/>
      <c r="M154" s="245"/>
      <c r="N154" s="217"/>
      <c r="O154" s="212"/>
      <c r="P154" s="269"/>
      <c r="Q154" s="254"/>
      <c r="R154" s="109"/>
      <c r="S154" s="156"/>
      <c r="T154" s="156"/>
      <c r="U154" s="156"/>
      <c r="V154" s="153">
        <f t="shared" si="4"/>
        <v>0</v>
      </c>
      <c r="W154" s="90"/>
      <c r="Y154" s="180">
        <v>0</v>
      </c>
      <c r="Z154" s="180">
        <v>0</v>
      </c>
      <c r="AA154" s="180">
        <v>0</v>
      </c>
      <c r="AB154" s="180">
        <v>0</v>
      </c>
      <c r="AC154" s="180">
        <v>0</v>
      </c>
      <c r="AD154" s="180">
        <v>0</v>
      </c>
      <c r="AE154" s="180">
        <v>0</v>
      </c>
      <c r="AF154" s="180">
        <v>0</v>
      </c>
      <c r="AG154" s="180">
        <v>0</v>
      </c>
      <c r="AH154" s="180">
        <v>0</v>
      </c>
      <c r="AI154" s="180">
        <v>0</v>
      </c>
      <c r="AJ154" s="180">
        <v>0</v>
      </c>
      <c r="AK154" s="180">
        <v>0</v>
      </c>
      <c r="AL154" s="180">
        <v>0</v>
      </c>
      <c r="AM154" s="180">
        <v>0</v>
      </c>
      <c r="AN154" s="180">
        <v>0</v>
      </c>
      <c r="AO154" s="180">
        <v>0</v>
      </c>
      <c r="AP154" s="180">
        <v>0</v>
      </c>
      <c r="AQ154" s="180">
        <v>0</v>
      </c>
      <c r="AR154" s="180">
        <v>0</v>
      </c>
      <c r="AS154" s="180">
        <v>0</v>
      </c>
      <c r="AT154" s="180">
        <v>0</v>
      </c>
      <c r="AU154" s="180">
        <v>0</v>
      </c>
      <c r="AV154" s="180">
        <v>0</v>
      </c>
      <c r="AW154" s="180">
        <v>0</v>
      </c>
      <c r="AX154" s="180">
        <v>0</v>
      </c>
      <c r="AY154" s="90"/>
      <c r="AZ154" s="180">
        <v>0</v>
      </c>
      <c r="BA154" s="180">
        <v>0</v>
      </c>
      <c r="BB154" s="180">
        <v>0</v>
      </c>
      <c r="BC154" s="180">
        <v>0</v>
      </c>
      <c r="BD154" s="180">
        <v>0</v>
      </c>
      <c r="BE154" s="180">
        <v>0</v>
      </c>
      <c r="BF154" s="180">
        <v>0</v>
      </c>
      <c r="BG154" s="181"/>
      <c r="BH154" s="90"/>
      <c r="BI154" s="180">
        <v>0</v>
      </c>
      <c r="BJ154" s="180">
        <v>0</v>
      </c>
      <c r="BK154" s="180">
        <v>0</v>
      </c>
      <c r="BL154" s="90"/>
      <c r="BN154" s="90"/>
      <c r="BO154" s="112"/>
      <c r="BP154" s="112"/>
      <c r="BQ154" s="112"/>
      <c r="BR154" s="112"/>
      <c r="BS154" s="112"/>
      <c r="BT154" s="112"/>
      <c r="BU154" s="112"/>
      <c r="BV154" s="112"/>
      <c r="BW154" s="112"/>
      <c r="BX154" s="112"/>
      <c r="BY154" s="112"/>
      <c r="BZ154" s="112"/>
      <c r="CA154" s="112"/>
      <c r="CB154" s="112"/>
      <c r="CC154" s="112"/>
      <c r="CD154" s="112"/>
      <c r="CE154" s="112"/>
      <c r="CF154" s="178"/>
    </row>
    <row r="155" spans="2:84" ht="15" hidden="1" customHeight="1" x14ac:dyDescent="0.3">
      <c r="B155" s="90"/>
      <c r="C155" s="212">
        <f t="shared" si="5"/>
        <v>141</v>
      </c>
      <c r="D155" s="212"/>
      <c r="E155" s="212"/>
      <c r="F155" s="245"/>
      <c r="G155" s="212"/>
      <c r="H155" s="212"/>
      <c r="I155" s="212"/>
      <c r="J155" s="270"/>
      <c r="K155" s="270"/>
      <c r="L155" s="251"/>
      <c r="M155" s="245"/>
      <c r="N155" s="217"/>
      <c r="O155" s="212"/>
      <c r="P155" s="269"/>
      <c r="Q155" s="254"/>
      <c r="R155" s="109"/>
      <c r="S155" s="156"/>
      <c r="T155" s="156"/>
      <c r="U155" s="156"/>
      <c r="V155" s="153">
        <f t="shared" si="4"/>
        <v>0</v>
      </c>
      <c r="W155" s="90"/>
      <c r="Y155" s="180">
        <v>0</v>
      </c>
      <c r="Z155" s="180">
        <v>0</v>
      </c>
      <c r="AA155" s="180">
        <v>0</v>
      </c>
      <c r="AB155" s="180">
        <v>0</v>
      </c>
      <c r="AC155" s="180">
        <v>0</v>
      </c>
      <c r="AD155" s="180">
        <v>0</v>
      </c>
      <c r="AE155" s="180">
        <v>0</v>
      </c>
      <c r="AF155" s="180">
        <v>0</v>
      </c>
      <c r="AG155" s="180">
        <v>0</v>
      </c>
      <c r="AH155" s="180">
        <v>0</v>
      </c>
      <c r="AI155" s="180">
        <v>0</v>
      </c>
      <c r="AJ155" s="180">
        <v>0</v>
      </c>
      <c r="AK155" s="180">
        <v>0</v>
      </c>
      <c r="AL155" s="180">
        <v>0</v>
      </c>
      <c r="AM155" s="180">
        <v>0</v>
      </c>
      <c r="AN155" s="180">
        <v>0</v>
      </c>
      <c r="AO155" s="180">
        <v>0</v>
      </c>
      <c r="AP155" s="180">
        <v>0</v>
      </c>
      <c r="AQ155" s="180">
        <v>0</v>
      </c>
      <c r="AR155" s="180">
        <v>0</v>
      </c>
      <c r="AS155" s="180">
        <v>0</v>
      </c>
      <c r="AT155" s="180">
        <v>0</v>
      </c>
      <c r="AU155" s="180">
        <v>0</v>
      </c>
      <c r="AV155" s="180">
        <v>0</v>
      </c>
      <c r="AW155" s="180">
        <v>0</v>
      </c>
      <c r="AX155" s="180">
        <v>0</v>
      </c>
      <c r="AY155" s="90"/>
      <c r="AZ155" s="180">
        <v>0</v>
      </c>
      <c r="BA155" s="180">
        <v>0</v>
      </c>
      <c r="BB155" s="180">
        <v>0</v>
      </c>
      <c r="BC155" s="180">
        <v>0</v>
      </c>
      <c r="BD155" s="180">
        <v>0</v>
      </c>
      <c r="BE155" s="180">
        <v>0</v>
      </c>
      <c r="BF155" s="180">
        <v>0</v>
      </c>
      <c r="BG155" s="181"/>
      <c r="BH155" s="90"/>
      <c r="BI155" s="180">
        <v>0</v>
      </c>
      <c r="BJ155" s="180">
        <v>0</v>
      </c>
      <c r="BK155" s="180">
        <v>0</v>
      </c>
      <c r="BL155" s="90"/>
      <c r="BN155" s="90"/>
      <c r="BO155" s="112"/>
      <c r="BP155" s="112"/>
      <c r="BQ155" s="112"/>
      <c r="BR155" s="112"/>
      <c r="BS155" s="112"/>
      <c r="BT155" s="112"/>
      <c r="BU155" s="112"/>
      <c r="BV155" s="112"/>
      <c r="BW155" s="112"/>
      <c r="BX155" s="112"/>
      <c r="BY155" s="112"/>
      <c r="BZ155" s="112"/>
      <c r="CA155" s="112"/>
      <c r="CB155" s="112"/>
      <c r="CC155" s="112"/>
      <c r="CD155" s="112"/>
      <c r="CE155" s="112"/>
      <c r="CF155" s="178"/>
    </row>
    <row r="156" spans="2:84" ht="15" hidden="1" customHeight="1" x14ac:dyDescent="0.3">
      <c r="B156" s="90"/>
      <c r="C156" s="212">
        <f t="shared" si="5"/>
        <v>142</v>
      </c>
      <c r="D156" s="212"/>
      <c r="E156" s="212"/>
      <c r="F156" s="245"/>
      <c r="G156" s="212"/>
      <c r="H156" s="212"/>
      <c r="I156" s="212"/>
      <c r="J156" s="270"/>
      <c r="K156" s="270"/>
      <c r="L156" s="251"/>
      <c r="M156" s="245"/>
      <c r="N156" s="217"/>
      <c r="O156" s="212"/>
      <c r="P156" s="254"/>
      <c r="Q156" s="254"/>
      <c r="R156" s="109"/>
      <c r="S156" s="156"/>
      <c r="T156" s="156"/>
      <c r="U156" s="156"/>
      <c r="V156" s="153">
        <f t="shared" si="4"/>
        <v>0</v>
      </c>
      <c r="W156" s="90"/>
      <c r="Y156" s="180">
        <v>0</v>
      </c>
      <c r="Z156" s="180">
        <v>0</v>
      </c>
      <c r="AA156" s="180">
        <v>0</v>
      </c>
      <c r="AB156" s="180">
        <v>0</v>
      </c>
      <c r="AC156" s="180">
        <v>0</v>
      </c>
      <c r="AD156" s="180">
        <v>0</v>
      </c>
      <c r="AE156" s="180">
        <v>0</v>
      </c>
      <c r="AF156" s="180">
        <v>0</v>
      </c>
      <c r="AG156" s="180">
        <v>0</v>
      </c>
      <c r="AH156" s="180">
        <v>0</v>
      </c>
      <c r="AI156" s="180">
        <v>0</v>
      </c>
      <c r="AJ156" s="180">
        <v>0</v>
      </c>
      <c r="AK156" s="180">
        <v>0</v>
      </c>
      <c r="AL156" s="180">
        <v>0</v>
      </c>
      <c r="AM156" s="180">
        <v>0</v>
      </c>
      <c r="AN156" s="180">
        <v>0</v>
      </c>
      <c r="AO156" s="180">
        <v>0</v>
      </c>
      <c r="AP156" s="180">
        <v>0</v>
      </c>
      <c r="AQ156" s="180">
        <v>0</v>
      </c>
      <c r="AR156" s="180">
        <v>0</v>
      </c>
      <c r="AS156" s="180">
        <v>0</v>
      </c>
      <c r="AT156" s="180">
        <v>0</v>
      </c>
      <c r="AU156" s="180">
        <v>0</v>
      </c>
      <c r="AV156" s="180">
        <v>0</v>
      </c>
      <c r="AW156" s="180">
        <v>0</v>
      </c>
      <c r="AX156" s="180">
        <v>0</v>
      </c>
      <c r="AY156" s="90"/>
      <c r="AZ156" s="180">
        <v>0</v>
      </c>
      <c r="BA156" s="180">
        <v>0</v>
      </c>
      <c r="BB156" s="180">
        <v>0</v>
      </c>
      <c r="BC156" s="180">
        <v>0</v>
      </c>
      <c r="BD156" s="180">
        <v>0</v>
      </c>
      <c r="BE156" s="180">
        <v>0</v>
      </c>
      <c r="BF156" s="180">
        <v>0</v>
      </c>
      <c r="BG156" s="181"/>
      <c r="BH156" s="90"/>
      <c r="BI156" s="180">
        <v>0</v>
      </c>
      <c r="BJ156" s="180">
        <v>0</v>
      </c>
      <c r="BK156" s="180">
        <v>0</v>
      </c>
      <c r="BL156" s="90"/>
      <c r="BN156" s="90"/>
      <c r="BO156" s="112"/>
      <c r="BP156" s="112"/>
      <c r="BQ156" s="112"/>
      <c r="BR156" s="112"/>
      <c r="BS156" s="112"/>
      <c r="BT156" s="112"/>
      <c r="BU156" s="112"/>
      <c r="BV156" s="112"/>
      <c r="BW156" s="112"/>
      <c r="BX156" s="112"/>
      <c r="BY156" s="112"/>
      <c r="BZ156" s="112"/>
      <c r="CA156" s="112"/>
      <c r="CB156" s="112"/>
      <c r="CC156" s="112"/>
      <c r="CD156" s="112"/>
      <c r="CE156" s="112"/>
      <c r="CF156" s="178"/>
    </row>
    <row r="157" spans="2:84" ht="15" hidden="1" customHeight="1" x14ac:dyDescent="0.3">
      <c r="B157" s="90"/>
      <c r="C157" s="212">
        <f t="shared" si="5"/>
        <v>143</v>
      </c>
      <c r="D157" s="212"/>
      <c r="E157" s="212"/>
      <c r="F157" s="245"/>
      <c r="G157" s="212"/>
      <c r="H157" s="212"/>
      <c r="I157" s="212"/>
      <c r="J157" s="270"/>
      <c r="K157" s="270"/>
      <c r="L157" s="251"/>
      <c r="M157" s="245"/>
      <c r="N157" s="217"/>
      <c r="O157" s="212"/>
      <c r="P157" s="269"/>
      <c r="Q157" s="254"/>
      <c r="R157" s="109"/>
      <c r="S157" s="156"/>
      <c r="T157" s="156"/>
      <c r="U157" s="156"/>
      <c r="V157" s="153">
        <f t="shared" si="4"/>
        <v>0</v>
      </c>
      <c r="W157" s="90"/>
      <c r="Y157" s="180">
        <v>0</v>
      </c>
      <c r="Z157" s="180">
        <v>0</v>
      </c>
      <c r="AA157" s="180">
        <v>0</v>
      </c>
      <c r="AB157" s="180">
        <v>0</v>
      </c>
      <c r="AC157" s="180">
        <v>0</v>
      </c>
      <c r="AD157" s="180">
        <v>0</v>
      </c>
      <c r="AE157" s="180">
        <v>0</v>
      </c>
      <c r="AF157" s="180">
        <v>0</v>
      </c>
      <c r="AG157" s="180">
        <v>0</v>
      </c>
      <c r="AH157" s="180">
        <v>0</v>
      </c>
      <c r="AI157" s="180">
        <v>0</v>
      </c>
      <c r="AJ157" s="180">
        <v>0</v>
      </c>
      <c r="AK157" s="180">
        <v>0</v>
      </c>
      <c r="AL157" s="180">
        <v>0</v>
      </c>
      <c r="AM157" s="180">
        <v>0</v>
      </c>
      <c r="AN157" s="180">
        <v>0</v>
      </c>
      <c r="AO157" s="180">
        <v>0</v>
      </c>
      <c r="AP157" s="180">
        <v>0</v>
      </c>
      <c r="AQ157" s="180">
        <v>0</v>
      </c>
      <c r="AR157" s="180">
        <v>0</v>
      </c>
      <c r="AS157" s="180">
        <v>0</v>
      </c>
      <c r="AT157" s="180">
        <v>0</v>
      </c>
      <c r="AU157" s="180">
        <v>0</v>
      </c>
      <c r="AV157" s="180">
        <v>0</v>
      </c>
      <c r="AW157" s="180">
        <v>0</v>
      </c>
      <c r="AX157" s="180">
        <v>0</v>
      </c>
      <c r="AY157" s="90"/>
      <c r="AZ157" s="180">
        <v>0</v>
      </c>
      <c r="BA157" s="180">
        <v>0</v>
      </c>
      <c r="BB157" s="180">
        <v>0</v>
      </c>
      <c r="BC157" s="180">
        <v>0</v>
      </c>
      <c r="BD157" s="180">
        <v>0</v>
      </c>
      <c r="BE157" s="180">
        <v>0</v>
      </c>
      <c r="BF157" s="180">
        <v>0</v>
      </c>
      <c r="BG157" s="181"/>
      <c r="BH157" s="90"/>
      <c r="BI157" s="180">
        <v>0</v>
      </c>
      <c r="BJ157" s="180">
        <v>0</v>
      </c>
      <c r="BK157" s="180">
        <v>0</v>
      </c>
      <c r="BL157" s="90"/>
      <c r="BN157" s="90"/>
      <c r="BO157" s="112"/>
      <c r="BP157" s="112"/>
      <c r="BQ157" s="112"/>
      <c r="BR157" s="112"/>
      <c r="BS157" s="112"/>
      <c r="BT157" s="112"/>
      <c r="BU157" s="112"/>
      <c r="BV157" s="112"/>
      <c r="BW157" s="112"/>
      <c r="BX157" s="112"/>
      <c r="BY157" s="112"/>
      <c r="BZ157" s="112"/>
      <c r="CA157" s="112"/>
      <c r="CB157" s="112"/>
      <c r="CC157" s="112"/>
      <c r="CD157" s="112"/>
      <c r="CE157" s="112"/>
      <c r="CF157" s="178"/>
    </row>
    <row r="158" spans="2:84" ht="15" hidden="1" customHeight="1" x14ac:dyDescent="0.3">
      <c r="B158" s="90"/>
      <c r="C158" s="212">
        <f t="shared" si="5"/>
        <v>144</v>
      </c>
      <c r="D158" s="212"/>
      <c r="E158" s="212"/>
      <c r="F158" s="245"/>
      <c r="G158" s="212"/>
      <c r="H158" s="212"/>
      <c r="I158" s="212"/>
      <c r="J158" s="270"/>
      <c r="K158" s="270"/>
      <c r="L158" s="251"/>
      <c r="M158" s="245"/>
      <c r="N158" s="217"/>
      <c r="O158" s="212"/>
      <c r="P158" s="269"/>
      <c r="Q158" s="254"/>
      <c r="R158" s="109"/>
      <c r="S158" s="156"/>
      <c r="T158" s="156"/>
      <c r="U158" s="156"/>
      <c r="V158" s="153">
        <f t="shared" si="4"/>
        <v>0</v>
      </c>
      <c r="W158" s="90"/>
      <c r="Y158" s="180">
        <v>0</v>
      </c>
      <c r="Z158" s="180">
        <v>0</v>
      </c>
      <c r="AA158" s="180">
        <v>0</v>
      </c>
      <c r="AB158" s="180">
        <v>0</v>
      </c>
      <c r="AC158" s="180">
        <v>0</v>
      </c>
      <c r="AD158" s="180">
        <v>0</v>
      </c>
      <c r="AE158" s="180">
        <v>0</v>
      </c>
      <c r="AF158" s="180">
        <v>0</v>
      </c>
      <c r="AG158" s="180">
        <v>0</v>
      </c>
      <c r="AH158" s="180">
        <v>0</v>
      </c>
      <c r="AI158" s="180">
        <v>0</v>
      </c>
      <c r="AJ158" s="180">
        <v>0</v>
      </c>
      <c r="AK158" s="180">
        <v>0</v>
      </c>
      <c r="AL158" s="180">
        <v>0</v>
      </c>
      <c r="AM158" s="180">
        <v>0</v>
      </c>
      <c r="AN158" s="180">
        <v>0</v>
      </c>
      <c r="AO158" s="180">
        <v>0</v>
      </c>
      <c r="AP158" s="180">
        <v>0</v>
      </c>
      <c r="AQ158" s="180">
        <v>0</v>
      </c>
      <c r="AR158" s="180">
        <v>0</v>
      </c>
      <c r="AS158" s="180">
        <v>0</v>
      </c>
      <c r="AT158" s="180">
        <v>0</v>
      </c>
      <c r="AU158" s="180">
        <v>0</v>
      </c>
      <c r="AV158" s="180">
        <v>0</v>
      </c>
      <c r="AW158" s="180">
        <v>0</v>
      </c>
      <c r="AX158" s="180">
        <v>0</v>
      </c>
      <c r="AY158" s="90"/>
      <c r="AZ158" s="180">
        <v>0</v>
      </c>
      <c r="BA158" s="180">
        <v>0</v>
      </c>
      <c r="BB158" s="180">
        <v>0</v>
      </c>
      <c r="BC158" s="180">
        <v>0</v>
      </c>
      <c r="BD158" s="180">
        <v>0</v>
      </c>
      <c r="BE158" s="180">
        <v>0</v>
      </c>
      <c r="BF158" s="180">
        <v>0</v>
      </c>
      <c r="BG158" s="181"/>
      <c r="BH158" s="90"/>
      <c r="BI158" s="180">
        <v>0</v>
      </c>
      <c r="BJ158" s="180">
        <v>0</v>
      </c>
      <c r="BK158" s="180">
        <v>0</v>
      </c>
      <c r="BL158" s="90"/>
      <c r="BN158" s="90"/>
      <c r="BO158" s="112"/>
      <c r="BP158" s="112"/>
      <c r="BQ158" s="112"/>
      <c r="BR158" s="112"/>
      <c r="BS158" s="112"/>
      <c r="BT158" s="112"/>
      <c r="BU158" s="112"/>
      <c r="BV158" s="112"/>
      <c r="BW158" s="112"/>
      <c r="BX158" s="112"/>
      <c r="BY158" s="112"/>
      <c r="BZ158" s="112"/>
      <c r="CA158" s="112"/>
      <c r="CB158" s="112"/>
      <c r="CC158" s="112"/>
      <c r="CD158" s="112"/>
      <c r="CE158" s="112"/>
      <c r="CF158" s="178"/>
    </row>
    <row r="159" spans="2:84" ht="15" hidden="1" customHeight="1" x14ac:dyDescent="0.3">
      <c r="B159" s="90"/>
      <c r="C159" s="212">
        <f t="shared" si="5"/>
        <v>145</v>
      </c>
      <c r="D159" s="212"/>
      <c r="E159" s="212"/>
      <c r="F159" s="245"/>
      <c r="G159" s="212"/>
      <c r="H159" s="212"/>
      <c r="I159" s="212"/>
      <c r="J159" s="270"/>
      <c r="K159" s="270"/>
      <c r="L159" s="251"/>
      <c r="M159" s="245"/>
      <c r="N159" s="217"/>
      <c r="O159" s="212"/>
      <c r="P159" s="269"/>
      <c r="Q159" s="254"/>
      <c r="R159" s="109"/>
      <c r="S159" s="156"/>
      <c r="T159" s="156"/>
      <c r="U159" s="156"/>
      <c r="V159" s="153">
        <f t="shared" si="4"/>
        <v>0</v>
      </c>
      <c r="W159" s="90"/>
      <c r="Y159" s="180">
        <v>0</v>
      </c>
      <c r="Z159" s="180">
        <v>0</v>
      </c>
      <c r="AA159" s="180">
        <v>0</v>
      </c>
      <c r="AB159" s="180">
        <v>0</v>
      </c>
      <c r="AC159" s="180">
        <v>0</v>
      </c>
      <c r="AD159" s="180">
        <v>0</v>
      </c>
      <c r="AE159" s="180">
        <v>0</v>
      </c>
      <c r="AF159" s="180">
        <v>0</v>
      </c>
      <c r="AG159" s="180">
        <v>0</v>
      </c>
      <c r="AH159" s="180">
        <v>0</v>
      </c>
      <c r="AI159" s="180">
        <v>0</v>
      </c>
      <c r="AJ159" s="180">
        <v>0</v>
      </c>
      <c r="AK159" s="180">
        <v>0</v>
      </c>
      <c r="AL159" s="180">
        <v>0</v>
      </c>
      <c r="AM159" s="180">
        <v>0</v>
      </c>
      <c r="AN159" s="180">
        <v>0</v>
      </c>
      <c r="AO159" s="180">
        <v>0</v>
      </c>
      <c r="AP159" s="180">
        <v>0</v>
      </c>
      <c r="AQ159" s="180">
        <v>0</v>
      </c>
      <c r="AR159" s="180">
        <v>0</v>
      </c>
      <c r="AS159" s="180">
        <v>0</v>
      </c>
      <c r="AT159" s="180">
        <v>0</v>
      </c>
      <c r="AU159" s="180">
        <v>0</v>
      </c>
      <c r="AV159" s="180">
        <v>0</v>
      </c>
      <c r="AW159" s="180">
        <v>0</v>
      </c>
      <c r="AX159" s="180">
        <v>0</v>
      </c>
      <c r="AY159" s="90"/>
      <c r="AZ159" s="180">
        <v>0</v>
      </c>
      <c r="BA159" s="180">
        <v>0</v>
      </c>
      <c r="BB159" s="180">
        <v>0</v>
      </c>
      <c r="BC159" s="180">
        <v>0</v>
      </c>
      <c r="BD159" s="180">
        <v>0</v>
      </c>
      <c r="BE159" s="180">
        <v>0</v>
      </c>
      <c r="BF159" s="180">
        <v>0</v>
      </c>
      <c r="BG159" s="181"/>
      <c r="BH159" s="90"/>
      <c r="BI159" s="180">
        <v>0</v>
      </c>
      <c r="BJ159" s="180">
        <v>0</v>
      </c>
      <c r="BK159" s="180">
        <v>0</v>
      </c>
      <c r="BL159" s="90"/>
      <c r="BN159" s="90"/>
      <c r="BO159" s="112"/>
      <c r="BP159" s="112"/>
      <c r="BQ159" s="112"/>
      <c r="BR159" s="112"/>
      <c r="BS159" s="112"/>
      <c r="BT159" s="112"/>
      <c r="BU159" s="112"/>
      <c r="BV159" s="112"/>
      <c r="BW159" s="112"/>
      <c r="BX159" s="112"/>
      <c r="BY159" s="112"/>
      <c r="BZ159" s="112"/>
      <c r="CA159" s="112"/>
      <c r="CB159" s="112"/>
      <c r="CC159" s="112"/>
      <c r="CD159" s="112"/>
      <c r="CE159" s="112"/>
      <c r="CF159" s="178"/>
    </row>
    <row r="160" spans="2:84" ht="15" hidden="1" customHeight="1" x14ac:dyDescent="0.3">
      <c r="B160" s="90"/>
      <c r="C160" s="212">
        <f t="shared" si="5"/>
        <v>146</v>
      </c>
      <c r="D160" s="212"/>
      <c r="E160" s="212"/>
      <c r="F160" s="245"/>
      <c r="G160" s="212"/>
      <c r="H160" s="212"/>
      <c r="I160" s="212"/>
      <c r="J160" s="270"/>
      <c r="K160" s="270"/>
      <c r="L160" s="251"/>
      <c r="M160" s="245"/>
      <c r="N160" s="217"/>
      <c r="O160" s="212"/>
      <c r="P160" s="269"/>
      <c r="Q160" s="254"/>
      <c r="R160" s="109"/>
      <c r="S160" s="156"/>
      <c r="T160" s="156"/>
      <c r="U160" s="156"/>
      <c r="V160" s="153">
        <f t="shared" si="4"/>
        <v>0</v>
      </c>
      <c r="W160" s="90"/>
      <c r="Y160" s="180">
        <v>0</v>
      </c>
      <c r="Z160" s="180">
        <v>0</v>
      </c>
      <c r="AA160" s="180">
        <v>0</v>
      </c>
      <c r="AB160" s="180">
        <v>0</v>
      </c>
      <c r="AC160" s="180">
        <v>0</v>
      </c>
      <c r="AD160" s="180">
        <v>0</v>
      </c>
      <c r="AE160" s="180">
        <v>0</v>
      </c>
      <c r="AF160" s="180">
        <v>0</v>
      </c>
      <c r="AG160" s="180">
        <v>0</v>
      </c>
      <c r="AH160" s="180">
        <v>0</v>
      </c>
      <c r="AI160" s="180">
        <v>0</v>
      </c>
      <c r="AJ160" s="180">
        <v>0</v>
      </c>
      <c r="AK160" s="180">
        <v>0</v>
      </c>
      <c r="AL160" s="180">
        <v>0</v>
      </c>
      <c r="AM160" s="180">
        <v>0</v>
      </c>
      <c r="AN160" s="180">
        <v>0</v>
      </c>
      <c r="AO160" s="180">
        <v>0</v>
      </c>
      <c r="AP160" s="180">
        <v>0</v>
      </c>
      <c r="AQ160" s="180">
        <v>0</v>
      </c>
      <c r="AR160" s="180">
        <v>0</v>
      </c>
      <c r="AS160" s="180">
        <v>0</v>
      </c>
      <c r="AT160" s="180">
        <v>0</v>
      </c>
      <c r="AU160" s="180">
        <v>0</v>
      </c>
      <c r="AV160" s="180">
        <v>0</v>
      </c>
      <c r="AW160" s="180">
        <v>0</v>
      </c>
      <c r="AX160" s="180">
        <v>0</v>
      </c>
      <c r="AY160" s="90"/>
      <c r="AZ160" s="180">
        <v>0</v>
      </c>
      <c r="BA160" s="180">
        <v>0</v>
      </c>
      <c r="BB160" s="180">
        <v>0</v>
      </c>
      <c r="BC160" s="180">
        <v>0</v>
      </c>
      <c r="BD160" s="180">
        <v>0</v>
      </c>
      <c r="BE160" s="180">
        <v>0</v>
      </c>
      <c r="BF160" s="180">
        <v>0</v>
      </c>
      <c r="BG160" s="181"/>
      <c r="BH160" s="90"/>
      <c r="BI160" s="180">
        <v>0</v>
      </c>
      <c r="BJ160" s="180">
        <v>0</v>
      </c>
      <c r="BK160" s="180">
        <v>0</v>
      </c>
      <c r="BL160" s="90"/>
      <c r="BN160" s="90"/>
      <c r="BO160" s="112"/>
      <c r="BP160" s="112"/>
      <c r="BQ160" s="112"/>
      <c r="BR160" s="112"/>
      <c r="BS160" s="112"/>
      <c r="BT160" s="112"/>
      <c r="BU160" s="112"/>
      <c r="BV160" s="112"/>
      <c r="BW160" s="112"/>
      <c r="BX160" s="112"/>
      <c r="BY160" s="112"/>
      <c r="BZ160" s="112"/>
      <c r="CA160" s="112"/>
      <c r="CB160" s="112"/>
      <c r="CC160" s="112"/>
      <c r="CD160" s="112"/>
      <c r="CE160" s="112"/>
      <c r="CF160" s="178"/>
    </row>
    <row r="161" spans="2:84" ht="15" hidden="1" customHeight="1" x14ac:dyDescent="0.3">
      <c r="B161" s="90"/>
      <c r="C161" s="212">
        <f t="shared" si="5"/>
        <v>147</v>
      </c>
      <c r="D161" s="212"/>
      <c r="E161" s="212"/>
      <c r="F161" s="245"/>
      <c r="G161" s="212"/>
      <c r="H161" s="212"/>
      <c r="I161" s="212"/>
      <c r="J161" s="270"/>
      <c r="K161" s="270"/>
      <c r="L161" s="251"/>
      <c r="M161" s="245"/>
      <c r="N161" s="217"/>
      <c r="O161" s="212"/>
      <c r="P161" s="269"/>
      <c r="Q161" s="254"/>
      <c r="R161" s="109"/>
      <c r="S161" s="156"/>
      <c r="T161" s="156"/>
      <c r="U161" s="156"/>
      <c r="V161" s="153">
        <f t="shared" si="4"/>
        <v>0</v>
      </c>
      <c r="W161" s="90"/>
      <c r="Y161" s="180">
        <v>0</v>
      </c>
      <c r="Z161" s="180">
        <v>0</v>
      </c>
      <c r="AA161" s="180">
        <v>0</v>
      </c>
      <c r="AB161" s="180">
        <v>0</v>
      </c>
      <c r="AC161" s="180">
        <v>0</v>
      </c>
      <c r="AD161" s="180">
        <v>0</v>
      </c>
      <c r="AE161" s="180">
        <v>0</v>
      </c>
      <c r="AF161" s="180">
        <v>0</v>
      </c>
      <c r="AG161" s="180">
        <v>0</v>
      </c>
      <c r="AH161" s="180">
        <v>0</v>
      </c>
      <c r="AI161" s="180">
        <v>0</v>
      </c>
      <c r="AJ161" s="180">
        <v>0</v>
      </c>
      <c r="AK161" s="180">
        <v>0</v>
      </c>
      <c r="AL161" s="180">
        <v>0</v>
      </c>
      <c r="AM161" s="180">
        <v>0</v>
      </c>
      <c r="AN161" s="180">
        <v>0</v>
      </c>
      <c r="AO161" s="180">
        <v>0</v>
      </c>
      <c r="AP161" s="180">
        <v>0</v>
      </c>
      <c r="AQ161" s="180">
        <v>0</v>
      </c>
      <c r="AR161" s="180">
        <v>0</v>
      </c>
      <c r="AS161" s="180">
        <v>0</v>
      </c>
      <c r="AT161" s="180">
        <v>0</v>
      </c>
      <c r="AU161" s="180">
        <v>0</v>
      </c>
      <c r="AV161" s="180">
        <v>0</v>
      </c>
      <c r="AW161" s="180">
        <v>0</v>
      </c>
      <c r="AX161" s="180">
        <v>0</v>
      </c>
      <c r="AY161" s="90"/>
      <c r="AZ161" s="180">
        <v>0</v>
      </c>
      <c r="BA161" s="180">
        <v>0</v>
      </c>
      <c r="BB161" s="180">
        <v>0</v>
      </c>
      <c r="BC161" s="180">
        <v>0</v>
      </c>
      <c r="BD161" s="180">
        <v>0</v>
      </c>
      <c r="BE161" s="180">
        <v>0</v>
      </c>
      <c r="BF161" s="180">
        <v>0</v>
      </c>
      <c r="BG161" s="181"/>
      <c r="BH161" s="90"/>
      <c r="BI161" s="180">
        <v>0</v>
      </c>
      <c r="BJ161" s="180">
        <v>0</v>
      </c>
      <c r="BK161" s="180">
        <v>0</v>
      </c>
      <c r="BL161" s="90"/>
      <c r="BN161" s="90"/>
      <c r="BO161" s="112"/>
      <c r="BP161" s="112"/>
      <c r="BQ161" s="112"/>
      <c r="BR161" s="112"/>
      <c r="BS161" s="112"/>
      <c r="BT161" s="112"/>
      <c r="BU161" s="112"/>
      <c r="BV161" s="112"/>
      <c r="BW161" s="112"/>
      <c r="BX161" s="112"/>
      <c r="BY161" s="112"/>
      <c r="BZ161" s="112"/>
      <c r="CA161" s="112"/>
      <c r="CB161" s="112"/>
      <c r="CC161" s="112"/>
      <c r="CD161" s="112"/>
      <c r="CE161" s="112"/>
      <c r="CF161" s="178"/>
    </row>
    <row r="162" spans="2:84" ht="15" hidden="1" customHeight="1" x14ac:dyDescent="0.3">
      <c r="B162" s="90"/>
      <c r="C162" s="212">
        <f t="shared" si="5"/>
        <v>148</v>
      </c>
      <c r="D162" s="212"/>
      <c r="E162" s="212"/>
      <c r="F162" s="245"/>
      <c r="G162" s="212"/>
      <c r="H162" s="212"/>
      <c r="I162" s="212"/>
      <c r="J162" s="270"/>
      <c r="K162" s="270"/>
      <c r="L162" s="251"/>
      <c r="M162" s="245"/>
      <c r="N162" s="217"/>
      <c r="O162" s="212"/>
      <c r="P162" s="269"/>
      <c r="Q162" s="254"/>
      <c r="R162" s="109"/>
      <c r="S162" s="156"/>
      <c r="T162" s="156"/>
      <c r="U162" s="156"/>
      <c r="V162" s="153">
        <f t="shared" si="4"/>
        <v>0</v>
      </c>
      <c r="W162" s="90"/>
      <c r="Y162" s="180">
        <v>0</v>
      </c>
      <c r="Z162" s="180">
        <v>0</v>
      </c>
      <c r="AA162" s="180">
        <v>0</v>
      </c>
      <c r="AB162" s="180">
        <v>0</v>
      </c>
      <c r="AC162" s="180">
        <v>0</v>
      </c>
      <c r="AD162" s="180">
        <v>0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80">
        <v>0</v>
      </c>
      <c r="AR162" s="180">
        <v>0</v>
      </c>
      <c r="AS162" s="180">
        <v>0</v>
      </c>
      <c r="AT162" s="180">
        <v>0</v>
      </c>
      <c r="AU162" s="180">
        <v>0</v>
      </c>
      <c r="AV162" s="180">
        <v>0</v>
      </c>
      <c r="AW162" s="180">
        <v>0</v>
      </c>
      <c r="AX162" s="180">
        <v>0</v>
      </c>
      <c r="AY162" s="90"/>
      <c r="AZ162" s="180">
        <v>0</v>
      </c>
      <c r="BA162" s="180">
        <v>0</v>
      </c>
      <c r="BB162" s="180">
        <v>0</v>
      </c>
      <c r="BC162" s="180">
        <v>0</v>
      </c>
      <c r="BD162" s="180">
        <v>0</v>
      </c>
      <c r="BE162" s="180">
        <v>0</v>
      </c>
      <c r="BF162" s="180">
        <v>0</v>
      </c>
      <c r="BG162" s="181"/>
      <c r="BH162" s="90"/>
      <c r="BI162" s="180">
        <v>0</v>
      </c>
      <c r="BJ162" s="180">
        <v>0</v>
      </c>
      <c r="BK162" s="180">
        <v>0</v>
      </c>
      <c r="BL162" s="90"/>
      <c r="BN162" s="90"/>
      <c r="BO162" s="112"/>
      <c r="BP162" s="112"/>
      <c r="BQ162" s="112"/>
      <c r="BR162" s="112"/>
      <c r="BS162" s="112"/>
      <c r="BT162" s="112"/>
      <c r="BU162" s="112"/>
      <c r="BV162" s="112"/>
      <c r="BW162" s="112"/>
      <c r="BX162" s="112"/>
      <c r="BY162" s="112"/>
      <c r="BZ162" s="112"/>
      <c r="CA162" s="112"/>
      <c r="CB162" s="112"/>
      <c r="CC162" s="112"/>
      <c r="CD162" s="112"/>
      <c r="CE162" s="112"/>
      <c r="CF162" s="178"/>
    </row>
    <row r="163" spans="2:84" ht="15" hidden="1" customHeight="1" x14ac:dyDescent="0.3">
      <c r="B163" s="90"/>
      <c r="C163" s="212">
        <f t="shared" si="5"/>
        <v>149</v>
      </c>
      <c r="D163" s="212"/>
      <c r="E163" s="212"/>
      <c r="F163" s="245"/>
      <c r="G163" s="212"/>
      <c r="H163" s="212"/>
      <c r="I163" s="212"/>
      <c r="J163" s="270"/>
      <c r="K163" s="270"/>
      <c r="L163" s="251"/>
      <c r="M163" s="245"/>
      <c r="N163" s="217"/>
      <c r="O163" s="212"/>
      <c r="P163" s="269"/>
      <c r="Q163" s="254"/>
      <c r="R163" s="109"/>
      <c r="S163" s="156"/>
      <c r="T163" s="156"/>
      <c r="U163" s="156"/>
      <c r="V163" s="153">
        <f t="shared" si="4"/>
        <v>0</v>
      </c>
      <c r="W163" s="90"/>
      <c r="Y163" s="180">
        <v>0</v>
      </c>
      <c r="Z163" s="180">
        <v>0</v>
      </c>
      <c r="AA163" s="180">
        <v>0</v>
      </c>
      <c r="AB163" s="180">
        <v>0</v>
      </c>
      <c r="AC163" s="180">
        <v>0</v>
      </c>
      <c r="AD163" s="180">
        <v>0</v>
      </c>
      <c r="AE163" s="180">
        <v>0</v>
      </c>
      <c r="AF163" s="180">
        <v>0</v>
      </c>
      <c r="AG163" s="180">
        <v>0</v>
      </c>
      <c r="AH163" s="180">
        <v>0</v>
      </c>
      <c r="AI163" s="180">
        <v>0</v>
      </c>
      <c r="AJ163" s="180">
        <v>0</v>
      </c>
      <c r="AK163" s="180">
        <v>0</v>
      </c>
      <c r="AL163" s="180">
        <v>0</v>
      </c>
      <c r="AM163" s="180">
        <v>0</v>
      </c>
      <c r="AN163" s="180">
        <v>0</v>
      </c>
      <c r="AO163" s="180">
        <v>0</v>
      </c>
      <c r="AP163" s="180">
        <v>0</v>
      </c>
      <c r="AQ163" s="180">
        <v>0</v>
      </c>
      <c r="AR163" s="180">
        <v>0</v>
      </c>
      <c r="AS163" s="180">
        <v>0</v>
      </c>
      <c r="AT163" s="180">
        <v>0</v>
      </c>
      <c r="AU163" s="180">
        <v>0</v>
      </c>
      <c r="AV163" s="180">
        <v>0</v>
      </c>
      <c r="AW163" s="180">
        <v>0</v>
      </c>
      <c r="AX163" s="180">
        <v>0</v>
      </c>
      <c r="AY163" s="90"/>
      <c r="AZ163" s="180">
        <v>0</v>
      </c>
      <c r="BA163" s="180">
        <v>0</v>
      </c>
      <c r="BB163" s="180">
        <v>0</v>
      </c>
      <c r="BC163" s="180">
        <v>0</v>
      </c>
      <c r="BD163" s="180">
        <v>0</v>
      </c>
      <c r="BE163" s="180">
        <v>0</v>
      </c>
      <c r="BF163" s="180">
        <v>0</v>
      </c>
      <c r="BG163" s="181"/>
      <c r="BH163" s="90"/>
      <c r="BI163" s="180">
        <v>0</v>
      </c>
      <c r="BJ163" s="180">
        <v>0</v>
      </c>
      <c r="BK163" s="180">
        <v>0</v>
      </c>
      <c r="BL163" s="90"/>
      <c r="BN163" s="90"/>
      <c r="BO163" s="112"/>
      <c r="BP163" s="112"/>
      <c r="BQ163" s="112"/>
      <c r="BR163" s="112"/>
      <c r="BS163" s="112"/>
      <c r="BT163" s="112"/>
      <c r="BU163" s="112"/>
      <c r="BV163" s="112"/>
      <c r="BW163" s="112"/>
      <c r="BX163" s="112"/>
      <c r="BY163" s="112"/>
      <c r="BZ163" s="112"/>
      <c r="CA163" s="112"/>
      <c r="CB163" s="112"/>
      <c r="CC163" s="112"/>
      <c r="CD163" s="112"/>
      <c r="CE163" s="112"/>
      <c r="CF163" s="178"/>
    </row>
    <row r="164" spans="2:84" ht="15" hidden="1" customHeight="1" x14ac:dyDescent="0.3">
      <c r="B164" s="90"/>
      <c r="C164" s="212">
        <f t="shared" si="5"/>
        <v>150</v>
      </c>
      <c r="D164" s="212"/>
      <c r="E164" s="212"/>
      <c r="F164" s="245"/>
      <c r="G164" s="212"/>
      <c r="H164" s="212"/>
      <c r="I164" s="212"/>
      <c r="J164" s="270"/>
      <c r="K164" s="270"/>
      <c r="L164" s="251"/>
      <c r="M164" s="245"/>
      <c r="N164" s="217"/>
      <c r="O164" s="212"/>
      <c r="P164" s="269"/>
      <c r="Q164" s="254"/>
      <c r="R164" s="109"/>
      <c r="S164" s="156"/>
      <c r="T164" s="156"/>
      <c r="U164" s="156"/>
      <c r="V164" s="153">
        <f t="shared" si="4"/>
        <v>0</v>
      </c>
      <c r="W164" s="90"/>
      <c r="Y164" s="180">
        <v>0</v>
      </c>
      <c r="Z164" s="180">
        <v>0</v>
      </c>
      <c r="AA164" s="180">
        <v>0</v>
      </c>
      <c r="AB164" s="180">
        <v>0</v>
      </c>
      <c r="AC164" s="180">
        <v>0</v>
      </c>
      <c r="AD164" s="180">
        <v>0</v>
      </c>
      <c r="AE164" s="180">
        <v>0</v>
      </c>
      <c r="AF164" s="180">
        <v>0</v>
      </c>
      <c r="AG164" s="180">
        <v>0</v>
      </c>
      <c r="AH164" s="180">
        <v>0</v>
      </c>
      <c r="AI164" s="180">
        <v>0</v>
      </c>
      <c r="AJ164" s="180">
        <v>0</v>
      </c>
      <c r="AK164" s="180">
        <v>0</v>
      </c>
      <c r="AL164" s="180">
        <v>0</v>
      </c>
      <c r="AM164" s="180">
        <v>0</v>
      </c>
      <c r="AN164" s="180">
        <v>0</v>
      </c>
      <c r="AO164" s="180">
        <v>0</v>
      </c>
      <c r="AP164" s="180">
        <v>0</v>
      </c>
      <c r="AQ164" s="180">
        <v>0</v>
      </c>
      <c r="AR164" s="180">
        <v>0</v>
      </c>
      <c r="AS164" s="180">
        <v>0</v>
      </c>
      <c r="AT164" s="180">
        <v>0</v>
      </c>
      <c r="AU164" s="180">
        <v>0</v>
      </c>
      <c r="AV164" s="180">
        <v>0</v>
      </c>
      <c r="AW164" s="180">
        <v>0</v>
      </c>
      <c r="AX164" s="180">
        <v>0</v>
      </c>
      <c r="AY164" s="90"/>
      <c r="AZ164" s="180">
        <v>0</v>
      </c>
      <c r="BA164" s="180">
        <v>0</v>
      </c>
      <c r="BB164" s="180">
        <v>0</v>
      </c>
      <c r="BC164" s="180">
        <v>0</v>
      </c>
      <c r="BD164" s="180">
        <v>0</v>
      </c>
      <c r="BE164" s="180">
        <v>0</v>
      </c>
      <c r="BF164" s="180">
        <v>0</v>
      </c>
      <c r="BG164" s="181"/>
      <c r="BH164" s="90"/>
      <c r="BI164" s="180">
        <v>0</v>
      </c>
      <c r="BJ164" s="180">
        <v>0</v>
      </c>
      <c r="BK164" s="180">
        <v>0</v>
      </c>
      <c r="BL164" s="90"/>
      <c r="BN164" s="90"/>
      <c r="BO164" s="112"/>
      <c r="BP164" s="112"/>
      <c r="BQ164" s="112"/>
      <c r="BR164" s="112"/>
      <c r="BS164" s="112"/>
      <c r="BT164" s="112"/>
      <c r="BU164" s="112"/>
      <c r="BV164" s="112"/>
      <c r="BW164" s="112"/>
      <c r="BX164" s="112"/>
      <c r="BY164" s="112"/>
      <c r="BZ164" s="112"/>
      <c r="CA164" s="112"/>
      <c r="CB164" s="112"/>
      <c r="CC164" s="112"/>
      <c r="CD164" s="112"/>
      <c r="CE164" s="112"/>
      <c r="CF164" s="178"/>
    </row>
    <row r="165" spans="2:84" ht="15" hidden="1" customHeight="1" x14ac:dyDescent="0.3">
      <c r="B165" s="90"/>
      <c r="C165" s="212">
        <f t="shared" si="5"/>
        <v>151</v>
      </c>
      <c r="D165" s="212"/>
      <c r="E165" s="212"/>
      <c r="F165" s="245"/>
      <c r="G165" s="212"/>
      <c r="H165" s="212"/>
      <c r="I165" s="212"/>
      <c r="J165" s="270"/>
      <c r="K165" s="270"/>
      <c r="L165" s="251"/>
      <c r="M165" s="245"/>
      <c r="N165" s="217"/>
      <c r="O165" s="212"/>
      <c r="P165" s="269"/>
      <c r="Q165" s="254"/>
      <c r="R165" s="109"/>
      <c r="S165" s="156"/>
      <c r="T165" s="156"/>
      <c r="U165" s="156"/>
      <c r="V165" s="153">
        <f t="shared" si="4"/>
        <v>0</v>
      </c>
      <c r="W165" s="90"/>
      <c r="Y165" s="180">
        <v>0</v>
      </c>
      <c r="Z165" s="180">
        <v>0</v>
      </c>
      <c r="AA165" s="180">
        <v>0</v>
      </c>
      <c r="AB165" s="180">
        <v>0</v>
      </c>
      <c r="AC165" s="180">
        <v>0</v>
      </c>
      <c r="AD165" s="180">
        <v>0</v>
      </c>
      <c r="AE165" s="180">
        <v>0</v>
      </c>
      <c r="AF165" s="180">
        <v>0</v>
      </c>
      <c r="AG165" s="180">
        <v>0</v>
      </c>
      <c r="AH165" s="180">
        <v>0</v>
      </c>
      <c r="AI165" s="180">
        <v>0</v>
      </c>
      <c r="AJ165" s="180">
        <v>0</v>
      </c>
      <c r="AK165" s="180">
        <v>0</v>
      </c>
      <c r="AL165" s="180">
        <v>0</v>
      </c>
      <c r="AM165" s="180">
        <v>0</v>
      </c>
      <c r="AN165" s="180">
        <v>0</v>
      </c>
      <c r="AO165" s="180">
        <v>0</v>
      </c>
      <c r="AP165" s="180">
        <v>0</v>
      </c>
      <c r="AQ165" s="180">
        <v>0</v>
      </c>
      <c r="AR165" s="180">
        <v>0</v>
      </c>
      <c r="AS165" s="180">
        <v>0</v>
      </c>
      <c r="AT165" s="180">
        <v>0</v>
      </c>
      <c r="AU165" s="180">
        <v>0</v>
      </c>
      <c r="AV165" s="180">
        <v>0</v>
      </c>
      <c r="AW165" s="180">
        <v>0</v>
      </c>
      <c r="AX165" s="180">
        <v>0</v>
      </c>
      <c r="AY165" s="90"/>
      <c r="AZ165" s="180">
        <v>0</v>
      </c>
      <c r="BA165" s="180">
        <v>0</v>
      </c>
      <c r="BB165" s="180">
        <v>0</v>
      </c>
      <c r="BC165" s="180">
        <v>0</v>
      </c>
      <c r="BD165" s="180">
        <v>0</v>
      </c>
      <c r="BE165" s="180">
        <v>0</v>
      </c>
      <c r="BF165" s="180">
        <v>0</v>
      </c>
      <c r="BG165" s="181"/>
      <c r="BH165" s="90"/>
      <c r="BI165" s="180">
        <v>0</v>
      </c>
      <c r="BJ165" s="180">
        <v>0</v>
      </c>
      <c r="BK165" s="180">
        <v>0</v>
      </c>
      <c r="BL165" s="90"/>
      <c r="BN165" s="90"/>
      <c r="BO165" s="112"/>
      <c r="BP165" s="112"/>
      <c r="BQ165" s="112"/>
      <c r="BR165" s="112"/>
      <c r="BS165" s="112"/>
      <c r="BT165" s="112"/>
      <c r="BU165" s="112"/>
      <c r="BV165" s="112"/>
      <c r="BW165" s="112"/>
      <c r="BX165" s="112"/>
      <c r="BY165" s="112"/>
      <c r="BZ165" s="112"/>
      <c r="CA165" s="112"/>
      <c r="CB165" s="112"/>
      <c r="CC165" s="112"/>
      <c r="CD165" s="112"/>
      <c r="CE165" s="112"/>
      <c r="CF165" s="178"/>
    </row>
    <row r="166" spans="2:84" ht="15" hidden="1" customHeight="1" x14ac:dyDescent="0.3">
      <c r="B166" s="90"/>
      <c r="C166" s="212">
        <f t="shared" si="5"/>
        <v>152</v>
      </c>
      <c r="D166" s="212"/>
      <c r="E166" s="212"/>
      <c r="F166" s="245"/>
      <c r="G166" s="212"/>
      <c r="H166" s="212"/>
      <c r="I166" s="212"/>
      <c r="J166" s="270"/>
      <c r="K166" s="270"/>
      <c r="L166" s="251"/>
      <c r="M166" s="245"/>
      <c r="N166" s="217"/>
      <c r="O166" s="212"/>
      <c r="P166" s="269"/>
      <c r="Q166" s="254"/>
      <c r="R166" s="109"/>
      <c r="S166" s="156"/>
      <c r="T166" s="156"/>
      <c r="U166" s="156"/>
      <c r="V166" s="153">
        <f t="shared" si="4"/>
        <v>0</v>
      </c>
      <c r="W166" s="90"/>
      <c r="Y166" s="180">
        <v>0</v>
      </c>
      <c r="Z166" s="180">
        <v>0</v>
      </c>
      <c r="AA166" s="180">
        <v>0</v>
      </c>
      <c r="AB166" s="180">
        <v>0</v>
      </c>
      <c r="AC166" s="180">
        <v>0</v>
      </c>
      <c r="AD166" s="180">
        <v>0</v>
      </c>
      <c r="AE166" s="180">
        <v>0</v>
      </c>
      <c r="AF166" s="180">
        <v>0</v>
      </c>
      <c r="AG166" s="180">
        <v>0</v>
      </c>
      <c r="AH166" s="180">
        <v>0</v>
      </c>
      <c r="AI166" s="180">
        <v>0</v>
      </c>
      <c r="AJ166" s="180">
        <v>0</v>
      </c>
      <c r="AK166" s="180">
        <v>0</v>
      </c>
      <c r="AL166" s="180">
        <v>0</v>
      </c>
      <c r="AM166" s="180">
        <v>0</v>
      </c>
      <c r="AN166" s="180">
        <v>0</v>
      </c>
      <c r="AO166" s="180">
        <v>0</v>
      </c>
      <c r="AP166" s="180">
        <v>0</v>
      </c>
      <c r="AQ166" s="180">
        <v>0</v>
      </c>
      <c r="AR166" s="180">
        <v>0</v>
      </c>
      <c r="AS166" s="180">
        <v>0</v>
      </c>
      <c r="AT166" s="180">
        <v>0</v>
      </c>
      <c r="AU166" s="180">
        <v>0</v>
      </c>
      <c r="AV166" s="180">
        <v>0</v>
      </c>
      <c r="AW166" s="180">
        <v>0</v>
      </c>
      <c r="AX166" s="180">
        <v>0</v>
      </c>
      <c r="AY166" s="90"/>
      <c r="AZ166" s="180">
        <v>0</v>
      </c>
      <c r="BA166" s="180">
        <v>0</v>
      </c>
      <c r="BB166" s="180">
        <v>0</v>
      </c>
      <c r="BC166" s="180">
        <v>0</v>
      </c>
      <c r="BD166" s="180">
        <v>0</v>
      </c>
      <c r="BE166" s="180">
        <v>0</v>
      </c>
      <c r="BF166" s="180">
        <v>0</v>
      </c>
      <c r="BG166" s="181"/>
      <c r="BH166" s="90"/>
      <c r="BI166" s="180">
        <v>0</v>
      </c>
      <c r="BJ166" s="180">
        <v>0</v>
      </c>
      <c r="BK166" s="180">
        <v>0</v>
      </c>
      <c r="BL166" s="90"/>
      <c r="BN166" s="90"/>
      <c r="BO166" s="112"/>
      <c r="BP166" s="112"/>
      <c r="BQ166" s="112"/>
      <c r="BR166" s="112"/>
      <c r="BS166" s="112"/>
      <c r="BT166" s="112"/>
      <c r="BU166" s="112"/>
      <c r="BV166" s="112"/>
      <c r="BW166" s="112"/>
      <c r="BX166" s="112"/>
      <c r="BY166" s="112"/>
      <c r="BZ166" s="112"/>
      <c r="CA166" s="112"/>
      <c r="CB166" s="112"/>
      <c r="CC166" s="112"/>
      <c r="CD166" s="112"/>
      <c r="CE166" s="112"/>
      <c r="CF166" s="178"/>
    </row>
    <row r="167" spans="2:84" ht="15" hidden="1" customHeight="1" x14ac:dyDescent="0.3">
      <c r="B167" s="90"/>
      <c r="C167" s="212">
        <f t="shared" si="5"/>
        <v>153</v>
      </c>
      <c r="D167" s="212"/>
      <c r="E167" s="212"/>
      <c r="F167" s="245"/>
      <c r="G167" s="212"/>
      <c r="H167" s="212"/>
      <c r="I167" s="212"/>
      <c r="J167" s="270"/>
      <c r="K167" s="270"/>
      <c r="L167" s="251"/>
      <c r="M167" s="245"/>
      <c r="N167" s="217"/>
      <c r="O167" s="212"/>
      <c r="P167" s="269"/>
      <c r="Q167" s="254"/>
      <c r="R167" s="109"/>
      <c r="S167" s="156"/>
      <c r="T167" s="156"/>
      <c r="U167" s="156"/>
      <c r="V167" s="153">
        <f t="shared" si="4"/>
        <v>0</v>
      </c>
      <c r="W167" s="90"/>
      <c r="Y167" s="180">
        <v>0</v>
      </c>
      <c r="Z167" s="180">
        <v>0</v>
      </c>
      <c r="AA167" s="180">
        <v>0</v>
      </c>
      <c r="AB167" s="180">
        <v>0</v>
      </c>
      <c r="AC167" s="180">
        <v>0</v>
      </c>
      <c r="AD167" s="180">
        <v>0</v>
      </c>
      <c r="AE167" s="180">
        <v>0</v>
      </c>
      <c r="AF167" s="180">
        <v>0</v>
      </c>
      <c r="AG167" s="180">
        <v>0</v>
      </c>
      <c r="AH167" s="180">
        <v>0</v>
      </c>
      <c r="AI167" s="180">
        <v>0</v>
      </c>
      <c r="AJ167" s="180">
        <v>0</v>
      </c>
      <c r="AK167" s="180">
        <v>0</v>
      </c>
      <c r="AL167" s="180">
        <v>0</v>
      </c>
      <c r="AM167" s="180">
        <v>0</v>
      </c>
      <c r="AN167" s="180">
        <v>0</v>
      </c>
      <c r="AO167" s="180">
        <v>0</v>
      </c>
      <c r="AP167" s="180">
        <v>0</v>
      </c>
      <c r="AQ167" s="180">
        <v>0</v>
      </c>
      <c r="AR167" s="180">
        <v>0</v>
      </c>
      <c r="AS167" s="180">
        <v>0</v>
      </c>
      <c r="AT167" s="180">
        <v>0</v>
      </c>
      <c r="AU167" s="180">
        <v>0</v>
      </c>
      <c r="AV167" s="180">
        <v>0</v>
      </c>
      <c r="AW167" s="180">
        <v>0</v>
      </c>
      <c r="AX167" s="180">
        <v>0</v>
      </c>
      <c r="AY167" s="90"/>
      <c r="AZ167" s="180">
        <v>0</v>
      </c>
      <c r="BA167" s="180">
        <v>0</v>
      </c>
      <c r="BB167" s="180">
        <v>0</v>
      </c>
      <c r="BC167" s="180">
        <v>0</v>
      </c>
      <c r="BD167" s="180">
        <v>0</v>
      </c>
      <c r="BE167" s="180">
        <v>0</v>
      </c>
      <c r="BF167" s="180">
        <v>0</v>
      </c>
      <c r="BG167" s="181"/>
      <c r="BH167" s="90"/>
      <c r="BI167" s="180">
        <v>0</v>
      </c>
      <c r="BJ167" s="180">
        <v>0</v>
      </c>
      <c r="BK167" s="180">
        <v>0</v>
      </c>
      <c r="BL167" s="90"/>
      <c r="BN167" s="90"/>
      <c r="BO167" s="112"/>
      <c r="BP167" s="112"/>
      <c r="BQ167" s="112"/>
      <c r="BR167" s="112"/>
      <c r="BS167" s="112"/>
      <c r="BT167" s="112"/>
      <c r="BU167" s="112"/>
      <c r="BV167" s="112"/>
      <c r="BW167" s="112"/>
      <c r="BX167" s="112"/>
      <c r="BY167" s="112"/>
      <c r="BZ167" s="112"/>
      <c r="CA167" s="112"/>
      <c r="CB167" s="112"/>
      <c r="CC167" s="112"/>
      <c r="CD167" s="112"/>
      <c r="CE167" s="112"/>
      <c r="CF167" s="178"/>
    </row>
    <row r="168" spans="2:84" ht="15" hidden="1" customHeight="1" x14ac:dyDescent="0.3">
      <c r="B168" s="90"/>
      <c r="C168" s="212">
        <f t="shared" si="5"/>
        <v>154</v>
      </c>
      <c r="D168" s="212"/>
      <c r="E168" s="212"/>
      <c r="F168" s="245"/>
      <c r="G168" s="212"/>
      <c r="H168" s="212"/>
      <c r="I168" s="212"/>
      <c r="J168" s="270"/>
      <c r="K168" s="270"/>
      <c r="L168" s="251"/>
      <c r="M168" s="245"/>
      <c r="N168" s="217"/>
      <c r="O168" s="212"/>
      <c r="P168" s="269"/>
      <c r="Q168" s="254"/>
      <c r="R168" s="109"/>
      <c r="S168" s="156"/>
      <c r="T168" s="156"/>
      <c r="U168" s="156"/>
      <c r="V168" s="153">
        <f t="shared" si="4"/>
        <v>0</v>
      </c>
      <c r="W168" s="90"/>
      <c r="Y168" s="180">
        <v>0</v>
      </c>
      <c r="Z168" s="180">
        <v>0</v>
      </c>
      <c r="AA168" s="180">
        <v>0</v>
      </c>
      <c r="AB168" s="180">
        <v>0</v>
      </c>
      <c r="AC168" s="180">
        <v>0</v>
      </c>
      <c r="AD168" s="180">
        <v>0</v>
      </c>
      <c r="AE168" s="180">
        <v>0</v>
      </c>
      <c r="AF168" s="180">
        <v>0</v>
      </c>
      <c r="AG168" s="180">
        <v>0</v>
      </c>
      <c r="AH168" s="180">
        <v>0</v>
      </c>
      <c r="AI168" s="180">
        <v>0</v>
      </c>
      <c r="AJ168" s="180">
        <v>0</v>
      </c>
      <c r="AK168" s="180">
        <v>0</v>
      </c>
      <c r="AL168" s="180">
        <v>0</v>
      </c>
      <c r="AM168" s="180">
        <v>0</v>
      </c>
      <c r="AN168" s="180">
        <v>0</v>
      </c>
      <c r="AO168" s="180">
        <v>0</v>
      </c>
      <c r="AP168" s="180">
        <v>0</v>
      </c>
      <c r="AQ168" s="180">
        <v>0</v>
      </c>
      <c r="AR168" s="180">
        <v>0</v>
      </c>
      <c r="AS168" s="180">
        <v>0</v>
      </c>
      <c r="AT168" s="180">
        <v>0</v>
      </c>
      <c r="AU168" s="180">
        <v>0</v>
      </c>
      <c r="AV168" s="180">
        <v>0</v>
      </c>
      <c r="AW168" s="180">
        <v>0</v>
      </c>
      <c r="AX168" s="180">
        <v>0</v>
      </c>
      <c r="AY168" s="90"/>
      <c r="AZ168" s="180">
        <v>0</v>
      </c>
      <c r="BA168" s="180">
        <v>0</v>
      </c>
      <c r="BB168" s="180">
        <v>0</v>
      </c>
      <c r="BC168" s="180">
        <v>0</v>
      </c>
      <c r="BD168" s="180">
        <v>0</v>
      </c>
      <c r="BE168" s="180">
        <v>0</v>
      </c>
      <c r="BF168" s="180">
        <v>0</v>
      </c>
      <c r="BG168" s="181"/>
      <c r="BH168" s="90"/>
      <c r="BI168" s="180">
        <v>0</v>
      </c>
      <c r="BJ168" s="180">
        <v>0</v>
      </c>
      <c r="BK168" s="180">
        <v>0</v>
      </c>
      <c r="BL168" s="90"/>
      <c r="BN168" s="90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  <c r="CE168" s="112"/>
      <c r="CF168" s="178"/>
    </row>
    <row r="169" spans="2:84" ht="15" hidden="1" customHeight="1" x14ac:dyDescent="0.3">
      <c r="B169" s="90"/>
      <c r="C169" s="212">
        <f t="shared" si="5"/>
        <v>155</v>
      </c>
      <c r="D169" s="212"/>
      <c r="E169" s="212"/>
      <c r="F169" s="245"/>
      <c r="G169" s="212"/>
      <c r="H169" s="212"/>
      <c r="I169" s="212"/>
      <c r="J169" s="270"/>
      <c r="K169" s="270"/>
      <c r="L169" s="251"/>
      <c r="M169" s="245"/>
      <c r="N169" s="217"/>
      <c r="O169" s="212"/>
      <c r="P169" s="269"/>
      <c r="Q169" s="254"/>
      <c r="R169" s="109"/>
      <c r="S169" s="156"/>
      <c r="T169" s="156"/>
      <c r="U169" s="156"/>
      <c r="V169" s="153">
        <f t="shared" si="4"/>
        <v>0</v>
      </c>
      <c r="W169" s="90"/>
      <c r="Y169" s="180">
        <v>0</v>
      </c>
      <c r="Z169" s="180">
        <v>0</v>
      </c>
      <c r="AA169" s="180">
        <v>0</v>
      </c>
      <c r="AB169" s="180">
        <v>0</v>
      </c>
      <c r="AC169" s="180">
        <v>0</v>
      </c>
      <c r="AD169" s="180">
        <v>0</v>
      </c>
      <c r="AE169" s="180">
        <v>0</v>
      </c>
      <c r="AF169" s="180">
        <v>0</v>
      </c>
      <c r="AG169" s="180">
        <v>0</v>
      </c>
      <c r="AH169" s="180">
        <v>0</v>
      </c>
      <c r="AI169" s="180">
        <v>0</v>
      </c>
      <c r="AJ169" s="180">
        <v>0</v>
      </c>
      <c r="AK169" s="180">
        <v>0</v>
      </c>
      <c r="AL169" s="180">
        <v>0</v>
      </c>
      <c r="AM169" s="180">
        <v>0</v>
      </c>
      <c r="AN169" s="180">
        <v>0</v>
      </c>
      <c r="AO169" s="180">
        <v>0</v>
      </c>
      <c r="AP169" s="180">
        <v>0</v>
      </c>
      <c r="AQ169" s="180">
        <v>0</v>
      </c>
      <c r="AR169" s="180">
        <v>0</v>
      </c>
      <c r="AS169" s="180">
        <v>0</v>
      </c>
      <c r="AT169" s="180">
        <v>0</v>
      </c>
      <c r="AU169" s="180">
        <v>0</v>
      </c>
      <c r="AV169" s="180">
        <v>0</v>
      </c>
      <c r="AW169" s="180">
        <v>0</v>
      </c>
      <c r="AX169" s="180">
        <v>0</v>
      </c>
      <c r="AY169" s="90"/>
      <c r="AZ169" s="180">
        <v>0</v>
      </c>
      <c r="BA169" s="180">
        <v>0</v>
      </c>
      <c r="BB169" s="180">
        <v>0</v>
      </c>
      <c r="BC169" s="180">
        <v>0</v>
      </c>
      <c r="BD169" s="180">
        <v>0</v>
      </c>
      <c r="BE169" s="180">
        <v>0</v>
      </c>
      <c r="BF169" s="180">
        <v>0</v>
      </c>
      <c r="BG169" s="181"/>
      <c r="BH169" s="90"/>
      <c r="BI169" s="180">
        <v>0</v>
      </c>
      <c r="BJ169" s="180">
        <v>0</v>
      </c>
      <c r="BK169" s="180">
        <v>0</v>
      </c>
      <c r="BL169" s="90"/>
      <c r="BN169" s="90"/>
      <c r="BO169" s="112"/>
      <c r="BP169" s="112"/>
      <c r="BQ169" s="112"/>
      <c r="BR169" s="112"/>
      <c r="BS169" s="112"/>
      <c r="BT169" s="112"/>
      <c r="BU169" s="112"/>
      <c r="BV169" s="112"/>
      <c r="BW169" s="112"/>
      <c r="BX169" s="112"/>
      <c r="BY169" s="112"/>
      <c r="BZ169" s="112"/>
      <c r="CA169" s="112"/>
      <c r="CB169" s="112"/>
      <c r="CC169" s="112"/>
      <c r="CD169" s="112"/>
      <c r="CE169" s="112"/>
      <c r="CF169" s="178"/>
    </row>
    <row r="170" spans="2:84" ht="15" hidden="1" customHeight="1" x14ac:dyDescent="0.3">
      <c r="B170" s="90"/>
      <c r="C170" s="212">
        <f t="shared" si="5"/>
        <v>156</v>
      </c>
      <c r="D170" s="212"/>
      <c r="E170" s="212"/>
      <c r="F170" s="245"/>
      <c r="G170" s="212"/>
      <c r="H170" s="212"/>
      <c r="I170" s="212"/>
      <c r="J170" s="270"/>
      <c r="K170" s="270"/>
      <c r="L170" s="251"/>
      <c r="M170" s="245"/>
      <c r="N170" s="217"/>
      <c r="O170" s="212"/>
      <c r="P170" s="269"/>
      <c r="Q170" s="254"/>
      <c r="R170" s="109"/>
      <c r="S170" s="156"/>
      <c r="T170" s="156"/>
      <c r="U170" s="156"/>
      <c r="V170" s="153">
        <f t="shared" si="4"/>
        <v>0</v>
      </c>
      <c r="W170" s="90"/>
      <c r="Y170" s="180">
        <v>0</v>
      </c>
      <c r="Z170" s="180">
        <v>0</v>
      </c>
      <c r="AA170" s="180">
        <v>0</v>
      </c>
      <c r="AB170" s="180">
        <v>0</v>
      </c>
      <c r="AC170" s="180">
        <v>0</v>
      </c>
      <c r="AD170" s="180">
        <v>0</v>
      </c>
      <c r="AE170" s="180">
        <v>0</v>
      </c>
      <c r="AF170" s="180">
        <v>0</v>
      </c>
      <c r="AG170" s="180">
        <v>0</v>
      </c>
      <c r="AH170" s="180">
        <v>0</v>
      </c>
      <c r="AI170" s="180">
        <v>0</v>
      </c>
      <c r="AJ170" s="180">
        <v>0</v>
      </c>
      <c r="AK170" s="180">
        <v>0</v>
      </c>
      <c r="AL170" s="180">
        <v>0</v>
      </c>
      <c r="AM170" s="180">
        <v>0</v>
      </c>
      <c r="AN170" s="180">
        <v>0</v>
      </c>
      <c r="AO170" s="180">
        <v>0</v>
      </c>
      <c r="AP170" s="180">
        <v>0</v>
      </c>
      <c r="AQ170" s="180">
        <v>0</v>
      </c>
      <c r="AR170" s="180">
        <v>0</v>
      </c>
      <c r="AS170" s="180">
        <v>0</v>
      </c>
      <c r="AT170" s="180">
        <v>0</v>
      </c>
      <c r="AU170" s="180">
        <v>0</v>
      </c>
      <c r="AV170" s="180">
        <v>0</v>
      </c>
      <c r="AW170" s="180">
        <v>0</v>
      </c>
      <c r="AX170" s="180">
        <v>0</v>
      </c>
      <c r="AY170" s="90"/>
      <c r="AZ170" s="180">
        <v>0</v>
      </c>
      <c r="BA170" s="180">
        <v>0</v>
      </c>
      <c r="BB170" s="180">
        <v>0</v>
      </c>
      <c r="BC170" s="180">
        <v>0</v>
      </c>
      <c r="BD170" s="180">
        <v>0</v>
      </c>
      <c r="BE170" s="180">
        <v>0</v>
      </c>
      <c r="BF170" s="180">
        <v>0</v>
      </c>
      <c r="BG170" s="181"/>
      <c r="BH170" s="90"/>
      <c r="BI170" s="180">
        <v>0</v>
      </c>
      <c r="BJ170" s="180">
        <v>0</v>
      </c>
      <c r="BK170" s="180">
        <v>0</v>
      </c>
      <c r="BL170" s="90"/>
      <c r="BN170" s="90"/>
      <c r="BO170" s="112"/>
      <c r="BP170" s="112"/>
      <c r="BQ170" s="112"/>
      <c r="BR170" s="112"/>
      <c r="BS170" s="112"/>
      <c r="BT170" s="112"/>
      <c r="BU170" s="112"/>
      <c r="BV170" s="112"/>
      <c r="BW170" s="112"/>
      <c r="BX170" s="112"/>
      <c r="BY170" s="112"/>
      <c r="BZ170" s="112"/>
      <c r="CA170" s="112"/>
      <c r="CB170" s="112"/>
      <c r="CC170" s="112"/>
      <c r="CD170" s="112"/>
      <c r="CE170" s="112"/>
      <c r="CF170" s="178"/>
    </row>
    <row r="171" spans="2:84" ht="15" hidden="1" customHeight="1" x14ac:dyDescent="0.3">
      <c r="B171" s="90"/>
      <c r="C171" s="212">
        <f t="shared" si="5"/>
        <v>157</v>
      </c>
      <c r="D171" s="212"/>
      <c r="E171" s="212"/>
      <c r="F171" s="245"/>
      <c r="G171" s="212"/>
      <c r="H171" s="212"/>
      <c r="I171" s="212"/>
      <c r="J171" s="270"/>
      <c r="K171" s="270"/>
      <c r="L171" s="251"/>
      <c r="M171" s="245"/>
      <c r="N171" s="217"/>
      <c r="O171" s="212"/>
      <c r="P171" s="269"/>
      <c r="Q171" s="254"/>
      <c r="R171" s="109"/>
      <c r="S171" s="156"/>
      <c r="T171" s="156"/>
      <c r="U171" s="156"/>
      <c r="V171" s="153">
        <f t="shared" si="4"/>
        <v>0</v>
      </c>
      <c r="W171" s="90"/>
      <c r="Y171" s="180">
        <v>0</v>
      </c>
      <c r="Z171" s="180">
        <v>0</v>
      </c>
      <c r="AA171" s="180">
        <v>0</v>
      </c>
      <c r="AB171" s="180">
        <v>0</v>
      </c>
      <c r="AC171" s="180">
        <v>0</v>
      </c>
      <c r="AD171" s="180">
        <v>0</v>
      </c>
      <c r="AE171" s="180">
        <v>0</v>
      </c>
      <c r="AF171" s="180">
        <v>0</v>
      </c>
      <c r="AG171" s="180">
        <v>0</v>
      </c>
      <c r="AH171" s="180">
        <v>0</v>
      </c>
      <c r="AI171" s="180">
        <v>0</v>
      </c>
      <c r="AJ171" s="180">
        <v>0</v>
      </c>
      <c r="AK171" s="180">
        <v>0</v>
      </c>
      <c r="AL171" s="180">
        <v>0</v>
      </c>
      <c r="AM171" s="180">
        <v>0</v>
      </c>
      <c r="AN171" s="180">
        <v>0</v>
      </c>
      <c r="AO171" s="180">
        <v>0</v>
      </c>
      <c r="AP171" s="180">
        <v>0</v>
      </c>
      <c r="AQ171" s="180">
        <v>0</v>
      </c>
      <c r="AR171" s="180">
        <v>0</v>
      </c>
      <c r="AS171" s="180">
        <v>0</v>
      </c>
      <c r="AT171" s="180">
        <v>0</v>
      </c>
      <c r="AU171" s="180">
        <v>0</v>
      </c>
      <c r="AV171" s="180">
        <v>0</v>
      </c>
      <c r="AW171" s="180">
        <v>0</v>
      </c>
      <c r="AX171" s="180">
        <v>0</v>
      </c>
      <c r="AY171" s="90"/>
      <c r="AZ171" s="180">
        <v>0</v>
      </c>
      <c r="BA171" s="180">
        <v>0</v>
      </c>
      <c r="BB171" s="180">
        <v>0</v>
      </c>
      <c r="BC171" s="180">
        <v>0</v>
      </c>
      <c r="BD171" s="180">
        <v>0</v>
      </c>
      <c r="BE171" s="180">
        <v>0</v>
      </c>
      <c r="BF171" s="180">
        <v>0</v>
      </c>
      <c r="BG171" s="181"/>
      <c r="BH171" s="90"/>
      <c r="BI171" s="180">
        <v>0</v>
      </c>
      <c r="BJ171" s="180">
        <v>0</v>
      </c>
      <c r="BK171" s="180">
        <v>0</v>
      </c>
      <c r="BL171" s="90"/>
      <c r="BN171" s="90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2"/>
      <c r="CB171" s="112"/>
      <c r="CC171" s="112"/>
      <c r="CD171" s="112"/>
      <c r="CE171" s="112"/>
      <c r="CF171" s="178"/>
    </row>
    <row r="172" spans="2:84" ht="15" hidden="1" customHeight="1" x14ac:dyDescent="0.3">
      <c r="B172" s="90"/>
      <c r="C172" s="212">
        <f t="shared" si="5"/>
        <v>158</v>
      </c>
      <c r="D172" s="212"/>
      <c r="E172" s="212"/>
      <c r="F172" s="245"/>
      <c r="G172" s="212"/>
      <c r="H172" s="212"/>
      <c r="I172" s="212"/>
      <c r="J172" s="270"/>
      <c r="K172" s="270"/>
      <c r="L172" s="251"/>
      <c r="M172" s="245"/>
      <c r="N172" s="217"/>
      <c r="O172" s="212"/>
      <c r="P172" s="254"/>
      <c r="Q172" s="254"/>
      <c r="R172" s="109"/>
      <c r="S172" s="156"/>
      <c r="T172" s="156"/>
      <c r="U172" s="156"/>
      <c r="V172" s="153">
        <f t="shared" si="4"/>
        <v>0</v>
      </c>
      <c r="W172" s="90"/>
      <c r="Y172" s="180">
        <v>0</v>
      </c>
      <c r="Z172" s="180">
        <v>0</v>
      </c>
      <c r="AA172" s="180">
        <v>0</v>
      </c>
      <c r="AB172" s="180">
        <v>0</v>
      </c>
      <c r="AC172" s="180">
        <v>0</v>
      </c>
      <c r="AD172" s="180">
        <v>0</v>
      </c>
      <c r="AE172" s="180">
        <v>0</v>
      </c>
      <c r="AF172" s="180">
        <v>0</v>
      </c>
      <c r="AG172" s="180">
        <v>0</v>
      </c>
      <c r="AH172" s="180">
        <v>0</v>
      </c>
      <c r="AI172" s="180">
        <v>0</v>
      </c>
      <c r="AJ172" s="180">
        <v>0</v>
      </c>
      <c r="AK172" s="180">
        <v>0</v>
      </c>
      <c r="AL172" s="180">
        <v>0</v>
      </c>
      <c r="AM172" s="180">
        <v>0</v>
      </c>
      <c r="AN172" s="180">
        <v>0</v>
      </c>
      <c r="AO172" s="180">
        <v>0</v>
      </c>
      <c r="AP172" s="180">
        <v>0</v>
      </c>
      <c r="AQ172" s="180">
        <v>0</v>
      </c>
      <c r="AR172" s="180">
        <v>0</v>
      </c>
      <c r="AS172" s="180">
        <v>0</v>
      </c>
      <c r="AT172" s="180">
        <v>0</v>
      </c>
      <c r="AU172" s="180">
        <v>0</v>
      </c>
      <c r="AV172" s="180">
        <v>0</v>
      </c>
      <c r="AW172" s="180">
        <v>0</v>
      </c>
      <c r="AX172" s="180">
        <v>0</v>
      </c>
      <c r="AY172" s="90"/>
      <c r="AZ172" s="180">
        <v>0</v>
      </c>
      <c r="BA172" s="180">
        <v>0</v>
      </c>
      <c r="BB172" s="180">
        <v>0</v>
      </c>
      <c r="BC172" s="180">
        <v>0</v>
      </c>
      <c r="BD172" s="180">
        <v>0</v>
      </c>
      <c r="BE172" s="180">
        <v>0</v>
      </c>
      <c r="BF172" s="180">
        <v>0</v>
      </c>
      <c r="BG172" s="181"/>
      <c r="BH172" s="90"/>
      <c r="BI172" s="180">
        <v>0</v>
      </c>
      <c r="BJ172" s="180">
        <v>0</v>
      </c>
      <c r="BK172" s="180">
        <v>0</v>
      </c>
      <c r="BL172" s="90"/>
      <c r="BN172" s="90"/>
      <c r="BO172" s="112"/>
      <c r="BP172" s="112"/>
      <c r="BQ172" s="112"/>
      <c r="BR172" s="112"/>
      <c r="BS172" s="112"/>
      <c r="BT172" s="112"/>
      <c r="BU172" s="112"/>
      <c r="BV172" s="112"/>
      <c r="BW172" s="112"/>
      <c r="BX172" s="112"/>
      <c r="BY172" s="112"/>
      <c r="BZ172" s="112"/>
      <c r="CA172" s="112"/>
      <c r="CB172" s="112"/>
      <c r="CC172" s="112"/>
      <c r="CD172" s="112"/>
      <c r="CE172" s="112"/>
      <c r="CF172" s="178"/>
    </row>
    <row r="173" spans="2:84" ht="15" hidden="1" customHeight="1" x14ac:dyDescent="0.3">
      <c r="B173" s="90"/>
      <c r="C173" s="212">
        <f t="shared" si="5"/>
        <v>159</v>
      </c>
      <c r="D173" s="212"/>
      <c r="E173" s="212"/>
      <c r="F173" s="245"/>
      <c r="G173" s="212"/>
      <c r="H173" s="212"/>
      <c r="I173" s="212"/>
      <c r="J173" s="270"/>
      <c r="K173" s="270"/>
      <c r="L173" s="251"/>
      <c r="M173" s="245"/>
      <c r="N173" s="217"/>
      <c r="O173" s="212"/>
      <c r="P173" s="269"/>
      <c r="Q173" s="254"/>
      <c r="R173" s="109"/>
      <c r="S173" s="156"/>
      <c r="T173" s="156"/>
      <c r="U173" s="156"/>
      <c r="V173" s="153">
        <f t="shared" si="4"/>
        <v>0</v>
      </c>
      <c r="W173" s="90"/>
      <c r="Y173" s="180">
        <v>0</v>
      </c>
      <c r="Z173" s="180">
        <v>0</v>
      </c>
      <c r="AA173" s="180">
        <v>0</v>
      </c>
      <c r="AB173" s="180">
        <v>0</v>
      </c>
      <c r="AC173" s="180">
        <v>0</v>
      </c>
      <c r="AD173" s="180">
        <v>0</v>
      </c>
      <c r="AE173" s="180">
        <v>0</v>
      </c>
      <c r="AF173" s="180">
        <v>0</v>
      </c>
      <c r="AG173" s="180">
        <v>0</v>
      </c>
      <c r="AH173" s="180">
        <v>0</v>
      </c>
      <c r="AI173" s="180">
        <v>0</v>
      </c>
      <c r="AJ173" s="180">
        <v>0</v>
      </c>
      <c r="AK173" s="180">
        <v>0</v>
      </c>
      <c r="AL173" s="180">
        <v>0</v>
      </c>
      <c r="AM173" s="180">
        <v>0</v>
      </c>
      <c r="AN173" s="180">
        <v>0</v>
      </c>
      <c r="AO173" s="180">
        <v>0</v>
      </c>
      <c r="AP173" s="180">
        <v>0</v>
      </c>
      <c r="AQ173" s="180">
        <v>0</v>
      </c>
      <c r="AR173" s="180">
        <v>0</v>
      </c>
      <c r="AS173" s="180">
        <v>0</v>
      </c>
      <c r="AT173" s="180">
        <v>0</v>
      </c>
      <c r="AU173" s="180">
        <v>0</v>
      </c>
      <c r="AV173" s="180">
        <v>0</v>
      </c>
      <c r="AW173" s="180">
        <v>0</v>
      </c>
      <c r="AX173" s="180">
        <v>0</v>
      </c>
      <c r="AY173" s="90"/>
      <c r="AZ173" s="180">
        <v>0</v>
      </c>
      <c r="BA173" s="180">
        <v>0</v>
      </c>
      <c r="BB173" s="180">
        <v>0</v>
      </c>
      <c r="BC173" s="180">
        <v>0</v>
      </c>
      <c r="BD173" s="180">
        <v>0</v>
      </c>
      <c r="BE173" s="180">
        <v>0</v>
      </c>
      <c r="BF173" s="180">
        <v>0</v>
      </c>
      <c r="BG173" s="181"/>
      <c r="BH173" s="90"/>
      <c r="BI173" s="180">
        <v>0</v>
      </c>
      <c r="BJ173" s="180">
        <v>0</v>
      </c>
      <c r="BK173" s="180">
        <v>0</v>
      </c>
      <c r="BL173" s="90"/>
      <c r="BN173" s="90"/>
      <c r="BO173" s="112"/>
      <c r="BP173" s="112"/>
      <c r="BQ173" s="112"/>
      <c r="BR173" s="112"/>
      <c r="BS173" s="112"/>
      <c r="BT173" s="112"/>
      <c r="BU173" s="112"/>
      <c r="BV173" s="112"/>
      <c r="BW173" s="112"/>
      <c r="BX173" s="112"/>
      <c r="BY173" s="112"/>
      <c r="BZ173" s="112"/>
      <c r="CA173" s="112"/>
      <c r="CB173" s="112"/>
      <c r="CC173" s="112"/>
      <c r="CD173" s="112"/>
      <c r="CE173" s="112"/>
      <c r="CF173" s="178"/>
    </row>
    <row r="174" spans="2:84" ht="15" hidden="1" customHeight="1" x14ac:dyDescent="0.3">
      <c r="B174" s="90"/>
      <c r="C174" s="212">
        <f t="shared" si="5"/>
        <v>160</v>
      </c>
      <c r="D174" s="212"/>
      <c r="E174" s="212"/>
      <c r="F174" s="245"/>
      <c r="G174" s="212"/>
      <c r="H174" s="212"/>
      <c r="I174" s="212"/>
      <c r="J174" s="270"/>
      <c r="K174" s="270"/>
      <c r="L174" s="251"/>
      <c r="M174" s="245"/>
      <c r="N174" s="217"/>
      <c r="O174" s="212"/>
      <c r="P174" s="269"/>
      <c r="Q174" s="254"/>
      <c r="R174" s="109"/>
      <c r="S174" s="156"/>
      <c r="T174" s="156"/>
      <c r="U174" s="156"/>
      <c r="V174" s="153">
        <f t="shared" si="4"/>
        <v>0</v>
      </c>
      <c r="W174" s="90"/>
      <c r="Y174" s="180">
        <v>0</v>
      </c>
      <c r="Z174" s="180">
        <v>0</v>
      </c>
      <c r="AA174" s="180">
        <v>0</v>
      </c>
      <c r="AB174" s="180">
        <v>0</v>
      </c>
      <c r="AC174" s="180">
        <v>0</v>
      </c>
      <c r="AD174" s="180">
        <v>0</v>
      </c>
      <c r="AE174" s="180">
        <v>0</v>
      </c>
      <c r="AF174" s="180">
        <v>0</v>
      </c>
      <c r="AG174" s="180">
        <v>0</v>
      </c>
      <c r="AH174" s="180">
        <v>0</v>
      </c>
      <c r="AI174" s="180">
        <v>0</v>
      </c>
      <c r="AJ174" s="180">
        <v>0</v>
      </c>
      <c r="AK174" s="180">
        <v>0</v>
      </c>
      <c r="AL174" s="180">
        <v>0</v>
      </c>
      <c r="AM174" s="180">
        <v>0</v>
      </c>
      <c r="AN174" s="180">
        <v>0</v>
      </c>
      <c r="AO174" s="180">
        <v>0</v>
      </c>
      <c r="AP174" s="180">
        <v>0</v>
      </c>
      <c r="AQ174" s="180">
        <v>0</v>
      </c>
      <c r="AR174" s="180">
        <v>0</v>
      </c>
      <c r="AS174" s="180">
        <v>0</v>
      </c>
      <c r="AT174" s="180">
        <v>0</v>
      </c>
      <c r="AU174" s="180">
        <v>0</v>
      </c>
      <c r="AV174" s="180">
        <v>0</v>
      </c>
      <c r="AW174" s="180">
        <v>0</v>
      </c>
      <c r="AX174" s="180">
        <v>0</v>
      </c>
      <c r="AY174" s="90"/>
      <c r="AZ174" s="180">
        <v>0</v>
      </c>
      <c r="BA174" s="180">
        <v>0</v>
      </c>
      <c r="BB174" s="180">
        <v>0</v>
      </c>
      <c r="BC174" s="180">
        <v>0</v>
      </c>
      <c r="BD174" s="180">
        <v>0</v>
      </c>
      <c r="BE174" s="180">
        <v>0</v>
      </c>
      <c r="BF174" s="180">
        <v>0</v>
      </c>
      <c r="BG174" s="181"/>
      <c r="BH174" s="90"/>
      <c r="BI174" s="180">
        <v>0</v>
      </c>
      <c r="BJ174" s="180">
        <v>0</v>
      </c>
      <c r="BK174" s="180">
        <v>0</v>
      </c>
      <c r="BL174" s="90"/>
      <c r="BN174" s="90"/>
      <c r="BO174" s="112"/>
      <c r="BP174" s="112"/>
      <c r="BQ174" s="112"/>
      <c r="BR174" s="112"/>
      <c r="BS174" s="112"/>
      <c r="BT174" s="112"/>
      <c r="BU174" s="112"/>
      <c r="BV174" s="112"/>
      <c r="BW174" s="112"/>
      <c r="BX174" s="112"/>
      <c r="BY174" s="112"/>
      <c r="BZ174" s="112"/>
      <c r="CA174" s="112"/>
      <c r="CB174" s="112"/>
      <c r="CC174" s="112"/>
      <c r="CD174" s="112"/>
      <c r="CE174" s="112"/>
      <c r="CF174" s="178"/>
    </row>
    <row r="175" spans="2:84" ht="15" hidden="1" customHeight="1" x14ac:dyDescent="0.3">
      <c r="B175" s="90"/>
      <c r="C175" s="212">
        <f t="shared" si="5"/>
        <v>161</v>
      </c>
      <c r="D175" s="212"/>
      <c r="E175" s="212"/>
      <c r="F175" s="245"/>
      <c r="G175" s="212"/>
      <c r="H175" s="212"/>
      <c r="I175" s="212"/>
      <c r="J175" s="270"/>
      <c r="K175" s="270"/>
      <c r="L175" s="251"/>
      <c r="M175" s="245"/>
      <c r="N175" s="217"/>
      <c r="O175" s="212"/>
      <c r="P175" s="269"/>
      <c r="Q175" s="254"/>
      <c r="R175" s="109"/>
      <c r="S175" s="156"/>
      <c r="T175" s="156"/>
      <c r="U175" s="156"/>
      <c r="V175" s="153">
        <f t="shared" si="4"/>
        <v>0</v>
      </c>
      <c r="W175" s="90"/>
      <c r="Y175" s="180">
        <v>0</v>
      </c>
      <c r="Z175" s="180">
        <v>0</v>
      </c>
      <c r="AA175" s="180">
        <v>0</v>
      </c>
      <c r="AB175" s="180">
        <v>0</v>
      </c>
      <c r="AC175" s="180">
        <v>0</v>
      </c>
      <c r="AD175" s="180">
        <v>0</v>
      </c>
      <c r="AE175" s="180">
        <v>0</v>
      </c>
      <c r="AF175" s="180">
        <v>0</v>
      </c>
      <c r="AG175" s="180">
        <v>0</v>
      </c>
      <c r="AH175" s="180">
        <v>0</v>
      </c>
      <c r="AI175" s="180">
        <v>0</v>
      </c>
      <c r="AJ175" s="180">
        <v>0</v>
      </c>
      <c r="AK175" s="180">
        <v>0</v>
      </c>
      <c r="AL175" s="180">
        <v>0</v>
      </c>
      <c r="AM175" s="180">
        <v>0</v>
      </c>
      <c r="AN175" s="180">
        <v>0</v>
      </c>
      <c r="AO175" s="180">
        <v>0</v>
      </c>
      <c r="AP175" s="180">
        <v>0</v>
      </c>
      <c r="AQ175" s="180">
        <v>0</v>
      </c>
      <c r="AR175" s="180">
        <v>0</v>
      </c>
      <c r="AS175" s="180">
        <v>0</v>
      </c>
      <c r="AT175" s="180">
        <v>0</v>
      </c>
      <c r="AU175" s="180">
        <v>0</v>
      </c>
      <c r="AV175" s="180">
        <v>0</v>
      </c>
      <c r="AW175" s="180">
        <v>0</v>
      </c>
      <c r="AX175" s="180">
        <v>0</v>
      </c>
      <c r="AY175" s="90"/>
      <c r="AZ175" s="180">
        <v>0</v>
      </c>
      <c r="BA175" s="180">
        <v>0</v>
      </c>
      <c r="BB175" s="180">
        <v>0</v>
      </c>
      <c r="BC175" s="180">
        <v>0</v>
      </c>
      <c r="BD175" s="180">
        <v>0</v>
      </c>
      <c r="BE175" s="180">
        <v>0</v>
      </c>
      <c r="BF175" s="180">
        <v>0</v>
      </c>
      <c r="BG175" s="181"/>
      <c r="BH175" s="90"/>
      <c r="BI175" s="180">
        <v>0</v>
      </c>
      <c r="BJ175" s="180">
        <v>0</v>
      </c>
      <c r="BK175" s="180">
        <v>0</v>
      </c>
      <c r="BL175" s="90"/>
      <c r="BN175" s="90"/>
      <c r="BO175" s="112"/>
      <c r="BP175" s="112"/>
      <c r="BQ175" s="112"/>
      <c r="BR175" s="112"/>
      <c r="BS175" s="112"/>
      <c r="BT175" s="112"/>
      <c r="BU175" s="112"/>
      <c r="BV175" s="112"/>
      <c r="BW175" s="112"/>
      <c r="BX175" s="112"/>
      <c r="BY175" s="112"/>
      <c r="BZ175" s="112"/>
      <c r="CA175" s="112"/>
      <c r="CB175" s="112"/>
      <c r="CC175" s="112"/>
      <c r="CD175" s="112"/>
      <c r="CE175" s="112"/>
      <c r="CF175" s="178"/>
    </row>
    <row r="176" spans="2:84" ht="15" hidden="1" customHeight="1" x14ac:dyDescent="0.3">
      <c r="B176" s="90"/>
      <c r="C176" s="212">
        <f t="shared" si="5"/>
        <v>162</v>
      </c>
      <c r="D176" s="212"/>
      <c r="E176" s="212"/>
      <c r="F176" s="245"/>
      <c r="G176" s="212"/>
      <c r="H176" s="212"/>
      <c r="I176" s="212"/>
      <c r="J176" s="270"/>
      <c r="K176" s="270"/>
      <c r="L176" s="251"/>
      <c r="M176" s="245"/>
      <c r="N176" s="217"/>
      <c r="O176" s="212"/>
      <c r="P176" s="269"/>
      <c r="Q176" s="254"/>
      <c r="R176" s="109"/>
      <c r="S176" s="156"/>
      <c r="T176" s="156"/>
      <c r="U176" s="156"/>
      <c r="V176" s="153">
        <f t="shared" si="4"/>
        <v>0</v>
      </c>
      <c r="W176" s="90"/>
      <c r="Y176" s="180">
        <v>0</v>
      </c>
      <c r="Z176" s="180">
        <v>0</v>
      </c>
      <c r="AA176" s="180">
        <v>0</v>
      </c>
      <c r="AB176" s="180">
        <v>0</v>
      </c>
      <c r="AC176" s="180">
        <v>0</v>
      </c>
      <c r="AD176" s="180">
        <v>0</v>
      </c>
      <c r="AE176" s="180">
        <v>0</v>
      </c>
      <c r="AF176" s="180">
        <v>0</v>
      </c>
      <c r="AG176" s="180">
        <v>0</v>
      </c>
      <c r="AH176" s="180">
        <v>0</v>
      </c>
      <c r="AI176" s="180">
        <v>0</v>
      </c>
      <c r="AJ176" s="180">
        <v>0</v>
      </c>
      <c r="AK176" s="180">
        <v>0</v>
      </c>
      <c r="AL176" s="180">
        <v>0</v>
      </c>
      <c r="AM176" s="180">
        <v>0</v>
      </c>
      <c r="AN176" s="180">
        <v>0</v>
      </c>
      <c r="AO176" s="180">
        <v>0</v>
      </c>
      <c r="AP176" s="180">
        <v>0</v>
      </c>
      <c r="AQ176" s="180">
        <v>0</v>
      </c>
      <c r="AR176" s="180">
        <v>0</v>
      </c>
      <c r="AS176" s="180">
        <v>0</v>
      </c>
      <c r="AT176" s="180">
        <v>0</v>
      </c>
      <c r="AU176" s="180">
        <v>0</v>
      </c>
      <c r="AV176" s="180">
        <v>0</v>
      </c>
      <c r="AW176" s="180">
        <v>0</v>
      </c>
      <c r="AX176" s="180">
        <v>0</v>
      </c>
      <c r="AY176" s="90"/>
      <c r="AZ176" s="180">
        <v>0</v>
      </c>
      <c r="BA176" s="180">
        <v>0</v>
      </c>
      <c r="BB176" s="180">
        <v>0</v>
      </c>
      <c r="BC176" s="180">
        <v>0</v>
      </c>
      <c r="BD176" s="180">
        <v>0</v>
      </c>
      <c r="BE176" s="180">
        <v>0</v>
      </c>
      <c r="BF176" s="180">
        <v>0</v>
      </c>
      <c r="BG176" s="181"/>
      <c r="BH176" s="90"/>
      <c r="BI176" s="180">
        <v>0</v>
      </c>
      <c r="BJ176" s="180">
        <v>0</v>
      </c>
      <c r="BK176" s="180">
        <v>0</v>
      </c>
      <c r="BL176" s="90"/>
      <c r="BN176" s="90"/>
      <c r="BO176" s="112"/>
      <c r="BP176" s="112"/>
      <c r="BQ176" s="112"/>
      <c r="BR176" s="112"/>
      <c r="BS176" s="112"/>
      <c r="BT176" s="112"/>
      <c r="BU176" s="112"/>
      <c r="BV176" s="112"/>
      <c r="BW176" s="112"/>
      <c r="BX176" s="112"/>
      <c r="BY176" s="112"/>
      <c r="BZ176" s="112"/>
      <c r="CA176" s="112"/>
      <c r="CB176" s="112"/>
      <c r="CC176" s="112"/>
      <c r="CD176" s="112"/>
      <c r="CE176" s="112"/>
      <c r="CF176" s="178"/>
    </row>
    <row r="177" spans="2:84" ht="15" hidden="1" customHeight="1" x14ac:dyDescent="0.3">
      <c r="B177" s="90"/>
      <c r="C177" s="212">
        <f t="shared" si="5"/>
        <v>163</v>
      </c>
      <c r="D177" s="212"/>
      <c r="E177" s="212"/>
      <c r="F177" s="245"/>
      <c r="G177" s="212"/>
      <c r="H177" s="212"/>
      <c r="I177" s="212"/>
      <c r="J177" s="270"/>
      <c r="K177" s="270"/>
      <c r="L177" s="251"/>
      <c r="M177" s="245"/>
      <c r="N177" s="217"/>
      <c r="O177" s="212"/>
      <c r="P177" s="254"/>
      <c r="Q177" s="254"/>
      <c r="R177" s="109"/>
      <c r="S177" s="156"/>
      <c r="T177" s="156"/>
      <c r="U177" s="156"/>
      <c r="V177" s="153">
        <f t="shared" si="4"/>
        <v>0</v>
      </c>
      <c r="W177" s="90"/>
      <c r="Y177" s="180">
        <v>0</v>
      </c>
      <c r="Z177" s="180">
        <v>0</v>
      </c>
      <c r="AA177" s="180">
        <v>0</v>
      </c>
      <c r="AB177" s="180">
        <v>0</v>
      </c>
      <c r="AC177" s="180">
        <v>0</v>
      </c>
      <c r="AD177" s="180">
        <v>0</v>
      </c>
      <c r="AE177" s="180">
        <v>0</v>
      </c>
      <c r="AF177" s="180">
        <v>0</v>
      </c>
      <c r="AG177" s="180">
        <v>0</v>
      </c>
      <c r="AH177" s="180">
        <v>0</v>
      </c>
      <c r="AI177" s="180">
        <v>0</v>
      </c>
      <c r="AJ177" s="180">
        <v>0</v>
      </c>
      <c r="AK177" s="180">
        <v>0</v>
      </c>
      <c r="AL177" s="180">
        <v>0</v>
      </c>
      <c r="AM177" s="180">
        <v>0</v>
      </c>
      <c r="AN177" s="180">
        <v>0</v>
      </c>
      <c r="AO177" s="180">
        <v>0</v>
      </c>
      <c r="AP177" s="180">
        <v>0</v>
      </c>
      <c r="AQ177" s="180">
        <v>0</v>
      </c>
      <c r="AR177" s="180">
        <v>0</v>
      </c>
      <c r="AS177" s="180">
        <v>0</v>
      </c>
      <c r="AT177" s="180">
        <v>0</v>
      </c>
      <c r="AU177" s="180">
        <v>0</v>
      </c>
      <c r="AV177" s="180">
        <v>0</v>
      </c>
      <c r="AW177" s="180">
        <v>0</v>
      </c>
      <c r="AX177" s="180">
        <v>0</v>
      </c>
      <c r="AY177" s="90"/>
      <c r="AZ177" s="180">
        <v>0</v>
      </c>
      <c r="BA177" s="180">
        <v>0</v>
      </c>
      <c r="BB177" s="180">
        <v>0</v>
      </c>
      <c r="BC177" s="180">
        <v>0</v>
      </c>
      <c r="BD177" s="180">
        <v>0</v>
      </c>
      <c r="BE177" s="180">
        <v>0</v>
      </c>
      <c r="BF177" s="180">
        <v>0</v>
      </c>
      <c r="BG177" s="181"/>
      <c r="BH177" s="90"/>
      <c r="BI177" s="180">
        <v>0</v>
      </c>
      <c r="BJ177" s="180">
        <v>0</v>
      </c>
      <c r="BK177" s="180">
        <v>0</v>
      </c>
      <c r="BL177" s="90"/>
      <c r="BN177" s="90"/>
      <c r="BO177" s="112"/>
      <c r="BP177" s="112"/>
      <c r="BQ177" s="112"/>
      <c r="BR177" s="112"/>
      <c r="BS177" s="112"/>
      <c r="BT177" s="112"/>
      <c r="BU177" s="112"/>
      <c r="BV177" s="112"/>
      <c r="BW177" s="112"/>
      <c r="BX177" s="112"/>
      <c r="BY177" s="112"/>
      <c r="BZ177" s="112"/>
      <c r="CA177" s="112"/>
      <c r="CB177" s="112"/>
      <c r="CC177" s="112"/>
      <c r="CD177" s="112"/>
      <c r="CE177" s="112"/>
      <c r="CF177" s="178"/>
    </row>
    <row r="178" spans="2:84" ht="15" hidden="1" customHeight="1" x14ac:dyDescent="0.3">
      <c r="B178" s="90"/>
      <c r="C178" s="212">
        <f t="shared" si="5"/>
        <v>164</v>
      </c>
      <c r="D178" s="212"/>
      <c r="E178" s="212"/>
      <c r="F178" s="245"/>
      <c r="G178" s="212"/>
      <c r="H178" s="212"/>
      <c r="I178" s="212"/>
      <c r="J178" s="270"/>
      <c r="K178" s="270"/>
      <c r="L178" s="251"/>
      <c r="M178" s="245"/>
      <c r="N178" s="217"/>
      <c r="O178" s="212"/>
      <c r="P178" s="269"/>
      <c r="Q178" s="254"/>
      <c r="R178" s="109"/>
      <c r="S178" s="156"/>
      <c r="T178" s="156"/>
      <c r="U178" s="156"/>
      <c r="V178" s="153">
        <f t="shared" si="4"/>
        <v>0</v>
      </c>
      <c r="W178" s="90"/>
      <c r="Y178" s="180">
        <v>0</v>
      </c>
      <c r="Z178" s="180">
        <v>0</v>
      </c>
      <c r="AA178" s="180">
        <v>0</v>
      </c>
      <c r="AB178" s="180">
        <v>0</v>
      </c>
      <c r="AC178" s="180">
        <v>0</v>
      </c>
      <c r="AD178" s="180">
        <v>0</v>
      </c>
      <c r="AE178" s="180">
        <v>0</v>
      </c>
      <c r="AF178" s="180">
        <v>0</v>
      </c>
      <c r="AG178" s="180">
        <v>0</v>
      </c>
      <c r="AH178" s="180">
        <v>0</v>
      </c>
      <c r="AI178" s="180">
        <v>0</v>
      </c>
      <c r="AJ178" s="180">
        <v>0</v>
      </c>
      <c r="AK178" s="180">
        <v>0</v>
      </c>
      <c r="AL178" s="180">
        <v>0</v>
      </c>
      <c r="AM178" s="180">
        <v>0</v>
      </c>
      <c r="AN178" s="180">
        <v>0</v>
      </c>
      <c r="AO178" s="180">
        <v>0</v>
      </c>
      <c r="AP178" s="180">
        <v>0</v>
      </c>
      <c r="AQ178" s="180">
        <v>0</v>
      </c>
      <c r="AR178" s="180">
        <v>0</v>
      </c>
      <c r="AS178" s="180">
        <v>0</v>
      </c>
      <c r="AT178" s="180">
        <v>0</v>
      </c>
      <c r="AU178" s="180">
        <v>0</v>
      </c>
      <c r="AV178" s="180">
        <v>0</v>
      </c>
      <c r="AW178" s="180">
        <v>0</v>
      </c>
      <c r="AX178" s="180">
        <v>0</v>
      </c>
      <c r="AY178" s="90"/>
      <c r="AZ178" s="180">
        <v>0</v>
      </c>
      <c r="BA178" s="180">
        <v>0</v>
      </c>
      <c r="BB178" s="180">
        <v>0</v>
      </c>
      <c r="BC178" s="180">
        <v>0</v>
      </c>
      <c r="BD178" s="180">
        <v>0</v>
      </c>
      <c r="BE178" s="180">
        <v>0</v>
      </c>
      <c r="BF178" s="180">
        <v>0</v>
      </c>
      <c r="BG178" s="181"/>
      <c r="BH178" s="90"/>
      <c r="BI178" s="180">
        <v>0</v>
      </c>
      <c r="BJ178" s="180">
        <v>0</v>
      </c>
      <c r="BK178" s="180">
        <v>0</v>
      </c>
      <c r="BL178" s="90"/>
      <c r="BN178" s="90"/>
      <c r="BO178" s="112"/>
      <c r="BP178" s="112"/>
      <c r="BQ178" s="112"/>
      <c r="BR178" s="112"/>
      <c r="BS178" s="112"/>
      <c r="BT178" s="112"/>
      <c r="BU178" s="112"/>
      <c r="BV178" s="112"/>
      <c r="BW178" s="112"/>
      <c r="BX178" s="112"/>
      <c r="BY178" s="112"/>
      <c r="BZ178" s="112"/>
      <c r="CA178" s="112"/>
      <c r="CB178" s="112"/>
      <c r="CC178" s="112"/>
      <c r="CD178" s="112"/>
      <c r="CE178" s="112"/>
      <c r="CF178" s="178"/>
    </row>
    <row r="179" spans="2:84" ht="15" hidden="1" customHeight="1" x14ac:dyDescent="0.3">
      <c r="B179" s="90"/>
      <c r="C179" s="212">
        <f t="shared" si="5"/>
        <v>165</v>
      </c>
      <c r="D179" s="212"/>
      <c r="E179" s="212"/>
      <c r="F179" s="245"/>
      <c r="G179" s="212"/>
      <c r="H179" s="212"/>
      <c r="I179" s="212"/>
      <c r="J179" s="270"/>
      <c r="K179" s="270"/>
      <c r="L179" s="251"/>
      <c r="M179" s="245"/>
      <c r="N179" s="217"/>
      <c r="O179" s="212"/>
      <c r="P179" s="269"/>
      <c r="Q179" s="254"/>
      <c r="R179" s="109"/>
      <c r="S179" s="156"/>
      <c r="T179" s="156"/>
      <c r="U179" s="156"/>
      <c r="V179" s="153">
        <f t="shared" si="4"/>
        <v>0</v>
      </c>
      <c r="W179" s="90"/>
      <c r="Y179" s="180">
        <v>0</v>
      </c>
      <c r="Z179" s="180">
        <v>0</v>
      </c>
      <c r="AA179" s="180">
        <v>0</v>
      </c>
      <c r="AB179" s="180">
        <v>0</v>
      </c>
      <c r="AC179" s="180">
        <v>0</v>
      </c>
      <c r="AD179" s="180">
        <v>0</v>
      </c>
      <c r="AE179" s="180">
        <v>0</v>
      </c>
      <c r="AF179" s="180">
        <v>0</v>
      </c>
      <c r="AG179" s="180">
        <v>0</v>
      </c>
      <c r="AH179" s="180">
        <v>0</v>
      </c>
      <c r="AI179" s="180">
        <v>0</v>
      </c>
      <c r="AJ179" s="180">
        <v>0</v>
      </c>
      <c r="AK179" s="180">
        <v>0</v>
      </c>
      <c r="AL179" s="180">
        <v>0</v>
      </c>
      <c r="AM179" s="180">
        <v>0</v>
      </c>
      <c r="AN179" s="180">
        <v>0</v>
      </c>
      <c r="AO179" s="180">
        <v>0</v>
      </c>
      <c r="AP179" s="180">
        <v>0</v>
      </c>
      <c r="AQ179" s="180">
        <v>0</v>
      </c>
      <c r="AR179" s="180">
        <v>0</v>
      </c>
      <c r="AS179" s="180">
        <v>0</v>
      </c>
      <c r="AT179" s="180">
        <v>0</v>
      </c>
      <c r="AU179" s="180">
        <v>0</v>
      </c>
      <c r="AV179" s="180">
        <v>0</v>
      </c>
      <c r="AW179" s="180">
        <v>0</v>
      </c>
      <c r="AX179" s="180">
        <v>0</v>
      </c>
      <c r="AY179" s="90"/>
      <c r="AZ179" s="180">
        <v>0</v>
      </c>
      <c r="BA179" s="180">
        <v>0</v>
      </c>
      <c r="BB179" s="180">
        <v>0</v>
      </c>
      <c r="BC179" s="180">
        <v>0</v>
      </c>
      <c r="BD179" s="180">
        <v>0</v>
      </c>
      <c r="BE179" s="180">
        <v>0</v>
      </c>
      <c r="BF179" s="180">
        <v>0</v>
      </c>
      <c r="BG179" s="181"/>
      <c r="BH179" s="90"/>
      <c r="BI179" s="180">
        <v>0</v>
      </c>
      <c r="BJ179" s="180">
        <v>0</v>
      </c>
      <c r="BK179" s="180">
        <v>0</v>
      </c>
      <c r="BL179" s="90"/>
      <c r="BN179" s="90"/>
      <c r="BO179" s="112"/>
      <c r="BP179" s="112"/>
      <c r="BQ179" s="112"/>
      <c r="BR179" s="112"/>
      <c r="BS179" s="112"/>
      <c r="BT179" s="112"/>
      <c r="BU179" s="112"/>
      <c r="BV179" s="112"/>
      <c r="BW179" s="112"/>
      <c r="BX179" s="112"/>
      <c r="BY179" s="112"/>
      <c r="BZ179" s="112"/>
      <c r="CA179" s="112"/>
      <c r="CB179" s="112"/>
      <c r="CC179" s="112"/>
      <c r="CD179" s="112"/>
      <c r="CE179" s="112"/>
      <c r="CF179" s="178"/>
    </row>
    <row r="180" spans="2:84" ht="15" hidden="1" customHeight="1" x14ac:dyDescent="0.3">
      <c r="B180" s="90"/>
      <c r="C180" s="212">
        <f t="shared" si="5"/>
        <v>166</v>
      </c>
      <c r="D180" s="212"/>
      <c r="E180" s="212"/>
      <c r="F180" s="245"/>
      <c r="G180" s="212"/>
      <c r="H180" s="212"/>
      <c r="I180" s="212"/>
      <c r="J180" s="270"/>
      <c r="K180" s="270"/>
      <c r="L180" s="251"/>
      <c r="M180" s="245"/>
      <c r="N180" s="217"/>
      <c r="O180" s="212"/>
      <c r="P180" s="269"/>
      <c r="Q180" s="254"/>
      <c r="R180" s="109"/>
      <c r="S180" s="156"/>
      <c r="T180" s="156"/>
      <c r="U180" s="156"/>
      <c r="V180" s="153">
        <f t="shared" si="4"/>
        <v>0</v>
      </c>
      <c r="W180" s="90"/>
      <c r="Y180" s="180">
        <v>0</v>
      </c>
      <c r="Z180" s="180">
        <v>0</v>
      </c>
      <c r="AA180" s="180">
        <v>0</v>
      </c>
      <c r="AB180" s="180">
        <v>0</v>
      </c>
      <c r="AC180" s="180">
        <v>0</v>
      </c>
      <c r="AD180" s="180">
        <v>0</v>
      </c>
      <c r="AE180" s="180">
        <v>0</v>
      </c>
      <c r="AF180" s="180">
        <v>0</v>
      </c>
      <c r="AG180" s="180">
        <v>0</v>
      </c>
      <c r="AH180" s="180">
        <v>0</v>
      </c>
      <c r="AI180" s="180">
        <v>0</v>
      </c>
      <c r="AJ180" s="180">
        <v>0</v>
      </c>
      <c r="AK180" s="180">
        <v>0</v>
      </c>
      <c r="AL180" s="180">
        <v>0</v>
      </c>
      <c r="AM180" s="180">
        <v>0</v>
      </c>
      <c r="AN180" s="180">
        <v>0</v>
      </c>
      <c r="AO180" s="180">
        <v>0</v>
      </c>
      <c r="AP180" s="180">
        <v>0</v>
      </c>
      <c r="AQ180" s="180">
        <v>0</v>
      </c>
      <c r="AR180" s="180">
        <v>0</v>
      </c>
      <c r="AS180" s="180">
        <v>0</v>
      </c>
      <c r="AT180" s="180">
        <v>0</v>
      </c>
      <c r="AU180" s="180">
        <v>0</v>
      </c>
      <c r="AV180" s="180">
        <v>0</v>
      </c>
      <c r="AW180" s="180">
        <v>0</v>
      </c>
      <c r="AX180" s="180">
        <v>0</v>
      </c>
      <c r="AY180" s="90"/>
      <c r="AZ180" s="180">
        <v>0</v>
      </c>
      <c r="BA180" s="180">
        <v>0</v>
      </c>
      <c r="BB180" s="180">
        <v>0</v>
      </c>
      <c r="BC180" s="180">
        <v>0</v>
      </c>
      <c r="BD180" s="180">
        <v>0</v>
      </c>
      <c r="BE180" s="180">
        <v>0</v>
      </c>
      <c r="BF180" s="180">
        <v>0</v>
      </c>
      <c r="BG180" s="181"/>
      <c r="BH180" s="90"/>
      <c r="BI180" s="180">
        <v>0</v>
      </c>
      <c r="BJ180" s="180">
        <v>0</v>
      </c>
      <c r="BK180" s="180">
        <v>0</v>
      </c>
      <c r="BL180" s="90"/>
      <c r="BN180" s="90"/>
      <c r="BO180" s="112"/>
      <c r="BP180" s="112"/>
      <c r="BQ180" s="112"/>
      <c r="BR180" s="112"/>
      <c r="BS180" s="112"/>
      <c r="BT180" s="112"/>
      <c r="BU180" s="112"/>
      <c r="BV180" s="112"/>
      <c r="BW180" s="112"/>
      <c r="BX180" s="112"/>
      <c r="BY180" s="112"/>
      <c r="BZ180" s="112"/>
      <c r="CA180" s="112"/>
      <c r="CB180" s="112"/>
      <c r="CC180" s="112"/>
      <c r="CD180" s="112"/>
      <c r="CE180" s="112"/>
      <c r="CF180" s="178"/>
    </row>
    <row r="181" spans="2:84" ht="15" hidden="1" customHeight="1" x14ac:dyDescent="0.3">
      <c r="B181" s="90"/>
      <c r="C181" s="212">
        <f t="shared" si="5"/>
        <v>167</v>
      </c>
      <c r="D181" s="212"/>
      <c r="E181" s="212"/>
      <c r="F181" s="245"/>
      <c r="G181" s="212"/>
      <c r="H181" s="212"/>
      <c r="I181" s="212"/>
      <c r="J181" s="270"/>
      <c r="K181" s="270"/>
      <c r="L181" s="251"/>
      <c r="M181" s="245"/>
      <c r="N181" s="217"/>
      <c r="O181" s="212"/>
      <c r="P181" s="269"/>
      <c r="Q181" s="254"/>
      <c r="R181" s="109"/>
      <c r="S181" s="156"/>
      <c r="T181" s="156"/>
      <c r="U181" s="156"/>
      <c r="V181" s="153">
        <f t="shared" si="4"/>
        <v>0</v>
      </c>
      <c r="W181" s="90"/>
      <c r="Y181" s="180">
        <v>0</v>
      </c>
      <c r="Z181" s="180">
        <v>0</v>
      </c>
      <c r="AA181" s="180">
        <v>0</v>
      </c>
      <c r="AB181" s="180">
        <v>0</v>
      </c>
      <c r="AC181" s="180">
        <v>0</v>
      </c>
      <c r="AD181" s="180">
        <v>0</v>
      </c>
      <c r="AE181" s="180">
        <v>0</v>
      </c>
      <c r="AF181" s="180">
        <v>0</v>
      </c>
      <c r="AG181" s="180">
        <v>0</v>
      </c>
      <c r="AH181" s="180">
        <v>0</v>
      </c>
      <c r="AI181" s="180">
        <v>0</v>
      </c>
      <c r="AJ181" s="180">
        <v>0</v>
      </c>
      <c r="AK181" s="180">
        <v>0</v>
      </c>
      <c r="AL181" s="180">
        <v>0</v>
      </c>
      <c r="AM181" s="180">
        <v>0</v>
      </c>
      <c r="AN181" s="180">
        <v>0</v>
      </c>
      <c r="AO181" s="180">
        <v>0</v>
      </c>
      <c r="AP181" s="180">
        <v>0</v>
      </c>
      <c r="AQ181" s="180">
        <v>0</v>
      </c>
      <c r="AR181" s="180">
        <v>0</v>
      </c>
      <c r="AS181" s="180">
        <v>0</v>
      </c>
      <c r="AT181" s="180">
        <v>0</v>
      </c>
      <c r="AU181" s="180">
        <v>0</v>
      </c>
      <c r="AV181" s="180">
        <v>0</v>
      </c>
      <c r="AW181" s="180">
        <v>0</v>
      </c>
      <c r="AX181" s="180">
        <v>0</v>
      </c>
      <c r="AY181" s="90"/>
      <c r="AZ181" s="180">
        <v>0</v>
      </c>
      <c r="BA181" s="180">
        <v>0</v>
      </c>
      <c r="BB181" s="180">
        <v>0</v>
      </c>
      <c r="BC181" s="180">
        <v>0</v>
      </c>
      <c r="BD181" s="180">
        <v>0</v>
      </c>
      <c r="BE181" s="180">
        <v>0</v>
      </c>
      <c r="BF181" s="180">
        <v>0</v>
      </c>
      <c r="BG181" s="181"/>
      <c r="BH181" s="90"/>
      <c r="BI181" s="180">
        <v>0</v>
      </c>
      <c r="BJ181" s="180">
        <v>0</v>
      </c>
      <c r="BK181" s="180">
        <v>0</v>
      </c>
      <c r="BL181" s="90"/>
      <c r="BN181" s="90"/>
      <c r="BO181" s="112"/>
      <c r="BP181" s="112"/>
      <c r="BQ181" s="112"/>
      <c r="BR181" s="112"/>
      <c r="BS181" s="112"/>
      <c r="BT181" s="112"/>
      <c r="BU181" s="112"/>
      <c r="BV181" s="112"/>
      <c r="BW181" s="112"/>
      <c r="BX181" s="112"/>
      <c r="BY181" s="112"/>
      <c r="BZ181" s="112"/>
      <c r="CA181" s="112"/>
      <c r="CB181" s="112"/>
      <c r="CC181" s="112"/>
      <c r="CD181" s="112"/>
      <c r="CE181" s="112"/>
      <c r="CF181" s="178"/>
    </row>
    <row r="182" spans="2:84" ht="15" hidden="1" customHeight="1" x14ac:dyDescent="0.3">
      <c r="B182" s="90"/>
      <c r="C182" s="212">
        <f t="shared" si="5"/>
        <v>168</v>
      </c>
      <c r="D182" s="212"/>
      <c r="E182" s="212"/>
      <c r="F182" s="245"/>
      <c r="G182" s="212"/>
      <c r="H182" s="212"/>
      <c r="I182" s="212"/>
      <c r="J182" s="270"/>
      <c r="K182" s="270"/>
      <c r="L182" s="251"/>
      <c r="M182" s="245"/>
      <c r="N182" s="217"/>
      <c r="O182" s="212"/>
      <c r="P182" s="269"/>
      <c r="Q182" s="254"/>
      <c r="R182" s="109"/>
      <c r="S182" s="156"/>
      <c r="T182" s="156"/>
      <c r="U182" s="156"/>
      <c r="V182" s="153">
        <f t="shared" si="4"/>
        <v>0</v>
      </c>
      <c r="W182" s="90"/>
      <c r="Y182" s="180">
        <v>0</v>
      </c>
      <c r="Z182" s="180">
        <v>0</v>
      </c>
      <c r="AA182" s="180">
        <v>0</v>
      </c>
      <c r="AB182" s="180">
        <v>0</v>
      </c>
      <c r="AC182" s="180">
        <v>0</v>
      </c>
      <c r="AD182" s="180">
        <v>0</v>
      </c>
      <c r="AE182" s="180">
        <v>0</v>
      </c>
      <c r="AF182" s="180">
        <v>0</v>
      </c>
      <c r="AG182" s="180">
        <v>0</v>
      </c>
      <c r="AH182" s="180">
        <v>0</v>
      </c>
      <c r="AI182" s="180">
        <v>0</v>
      </c>
      <c r="AJ182" s="180">
        <v>0</v>
      </c>
      <c r="AK182" s="180">
        <v>0</v>
      </c>
      <c r="AL182" s="180">
        <v>0</v>
      </c>
      <c r="AM182" s="180">
        <v>0</v>
      </c>
      <c r="AN182" s="180">
        <v>0</v>
      </c>
      <c r="AO182" s="180">
        <v>0</v>
      </c>
      <c r="AP182" s="180">
        <v>0</v>
      </c>
      <c r="AQ182" s="180">
        <v>0</v>
      </c>
      <c r="AR182" s="180">
        <v>0</v>
      </c>
      <c r="AS182" s="180">
        <v>0</v>
      </c>
      <c r="AT182" s="180">
        <v>0</v>
      </c>
      <c r="AU182" s="180">
        <v>0</v>
      </c>
      <c r="AV182" s="180">
        <v>0</v>
      </c>
      <c r="AW182" s="180">
        <v>0</v>
      </c>
      <c r="AX182" s="180">
        <v>0</v>
      </c>
      <c r="AY182" s="90"/>
      <c r="AZ182" s="180">
        <v>0</v>
      </c>
      <c r="BA182" s="180">
        <v>0</v>
      </c>
      <c r="BB182" s="180">
        <v>0</v>
      </c>
      <c r="BC182" s="180">
        <v>0</v>
      </c>
      <c r="BD182" s="180">
        <v>0</v>
      </c>
      <c r="BE182" s="180">
        <v>0</v>
      </c>
      <c r="BF182" s="180">
        <v>0</v>
      </c>
      <c r="BG182" s="181"/>
      <c r="BH182" s="90"/>
      <c r="BI182" s="180">
        <v>0</v>
      </c>
      <c r="BJ182" s="180">
        <v>0</v>
      </c>
      <c r="BK182" s="180">
        <v>0</v>
      </c>
      <c r="BL182" s="90"/>
      <c r="BN182" s="90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78"/>
    </row>
    <row r="183" spans="2:84" ht="15" hidden="1" customHeight="1" x14ac:dyDescent="0.3">
      <c r="B183" s="90"/>
      <c r="C183" s="212">
        <f t="shared" si="5"/>
        <v>169</v>
      </c>
      <c r="D183" s="212"/>
      <c r="E183" s="212"/>
      <c r="F183" s="245"/>
      <c r="G183" s="212"/>
      <c r="H183" s="212"/>
      <c r="I183" s="212"/>
      <c r="J183" s="270"/>
      <c r="K183" s="270"/>
      <c r="L183" s="251"/>
      <c r="M183" s="245"/>
      <c r="N183" s="217"/>
      <c r="O183" s="212"/>
      <c r="P183" s="269"/>
      <c r="Q183" s="254"/>
      <c r="R183" s="109"/>
      <c r="S183" s="156"/>
      <c r="T183" s="156"/>
      <c r="U183" s="156"/>
      <c r="V183" s="153">
        <f t="shared" si="4"/>
        <v>0</v>
      </c>
      <c r="W183" s="90"/>
      <c r="Y183" s="180">
        <v>0</v>
      </c>
      <c r="Z183" s="180">
        <v>0</v>
      </c>
      <c r="AA183" s="180">
        <v>0</v>
      </c>
      <c r="AB183" s="180">
        <v>0</v>
      </c>
      <c r="AC183" s="180">
        <v>0</v>
      </c>
      <c r="AD183" s="180">
        <v>0</v>
      </c>
      <c r="AE183" s="180">
        <v>0</v>
      </c>
      <c r="AF183" s="180">
        <v>0</v>
      </c>
      <c r="AG183" s="180">
        <v>0</v>
      </c>
      <c r="AH183" s="180">
        <v>0</v>
      </c>
      <c r="AI183" s="180">
        <v>0</v>
      </c>
      <c r="AJ183" s="180">
        <v>0</v>
      </c>
      <c r="AK183" s="180">
        <v>0</v>
      </c>
      <c r="AL183" s="180">
        <v>0</v>
      </c>
      <c r="AM183" s="180">
        <v>0</v>
      </c>
      <c r="AN183" s="180">
        <v>0</v>
      </c>
      <c r="AO183" s="180">
        <v>0</v>
      </c>
      <c r="AP183" s="180">
        <v>0</v>
      </c>
      <c r="AQ183" s="180">
        <v>0</v>
      </c>
      <c r="AR183" s="180">
        <v>0</v>
      </c>
      <c r="AS183" s="180">
        <v>0</v>
      </c>
      <c r="AT183" s="180">
        <v>0</v>
      </c>
      <c r="AU183" s="180">
        <v>0</v>
      </c>
      <c r="AV183" s="180">
        <v>0</v>
      </c>
      <c r="AW183" s="180">
        <v>0</v>
      </c>
      <c r="AX183" s="180">
        <v>0</v>
      </c>
      <c r="AY183" s="90"/>
      <c r="AZ183" s="180">
        <v>0</v>
      </c>
      <c r="BA183" s="180">
        <v>0</v>
      </c>
      <c r="BB183" s="180">
        <v>0</v>
      </c>
      <c r="BC183" s="180">
        <v>0</v>
      </c>
      <c r="BD183" s="180">
        <v>0</v>
      </c>
      <c r="BE183" s="180">
        <v>0</v>
      </c>
      <c r="BF183" s="180">
        <v>0</v>
      </c>
      <c r="BG183" s="181"/>
      <c r="BH183" s="90"/>
      <c r="BI183" s="180">
        <v>0</v>
      </c>
      <c r="BJ183" s="180">
        <v>0</v>
      </c>
      <c r="BK183" s="180">
        <v>0</v>
      </c>
      <c r="BL183" s="90"/>
      <c r="BN183" s="90"/>
      <c r="BO183" s="112"/>
      <c r="BP183" s="112"/>
      <c r="BQ183" s="112"/>
      <c r="BR183" s="112"/>
      <c r="BS183" s="112"/>
      <c r="BT183" s="112"/>
      <c r="BU183" s="112"/>
      <c r="BV183" s="112"/>
      <c r="BW183" s="112"/>
      <c r="BX183" s="112"/>
      <c r="BY183" s="112"/>
      <c r="BZ183" s="112"/>
      <c r="CA183" s="112"/>
      <c r="CB183" s="112"/>
      <c r="CC183" s="112"/>
      <c r="CD183" s="112"/>
      <c r="CE183" s="112"/>
      <c r="CF183" s="178"/>
    </row>
    <row r="184" spans="2:84" ht="15" hidden="1" customHeight="1" x14ac:dyDescent="0.3">
      <c r="B184" s="90"/>
      <c r="C184" s="212">
        <f t="shared" si="5"/>
        <v>170</v>
      </c>
      <c r="D184" s="212"/>
      <c r="E184" s="212"/>
      <c r="F184" s="245"/>
      <c r="G184" s="212"/>
      <c r="H184" s="212"/>
      <c r="I184" s="212"/>
      <c r="J184" s="270"/>
      <c r="K184" s="270"/>
      <c r="L184" s="251"/>
      <c r="M184" s="245"/>
      <c r="N184" s="217"/>
      <c r="O184" s="212"/>
      <c r="P184" s="269"/>
      <c r="Q184" s="254"/>
      <c r="R184" s="109"/>
      <c r="S184" s="156"/>
      <c r="T184" s="156"/>
      <c r="U184" s="156"/>
      <c r="V184" s="153">
        <f t="shared" si="4"/>
        <v>0</v>
      </c>
      <c r="W184" s="90"/>
      <c r="Y184" s="180">
        <v>0</v>
      </c>
      <c r="Z184" s="180">
        <v>0</v>
      </c>
      <c r="AA184" s="180">
        <v>0</v>
      </c>
      <c r="AB184" s="180">
        <v>0</v>
      </c>
      <c r="AC184" s="180">
        <v>0</v>
      </c>
      <c r="AD184" s="180">
        <v>0</v>
      </c>
      <c r="AE184" s="180">
        <v>0</v>
      </c>
      <c r="AF184" s="180">
        <v>0</v>
      </c>
      <c r="AG184" s="180">
        <v>0</v>
      </c>
      <c r="AH184" s="180">
        <v>0</v>
      </c>
      <c r="AI184" s="180">
        <v>0</v>
      </c>
      <c r="AJ184" s="180">
        <v>0</v>
      </c>
      <c r="AK184" s="180">
        <v>0</v>
      </c>
      <c r="AL184" s="180">
        <v>0</v>
      </c>
      <c r="AM184" s="180">
        <v>0</v>
      </c>
      <c r="AN184" s="180">
        <v>0</v>
      </c>
      <c r="AO184" s="180">
        <v>0</v>
      </c>
      <c r="AP184" s="180">
        <v>0</v>
      </c>
      <c r="AQ184" s="180">
        <v>0</v>
      </c>
      <c r="AR184" s="180">
        <v>0</v>
      </c>
      <c r="AS184" s="180">
        <v>0</v>
      </c>
      <c r="AT184" s="180">
        <v>0</v>
      </c>
      <c r="AU184" s="180">
        <v>0</v>
      </c>
      <c r="AV184" s="180">
        <v>0</v>
      </c>
      <c r="AW184" s="180">
        <v>0</v>
      </c>
      <c r="AX184" s="180">
        <v>0</v>
      </c>
      <c r="AY184" s="90"/>
      <c r="AZ184" s="180">
        <v>0</v>
      </c>
      <c r="BA184" s="180">
        <v>0</v>
      </c>
      <c r="BB184" s="180">
        <v>0</v>
      </c>
      <c r="BC184" s="180">
        <v>0</v>
      </c>
      <c r="BD184" s="180">
        <v>0</v>
      </c>
      <c r="BE184" s="180">
        <v>0</v>
      </c>
      <c r="BF184" s="180">
        <v>0</v>
      </c>
      <c r="BG184" s="181"/>
      <c r="BH184" s="90"/>
      <c r="BI184" s="180">
        <v>0</v>
      </c>
      <c r="BJ184" s="180">
        <v>0</v>
      </c>
      <c r="BK184" s="180">
        <v>0</v>
      </c>
      <c r="BL184" s="90"/>
      <c r="BN184" s="90"/>
      <c r="BO184" s="112"/>
      <c r="BP184" s="112"/>
      <c r="BQ184" s="112"/>
      <c r="BR184" s="112"/>
      <c r="BS184" s="112"/>
      <c r="BT184" s="112"/>
      <c r="BU184" s="112"/>
      <c r="BV184" s="112"/>
      <c r="BW184" s="112"/>
      <c r="BX184" s="112"/>
      <c r="BY184" s="112"/>
      <c r="BZ184" s="112"/>
      <c r="CA184" s="112"/>
      <c r="CB184" s="112"/>
      <c r="CC184" s="112"/>
      <c r="CD184" s="112"/>
      <c r="CE184" s="112"/>
      <c r="CF184" s="178"/>
    </row>
    <row r="185" spans="2:84" ht="15" hidden="1" customHeight="1" x14ac:dyDescent="0.3">
      <c r="B185" s="90"/>
      <c r="C185" s="212">
        <f t="shared" si="5"/>
        <v>171</v>
      </c>
      <c r="D185" s="212"/>
      <c r="E185" s="212"/>
      <c r="F185" s="245"/>
      <c r="G185" s="212"/>
      <c r="H185" s="212"/>
      <c r="I185" s="212"/>
      <c r="J185" s="270"/>
      <c r="K185" s="270"/>
      <c r="L185" s="251"/>
      <c r="M185" s="245"/>
      <c r="N185" s="217"/>
      <c r="O185" s="212"/>
      <c r="P185" s="269"/>
      <c r="Q185" s="254"/>
      <c r="R185" s="109"/>
      <c r="S185" s="156"/>
      <c r="T185" s="156"/>
      <c r="U185" s="156"/>
      <c r="V185" s="153">
        <f t="shared" si="4"/>
        <v>0</v>
      </c>
      <c r="W185" s="90"/>
      <c r="Y185" s="180">
        <v>0</v>
      </c>
      <c r="Z185" s="180">
        <v>0</v>
      </c>
      <c r="AA185" s="180">
        <v>0</v>
      </c>
      <c r="AB185" s="180">
        <v>0</v>
      </c>
      <c r="AC185" s="180">
        <v>0</v>
      </c>
      <c r="AD185" s="180">
        <v>0</v>
      </c>
      <c r="AE185" s="180">
        <v>0</v>
      </c>
      <c r="AF185" s="180">
        <v>0</v>
      </c>
      <c r="AG185" s="180">
        <v>0</v>
      </c>
      <c r="AH185" s="180">
        <v>0</v>
      </c>
      <c r="AI185" s="180">
        <v>0</v>
      </c>
      <c r="AJ185" s="180">
        <v>0</v>
      </c>
      <c r="AK185" s="180">
        <v>0</v>
      </c>
      <c r="AL185" s="180">
        <v>0</v>
      </c>
      <c r="AM185" s="180">
        <v>0</v>
      </c>
      <c r="AN185" s="180">
        <v>0</v>
      </c>
      <c r="AO185" s="180">
        <v>0</v>
      </c>
      <c r="AP185" s="180">
        <v>0</v>
      </c>
      <c r="AQ185" s="180">
        <v>0</v>
      </c>
      <c r="AR185" s="180">
        <v>0</v>
      </c>
      <c r="AS185" s="180">
        <v>0</v>
      </c>
      <c r="AT185" s="180">
        <v>0</v>
      </c>
      <c r="AU185" s="180">
        <v>0</v>
      </c>
      <c r="AV185" s="180">
        <v>0</v>
      </c>
      <c r="AW185" s="180">
        <v>0</v>
      </c>
      <c r="AX185" s="180">
        <v>0</v>
      </c>
      <c r="AY185" s="90"/>
      <c r="AZ185" s="180">
        <v>0</v>
      </c>
      <c r="BA185" s="180">
        <v>0</v>
      </c>
      <c r="BB185" s="180">
        <v>0</v>
      </c>
      <c r="BC185" s="180">
        <v>0</v>
      </c>
      <c r="BD185" s="180">
        <v>0</v>
      </c>
      <c r="BE185" s="180">
        <v>0</v>
      </c>
      <c r="BF185" s="180">
        <v>0</v>
      </c>
      <c r="BG185" s="181"/>
      <c r="BH185" s="90"/>
      <c r="BI185" s="180">
        <v>0</v>
      </c>
      <c r="BJ185" s="180">
        <v>0</v>
      </c>
      <c r="BK185" s="180">
        <v>0</v>
      </c>
      <c r="BL185" s="90"/>
      <c r="BN185" s="90"/>
      <c r="BO185" s="112"/>
      <c r="BP185" s="112"/>
      <c r="BQ185" s="112"/>
      <c r="BR185" s="112"/>
      <c r="BS185" s="112"/>
      <c r="BT185" s="112"/>
      <c r="BU185" s="112"/>
      <c r="BV185" s="112"/>
      <c r="BW185" s="112"/>
      <c r="BX185" s="112"/>
      <c r="BY185" s="112"/>
      <c r="BZ185" s="112"/>
      <c r="CA185" s="112"/>
      <c r="CB185" s="112"/>
      <c r="CC185" s="112"/>
      <c r="CD185" s="112"/>
      <c r="CE185" s="112"/>
      <c r="CF185" s="178"/>
    </row>
    <row r="186" spans="2:84" ht="15" hidden="1" customHeight="1" x14ac:dyDescent="0.3">
      <c r="B186" s="90"/>
      <c r="C186" s="212">
        <f t="shared" si="5"/>
        <v>172</v>
      </c>
      <c r="D186" s="212"/>
      <c r="E186" s="212"/>
      <c r="F186" s="245"/>
      <c r="G186" s="212"/>
      <c r="H186" s="212"/>
      <c r="I186" s="212"/>
      <c r="J186" s="270"/>
      <c r="K186" s="270"/>
      <c r="L186" s="251"/>
      <c r="M186" s="245"/>
      <c r="N186" s="217"/>
      <c r="O186" s="212"/>
      <c r="P186" s="269"/>
      <c r="Q186" s="254"/>
      <c r="R186" s="109"/>
      <c r="S186" s="156"/>
      <c r="T186" s="156"/>
      <c r="U186" s="156"/>
      <c r="V186" s="153">
        <f t="shared" si="4"/>
        <v>0</v>
      </c>
      <c r="W186" s="90"/>
      <c r="Y186" s="180">
        <v>0</v>
      </c>
      <c r="Z186" s="180">
        <v>0</v>
      </c>
      <c r="AA186" s="180">
        <v>0</v>
      </c>
      <c r="AB186" s="180">
        <v>0</v>
      </c>
      <c r="AC186" s="180">
        <v>0</v>
      </c>
      <c r="AD186" s="180">
        <v>0</v>
      </c>
      <c r="AE186" s="180">
        <v>0</v>
      </c>
      <c r="AF186" s="180">
        <v>0</v>
      </c>
      <c r="AG186" s="180">
        <v>0</v>
      </c>
      <c r="AH186" s="180">
        <v>0</v>
      </c>
      <c r="AI186" s="180">
        <v>0</v>
      </c>
      <c r="AJ186" s="180">
        <v>0</v>
      </c>
      <c r="AK186" s="180">
        <v>0</v>
      </c>
      <c r="AL186" s="180">
        <v>0</v>
      </c>
      <c r="AM186" s="180">
        <v>0</v>
      </c>
      <c r="AN186" s="180">
        <v>0</v>
      </c>
      <c r="AO186" s="180">
        <v>0</v>
      </c>
      <c r="AP186" s="180">
        <v>0</v>
      </c>
      <c r="AQ186" s="180">
        <v>0</v>
      </c>
      <c r="AR186" s="180">
        <v>0</v>
      </c>
      <c r="AS186" s="180">
        <v>0</v>
      </c>
      <c r="AT186" s="180">
        <v>0</v>
      </c>
      <c r="AU186" s="180">
        <v>0</v>
      </c>
      <c r="AV186" s="180">
        <v>0</v>
      </c>
      <c r="AW186" s="180">
        <v>0</v>
      </c>
      <c r="AX186" s="180">
        <v>0</v>
      </c>
      <c r="AY186" s="90"/>
      <c r="AZ186" s="180">
        <v>0</v>
      </c>
      <c r="BA186" s="180">
        <v>0</v>
      </c>
      <c r="BB186" s="180">
        <v>0</v>
      </c>
      <c r="BC186" s="180">
        <v>0</v>
      </c>
      <c r="BD186" s="180">
        <v>0</v>
      </c>
      <c r="BE186" s="180">
        <v>0</v>
      </c>
      <c r="BF186" s="180">
        <v>0</v>
      </c>
      <c r="BG186" s="181"/>
      <c r="BH186" s="90"/>
      <c r="BI186" s="180">
        <v>0</v>
      </c>
      <c r="BJ186" s="180">
        <v>0</v>
      </c>
      <c r="BK186" s="180">
        <v>0</v>
      </c>
      <c r="BL186" s="90"/>
      <c r="BN186" s="90"/>
      <c r="BO186" s="112"/>
      <c r="BP186" s="112"/>
      <c r="BQ186" s="112"/>
      <c r="BR186" s="112"/>
      <c r="BS186" s="112"/>
      <c r="BT186" s="112"/>
      <c r="BU186" s="112"/>
      <c r="BV186" s="112"/>
      <c r="BW186" s="112"/>
      <c r="BX186" s="112"/>
      <c r="BY186" s="112"/>
      <c r="BZ186" s="112"/>
      <c r="CA186" s="112"/>
      <c r="CB186" s="112"/>
      <c r="CC186" s="112"/>
      <c r="CD186" s="112"/>
      <c r="CE186" s="112"/>
      <c r="CF186" s="178"/>
    </row>
    <row r="187" spans="2:84" ht="15" hidden="1" customHeight="1" x14ac:dyDescent="0.3">
      <c r="B187" s="90"/>
      <c r="C187" s="212">
        <f t="shared" si="5"/>
        <v>173</v>
      </c>
      <c r="D187" s="212"/>
      <c r="E187" s="212"/>
      <c r="F187" s="245"/>
      <c r="G187" s="212"/>
      <c r="H187" s="212"/>
      <c r="I187" s="212"/>
      <c r="J187" s="270"/>
      <c r="K187" s="270"/>
      <c r="L187" s="251"/>
      <c r="M187" s="245"/>
      <c r="N187" s="217"/>
      <c r="O187" s="212"/>
      <c r="P187" s="269"/>
      <c r="Q187" s="254"/>
      <c r="R187" s="109"/>
      <c r="S187" s="156"/>
      <c r="T187" s="156"/>
      <c r="U187" s="156"/>
      <c r="V187" s="153">
        <f t="shared" si="4"/>
        <v>0</v>
      </c>
      <c r="W187" s="90"/>
      <c r="Y187" s="180">
        <v>0</v>
      </c>
      <c r="Z187" s="180">
        <v>0</v>
      </c>
      <c r="AA187" s="180">
        <v>0</v>
      </c>
      <c r="AB187" s="180">
        <v>0</v>
      </c>
      <c r="AC187" s="180">
        <v>0</v>
      </c>
      <c r="AD187" s="180">
        <v>0</v>
      </c>
      <c r="AE187" s="180">
        <v>0</v>
      </c>
      <c r="AF187" s="180">
        <v>0</v>
      </c>
      <c r="AG187" s="180">
        <v>0</v>
      </c>
      <c r="AH187" s="180">
        <v>0</v>
      </c>
      <c r="AI187" s="180">
        <v>0</v>
      </c>
      <c r="AJ187" s="180">
        <v>0</v>
      </c>
      <c r="AK187" s="180">
        <v>0</v>
      </c>
      <c r="AL187" s="180">
        <v>0</v>
      </c>
      <c r="AM187" s="180">
        <v>0</v>
      </c>
      <c r="AN187" s="180">
        <v>0</v>
      </c>
      <c r="AO187" s="180">
        <v>0</v>
      </c>
      <c r="AP187" s="180">
        <v>0</v>
      </c>
      <c r="AQ187" s="180">
        <v>0</v>
      </c>
      <c r="AR187" s="180">
        <v>0</v>
      </c>
      <c r="AS187" s="180">
        <v>0</v>
      </c>
      <c r="AT187" s="180">
        <v>0</v>
      </c>
      <c r="AU187" s="180">
        <v>0</v>
      </c>
      <c r="AV187" s="180">
        <v>0</v>
      </c>
      <c r="AW187" s="180">
        <v>0</v>
      </c>
      <c r="AX187" s="180">
        <v>0</v>
      </c>
      <c r="AY187" s="90"/>
      <c r="AZ187" s="180">
        <v>0</v>
      </c>
      <c r="BA187" s="180">
        <v>0</v>
      </c>
      <c r="BB187" s="180">
        <v>0</v>
      </c>
      <c r="BC187" s="180">
        <v>0</v>
      </c>
      <c r="BD187" s="180">
        <v>0</v>
      </c>
      <c r="BE187" s="180">
        <v>0</v>
      </c>
      <c r="BF187" s="180">
        <v>0</v>
      </c>
      <c r="BG187" s="181"/>
      <c r="BH187" s="90"/>
      <c r="BI187" s="180">
        <v>0</v>
      </c>
      <c r="BJ187" s="180">
        <v>0</v>
      </c>
      <c r="BK187" s="180">
        <v>0</v>
      </c>
      <c r="BL187" s="90"/>
      <c r="BN187" s="90"/>
      <c r="BO187" s="112"/>
      <c r="BP187" s="112"/>
      <c r="BQ187" s="112"/>
      <c r="BR187" s="112"/>
      <c r="BS187" s="112"/>
      <c r="BT187" s="112"/>
      <c r="BU187" s="112"/>
      <c r="BV187" s="112"/>
      <c r="BW187" s="112"/>
      <c r="BX187" s="112"/>
      <c r="BY187" s="112"/>
      <c r="BZ187" s="112"/>
      <c r="CA187" s="112"/>
      <c r="CB187" s="112"/>
      <c r="CC187" s="112"/>
      <c r="CD187" s="112"/>
      <c r="CE187" s="112"/>
      <c r="CF187" s="178"/>
    </row>
    <row r="188" spans="2:84" ht="15" hidden="1" customHeight="1" x14ac:dyDescent="0.3">
      <c r="B188" s="90"/>
      <c r="C188" s="212">
        <f t="shared" si="5"/>
        <v>174</v>
      </c>
      <c r="D188" s="212"/>
      <c r="E188" s="212"/>
      <c r="F188" s="245"/>
      <c r="G188" s="212"/>
      <c r="H188" s="212"/>
      <c r="I188" s="212"/>
      <c r="J188" s="270"/>
      <c r="K188" s="270"/>
      <c r="L188" s="251"/>
      <c r="M188" s="245"/>
      <c r="N188" s="217"/>
      <c r="O188" s="212"/>
      <c r="P188" s="269"/>
      <c r="Q188" s="254"/>
      <c r="R188" s="109"/>
      <c r="S188" s="156"/>
      <c r="T188" s="156"/>
      <c r="U188" s="156"/>
      <c r="V188" s="153">
        <f t="shared" si="4"/>
        <v>0</v>
      </c>
      <c r="W188" s="90"/>
      <c r="Y188" s="180">
        <v>0</v>
      </c>
      <c r="Z188" s="180">
        <v>0</v>
      </c>
      <c r="AA188" s="180">
        <v>0</v>
      </c>
      <c r="AB188" s="180">
        <v>0</v>
      </c>
      <c r="AC188" s="180">
        <v>0</v>
      </c>
      <c r="AD188" s="180">
        <v>0</v>
      </c>
      <c r="AE188" s="180">
        <v>0</v>
      </c>
      <c r="AF188" s="180">
        <v>0</v>
      </c>
      <c r="AG188" s="180">
        <v>0</v>
      </c>
      <c r="AH188" s="180">
        <v>0</v>
      </c>
      <c r="AI188" s="180">
        <v>0</v>
      </c>
      <c r="AJ188" s="180">
        <v>0</v>
      </c>
      <c r="AK188" s="180">
        <v>0</v>
      </c>
      <c r="AL188" s="180">
        <v>0</v>
      </c>
      <c r="AM188" s="180">
        <v>0</v>
      </c>
      <c r="AN188" s="180">
        <v>0</v>
      </c>
      <c r="AO188" s="180">
        <v>0</v>
      </c>
      <c r="AP188" s="180">
        <v>0</v>
      </c>
      <c r="AQ188" s="180">
        <v>0</v>
      </c>
      <c r="AR188" s="180">
        <v>0</v>
      </c>
      <c r="AS188" s="180">
        <v>0</v>
      </c>
      <c r="AT188" s="180">
        <v>0</v>
      </c>
      <c r="AU188" s="180">
        <v>0</v>
      </c>
      <c r="AV188" s="180">
        <v>0</v>
      </c>
      <c r="AW188" s="180">
        <v>0</v>
      </c>
      <c r="AX188" s="180">
        <v>0</v>
      </c>
      <c r="AY188" s="90"/>
      <c r="AZ188" s="180">
        <v>0</v>
      </c>
      <c r="BA188" s="180">
        <v>0</v>
      </c>
      <c r="BB188" s="180">
        <v>0</v>
      </c>
      <c r="BC188" s="180">
        <v>0</v>
      </c>
      <c r="BD188" s="180">
        <v>0</v>
      </c>
      <c r="BE188" s="180">
        <v>0</v>
      </c>
      <c r="BF188" s="180">
        <v>0</v>
      </c>
      <c r="BG188" s="181"/>
      <c r="BH188" s="90"/>
      <c r="BI188" s="180">
        <v>0</v>
      </c>
      <c r="BJ188" s="180">
        <v>0</v>
      </c>
      <c r="BK188" s="180">
        <v>0</v>
      </c>
      <c r="BL188" s="90"/>
      <c r="BN188" s="90"/>
      <c r="BO188" s="112"/>
      <c r="BP188" s="112"/>
      <c r="BQ188" s="112"/>
      <c r="BR188" s="112"/>
      <c r="BS188" s="112"/>
      <c r="BT188" s="112"/>
      <c r="BU188" s="112"/>
      <c r="BV188" s="112"/>
      <c r="BW188" s="112"/>
      <c r="BX188" s="112"/>
      <c r="BY188" s="112"/>
      <c r="BZ188" s="112"/>
      <c r="CA188" s="112"/>
      <c r="CB188" s="112"/>
      <c r="CC188" s="112"/>
      <c r="CD188" s="112"/>
      <c r="CE188" s="112"/>
      <c r="CF188" s="178"/>
    </row>
    <row r="189" spans="2:84" ht="15" hidden="1" customHeight="1" x14ac:dyDescent="0.3">
      <c r="B189" s="90"/>
      <c r="C189" s="212">
        <f t="shared" si="5"/>
        <v>175</v>
      </c>
      <c r="D189" s="212"/>
      <c r="E189" s="212"/>
      <c r="F189" s="245"/>
      <c r="G189" s="212"/>
      <c r="H189" s="212"/>
      <c r="I189" s="212"/>
      <c r="J189" s="270"/>
      <c r="K189" s="270"/>
      <c r="L189" s="251"/>
      <c r="M189" s="245"/>
      <c r="N189" s="217"/>
      <c r="O189" s="212"/>
      <c r="P189" s="269"/>
      <c r="Q189" s="254"/>
      <c r="R189" s="109"/>
      <c r="S189" s="156"/>
      <c r="T189" s="156"/>
      <c r="U189" s="156"/>
      <c r="V189" s="153">
        <f t="shared" si="4"/>
        <v>0</v>
      </c>
      <c r="W189" s="90"/>
      <c r="Y189" s="180">
        <v>0</v>
      </c>
      <c r="Z189" s="180">
        <v>0</v>
      </c>
      <c r="AA189" s="180">
        <v>0</v>
      </c>
      <c r="AB189" s="180">
        <v>0</v>
      </c>
      <c r="AC189" s="180">
        <v>0</v>
      </c>
      <c r="AD189" s="180">
        <v>0</v>
      </c>
      <c r="AE189" s="180">
        <v>0</v>
      </c>
      <c r="AF189" s="180">
        <v>0</v>
      </c>
      <c r="AG189" s="180">
        <v>0</v>
      </c>
      <c r="AH189" s="180">
        <v>0</v>
      </c>
      <c r="AI189" s="180">
        <v>0</v>
      </c>
      <c r="AJ189" s="180">
        <v>0</v>
      </c>
      <c r="AK189" s="180">
        <v>0</v>
      </c>
      <c r="AL189" s="180">
        <v>0</v>
      </c>
      <c r="AM189" s="180">
        <v>0</v>
      </c>
      <c r="AN189" s="180">
        <v>0</v>
      </c>
      <c r="AO189" s="180">
        <v>0</v>
      </c>
      <c r="AP189" s="180">
        <v>0</v>
      </c>
      <c r="AQ189" s="180">
        <v>0</v>
      </c>
      <c r="AR189" s="180">
        <v>0</v>
      </c>
      <c r="AS189" s="180">
        <v>0</v>
      </c>
      <c r="AT189" s="180">
        <v>0</v>
      </c>
      <c r="AU189" s="180">
        <v>0</v>
      </c>
      <c r="AV189" s="180">
        <v>0</v>
      </c>
      <c r="AW189" s="180">
        <v>0</v>
      </c>
      <c r="AX189" s="180">
        <v>0</v>
      </c>
      <c r="AY189" s="90"/>
      <c r="AZ189" s="180">
        <v>0</v>
      </c>
      <c r="BA189" s="180">
        <v>0</v>
      </c>
      <c r="BB189" s="180">
        <v>0</v>
      </c>
      <c r="BC189" s="180">
        <v>0</v>
      </c>
      <c r="BD189" s="180">
        <v>0</v>
      </c>
      <c r="BE189" s="180">
        <v>0</v>
      </c>
      <c r="BF189" s="180">
        <v>0</v>
      </c>
      <c r="BG189" s="181"/>
      <c r="BH189" s="90"/>
      <c r="BI189" s="180">
        <v>0</v>
      </c>
      <c r="BJ189" s="180">
        <v>0</v>
      </c>
      <c r="BK189" s="180">
        <v>0</v>
      </c>
      <c r="BL189" s="90"/>
      <c r="BN189" s="90"/>
      <c r="BO189" s="112"/>
      <c r="BP189" s="112"/>
      <c r="BQ189" s="112"/>
      <c r="BR189" s="112"/>
      <c r="BS189" s="112"/>
      <c r="BT189" s="112"/>
      <c r="BU189" s="112"/>
      <c r="BV189" s="112"/>
      <c r="BW189" s="112"/>
      <c r="BX189" s="112"/>
      <c r="BY189" s="112"/>
      <c r="BZ189" s="112"/>
      <c r="CA189" s="112"/>
      <c r="CB189" s="112"/>
      <c r="CC189" s="112"/>
      <c r="CD189" s="112"/>
      <c r="CE189" s="112"/>
      <c r="CF189" s="178"/>
    </row>
    <row r="190" spans="2:84" ht="15" hidden="1" customHeight="1" x14ac:dyDescent="0.3">
      <c r="B190" s="90"/>
      <c r="C190" s="212">
        <f t="shared" si="5"/>
        <v>176</v>
      </c>
      <c r="D190" s="212"/>
      <c r="E190" s="212"/>
      <c r="F190" s="245"/>
      <c r="G190" s="212"/>
      <c r="H190" s="212"/>
      <c r="I190" s="212"/>
      <c r="J190" s="270"/>
      <c r="K190" s="270"/>
      <c r="L190" s="251"/>
      <c r="M190" s="245"/>
      <c r="N190" s="217"/>
      <c r="O190" s="212"/>
      <c r="P190" s="269"/>
      <c r="Q190" s="254"/>
      <c r="R190" s="109"/>
      <c r="S190" s="156"/>
      <c r="T190" s="156"/>
      <c r="U190" s="156"/>
      <c r="V190" s="153">
        <f t="shared" si="4"/>
        <v>0</v>
      </c>
      <c r="W190" s="90"/>
      <c r="Y190" s="180">
        <v>0</v>
      </c>
      <c r="Z190" s="180">
        <v>0</v>
      </c>
      <c r="AA190" s="180">
        <v>0</v>
      </c>
      <c r="AB190" s="180">
        <v>0</v>
      </c>
      <c r="AC190" s="180">
        <v>0</v>
      </c>
      <c r="AD190" s="180">
        <v>0</v>
      </c>
      <c r="AE190" s="180">
        <v>0</v>
      </c>
      <c r="AF190" s="180">
        <v>0</v>
      </c>
      <c r="AG190" s="180">
        <v>0</v>
      </c>
      <c r="AH190" s="180">
        <v>0</v>
      </c>
      <c r="AI190" s="180">
        <v>0</v>
      </c>
      <c r="AJ190" s="180">
        <v>0</v>
      </c>
      <c r="AK190" s="180">
        <v>0</v>
      </c>
      <c r="AL190" s="180">
        <v>0</v>
      </c>
      <c r="AM190" s="180">
        <v>0</v>
      </c>
      <c r="AN190" s="180">
        <v>0</v>
      </c>
      <c r="AO190" s="180">
        <v>0</v>
      </c>
      <c r="AP190" s="180">
        <v>0</v>
      </c>
      <c r="AQ190" s="180">
        <v>0</v>
      </c>
      <c r="AR190" s="180">
        <v>0</v>
      </c>
      <c r="AS190" s="180">
        <v>0</v>
      </c>
      <c r="AT190" s="180">
        <v>0</v>
      </c>
      <c r="AU190" s="180">
        <v>0</v>
      </c>
      <c r="AV190" s="180">
        <v>0</v>
      </c>
      <c r="AW190" s="180">
        <v>0</v>
      </c>
      <c r="AX190" s="180">
        <v>0</v>
      </c>
      <c r="AY190" s="90"/>
      <c r="AZ190" s="180">
        <v>0</v>
      </c>
      <c r="BA190" s="180">
        <v>0</v>
      </c>
      <c r="BB190" s="180">
        <v>0</v>
      </c>
      <c r="BC190" s="180">
        <v>0</v>
      </c>
      <c r="BD190" s="180">
        <v>0</v>
      </c>
      <c r="BE190" s="180">
        <v>0</v>
      </c>
      <c r="BF190" s="180">
        <v>0</v>
      </c>
      <c r="BG190" s="181"/>
      <c r="BH190" s="90"/>
      <c r="BI190" s="180">
        <v>0</v>
      </c>
      <c r="BJ190" s="180">
        <v>0</v>
      </c>
      <c r="BK190" s="180">
        <v>0</v>
      </c>
      <c r="BL190" s="90"/>
      <c r="BN190" s="90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  <c r="CE190" s="112"/>
      <c r="CF190" s="178"/>
    </row>
    <row r="191" spans="2:84" ht="15" hidden="1" customHeight="1" x14ac:dyDescent="0.3">
      <c r="B191" s="90"/>
      <c r="C191" s="212">
        <f t="shared" si="5"/>
        <v>177</v>
      </c>
      <c r="D191" s="212"/>
      <c r="E191" s="212"/>
      <c r="F191" s="245"/>
      <c r="G191" s="212"/>
      <c r="H191" s="212"/>
      <c r="I191" s="212"/>
      <c r="J191" s="270"/>
      <c r="K191" s="270"/>
      <c r="L191" s="251"/>
      <c r="M191" s="245"/>
      <c r="N191" s="217"/>
      <c r="O191" s="212"/>
      <c r="P191" s="269"/>
      <c r="Q191" s="254"/>
      <c r="R191" s="109"/>
      <c r="S191" s="156"/>
      <c r="T191" s="156"/>
      <c r="U191" s="156"/>
      <c r="V191" s="153">
        <f t="shared" si="4"/>
        <v>0</v>
      </c>
      <c r="W191" s="90"/>
      <c r="Y191" s="180">
        <v>0</v>
      </c>
      <c r="Z191" s="180">
        <v>0</v>
      </c>
      <c r="AA191" s="180">
        <v>0</v>
      </c>
      <c r="AB191" s="180">
        <v>0</v>
      </c>
      <c r="AC191" s="180">
        <v>0</v>
      </c>
      <c r="AD191" s="180">
        <v>0</v>
      </c>
      <c r="AE191" s="180">
        <v>0</v>
      </c>
      <c r="AF191" s="180">
        <v>0</v>
      </c>
      <c r="AG191" s="180">
        <v>0</v>
      </c>
      <c r="AH191" s="180">
        <v>0</v>
      </c>
      <c r="AI191" s="180">
        <v>0</v>
      </c>
      <c r="AJ191" s="180">
        <v>0</v>
      </c>
      <c r="AK191" s="180">
        <v>0</v>
      </c>
      <c r="AL191" s="180">
        <v>0</v>
      </c>
      <c r="AM191" s="180">
        <v>0</v>
      </c>
      <c r="AN191" s="180">
        <v>0</v>
      </c>
      <c r="AO191" s="180">
        <v>0</v>
      </c>
      <c r="AP191" s="180">
        <v>0</v>
      </c>
      <c r="AQ191" s="180">
        <v>0</v>
      </c>
      <c r="AR191" s="180">
        <v>0</v>
      </c>
      <c r="AS191" s="180">
        <v>0</v>
      </c>
      <c r="AT191" s="180">
        <v>0</v>
      </c>
      <c r="AU191" s="180">
        <v>0</v>
      </c>
      <c r="AV191" s="180">
        <v>0</v>
      </c>
      <c r="AW191" s="180">
        <v>0</v>
      </c>
      <c r="AX191" s="180">
        <v>0</v>
      </c>
      <c r="AY191" s="90"/>
      <c r="AZ191" s="180">
        <v>0</v>
      </c>
      <c r="BA191" s="180">
        <v>0</v>
      </c>
      <c r="BB191" s="180">
        <v>0</v>
      </c>
      <c r="BC191" s="180">
        <v>0</v>
      </c>
      <c r="BD191" s="180">
        <v>0</v>
      </c>
      <c r="BE191" s="180">
        <v>0</v>
      </c>
      <c r="BF191" s="180">
        <v>0</v>
      </c>
      <c r="BG191" s="181"/>
      <c r="BH191" s="90"/>
      <c r="BI191" s="180">
        <v>0</v>
      </c>
      <c r="BJ191" s="180">
        <v>0</v>
      </c>
      <c r="BK191" s="180">
        <v>0</v>
      </c>
      <c r="BL191" s="90"/>
      <c r="BN191" s="90"/>
      <c r="BO191" s="112"/>
      <c r="BP191" s="112"/>
      <c r="BQ191" s="112"/>
      <c r="BR191" s="112"/>
      <c r="BS191" s="112"/>
      <c r="BT191" s="112"/>
      <c r="BU191" s="112"/>
      <c r="BV191" s="112"/>
      <c r="BW191" s="112"/>
      <c r="BX191" s="112"/>
      <c r="BY191" s="112"/>
      <c r="BZ191" s="112"/>
      <c r="CA191" s="112"/>
      <c r="CB191" s="112"/>
      <c r="CC191" s="112"/>
      <c r="CD191" s="112"/>
      <c r="CE191" s="112"/>
      <c r="CF191" s="178"/>
    </row>
    <row r="192" spans="2:84" ht="15" hidden="1" customHeight="1" x14ac:dyDescent="0.3">
      <c r="B192" s="90"/>
      <c r="C192" s="212">
        <f t="shared" si="5"/>
        <v>178</v>
      </c>
      <c r="D192" s="212"/>
      <c r="E192" s="212"/>
      <c r="F192" s="245"/>
      <c r="G192" s="212"/>
      <c r="H192" s="212"/>
      <c r="I192" s="212"/>
      <c r="J192" s="270"/>
      <c r="K192" s="270"/>
      <c r="L192" s="251"/>
      <c r="M192" s="245"/>
      <c r="N192" s="217"/>
      <c r="O192" s="212"/>
      <c r="P192" s="269"/>
      <c r="Q192" s="254"/>
      <c r="R192" s="109"/>
      <c r="S192" s="156"/>
      <c r="T192" s="156"/>
      <c r="U192" s="156"/>
      <c r="V192" s="153">
        <f t="shared" si="4"/>
        <v>0</v>
      </c>
      <c r="W192" s="90"/>
      <c r="Y192" s="180">
        <v>0</v>
      </c>
      <c r="Z192" s="180">
        <v>0</v>
      </c>
      <c r="AA192" s="180">
        <v>0</v>
      </c>
      <c r="AB192" s="180">
        <v>0</v>
      </c>
      <c r="AC192" s="180">
        <v>0</v>
      </c>
      <c r="AD192" s="180">
        <v>0</v>
      </c>
      <c r="AE192" s="180">
        <v>0</v>
      </c>
      <c r="AF192" s="180">
        <v>0</v>
      </c>
      <c r="AG192" s="180">
        <v>0</v>
      </c>
      <c r="AH192" s="180">
        <v>0</v>
      </c>
      <c r="AI192" s="180">
        <v>0</v>
      </c>
      <c r="AJ192" s="180">
        <v>0</v>
      </c>
      <c r="AK192" s="180">
        <v>0</v>
      </c>
      <c r="AL192" s="180">
        <v>0</v>
      </c>
      <c r="AM192" s="180">
        <v>0</v>
      </c>
      <c r="AN192" s="180">
        <v>0</v>
      </c>
      <c r="AO192" s="180">
        <v>0</v>
      </c>
      <c r="AP192" s="180">
        <v>0</v>
      </c>
      <c r="AQ192" s="180">
        <v>0</v>
      </c>
      <c r="AR192" s="180">
        <v>0</v>
      </c>
      <c r="AS192" s="180">
        <v>0</v>
      </c>
      <c r="AT192" s="180">
        <v>0</v>
      </c>
      <c r="AU192" s="180">
        <v>0</v>
      </c>
      <c r="AV192" s="180">
        <v>0</v>
      </c>
      <c r="AW192" s="180">
        <v>0</v>
      </c>
      <c r="AX192" s="180">
        <v>0</v>
      </c>
      <c r="AY192" s="90"/>
      <c r="AZ192" s="180">
        <v>0</v>
      </c>
      <c r="BA192" s="180">
        <v>0</v>
      </c>
      <c r="BB192" s="180">
        <v>0</v>
      </c>
      <c r="BC192" s="180">
        <v>0</v>
      </c>
      <c r="BD192" s="180">
        <v>0</v>
      </c>
      <c r="BE192" s="180">
        <v>0</v>
      </c>
      <c r="BF192" s="180">
        <v>0</v>
      </c>
      <c r="BG192" s="181"/>
      <c r="BH192" s="90"/>
      <c r="BI192" s="180">
        <v>0</v>
      </c>
      <c r="BJ192" s="180">
        <v>0</v>
      </c>
      <c r="BK192" s="180">
        <v>0</v>
      </c>
      <c r="BL192" s="90"/>
      <c r="BN192" s="90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  <c r="CE192" s="112"/>
      <c r="CF192" s="178"/>
    </row>
    <row r="193" spans="2:84" ht="15" hidden="1" customHeight="1" x14ac:dyDescent="0.3">
      <c r="B193" s="90"/>
      <c r="C193" s="212">
        <f t="shared" si="5"/>
        <v>179</v>
      </c>
      <c r="D193" s="212"/>
      <c r="E193" s="212"/>
      <c r="F193" s="245"/>
      <c r="G193" s="212"/>
      <c r="H193" s="212"/>
      <c r="I193" s="212"/>
      <c r="J193" s="270"/>
      <c r="K193" s="270"/>
      <c r="L193" s="251"/>
      <c r="M193" s="245"/>
      <c r="N193" s="217"/>
      <c r="O193" s="212"/>
      <c r="P193" s="254"/>
      <c r="Q193" s="254"/>
      <c r="R193" s="109"/>
      <c r="S193" s="156"/>
      <c r="T193" s="156"/>
      <c r="U193" s="156"/>
      <c r="V193" s="153">
        <f t="shared" si="4"/>
        <v>0</v>
      </c>
      <c r="W193" s="90"/>
      <c r="Y193" s="180">
        <v>0</v>
      </c>
      <c r="Z193" s="180">
        <v>0</v>
      </c>
      <c r="AA193" s="180">
        <v>0</v>
      </c>
      <c r="AB193" s="180">
        <v>0</v>
      </c>
      <c r="AC193" s="180">
        <v>0</v>
      </c>
      <c r="AD193" s="180">
        <v>0</v>
      </c>
      <c r="AE193" s="180">
        <v>0</v>
      </c>
      <c r="AF193" s="180">
        <v>0</v>
      </c>
      <c r="AG193" s="180">
        <v>0</v>
      </c>
      <c r="AH193" s="180">
        <v>0</v>
      </c>
      <c r="AI193" s="180">
        <v>0</v>
      </c>
      <c r="AJ193" s="180">
        <v>0</v>
      </c>
      <c r="AK193" s="180">
        <v>0</v>
      </c>
      <c r="AL193" s="180">
        <v>0</v>
      </c>
      <c r="AM193" s="180">
        <v>0</v>
      </c>
      <c r="AN193" s="180">
        <v>0</v>
      </c>
      <c r="AO193" s="180">
        <v>0</v>
      </c>
      <c r="AP193" s="180">
        <v>0</v>
      </c>
      <c r="AQ193" s="180">
        <v>0</v>
      </c>
      <c r="AR193" s="180">
        <v>0</v>
      </c>
      <c r="AS193" s="180">
        <v>0</v>
      </c>
      <c r="AT193" s="180">
        <v>0</v>
      </c>
      <c r="AU193" s="180">
        <v>0</v>
      </c>
      <c r="AV193" s="180">
        <v>0</v>
      </c>
      <c r="AW193" s="180">
        <v>0</v>
      </c>
      <c r="AX193" s="180">
        <v>0</v>
      </c>
      <c r="AY193" s="90"/>
      <c r="AZ193" s="180">
        <v>0</v>
      </c>
      <c r="BA193" s="180">
        <v>0</v>
      </c>
      <c r="BB193" s="180">
        <v>0</v>
      </c>
      <c r="BC193" s="180">
        <v>0</v>
      </c>
      <c r="BD193" s="180">
        <v>0</v>
      </c>
      <c r="BE193" s="180">
        <v>0</v>
      </c>
      <c r="BF193" s="180">
        <v>0</v>
      </c>
      <c r="BG193" s="181"/>
      <c r="BH193" s="90"/>
      <c r="BI193" s="180">
        <v>0</v>
      </c>
      <c r="BJ193" s="180">
        <v>0</v>
      </c>
      <c r="BK193" s="180">
        <v>0</v>
      </c>
      <c r="BL193" s="90"/>
      <c r="BN193" s="90"/>
      <c r="BO193" s="112"/>
      <c r="BP193" s="112"/>
      <c r="BQ193" s="112"/>
      <c r="BR193" s="112"/>
      <c r="BS193" s="112"/>
      <c r="BT193" s="112"/>
      <c r="BU193" s="112"/>
      <c r="BV193" s="112"/>
      <c r="BW193" s="112"/>
      <c r="BX193" s="112"/>
      <c r="BY193" s="112"/>
      <c r="BZ193" s="112"/>
      <c r="CA193" s="112"/>
      <c r="CB193" s="112"/>
      <c r="CC193" s="112"/>
      <c r="CD193" s="112"/>
      <c r="CE193" s="112"/>
      <c r="CF193" s="178"/>
    </row>
    <row r="194" spans="2:84" ht="15" hidden="1" customHeight="1" x14ac:dyDescent="0.3">
      <c r="B194" s="90"/>
      <c r="C194" s="212">
        <f t="shared" si="5"/>
        <v>180</v>
      </c>
      <c r="D194" s="212"/>
      <c r="E194" s="212"/>
      <c r="F194" s="245"/>
      <c r="G194" s="212"/>
      <c r="H194" s="212"/>
      <c r="I194" s="212"/>
      <c r="J194" s="270"/>
      <c r="K194" s="270"/>
      <c r="L194" s="251"/>
      <c r="M194" s="245"/>
      <c r="N194" s="217"/>
      <c r="O194" s="212"/>
      <c r="P194" s="269"/>
      <c r="Q194" s="254"/>
      <c r="R194" s="109"/>
      <c r="S194" s="156"/>
      <c r="T194" s="156"/>
      <c r="U194" s="156"/>
      <c r="V194" s="153">
        <f t="shared" si="4"/>
        <v>0</v>
      </c>
      <c r="W194" s="90"/>
      <c r="Y194" s="180">
        <v>0</v>
      </c>
      <c r="Z194" s="180">
        <v>0</v>
      </c>
      <c r="AA194" s="180">
        <v>0</v>
      </c>
      <c r="AB194" s="180">
        <v>0</v>
      </c>
      <c r="AC194" s="180">
        <v>0</v>
      </c>
      <c r="AD194" s="180">
        <v>0</v>
      </c>
      <c r="AE194" s="180">
        <v>0</v>
      </c>
      <c r="AF194" s="180">
        <v>0</v>
      </c>
      <c r="AG194" s="180">
        <v>0</v>
      </c>
      <c r="AH194" s="180">
        <v>0</v>
      </c>
      <c r="AI194" s="180">
        <v>0</v>
      </c>
      <c r="AJ194" s="180">
        <v>0</v>
      </c>
      <c r="AK194" s="180">
        <v>0</v>
      </c>
      <c r="AL194" s="180">
        <v>0</v>
      </c>
      <c r="AM194" s="180">
        <v>0</v>
      </c>
      <c r="AN194" s="180">
        <v>0</v>
      </c>
      <c r="AO194" s="180">
        <v>0</v>
      </c>
      <c r="AP194" s="180">
        <v>0</v>
      </c>
      <c r="AQ194" s="180">
        <v>0</v>
      </c>
      <c r="AR194" s="180">
        <v>0</v>
      </c>
      <c r="AS194" s="180">
        <v>0</v>
      </c>
      <c r="AT194" s="180">
        <v>0</v>
      </c>
      <c r="AU194" s="180">
        <v>0</v>
      </c>
      <c r="AV194" s="180">
        <v>0</v>
      </c>
      <c r="AW194" s="180">
        <v>0</v>
      </c>
      <c r="AX194" s="180">
        <v>0</v>
      </c>
      <c r="AY194" s="90"/>
      <c r="AZ194" s="180">
        <v>0</v>
      </c>
      <c r="BA194" s="180">
        <v>0</v>
      </c>
      <c r="BB194" s="180">
        <v>0</v>
      </c>
      <c r="BC194" s="180">
        <v>0</v>
      </c>
      <c r="BD194" s="180">
        <v>0</v>
      </c>
      <c r="BE194" s="180">
        <v>0</v>
      </c>
      <c r="BF194" s="180">
        <v>0</v>
      </c>
      <c r="BG194" s="181"/>
      <c r="BH194" s="90"/>
      <c r="BI194" s="180">
        <v>0</v>
      </c>
      <c r="BJ194" s="180">
        <v>0</v>
      </c>
      <c r="BK194" s="180">
        <v>0</v>
      </c>
      <c r="BL194" s="90"/>
      <c r="BN194" s="90"/>
      <c r="BO194" s="112"/>
      <c r="BP194" s="112"/>
      <c r="BQ194" s="112"/>
      <c r="BR194" s="112"/>
      <c r="BS194" s="112"/>
      <c r="BT194" s="112"/>
      <c r="BU194" s="112"/>
      <c r="BV194" s="112"/>
      <c r="BW194" s="112"/>
      <c r="BX194" s="112"/>
      <c r="BY194" s="112"/>
      <c r="BZ194" s="112"/>
      <c r="CA194" s="112"/>
      <c r="CB194" s="112"/>
      <c r="CC194" s="112"/>
      <c r="CD194" s="112"/>
      <c r="CE194" s="112"/>
      <c r="CF194" s="178"/>
    </row>
    <row r="195" spans="2:84" ht="15" hidden="1" customHeight="1" x14ac:dyDescent="0.3">
      <c r="B195" s="90"/>
      <c r="C195" s="212">
        <f t="shared" si="5"/>
        <v>181</v>
      </c>
      <c r="D195" s="212"/>
      <c r="E195" s="212"/>
      <c r="F195" s="245"/>
      <c r="G195" s="212"/>
      <c r="H195" s="212"/>
      <c r="I195" s="212"/>
      <c r="J195" s="270"/>
      <c r="K195" s="270"/>
      <c r="L195" s="251"/>
      <c r="M195" s="245"/>
      <c r="N195" s="217"/>
      <c r="O195" s="212"/>
      <c r="P195" s="269"/>
      <c r="Q195" s="254"/>
      <c r="R195" s="109"/>
      <c r="S195" s="156"/>
      <c r="T195" s="156"/>
      <c r="U195" s="156"/>
      <c r="V195" s="153">
        <f t="shared" si="4"/>
        <v>0</v>
      </c>
      <c r="W195" s="90"/>
      <c r="Y195" s="180">
        <v>0</v>
      </c>
      <c r="Z195" s="180">
        <v>0</v>
      </c>
      <c r="AA195" s="180">
        <v>0</v>
      </c>
      <c r="AB195" s="180">
        <v>0</v>
      </c>
      <c r="AC195" s="180">
        <v>0</v>
      </c>
      <c r="AD195" s="180">
        <v>0</v>
      </c>
      <c r="AE195" s="180">
        <v>0</v>
      </c>
      <c r="AF195" s="180">
        <v>0</v>
      </c>
      <c r="AG195" s="180">
        <v>0</v>
      </c>
      <c r="AH195" s="180">
        <v>0</v>
      </c>
      <c r="AI195" s="180">
        <v>0</v>
      </c>
      <c r="AJ195" s="180">
        <v>0</v>
      </c>
      <c r="AK195" s="180">
        <v>0</v>
      </c>
      <c r="AL195" s="180">
        <v>0</v>
      </c>
      <c r="AM195" s="180">
        <v>0</v>
      </c>
      <c r="AN195" s="180">
        <v>0</v>
      </c>
      <c r="AO195" s="180">
        <v>0</v>
      </c>
      <c r="AP195" s="180">
        <v>0</v>
      </c>
      <c r="AQ195" s="180">
        <v>0</v>
      </c>
      <c r="AR195" s="180">
        <v>0</v>
      </c>
      <c r="AS195" s="180">
        <v>0</v>
      </c>
      <c r="AT195" s="180">
        <v>0</v>
      </c>
      <c r="AU195" s="180">
        <v>0</v>
      </c>
      <c r="AV195" s="180">
        <v>0</v>
      </c>
      <c r="AW195" s="180">
        <v>0</v>
      </c>
      <c r="AX195" s="180">
        <v>0</v>
      </c>
      <c r="AY195" s="90"/>
      <c r="AZ195" s="180">
        <v>0</v>
      </c>
      <c r="BA195" s="180">
        <v>0</v>
      </c>
      <c r="BB195" s="180">
        <v>0</v>
      </c>
      <c r="BC195" s="180">
        <v>0</v>
      </c>
      <c r="BD195" s="180">
        <v>0</v>
      </c>
      <c r="BE195" s="180">
        <v>0</v>
      </c>
      <c r="BF195" s="180">
        <v>0</v>
      </c>
      <c r="BG195" s="181"/>
      <c r="BH195" s="90"/>
      <c r="BI195" s="180">
        <v>0</v>
      </c>
      <c r="BJ195" s="180">
        <v>0</v>
      </c>
      <c r="BK195" s="180">
        <v>0</v>
      </c>
      <c r="BL195" s="90"/>
      <c r="BN195" s="90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  <c r="CE195" s="112"/>
      <c r="CF195" s="178"/>
    </row>
    <row r="196" spans="2:84" ht="15" hidden="1" customHeight="1" x14ac:dyDescent="0.3">
      <c r="B196" s="90"/>
      <c r="C196" s="212">
        <f t="shared" si="5"/>
        <v>182</v>
      </c>
      <c r="D196" s="212"/>
      <c r="E196" s="212"/>
      <c r="F196" s="245"/>
      <c r="G196" s="212"/>
      <c r="H196" s="212"/>
      <c r="I196" s="212"/>
      <c r="J196" s="270"/>
      <c r="K196" s="270"/>
      <c r="L196" s="251"/>
      <c r="M196" s="245"/>
      <c r="N196" s="217"/>
      <c r="O196" s="212"/>
      <c r="P196" s="269"/>
      <c r="Q196" s="254"/>
      <c r="R196" s="109"/>
      <c r="S196" s="156"/>
      <c r="T196" s="156"/>
      <c r="U196" s="156"/>
      <c r="V196" s="153">
        <f t="shared" si="4"/>
        <v>0</v>
      </c>
      <c r="W196" s="90"/>
      <c r="Y196" s="180">
        <v>0</v>
      </c>
      <c r="Z196" s="180">
        <v>0</v>
      </c>
      <c r="AA196" s="180">
        <v>0</v>
      </c>
      <c r="AB196" s="180">
        <v>0</v>
      </c>
      <c r="AC196" s="180">
        <v>0</v>
      </c>
      <c r="AD196" s="180">
        <v>0</v>
      </c>
      <c r="AE196" s="180">
        <v>0</v>
      </c>
      <c r="AF196" s="180">
        <v>0</v>
      </c>
      <c r="AG196" s="180">
        <v>0</v>
      </c>
      <c r="AH196" s="180">
        <v>0</v>
      </c>
      <c r="AI196" s="180">
        <v>0</v>
      </c>
      <c r="AJ196" s="180">
        <v>0</v>
      </c>
      <c r="AK196" s="180">
        <v>0</v>
      </c>
      <c r="AL196" s="180">
        <v>0</v>
      </c>
      <c r="AM196" s="180">
        <v>0</v>
      </c>
      <c r="AN196" s="180">
        <v>0</v>
      </c>
      <c r="AO196" s="180">
        <v>0</v>
      </c>
      <c r="AP196" s="180">
        <v>0</v>
      </c>
      <c r="AQ196" s="180">
        <v>0</v>
      </c>
      <c r="AR196" s="180">
        <v>0</v>
      </c>
      <c r="AS196" s="180">
        <v>0</v>
      </c>
      <c r="AT196" s="180">
        <v>0</v>
      </c>
      <c r="AU196" s="180">
        <v>0</v>
      </c>
      <c r="AV196" s="180">
        <v>0</v>
      </c>
      <c r="AW196" s="180">
        <v>0</v>
      </c>
      <c r="AX196" s="180">
        <v>0</v>
      </c>
      <c r="AY196" s="90"/>
      <c r="AZ196" s="180">
        <v>0</v>
      </c>
      <c r="BA196" s="180">
        <v>0</v>
      </c>
      <c r="BB196" s="180">
        <v>0</v>
      </c>
      <c r="BC196" s="180">
        <v>0</v>
      </c>
      <c r="BD196" s="180">
        <v>0</v>
      </c>
      <c r="BE196" s="180">
        <v>0</v>
      </c>
      <c r="BF196" s="180">
        <v>0</v>
      </c>
      <c r="BG196" s="181"/>
      <c r="BH196" s="90"/>
      <c r="BI196" s="180">
        <v>0</v>
      </c>
      <c r="BJ196" s="180">
        <v>0</v>
      </c>
      <c r="BK196" s="180">
        <v>0</v>
      </c>
      <c r="BL196" s="90"/>
      <c r="BN196" s="90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  <c r="CE196" s="112"/>
      <c r="CF196" s="178"/>
    </row>
    <row r="197" spans="2:84" ht="15" hidden="1" customHeight="1" x14ac:dyDescent="0.3">
      <c r="B197" s="90"/>
      <c r="C197" s="212">
        <f t="shared" si="5"/>
        <v>183</v>
      </c>
      <c r="D197" s="212"/>
      <c r="E197" s="212"/>
      <c r="F197" s="245"/>
      <c r="G197" s="212"/>
      <c r="H197" s="212"/>
      <c r="I197" s="212"/>
      <c r="J197" s="270"/>
      <c r="K197" s="270"/>
      <c r="L197" s="251"/>
      <c r="M197" s="245"/>
      <c r="N197" s="217"/>
      <c r="O197" s="212"/>
      <c r="P197" s="269"/>
      <c r="Q197" s="254"/>
      <c r="R197" s="109"/>
      <c r="S197" s="156"/>
      <c r="T197" s="156"/>
      <c r="U197" s="156"/>
      <c r="V197" s="153">
        <f t="shared" si="4"/>
        <v>0</v>
      </c>
      <c r="W197" s="90"/>
      <c r="Y197" s="180">
        <v>0</v>
      </c>
      <c r="Z197" s="180">
        <v>0</v>
      </c>
      <c r="AA197" s="180">
        <v>0</v>
      </c>
      <c r="AB197" s="180">
        <v>0</v>
      </c>
      <c r="AC197" s="180">
        <v>0</v>
      </c>
      <c r="AD197" s="180">
        <v>0</v>
      </c>
      <c r="AE197" s="180">
        <v>0</v>
      </c>
      <c r="AF197" s="180">
        <v>0</v>
      </c>
      <c r="AG197" s="180">
        <v>0</v>
      </c>
      <c r="AH197" s="180">
        <v>0</v>
      </c>
      <c r="AI197" s="180">
        <v>0</v>
      </c>
      <c r="AJ197" s="180">
        <v>0</v>
      </c>
      <c r="AK197" s="180">
        <v>0</v>
      </c>
      <c r="AL197" s="180">
        <v>0</v>
      </c>
      <c r="AM197" s="180">
        <v>0</v>
      </c>
      <c r="AN197" s="180">
        <v>0</v>
      </c>
      <c r="AO197" s="180">
        <v>0</v>
      </c>
      <c r="AP197" s="180">
        <v>0</v>
      </c>
      <c r="AQ197" s="180">
        <v>0</v>
      </c>
      <c r="AR197" s="180">
        <v>0</v>
      </c>
      <c r="AS197" s="180">
        <v>0</v>
      </c>
      <c r="AT197" s="180">
        <v>0</v>
      </c>
      <c r="AU197" s="180">
        <v>0</v>
      </c>
      <c r="AV197" s="180">
        <v>0</v>
      </c>
      <c r="AW197" s="180">
        <v>0</v>
      </c>
      <c r="AX197" s="180">
        <v>0</v>
      </c>
      <c r="AY197" s="90"/>
      <c r="AZ197" s="180">
        <v>0</v>
      </c>
      <c r="BA197" s="180">
        <v>0</v>
      </c>
      <c r="BB197" s="180">
        <v>0</v>
      </c>
      <c r="BC197" s="180">
        <v>0</v>
      </c>
      <c r="BD197" s="180">
        <v>0</v>
      </c>
      <c r="BE197" s="180">
        <v>0</v>
      </c>
      <c r="BF197" s="180">
        <v>0</v>
      </c>
      <c r="BG197" s="181"/>
      <c r="BH197" s="90"/>
      <c r="BI197" s="180">
        <v>0</v>
      </c>
      <c r="BJ197" s="180">
        <v>0</v>
      </c>
      <c r="BK197" s="180">
        <v>0</v>
      </c>
      <c r="BL197" s="90"/>
      <c r="BN197" s="90"/>
      <c r="BO197" s="112"/>
      <c r="BP197" s="112"/>
      <c r="BQ197" s="112"/>
      <c r="BR197" s="112"/>
      <c r="BS197" s="112"/>
      <c r="BT197" s="112"/>
      <c r="BU197" s="112"/>
      <c r="BV197" s="112"/>
      <c r="BW197" s="112"/>
      <c r="BX197" s="112"/>
      <c r="BY197" s="112"/>
      <c r="BZ197" s="112"/>
      <c r="CA197" s="112"/>
      <c r="CB197" s="112"/>
      <c r="CC197" s="112"/>
      <c r="CD197" s="112"/>
      <c r="CE197" s="112"/>
      <c r="CF197" s="178"/>
    </row>
    <row r="198" spans="2:84" ht="15" hidden="1" customHeight="1" x14ac:dyDescent="0.3">
      <c r="B198" s="90"/>
      <c r="C198" s="212">
        <f t="shared" si="5"/>
        <v>184</v>
      </c>
      <c r="D198" s="212"/>
      <c r="E198" s="212"/>
      <c r="F198" s="245"/>
      <c r="G198" s="212"/>
      <c r="H198" s="212"/>
      <c r="I198" s="212"/>
      <c r="J198" s="270"/>
      <c r="K198" s="270"/>
      <c r="L198" s="251"/>
      <c r="M198" s="245"/>
      <c r="N198" s="217"/>
      <c r="O198" s="212"/>
      <c r="P198" s="269"/>
      <c r="Q198" s="254"/>
      <c r="R198" s="109"/>
      <c r="S198" s="156"/>
      <c r="T198" s="156"/>
      <c r="U198" s="156"/>
      <c r="V198" s="153">
        <f t="shared" si="4"/>
        <v>0</v>
      </c>
      <c r="W198" s="90"/>
      <c r="Y198" s="180">
        <v>0</v>
      </c>
      <c r="Z198" s="180">
        <v>0</v>
      </c>
      <c r="AA198" s="180">
        <v>0</v>
      </c>
      <c r="AB198" s="180">
        <v>0</v>
      </c>
      <c r="AC198" s="180">
        <v>0</v>
      </c>
      <c r="AD198" s="180">
        <v>0</v>
      </c>
      <c r="AE198" s="180">
        <v>0</v>
      </c>
      <c r="AF198" s="180">
        <v>0</v>
      </c>
      <c r="AG198" s="180">
        <v>0</v>
      </c>
      <c r="AH198" s="180">
        <v>0</v>
      </c>
      <c r="AI198" s="180">
        <v>0</v>
      </c>
      <c r="AJ198" s="180">
        <v>0</v>
      </c>
      <c r="AK198" s="180">
        <v>0</v>
      </c>
      <c r="AL198" s="180">
        <v>0</v>
      </c>
      <c r="AM198" s="180">
        <v>0</v>
      </c>
      <c r="AN198" s="180">
        <v>0</v>
      </c>
      <c r="AO198" s="180">
        <v>0</v>
      </c>
      <c r="AP198" s="180">
        <v>0</v>
      </c>
      <c r="AQ198" s="180">
        <v>0</v>
      </c>
      <c r="AR198" s="180">
        <v>0</v>
      </c>
      <c r="AS198" s="180">
        <v>0</v>
      </c>
      <c r="AT198" s="180">
        <v>0</v>
      </c>
      <c r="AU198" s="180">
        <v>0</v>
      </c>
      <c r="AV198" s="180">
        <v>0</v>
      </c>
      <c r="AW198" s="180">
        <v>0</v>
      </c>
      <c r="AX198" s="180">
        <v>0</v>
      </c>
      <c r="AY198" s="90"/>
      <c r="AZ198" s="180">
        <v>0</v>
      </c>
      <c r="BA198" s="180">
        <v>0</v>
      </c>
      <c r="BB198" s="180">
        <v>0</v>
      </c>
      <c r="BC198" s="180">
        <v>0</v>
      </c>
      <c r="BD198" s="180">
        <v>0</v>
      </c>
      <c r="BE198" s="180">
        <v>0</v>
      </c>
      <c r="BF198" s="180">
        <v>0</v>
      </c>
      <c r="BG198" s="181"/>
      <c r="BH198" s="90"/>
      <c r="BI198" s="180">
        <v>0</v>
      </c>
      <c r="BJ198" s="180">
        <v>0</v>
      </c>
      <c r="BK198" s="180">
        <v>0</v>
      </c>
      <c r="BL198" s="90"/>
      <c r="BN198" s="90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  <c r="CE198" s="112"/>
      <c r="CF198" s="178"/>
    </row>
    <row r="199" spans="2:84" ht="15" hidden="1" customHeight="1" x14ac:dyDescent="0.3">
      <c r="B199" s="90"/>
      <c r="C199" s="212">
        <f t="shared" si="5"/>
        <v>185</v>
      </c>
      <c r="D199" s="212"/>
      <c r="E199" s="212"/>
      <c r="F199" s="245"/>
      <c r="G199" s="212"/>
      <c r="H199" s="212"/>
      <c r="I199" s="212"/>
      <c r="J199" s="270"/>
      <c r="K199" s="270"/>
      <c r="L199" s="251"/>
      <c r="M199" s="245"/>
      <c r="N199" s="217"/>
      <c r="O199" s="212"/>
      <c r="P199" s="269"/>
      <c r="Q199" s="254"/>
      <c r="R199" s="109"/>
      <c r="S199" s="156"/>
      <c r="T199" s="156"/>
      <c r="U199" s="156"/>
      <c r="V199" s="153">
        <f t="shared" si="4"/>
        <v>0</v>
      </c>
      <c r="W199" s="90"/>
      <c r="Y199" s="180">
        <v>0</v>
      </c>
      <c r="Z199" s="180">
        <v>0</v>
      </c>
      <c r="AA199" s="180">
        <v>0</v>
      </c>
      <c r="AB199" s="180">
        <v>0</v>
      </c>
      <c r="AC199" s="180">
        <v>0</v>
      </c>
      <c r="AD199" s="180">
        <v>0</v>
      </c>
      <c r="AE199" s="180">
        <v>0</v>
      </c>
      <c r="AF199" s="180">
        <v>0</v>
      </c>
      <c r="AG199" s="180">
        <v>0</v>
      </c>
      <c r="AH199" s="180">
        <v>0</v>
      </c>
      <c r="AI199" s="180">
        <v>0</v>
      </c>
      <c r="AJ199" s="180">
        <v>0</v>
      </c>
      <c r="AK199" s="180">
        <v>0</v>
      </c>
      <c r="AL199" s="180">
        <v>0</v>
      </c>
      <c r="AM199" s="180">
        <v>0</v>
      </c>
      <c r="AN199" s="180">
        <v>0</v>
      </c>
      <c r="AO199" s="180">
        <v>0</v>
      </c>
      <c r="AP199" s="180">
        <v>0</v>
      </c>
      <c r="AQ199" s="180">
        <v>0</v>
      </c>
      <c r="AR199" s="180">
        <v>0</v>
      </c>
      <c r="AS199" s="180">
        <v>0</v>
      </c>
      <c r="AT199" s="180">
        <v>0</v>
      </c>
      <c r="AU199" s="180">
        <v>0</v>
      </c>
      <c r="AV199" s="180">
        <v>0</v>
      </c>
      <c r="AW199" s="180">
        <v>0</v>
      </c>
      <c r="AX199" s="180">
        <v>0</v>
      </c>
      <c r="AY199" s="90"/>
      <c r="AZ199" s="180">
        <v>0</v>
      </c>
      <c r="BA199" s="180">
        <v>0</v>
      </c>
      <c r="BB199" s="180">
        <v>0</v>
      </c>
      <c r="BC199" s="180">
        <v>0</v>
      </c>
      <c r="BD199" s="180">
        <v>0</v>
      </c>
      <c r="BE199" s="180">
        <v>0</v>
      </c>
      <c r="BF199" s="180">
        <v>0</v>
      </c>
      <c r="BG199" s="181"/>
      <c r="BH199" s="90"/>
      <c r="BI199" s="180">
        <v>0</v>
      </c>
      <c r="BJ199" s="180">
        <v>0</v>
      </c>
      <c r="BK199" s="180">
        <v>0</v>
      </c>
      <c r="BL199" s="90"/>
      <c r="BN199" s="90"/>
      <c r="BO199" s="112"/>
      <c r="BP199" s="112"/>
      <c r="BQ199" s="112"/>
      <c r="BR199" s="112"/>
      <c r="BS199" s="112"/>
      <c r="BT199" s="112"/>
      <c r="BU199" s="112"/>
      <c r="BV199" s="112"/>
      <c r="BW199" s="112"/>
      <c r="BX199" s="112"/>
      <c r="BY199" s="112"/>
      <c r="BZ199" s="112"/>
      <c r="CA199" s="112"/>
      <c r="CB199" s="112"/>
      <c r="CC199" s="112"/>
      <c r="CD199" s="112"/>
      <c r="CE199" s="112"/>
      <c r="CF199" s="178"/>
    </row>
    <row r="200" spans="2:84" ht="15" hidden="1" customHeight="1" x14ac:dyDescent="0.3">
      <c r="B200" s="90"/>
      <c r="C200" s="212">
        <f t="shared" si="5"/>
        <v>186</v>
      </c>
      <c r="D200" s="212"/>
      <c r="E200" s="212"/>
      <c r="F200" s="245"/>
      <c r="G200" s="212"/>
      <c r="H200" s="212"/>
      <c r="I200" s="212"/>
      <c r="J200" s="270"/>
      <c r="K200" s="270"/>
      <c r="L200" s="251"/>
      <c r="M200" s="245"/>
      <c r="N200" s="217"/>
      <c r="O200" s="212"/>
      <c r="P200" s="269"/>
      <c r="Q200" s="254"/>
      <c r="R200" s="109"/>
      <c r="S200" s="156"/>
      <c r="T200" s="156"/>
      <c r="U200" s="156"/>
      <c r="V200" s="153">
        <f t="shared" si="4"/>
        <v>0</v>
      </c>
      <c r="W200" s="90"/>
      <c r="Y200" s="180">
        <v>0</v>
      </c>
      <c r="Z200" s="180">
        <v>0</v>
      </c>
      <c r="AA200" s="180">
        <v>0</v>
      </c>
      <c r="AB200" s="180">
        <v>0</v>
      </c>
      <c r="AC200" s="180">
        <v>0</v>
      </c>
      <c r="AD200" s="180">
        <v>0</v>
      </c>
      <c r="AE200" s="180">
        <v>0</v>
      </c>
      <c r="AF200" s="180">
        <v>0</v>
      </c>
      <c r="AG200" s="180">
        <v>0</v>
      </c>
      <c r="AH200" s="180">
        <v>0</v>
      </c>
      <c r="AI200" s="180">
        <v>0</v>
      </c>
      <c r="AJ200" s="180">
        <v>0</v>
      </c>
      <c r="AK200" s="180">
        <v>0</v>
      </c>
      <c r="AL200" s="180">
        <v>0</v>
      </c>
      <c r="AM200" s="180">
        <v>0</v>
      </c>
      <c r="AN200" s="180">
        <v>0</v>
      </c>
      <c r="AO200" s="180">
        <v>0</v>
      </c>
      <c r="AP200" s="180">
        <v>0</v>
      </c>
      <c r="AQ200" s="180">
        <v>0</v>
      </c>
      <c r="AR200" s="180">
        <v>0</v>
      </c>
      <c r="AS200" s="180">
        <v>0</v>
      </c>
      <c r="AT200" s="180">
        <v>0</v>
      </c>
      <c r="AU200" s="180">
        <v>0</v>
      </c>
      <c r="AV200" s="180">
        <v>0</v>
      </c>
      <c r="AW200" s="180">
        <v>0</v>
      </c>
      <c r="AX200" s="180">
        <v>0</v>
      </c>
      <c r="AY200" s="90"/>
      <c r="AZ200" s="180">
        <v>0</v>
      </c>
      <c r="BA200" s="180">
        <v>0</v>
      </c>
      <c r="BB200" s="180">
        <v>0</v>
      </c>
      <c r="BC200" s="180">
        <v>0</v>
      </c>
      <c r="BD200" s="180">
        <v>0</v>
      </c>
      <c r="BE200" s="180">
        <v>0</v>
      </c>
      <c r="BF200" s="180">
        <v>0</v>
      </c>
      <c r="BG200" s="181"/>
      <c r="BH200" s="90"/>
      <c r="BI200" s="180">
        <v>0</v>
      </c>
      <c r="BJ200" s="180">
        <v>0</v>
      </c>
      <c r="BK200" s="180">
        <v>0</v>
      </c>
      <c r="BL200" s="90"/>
      <c r="BN200" s="90"/>
      <c r="BO200" s="112"/>
      <c r="BP200" s="112"/>
      <c r="BQ200" s="112"/>
      <c r="BR200" s="112"/>
      <c r="BS200" s="112"/>
      <c r="BT200" s="112"/>
      <c r="BU200" s="112"/>
      <c r="BV200" s="112"/>
      <c r="BW200" s="112"/>
      <c r="BX200" s="112"/>
      <c r="BY200" s="112"/>
      <c r="BZ200" s="112"/>
      <c r="CA200" s="112"/>
      <c r="CB200" s="112"/>
      <c r="CC200" s="112"/>
      <c r="CD200" s="112"/>
      <c r="CE200" s="112"/>
      <c r="CF200" s="178"/>
    </row>
    <row r="201" spans="2:84" ht="15" hidden="1" customHeight="1" x14ac:dyDescent="0.3">
      <c r="B201" s="90"/>
      <c r="C201" s="212">
        <f t="shared" si="5"/>
        <v>187</v>
      </c>
      <c r="D201" s="212"/>
      <c r="E201" s="212"/>
      <c r="F201" s="245"/>
      <c r="G201" s="212"/>
      <c r="H201" s="212"/>
      <c r="I201" s="212"/>
      <c r="J201" s="270"/>
      <c r="K201" s="270"/>
      <c r="L201" s="251"/>
      <c r="M201" s="245"/>
      <c r="N201" s="217"/>
      <c r="O201" s="212"/>
      <c r="P201" s="269"/>
      <c r="Q201" s="254"/>
      <c r="R201" s="109"/>
      <c r="S201" s="156"/>
      <c r="T201" s="156"/>
      <c r="U201" s="156"/>
      <c r="V201" s="153">
        <f t="shared" si="4"/>
        <v>0</v>
      </c>
      <c r="W201" s="90"/>
      <c r="Y201" s="180">
        <v>0</v>
      </c>
      <c r="Z201" s="180">
        <v>0</v>
      </c>
      <c r="AA201" s="180">
        <v>0</v>
      </c>
      <c r="AB201" s="180">
        <v>0</v>
      </c>
      <c r="AC201" s="180">
        <v>0</v>
      </c>
      <c r="AD201" s="180">
        <v>0</v>
      </c>
      <c r="AE201" s="180">
        <v>0</v>
      </c>
      <c r="AF201" s="180">
        <v>0</v>
      </c>
      <c r="AG201" s="180">
        <v>0</v>
      </c>
      <c r="AH201" s="180">
        <v>0</v>
      </c>
      <c r="AI201" s="180">
        <v>0</v>
      </c>
      <c r="AJ201" s="180">
        <v>0</v>
      </c>
      <c r="AK201" s="180">
        <v>0</v>
      </c>
      <c r="AL201" s="180">
        <v>0</v>
      </c>
      <c r="AM201" s="180">
        <v>0</v>
      </c>
      <c r="AN201" s="180">
        <v>0</v>
      </c>
      <c r="AO201" s="180">
        <v>0</v>
      </c>
      <c r="AP201" s="180">
        <v>0</v>
      </c>
      <c r="AQ201" s="180">
        <v>0</v>
      </c>
      <c r="AR201" s="180">
        <v>0</v>
      </c>
      <c r="AS201" s="180">
        <v>0</v>
      </c>
      <c r="AT201" s="180">
        <v>0</v>
      </c>
      <c r="AU201" s="180">
        <v>0</v>
      </c>
      <c r="AV201" s="180">
        <v>0</v>
      </c>
      <c r="AW201" s="180">
        <v>0</v>
      </c>
      <c r="AX201" s="180">
        <v>0</v>
      </c>
      <c r="AY201" s="90"/>
      <c r="AZ201" s="180">
        <v>0</v>
      </c>
      <c r="BA201" s="180">
        <v>0</v>
      </c>
      <c r="BB201" s="180">
        <v>0</v>
      </c>
      <c r="BC201" s="180">
        <v>0</v>
      </c>
      <c r="BD201" s="180">
        <v>0</v>
      </c>
      <c r="BE201" s="180">
        <v>0</v>
      </c>
      <c r="BF201" s="180">
        <v>0</v>
      </c>
      <c r="BG201" s="181"/>
      <c r="BH201" s="90"/>
      <c r="BI201" s="180">
        <v>0</v>
      </c>
      <c r="BJ201" s="180">
        <v>0</v>
      </c>
      <c r="BK201" s="180">
        <v>0</v>
      </c>
      <c r="BL201" s="90"/>
      <c r="BN201" s="90"/>
      <c r="BO201" s="112"/>
      <c r="BP201" s="112"/>
      <c r="BQ201" s="112"/>
      <c r="BR201" s="112"/>
      <c r="BS201" s="112"/>
      <c r="BT201" s="112"/>
      <c r="BU201" s="112"/>
      <c r="BV201" s="112"/>
      <c r="BW201" s="112"/>
      <c r="BX201" s="112"/>
      <c r="BY201" s="112"/>
      <c r="BZ201" s="112"/>
      <c r="CA201" s="112"/>
      <c r="CB201" s="112"/>
      <c r="CC201" s="112"/>
      <c r="CD201" s="112"/>
      <c r="CE201" s="112"/>
      <c r="CF201" s="178"/>
    </row>
    <row r="202" spans="2:84" ht="15" hidden="1" customHeight="1" x14ac:dyDescent="0.3">
      <c r="B202" s="90"/>
      <c r="C202" s="212">
        <f t="shared" si="5"/>
        <v>188</v>
      </c>
      <c r="D202" s="212"/>
      <c r="E202" s="212"/>
      <c r="F202" s="245"/>
      <c r="G202" s="212"/>
      <c r="H202" s="212"/>
      <c r="I202" s="212"/>
      <c r="J202" s="270"/>
      <c r="K202" s="270"/>
      <c r="L202" s="251"/>
      <c r="M202" s="245"/>
      <c r="N202" s="217"/>
      <c r="O202" s="212"/>
      <c r="P202" s="269"/>
      <c r="Q202" s="254"/>
      <c r="R202" s="109"/>
      <c r="S202" s="156"/>
      <c r="T202" s="156"/>
      <c r="U202" s="156"/>
      <c r="V202" s="153">
        <f t="shared" si="4"/>
        <v>0</v>
      </c>
      <c r="W202" s="90"/>
      <c r="Y202" s="180">
        <v>0</v>
      </c>
      <c r="Z202" s="180">
        <v>0</v>
      </c>
      <c r="AA202" s="180">
        <v>0</v>
      </c>
      <c r="AB202" s="180">
        <v>0</v>
      </c>
      <c r="AC202" s="180">
        <v>0</v>
      </c>
      <c r="AD202" s="180">
        <v>0</v>
      </c>
      <c r="AE202" s="180">
        <v>0</v>
      </c>
      <c r="AF202" s="180">
        <v>0</v>
      </c>
      <c r="AG202" s="180">
        <v>0</v>
      </c>
      <c r="AH202" s="180">
        <v>0</v>
      </c>
      <c r="AI202" s="180">
        <v>0</v>
      </c>
      <c r="AJ202" s="180">
        <v>0</v>
      </c>
      <c r="AK202" s="180">
        <v>0</v>
      </c>
      <c r="AL202" s="180">
        <v>0</v>
      </c>
      <c r="AM202" s="180">
        <v>0</v>
      </c>
      <c r="AN202" s="180">
        <v>0</v>
      </c>
      <c r="AO202" s="180">
        <v>0</v>
      </c>
      <c r="AP202" s="180">
        <v>0</v>
      </c>
      <c r="AQ202" s="180">
        <v>0</v>
      </c>
      <c r="AR202" s="180">
        <v>0</v>
      </c>
      <c r="AS202" s="180">
        <v>0</v>
      </c>
      <c r="AT202" s="180">
        <v>0</v>
      </c>
      <c r="AU202" s="180">
        <v>0</v>
      </c>
      <c r="AV202" s="180">
        <v>0</v>
      </c>
      <c r="AW202" s="180">
        <v>0</v>
      </c>
      <c r="AX202" s="180">
        <v>0</v>
      </c>
      <c r="AY202" s="90"/>
      <c r="AZ202" s="180">
        <v>0</v>
      </c>
      <c r="BA202" s="180">
        <v>0</v>
      </c>
      <c r="BB202" s="180">
        <v>0</v>
      </c>
      <c r="BC202" s="180">
        <v>0</v>
      </c>
      <c r="BD202" s="180">
        <v>0</v>
      </c>
      <c r="BE202" s="180">
        <v>0</v>
      </c>
      <c r="BF202" s="180">
        <v>0</v>
      </c>
      <c r="BG202" s="181"/>
      <c r="BH202" s="90"/>
      <c r="BI202" s="180">
        <v>0</v>
      </c>
      <c r="BJ202" s="180">
        <v>0</v>
      </c>
      <c r="BK202" s="180">
        <v>0</v>
      </c>
      <c r="BL202" s="90"/>
      <c r="BN202" s="90"/>
      <c r="BO202" s="112"/>
      <c r="BP202" s="112"/>
      <c r="BQ202" s="112"/>
      <c r="BR202" s="112"/>
      <c r="BS202" s="112"/>
      <c r="BT202" s="112"/>
      <c r="BU202" s="112"/>
      <c r="BV202" s="112"/>
      <c r="BW202" s="112"/>
      <c r="BX202" s="112"/>
      <c r="BY202" s="112"/>
      <c r="BZ202" s="112"/>
      <c r="CA202" s="112"/>
      <c r="CB202" s="112"/>
      <c r="CC202" s="112"/>
      <c r="CD202" s="112"/>
      <c r="CE202" s="112"/>
      <c r="CF202" s="178"/>
    </row>
    <row r="203" spans="2:84" ht="15" hidden="1" customHeight="1" x14ac:dyDescent="0.3">
      <c r="B203" s="90"/>
      <c r="C203" s="212">
        <f t="shared" si="5"/>
        <v>189</v>
      </c>
      <c r="D203" s="212"/>
      <c r="E203" s="212"/>
      <c r="F203" s="245"/>
      <c r="G203" s="212"/>
      <c r="H203" s="212"/>
      <c r="I203" s="212"/>
      <c r="J203" s="270"/>
      <c r="K203" s="270"/>
      <c r="L203" s="251"/>
      <c r="M203" s="245"/>
      <c r="N203" s="217"/>
      <c r="O203" s="212"/>
      <c r="P203" s="254"/>
      <c r="Q203" s="254"/>
      <c r="R203" s="109"/>
      <c r="S203" s="156"/>
      <c r="T203" s="156"/>
      <c r="U203" s="156"/>
      <c r="V203" s="153">
        <f t="shared" si="4"/>
        <v>0</v>
      </c>
      <c r="W203" s="90"/>
      <c r="Y203" s="180">
        <v>0</v>
      </c>
      <c r="Z203" s="180">
        <v>0</v>
      </c>
      <c r="AA203" s="180">
        <v>0</v>
      </c>
      <c r="AB203" s="180">
        <v>0</v>
      </c>
      <c r="AC203" s="180">
        <v>0</v>
      </c>
      <c r="AD203" s="180">
        <v>0</v>
      </c>
      <c r="AE203" s="180">
        <v>0</v>
      </c>
      <c r="AF203" s="180">
        <v>0</v>
      </c>
      <c r="AG203" s="180">
        <v>0</v>
      </c>
      <c r="AH203" s="180">
        <v>0</v>
      </c>
      <c r="AI203" s="180">
        <v>0</v>
      </c>
      <c r="AJ203" s="180">
        <v>0</v>
      </c>
      <c r="AK203" s="180">
        <v>0</v>
      </c>
      <c r="AL203" s="180">
        <v>0</v>
      </c>
      <c r="AM203" s="180">
        <v>0</v>
      </c>
      <c r="AN203" s="180">
        <v>0</v>
      </c>
      <c r="AO203" s="180">
        <v>0</v>
      </c>
      <c r="AP203" s="180">
        <v>0</v>
      </c>
      <c r="AQ203" s="180">
        <v>0</v>
      </c>
      <c r="AR203" s="180">
        <v>0</v>
      </c>
      <c r="AS203" s="180">
        <v>0</v>
      </c>
      <c r="AT203" s="180">
        <v>0</v>
      </c>
      <c r="AU203" s="180">
        <v>0</v>
      </c>
      <c r="AV203" s="180">
        <v>0</v>
      </c>
      <c r="AW203" s="180">
        <v>0</v>
      </c>
      <c r="AX203" s="180">
        <v>0</v>
      </c>
      <c r="AY203" s="90"/>
      <c r="AZ203" s="180">
        <v>0</v>
      </c>
      <c r="BA203" s="180">
        <v>0</v>
      </c>
      <c r="BB203" s="180">
        <v>0</v>
      </c>
      <c r="BC203" s="180">
        <v>0</v>
      </c>
      <c r="BD203" s="180">
        <v>0</v>
      </c>
      <c r="BE203" s="180">
        <v>0</v>
      </c>
      <c r="BF203" s="180">
        <v>0</v>
      </c>
      <c r="BG203" s="181"/>
      <c r="BH203" s="90"/>
      <c r="BI203" s="180">
        <v>0</v>
      </c>
      <c r="BJ203" s="180">
        <v>0</v>
      </c>
      <c r="BK203" s="180">
        <v>0</v>
      </c>
      <c r="BL203" s="90"/>
      <c r="BN203" s="90"/>
      <c r="BO203" s="112"/>
      <c r="BP203" s="112"/>
      <c r="BQ203" s="112"/>
      <c r="BR203" s="112"/>
      <c r="BS203" s="112"/>
      <c r="BT203" s="112"/>
      <c r="BU203" s="112"/>
      <c r="BV203" s="112"/>
      <c r="BW203" s="112"/>
      <c r="BX203" s="112"/>
      <c r="BY203" s="112"/>
      <c r="BZ203" s="112"/>
      <c r="CA203" s="112"/>
      <c r="CB203" s="112"/>
      <c r="CC203" s="112"/>
      <c r="CD203" s="112"/>
      <c r="CE203" s="112"/>
      <c r="CF203" s="178"/>
    </row>
    <row r="204" spans="2:84" ht="15" hidden="1" customHeight="1" x14ac:dyDescent="0.3">
      <c r="B204" s="90"/>
      <c r="C204" s="212">
        <f t="shared" si="5"/>
        <v>190</v>
      </c>
      <c r="D204" s="212"/>
      <c r="E204" s="212"/>
      <c r="F204" s="245"/>
      <c r="G204" s="212"/>
      <c r="H204" s="212"/>
      <c r="I204" s="212"/>
      <c r="J204" s="270"/>
      <c r="K204" s="270"/>
      <c r="L204" s="251"/>
      <c r="M204" s="245"/>
      <c r="N204" s="217"/>
      <c r="O204" s="212"/>
      <c r="P204" s="269"/>
      <c r="Q204" s="254"/>
      <c r="R204" s="109"/>
      <c r="S204" s="156"/>
      <c r="T204" s="156"/>
      <c r="U204" s="156"/>
      <c r="V204" s="153">
        <f t="shared" si="4"/>
        <v>0</v>
      </c>
      <c r="W204" s="90"/>
      <c r="Y204" s="180">
        <v>0</v>
      </c>
      <c r="Z204" s="180">
        <v>0</v>
      </c>
      <c r="AA204" s="180">
        <v>0</v>
      </c>
      <c r="AB204" s="180">
        <v>0</v>
      </c>
      <c r="AC204" s="180">
        <v>0</v>
      </c>
      <c r="AD204" s="180">
        <v>0</v>
      </c>
      <c r="AE204" s="180">
        <v>0</v>
      </c>
      <c r="AF204" s="180">
        <v>0</v>
      </c>
      <c r="AG204" s="180">
        <v>0</v>
      </c>
      <c r="AH204" s="180">
        <v>0</v>
      </c>
      <c r="AI204" s="180">
        <v>0</v>
      </c>
      <c r="AJ204" s="180">
        <v>0</v>
      </c>
      <c r="AK204" s="180">
        <v>0</v>
      </c>
      <c r="AL204" s="180">
        <v>0</v>
      </c>
      <c r="AM204" s="180">
        <v>0</v>
      </c>
      <c r="AN204" s="180">
        <v>0</v>
      </c>
      <c r="AO204" s="180">
        <v>0</v>
      </c>
      <c r="AP204" s="180">
        <v>0</v>
      </c>
      <c r="AQ204" s="180">
        <v>0</v>
      </c>
      <c r="AR204" s="180">
        <v>0</v>
      </c>
      <c r="AS204" s="180">
        <v>0</v>
      </c>
      <c r="AT204" s="180">
        <v>0</v>
      </c>
      <c r="AU204" s="180">
        <v>0</v>
      </c>
      <c r="AV204" s="180">
        <v>0</v>
      </c>
      <c r="AW204" s="180">
        <v>0</v>
      </c>
      <c r="AX204" s="180">
        <v>0</v>
      </c>
      <c r="AY204" s="90"/>
      <c r="AZ204" s="180">
        <v>0</v>
      </c>
      <c r="BA204" s="180">
        <v>0</v>
      </c>
      <c r="BB204" s="180">
        <v>0</v>
      </c>
      <c r="BC204" s="180">
        <v>0</v>
      </c>
      <c r="BD204" s="180">
        <v>0</v>
      </c>
      <c r="BE204" s="180">
        <v>0</v>
      </c>
      <c r="BF204" s="180">
        <v>0</v>
      </c>
      <c r="BG204" s="181"/>
      <c r="BH204" s="90"/>
      <c r="BI204" s="180">
        <v>0</v>
      </c>
      <c r="BJ204" s="180">
        <v>0</v>
      </c>
      <c r="BK204" s="180">
        <v>0</v>
      </c>
      <c r="BL204" s="90"/>
      <c r="BN204" s="90"/>
      <c r="BO204" s="112"/>
      <c r="BP204" s="112"/>
      <c r="BQ204" s="112"/>
      <c r="BR204" s="112"/>
      <c r="BS204" s="112"/>
      <c r="BT204" s="112"/>
      <c r="BU204" s="112"/>
      <c r="BV204" s="112"/>
      <c r="BW204" s="112"/>
      <c r="BX204" s="112"/>
      <c r="BY204" s="112"/>
      <c r="BZ204" s="112"/>
      <c r="CA204" s="112"/>
      <c r="CB204" s="112"/>
      <c r="CC204" s="112"/>
      <c r="CD204" s="112"/>
      <c r="CE204" s="112"/>
      <c r="CF204" s="178"/>
    </row>
    <row r="205" spans="2:84" ht="15" hidden="1" customHeight="1" x14ac:dyDescent="0.3">
      <c r="B205" s="90"/>
      <c r="C205" s="212">
        <f t="shared" si="5"/>
        <v>191</v>
      </c>
      <c r="D205" s="212"/>
      <c r="E205" s="212"/>
      <c r="F205" s="245"/>
      <c r="G205" s="212"/>
      <c r="H205" s="212"/>
      <c r="I205" s="212"/>
      <c r="J205" s="270"/>
      <c r="K205" s="270"/>
      <c r="L205" s="251"/>
      <c r="M205" s="245"/>
      <c r="N205" s="217"/>
      <c r="O205" s="212"/>
      <c r="P205" s="269"/>
      <c r="Q205" s="254"/>
      <c r="R205" s="109"/>
      <c r="S205" s="156"/>
      <c r="T205" s="156"/>
      <c r="U205" s="156"/>
      <c r="V205" s="153">
        <f t="shared" si="4"/>
        <v>0</v>
      </c>
      <c r="W205" s="90"/>
      <c r="Y205" s="180">
        <v>0</v>
      </c>
      <c r="Z205" s="180">
        <v>0</v>
      </c>
      <c r="AA205" s="180">
        <v>0</v>
      </c>
      <c r="AB205" s="180">
        <v>0</v>
      </c>
      <c r="AC205" s="180">
        <v>0</v>
      </c>
      <c r="AD205" s="180">
        <v>0</v>
      </c>
      <c r="AE205" s="180">
        <v>0</v>
      </c>
      <c r="AF205" s="180">
        <v>0</v>
      </c>
      <c r="AG205" s="180">
        <v>0</v>
      </c>
      <c r="AH205" s="180">
        <v>0</v>
      </c>
      <c r="AI205" s="180">
        <v>0</v>
      </c>
      <c r="AJ205" s="180">
        <v>0</v>
      </c>
      <c r="AK205" s="180">
        <v>0</v>
      </c>
      <c r="AL205" s="180">
        <v>0</v>
      </c>
      <c r="AM205" s="180">
        <v>0</v>
      </c>
      <c r="AN205" s="180">
        <v>0</v>
      </c>
      <c r="AO205" s="180">
        <v>0</v>
      </c>
      <c r="AP205" s="180">
        <v>0</v>
      </c>
      <c r="AQ205" s="180">
        <v>0</v>
      </c>
      <c r="AR205" s="180">
        <v>0</v>
      </c>
      <c r="AS205" s="180">
        <v>0</v>
      </c>
      <c r="AT205" s="180">
        <v>0</v>
      </c>
      <c r="AU205" s="180">
        <v>0</v>
      </c>
      <c r="AV205" s="180">
        <v>0</v>
      </c>
      <c r="AW205" s="180">
        <v>0</v>
      </c>
      <c r="AX205" s="180">
        <v>0</v>
      </c>
      <c r="AY205" s="90"/>
      <c r="AZ205" s="180">
        <v>0</v>
      </c>
      <c r="BA205" s="180">
        <v>0</v>
      </c>
      <c r="BB205" s="180">
        <v>0</v>
      </c>
      <c r="BC205" s="180">
        <v>0</v>
      </c>
      <c r="BD205" s="180">
        <v>0</v>
      </c>
      <c r="BE205" s="180">
        <v>0</v>
      </c>
      <c r="BF205" s="180">
        <v>0</v>
      </c>
      <c r="BG205" s="181"/>
      <c r="BH205" s="90"/>
      <c r="BI205" s="180">
        <v>0</v>
      </c>
      <c r="BJ205" s="180">
        <v>0</v>
      </c>
      <c r="BK205" s="180">
        <v>0</v>
      </c>
      <c r="BL205" s="90"/>
      <c r="BN205" s="90"/>
      <c r="BO205" s="112"/>
      <c r="BP205" s="112"/>
      <c r="BQ205" s="112"/>
      <c r="BR205" s="112"/>
      <c r="BS205" s="112"/>
      <c r="BT205" s="112"/>
      <c r="BU205" s="112"/>
      <c r="BV205" s="112"/>
      <c r="BW205" s="112"/>
      <c r="BX205" s="112"/>
      <c r="BY205" s="112"/>
      <c r="BZ205" s="112"/>
      <c r="CA205" s="112"/>
      <c r="CB205" s="112"/>
      <c r="CC205" s="112"/>
      <c r="CD205" s="112"/>
      <c r="CE205" s="112"/>
      <c r="CF205" s="178"/>
    </row>
    <row r="206" spans="2:84" ht="15" hidden="1" customHeight="1" x14ac:dyDescent="0.3">
      <c r="B206" s="90"/>
      <c r="C206" s="212">
        <f t="shared" si="5"/>
        <v>192</v>
      </c>
      <c r="D206" s="212"/>
      <c r="E206" s="212"/>
      <c r="F206" s="245"/>
      <c r="G206" s="212"/>
      <c r="H206" s="212"/>
      <c r="I206" s="212"/>
      <c r="J206" s="270"/>
      <c r="K206" s="270"/>
      <c r="L206" s="251"/>
      <c r="M206" s="245"/>
      <c r="N206" s="217"/>
      <c r="O206" s="212"/>
      <c r="P206" s="269"/>
      <c r="Q206" s="254"/>
      <c r="R206" s="109"/>
      <c r="S206" s="156"/>
      <c r="T206" s="156"/>
      <c r="U206" s="156"/>
      <c r="V206" s="153">
        <f t="shared" ref="V206:V269" si="6">SUM(T206+U206)</f>
        <v>0</v>
      </c>
      <c r="W206" s="90"/>
      <c r="Y206" s="180">
        <v>0</v>
      </c>
      <c r="Z206" s="180">
        <v>0</v>
      </c>
      <c r="AA206" s="180">
        <v>0</v>
      </c>
      <c r="AB206" s="180">
        <v>0</v>
      </c>
      <c r="AC206" s="180">
        <v>0</v>
      </c>
      <c r="AD206" s="180">
        <v>0</v>
      </c>
      <c r="AE206" s="180">
        <v>0</v>
      </c>
      <c r="AF206" s="180">
        <v>0</v>
      </c>
      <c r="AG206" s="180">
        <v>0</v>
      </c>
      <c r="AH206" s="180">
        <v>0</v>
      </c>
      <c r="AI206" s="180">
        <v>0</v>
      </c>
      <c r="AJ206" s="180">
        <v>0</v>
      </c>
      <c r="AK206" s="180">
        <v>0</v>
      </c>
      <c r="AL206" s="180">
        <v>0</v>
      </c>
      <c r="AM206" s="180">
        <v>0</v>
      </c>
      <c r="AN206" s="180">
        <v>0</v>
      </c>
      <c r="AO206" s="180">
        <v>0</v>
      </c>
      <c r="AP206" s="180">
        <v>0</v>
      </c>
      <c r="AQ206" s="180">
        <v>0</v>
      </c>
      <c r="AR206" s="180">
        <v>0</v>
      </c>
      <c r="AS206" s="180">
        <v>0</v>
      </c>
      <c r="AT206" s="180">
        <v>0</v>
      </c>
      <c r="AU206" s="180">
        <v>0</v>
      </c>
      <c r="AV206" s="180">
        <v>0</v>
      </c>
      <c r="AW206" s="180">
        <v>0</v>
      </c>
      <c r="AX206" s="180">
        <v>0</v>
      </c>
      <c r="AY206" s="90"/>
      <c r="AZ206" s="180">
        <v>0</v>
      </c>
      <c r="BA206" s="180">
        <v>0</v>
      </c>
      <c r="BB206" s="180">
        <v>0</v>
      </c>
      <c r="BC206" s="180">
        <v>0</v>
      </c>
      <c r="BD206" s="180">
        <v>0</v>
      </c>
      <c r="BE206" s="180">
        <v>0</v>
      </c>
      <c r="BF206" s="180">
        <v>0</v>
      </c>
      <c r="BG206" s="181"/>
      <c r="BH206" s="90"/>
      <c r="BI206" s="180">
        <v>0</v>
      </c>
      <c r="BJ206" s="180">
        <v>0</v>
      </c>
      <c r="BK206" s="180">
        <v>0</v>
      </c>
      <c r="BL206" s="90"/>
      <c r="BN206" s="90"/>
      <c r="BO206" s="112"/>
      <c r="BP206" s="112"/>
      <c r="BQ206" s="112"/>
      <c r="BR206" s="112"/>
      <c r="BS206" s="112"/>
      <c r="BT206" s="112"/>
      <c r="BU206" s="112"/>
      <c r="BV206" s="112"/>
      <c r="BW206" s="112"/>
      <c r="BX206" s="112"/>
      <c r="BY206" s="112"/>
      <c r="BZ206" s="112"/>
      <c r="CA206" s="112"/>
      <c r="CB206" s="112"/>
      <c r="CC206" s="112"/>
      <c r="CD206" s="112"/>
      <c r="CE206" s="112"/>
      <c r="CF206" s="178"/>
    </row>
    <row r="207" spans="2:84" ht="15" hidden="1" customHeight="1" x14ac:dyDescent="0.3">
      <c r="B207" s="90"/>
      <c r="C207" s="212">
        <f t="shared" si="5"/>
        <v>193</v>
      </c>
      <c r="D207" s="212"/>
      <c r="E207" s="212"/>
      <c r="F207" s="245"/>
      <c r="G207" s="212"/>
      <c r="H207" s="212"/>
      <c r="I207" s="212"/>
      <c r="J207" s="270"/>
      <c r="K207" s="270"/>
      <c r="L207" s="251"/>
      <c r="M207" s="245"/>
      <c r="N207" s="217"/>
      <c r="O207" s="212"/>
      <c r="P207" s="269"/>
      <c r="Q207" s="254"/>
      <c r="R207" s="109"/>
      <c r="S207" s="156"/>
      <c r="T207" s="156"/>
      <c r="U207" s="156"/>
      <c r="V207" s="153">
        <f t="shared" si="6"/>
        <v>0</v>
      </c>
      <c r="W207" s="90"/>
      <c r="Y207" s="180">
        <v>0</v>
      </c>
      <c r="Z207" s="180">
        <v>0</v>
      </c>
      <c r="AA207" s="180">
        <v>0</v>
      </c>
      <c r="AB207" s="180">
        <v>0</v>
      </c>
      <c r="AC207" s="180">
        <v>0</v>
      </c>
      <c r="AD207" s="180">
        <v>0</v>
      </c>
      <c r="AE207" s="180">
        <v>0</v>
      </c>
      <c r="AF207" s="180">
        <v>0</v>
      </c>
      <c r="AG207" s="180">
        <v>0</v>
      </c>
      <c r="AH207" s="180">
        <v>0</v>
      </c>
      <c r="AI207" s="180">
        <v>0</v>
      </c>
      <c r="AJ207" s="180">
        <v>0</v>
      </c>
      <c r="AK207" s="180">
        <v>0</v>
      </c>
      <c r="AL207" s="180">
        <v>0</v>
      </c>
      <c r="AM207" s="180">
        <v>0</v>
      </c>
      <c r="AN207" s="180">
        <v>0</v>
      </c>
      <c r="AO207" s="180">
        <v>0</v>
      </c>
      <c r="AP207" s="180">
        <v>0</v>
      </c>
      <c r="AQ207" s="180">
        <v>0</v>
      </c>
      <c r="AR207" s="180">
        <v>0</v>
      </c>
      <c r="AS207" s="180">
        <v>0</v>
      </c>
      <c r="AT207" s="180">
        <v>0</v>
      </c>
      <c r="AU207" s="180">
        <v>0</v>
      </c>
      <c r="AV207" s="180">
        <v>0</v>
      </c>
      <c r="AW207" s="180">
        <v>0</v>
      </c>
      <c r="AX207" s="180">
        <v>0</v>
      </c>
      <c r="AY207" s="90"/>
      <c r="AZ207" s="180">
        <v>0</v>
      </c>
      <c r="BA207" s="180">
        <v>0</v>
      </c>
      <c r="BB207" s="180">
        <v>0</v>
      </c>
      <c r="BC207" s="180">
        <v>0</v>
      </c>
      <c r="BD207" s="180">
        <v>0</v>
      </c>
      <c r="BE207" s="180">
        <v>0</v>
      </c>
      <c r="BF207" s="180">
        <v>0</v>
      </c>
      <c r="BG207" s="181"/>
      <c r="BH207" s="90"/>
      <c r="BI207" s="180">
        <v>0</v>
      </c>
      <c r="BJ207" s="180">
        <v>0</v>
      </c>
      <c r="BK207" s="180">
        <v>0</v>
      </c>
      <c r="BL207" s="90"/>
      <c r="BN207" s="90"/>
      <c r="BO207" s="112"/>
      <c r="BP207" s="112"/>
      <c r="BQ207" s="112"/>
      <c r="BR207" s="112"/>
      <c r="BS207" s="112"/>
      <c r="BT207" s="112"/>
      <c r="BU207" s="112"/>
      <c r="BV207" s="112"/>
      <c r="BW207" s="112"/>
      <c r="BX207" s="112"/>
      <c r="BY207" s="112"/>
      <c r="BZ207" s="112"/>
      <c r="CA207" s="112"/>
      <c r="CB207" s="112"/>
      <c r="CC207" s="112"/>
      <c r="CD207" s="112"/>
      <c r="CE207" s="112"/>
      <c r="CF207" s="178"/>
    </row>
    <row r="208" spans="2:84" ht="15" hidden="1" customHeight="1" x14ac:dyDescent="0.3">
      <c r="B208" s="90"/>
      <c r="C208" s="212">
        <f t="shared" si="5"/>
        <v>194</v>
      </c>
      <c r="D208" s="212"/>
      <c r="E208" s="212"/>
      <c r="F208" s="245"/>
      <c r="G208" s="212"/>
      <c r="H208" s="212"/>
      <c r="I208" s="212"/>
      <c r="J208" s="270"/>
      <c r="K208" s="270"/>
      <c r="L208" s="251"/>
      <c r="M208" s="245"/>
      <c r="N208" s="217"/>
      <c r="O208" s="212"/>
      <c r="P208" s="269"/>
      <c r="Q208" s="254"/>
      <c r="R208" s="109"/>
      <c r="S208" s="156"/>
      <c r="T208" s="156"/>
      <c r="U208" s="156"/>
      <c r="V208" s="153">
        <f t="shared" si="6"/>
        <v>0</v>
      </c>
      <c r="W208" s="90"/>
      <c r="Y208" s="180">
        <v>0</v>
      </c>
      <c r="Z208" s="180">
        <v>0</v>
      </c>
      <c r="AA208" s="180">
        <v>0</v>
      </c>
      <c r="AB208" s="180">
        <v>0</v>
      </c>
      <c r="AC208" s="180">
        <v>0</v>
      </c>
      <c r="AD208" s="180">
        <v>0</v>
      </c>
      <c r="AE208" s="180">
        <v>0</v>
      </c>
      <c r="AF208" s="180">
        <v>0</v>
      </c>
      <c r="AG208" s="180">
        <v>0</v>
      </c>
      <c r="AH208" s="180">
        <v>0</v>
      </c>
      <c r="AI208" s="180">
        <v>0</v>
      </c>
      <c r="AJ208" s="180">
        <v>0</v>
      </c>
      <c r="AK208" s="180">
        <v>0</v>
      </c>
      <c r="AL208" s="180">
        <v>0</v>
      </c>
      <c r="AM208" s="180">
        <v>0</v>
      </c>
      <c r="AN208" s="180">
        <v>0</v>
      </c>
      <c r="AO208" s="180">
        <v>0</v>
      </c>
      <c r="AP208" s="180">
        <v>0</v>
      </c>
      <c r="AQ208" s="180">
        <v>0</v>
      </c>
      <c r="AR208" s="180">
        <v>0</v>
      </c>
      <c r="AS208" s="180">
        <v>0</v>
      </c>
      <c r="AT208" s="180">
        <v>0</v>
      </c>
      <c r="AU208" s="180">
        <v>0</v>
      </c>
      <c r="AV208" s="180">
        <v>0</v>
      </c>
      <c r="AW208" s="180">
        <v>0</v>
      </c>
      <c r="AX208" s="180">
        <v>0</v>
      </c>
      <c r="AY208" s="90"/>
      <c r="AZ208" s="180">
        <v>0</v>
      </c>
      <c r="BA208" s="180">
        <v>0</v>
      </c>
      <c r="BB208" s="180">
        <v>0</v>
      </c>
      <c r="BC208" s="180">
        <v>0</v>
      </c>
      <c r="BD208" s="180">
        <v>0</v>
      </c>
      <c r="BE208" s="180">
        <v>0</v>
      </c>
      <c r="BF208" s="180">
        <v>0</v>
      </c>
      <c r="BG208" s="181"/>
      <c r="BH208" s="90"/>
      <c r="BI208" s="180">
        <v>0</v>
      </c>
      <c r="BJ208" s="180">
        <v>0</v>
      </c>
      <c r="BK208" s="180">
        <v>0</v>
      </c>
      <c r="BL208" s="90"/>
      <c r="BN208" s="90"/>
      <c r="BO208" s="112"/>
      <c r="BP208" s="112"/>
      <c r="BQ208" s="112"/>
      <c r="BR208" s="112"/>
      <c r="BS208" s="112"/>
      <c r="BT208" s="112"/>
      <c r="BU208" s="112"/>
      <c r="BV208" s="112"/>
      <c r="BW208" s="112"/>
      <c r="BX208" s="112"/>
      <c r="BY208" s="112"/>
      <c r="BZ208" s="112"/>
      <c r="CA208" s="112"/>
      <c r="CB208" s="112"/>
      <c r="CC208" s="112"/>
      <c r="CD208" s="112"/>
      <c r="CE208" s="112"/>
      <c r="CF208" s="178"/>
    </row>
    <row r="209" spans="2:84" ht="15" hidden="1" customHeight="1" x14ac:dyDescent="0.3">
      <c r="B209" s="90"/>
      <c r="C209" s="212">
        <f t="shared" ref="C209:C238" si="7">C208+1</f>
        <v>195</v>
      </c>
      <c r="D209" s="212"/>
      <c r="E209" s="212"/>
      <c r="F209" s="245"/>
      <c r="G209" s="212"/>
      <c r="H209" s="212"/>
      <c r="I209" s="212"/>
      <c r="J209" s="270"/>
      <c r="K209" s="270"/>
      <c r="L209" s="251"/>
      <c r="M209" s="245"/>
      <c r="N209" s="217"/>
      <c r="O209" s="212"/>
      <c r="P209" s="269"/>
      <c r="Q209" s="254"/>
      <c r="R209" s="109"/>
      <c r="S209" s="156"/>
      <c r="T209" s="156"/>
      <c r="U209" s="156"/>
      <c r="V209" s="153">
        <f t="shared" si="6"/>
        <v>0</v>
      </c>
      <c r="W209" s="90"/>
      <c r="Y209" s="180">
        <v>0</v>
      </c>
      <c r="Z209" s="180">
        <v>0</v>
      </c>
      <c r="AA209" s="180">
        <v>0</v>
      </c>
      <c r="AB209" s="180">
        <v>0</v>
      </c>
      <c r="AC209" s="180">
        <v>0</v>
      </c>
      <c r="AD209" s="180">
        <v>0</v>
      </c>
      <c r="AE209" s="180">
        <v>0</v>
      </c>
      <c r="AF209" s="180">
        <v>0</v>
      </c>
      <c r="AG209" s="180">
        <v>0</v>
      </c>
      <c r="AH209" s="180">
        <v>0</v>
      </c>
      <c r="AI209" s="180">
        <v>0</v>
      </c>
      <c r="AJ209" s="180">
        <v>0</v>
      </c>
      <c r="AK209" s="180">
        <v>0</v>
      </c>
      <c r="AL209" s="180">
        <v>0</v>
      </c>
      <c r="AM209" s="180">
        <v>0</v>
      </c>
      <c r="AN209" s="180">
        <v>0</v>
      </c>
      <c r="AO209" s="180">
        <v>0</v>
      </c>
      <c r="AP209" s="180">
        <v>0</v>
      </c>
      <c r="AQ209" s="180">
        <v>0</v>
      </c>
      <c r="AR209" s="180">
        <v>0</v>
      </c>
      <c r="AS209" s="180">
        <v>0</v>
      </c>
      <c r="AT209" s="180">
        <v>0</v>
      </c>
      <c r="AU209" s="180">
        <v>0</v>
      </c>
      <c r="AV209" s="180">
        <v>0</v>
      </c>
      <c r="AW209" s="180">
        <v>0</v>
      </c>
      <c r="AX209" s="180">
        <v>0</v>
      </c>
      <c r="AY209" s="90"/>
      <c r="AZ209" s="180">
        <v>0</v>
      </c>
      <c r="BA209" s="180">
        <v>0</v>
      </c>
      <c r="BB209" s="180">
        <v>0</v>
      </c>
      <c r="BC209" s="180">
        <v>0</v>
      </c>
      <c r="BD209" s="180">
        <v>0</v>
      </c>
      <c r="BE209" s="180">
        <v>0</v>
      </c>
      <c r="BF209" s="180">
        <v>0</v>
      </c>
      <c r="BG209" s="181"/>
      <c r="BH209" s="90"/>
      <c r="BI209" s="180">
        <v>0</v>
      </c>
      <c r="BJ209" s="180">
        <v>0</v>
      </c>
      <c r="BK209" s="180">
        <v>0</v>
      </c>
      <c r="BL209" s="90"/>
      <c r="BN209" s="90"/>
      <c r="BO209" s="112"/>
      <c r="BP209" s="112"/>
      <c r="BQ209" s="112"/>
      <c r="BR209" s="112"/>
      <c r="BS209" s="112"/>
      <c r="BT209" s="112"/>
      <c r="BU209" s="112"/>
      <c r="BV209" s="112"/>
      <c r="BW209" s="112"/>
      <c r="BX209" s="112"/>
      <c r="BY209" s="112"/>
      <c r="BZ209" s="112"/>
      <c r="CA209" s="112"/>
      <c r="CB209" s="112"/>
      <c r="CC209" s="112"/>
      <c r="CD209" s="112"/>
      <c r="CE209" s="112"/>
      <c r="CF209" s="178"/>
    </row>
    <row r="210" spans="2:84" ht="15" hidden="1" customHeight="1" x14ac:dyDescent="0.3">
      <c r="B210" s="90"/>
      <c r="C210" s="212">
        <f t="shared" si="7"/>
        <v>196</v>
      </c>
      <c r="D210" s="212"/>
      <c r="E210" s="212"/>
      <c r="F210" s="245"/>
      <c r="G210" s="212"/>
      <c r="H210" s="212"/>
      <c r="I210" s="212"/>
      <c r="J210" s="270"/>
      <c r="K210" s="270"/>
      <c r="L210" s="251"/>
      <c r="M210" s="245"/>
      <c r="N210" s="217"/>
      <c r="O210" s="212"/>
      <c r="P210" s="269"/>
      <c r="Q210" s="254"/>
      <c r="R210" s="109"/>
      <c r="S210" s="156"/>
      <c r="T210" s="156"/>
      <c r="U210" s="156"/>
      <c r="V210" s="153">
        <f t="shared" si="6"/>
        <v>0</v>
      </c>
      <c r="W210" s="90"/>
      <c r="Y210" s="180">
        <v>0</v>
      </c>
      <c r="Z210" s="180">
        <v>0</v>
      </c>
      <c r="AA210" s="180">
        <v>0</v>
      </c>
      <c r="AB210" s="180">
        <v>0</v>
      </c>
      <c r="AC210" s="180">
        <v>0</v>
      </c>
      <c r="AD210" s="180">
        <v>0</v>
      </c>
      <c r="AE210" s="180">
        <v>0</v>
      </c>
      <c r="AF210" s="180">
        <v>0</v>
      </c>
      <c r="AG210" s="180">
        <v>0</v>
      </c>
      <c r="AH210" s="180">
        <v>0</v>
      </c>
      <c r="AI210" s="180">
        <v>0</v>
      </c>
      <c r="AJ210" s="180">
        <v>0</v>
      </c>
      <c r="AK210" s="180">
        <v>0</v>
      </c>
      <c r="AL210" s="180">
        <v>0</v>
      </c>
      <c r="AM210" s="180">
        <v>0</v>
      </c>
      <c r="AN210" s="180">
        <v>0</v>
      </c>
      <c r="AO210" s="180">
        <v>0</v>
      </c>
      <c r="AP210" s="180">
        <v>0</v>
      </c>
      <c r="AQ210" s="180">
        <v>0</v>
      </c>
      <c r="AR210" s="180">
        <v>0</v>
      </c>
      <c r="AS210" s="180">
        <v>0</v>
      </c>
      <c r="AT210" s="180">
        <v>0</v>
      </c>
      <c r="AU210" s="180">
        <v>0</v>
      </c>
      <c r="AV210" s="180">
        <v>0</v>
      </c>
      <c r="AW210" s="180">
        <v>0</v>
      </c>
      <c r="AX210" s="180">
        <v>0</v>
      </c>
      <c r="AY210" s="90"/>
      <c r="AZ210" s="180">
        <v>0</v>
      </c>
      <c r="BA210" s="180">
        <v>0</v>
      </c>
      <c r="BB210" s="180">
        <v>0</v>
      </c>
      <c r="BC210" s="180">
        <v>0</v>
      </c>
      <c r="BD210" s="180">
        <v>0</v>
      </c>
      <c r="BE210" s="180">
        <v>0</v>
      </c>
      <c r="BF210" s="180">
        <v>0</v>
      </c>
      <c r="BG210" s="181"/>
      <c r="BH210" s="90"/>
      <c r="BI210" s="180">
        <v>0</v>
      </c>
      <c r="BJ210" s="180">
        <v>0</v>
      </c>
      <c r="BK210" s="180">
        <v>0</v>
      </c>
      <c r="BL210" s="90"/>
      <c r="BN210" s="90"/>
      <c r="BO210" s="112"/>
      <c r="BP210" s="112"/>
      <c r="BQ210" s="112"/>
      <c r="BR210" s="112"/>
      <c r="BS210" s="112"/>
      <c r="BT210" s="112"/>
      <c r="BU210" s="112"/>
      <c r="BV210" s="112"/>
      <c r="BW210" s="112"/>
      <c r="BX210" s="112"/>
      <c r="BY210" s="112"/>
      <c r="BZ210" s="112"/>
      <c r="CA210" s="112"/>
      <c r="CB210" s="112"/>
      <c r="CC210" s="112"/>
      <c r="CD210" s="112"/>
      <c r="CE210" s="112"/>
      <c r="CF210" s="178"/>
    </row>
    <row r="211" spans="2:84" ht="15" hidden="1" customHeight="1" x14ac:dyDescent="0.3">
      <c r="B211" s="90"/>
      <c r="C211" s="212">
        <f t="shared" si="7"/>
        <v>197</v>
      </c>
      <c r="D211" s="212"/>
      <c r="E211" s="212"/>
      <c r="F211" s="245"/>
      <c r="G211" s="212"/>
      <c r="H211" s="212"/>
      <c r="I211" s="212"/>
      <c r="J211" s="270"/>
      <c r="K211" s="270"/>
      <c r="L211" s="251"/>
      <c r="M211" s="245"/>
      <c r="N211" s="217"/>
      <c r="O211" s="212"/>
      <c r="P211" s="269"/>
      <c r="Q211" s="254"/>
      <c r="R211" s="109"/>
      <c r="S211" s="156"/>
      <c r="T211" s="156"/>
      <c r="U211" s="156"/>
      <c r="V211" s="153">
        <f t="shared" si="6"/>
        <v>0</v>
      </c>
      <c r="W211" s="90"/>
      <c r="Y211" s="180">
        <v>0</v>
      </c>
      <c r="Z211" s="180">
        <v>0</v>
      </c>
      <c r="AA211" s="180">
        <v>0</v>
      </c>
      <c r="AB211" s="180">
        <v>0</v>
      </c>
      <c r="AC211" s="180">
        <v>0</v>
      </c>
      <c r="AD211" s="180">
        <v>0</v>
      </c>
      <c r="AE211" s="180">
        <v>0</v>
      </c>
      <c r="AF211" s="180">
        <v>0</v>
      </c>
      <c r="AG211" s="180">
        <v>0</v>
      </c>
      <c r="AH211" s="180">
        <v>0</v>
      </c>
      <c r="AI211" s="180">
        <v>0</v>
      </c>
      <c r="AJ211" s="180">
        <v>0</v>
      </c>
      <c r="AK211" s="180">
        <v>0</v>
      </c>
      <c r="AL211" s="180">
        <v>0</v>
      </c>
      <c r="AM211" s="180">
        <v>0</v>
      </c>
      <c r="AN211" s="180">
        <v>0</v>
      </c>
      <c r="AO211" s="180">
        <v>0</v>
      </c>
      <c r="AP211" s="180">
        <v>0</v>
      </c>
      <c r="AQ211" s="180">
        <v>0</v>
      </c>
      <c r="AR211" s="180">
        <v>0</v>
      </c>
      <c r="AS211" s="180">
        <v>0</v>
      </c>
      <c r="AT211" s="180">
        <v>0</v>
      </c>
      <c r="AU211" s="180">
        <v>0</v>
      </c>
      <c r="AV211" s="180">
        <v>0</v>
      </c>
      <c r="AW211" s="180">
        <v>0</v>
      </c>
      <c r="AX211" s="180">
        <v>0</v>
      </c>
      <c r="AY211" s="90"/>
      <c r="AZ211" s="180">
        <v>0</v>
      </c>
      <c r="BA211" s="180">
        <v>0</v>
      </c>
      <c r="BB211" s="180">
        <v>0</v>
      </c>
      <c r="BC211" s="180">
        <v>0</v>
      </c>
      <c r="BD211" s="180">
        <v>0</v>
      </c>
      <c r="BE211" s="180">
        <v>0</v>
      </c>
      <c r="BF211" s="180">
        <v>0</v>
      </c>
      <c r="BG211" s="181"/>
      <c r="BH211" s="90"/>
      <c r="BI211" s="180">
        <v>0</v>
      </c>
      <c r="BJ211" s="180">
        <v>0</v>
      </c>
      <c r="BK211" s="180">
        <v>0</v>
      </c>
      <c r="BL211" s="90"/>
      <c r="BN211" s="90"/>
      <c r="BO211" s="112"/>
      <c r="BP211" s="112"/>
      <c r="BQ211" s="112"/>
      <c r="BR211" s="112"/>
      <c r="BS211" s="112"/>
      <c r="BT211" s="112"/>
      <c r="BU211" s="112"/>
      <c r="BV211" s="112"/>
      <c r="BW211" s="112"/>
      <c r="BX211" s="112"/>
      <c r="BY211" s="112"/>
      <c r="BZ211" s="112"/>
      <c r="CA211" s="112"/>
      <c r="CB211" s="112"/>
      <c r="CC211" s="112"/>
      <c r="CD211" s="112"/>
      <c r="CE211" s="112"/>
      <c r="CF211" s="178"/>
    </row>
    <row r="212" spans="2:84" ht="15" hidden="1" customHeight="1" x14ac:dyDescent="0.3">
      <c r="B212" s="90"/>
      <c r="C212" s="212">
        <f t="shared" si="7"/>
        <v>198</v>
      </c>
      <c r="D212" s="212"/>
      <c r="E212" s="212"/>
      <c r="F212" s="245"/>
      <c r="G212" s="212"/>
      <c r="H212" s="212"/>
      <c r="I212" s="212"/>
      <c r="J212" s="270"/>
      <c r="K212" s="270"/>
      <c r="L212" s="251"/>
      <c r="M212" s="245"/>
      <c r="N212" s="217"/>
      <c r="O212" s="212"/>
      <c r="P212" s="269"/>
      <c r="Q212" s="254"/>
      <c r="R212" s="109"/>
      <c r="S212" s="156"/>
      <c r="T212" s="156"/>
      <c r="U212" s="156"/>
      <c r="V212" s="153">
        <f t="shared" si="6"/>
        <v>0</v>
      </c>
      <c r="W212" s="90"/>
      <c r="Y212" s="180">
        <v>0</v>
      </c>
      <c r="Z212" s="180">
        <v>0</v>
      </c>
      <c r="AA212" s="180">
        <v>0</v>
      </c>
      <c r="AB212" s="180">
        <v>0</v>
      </c>
      <c r="AC212" s="180">
        <v>0</v>
      </c>
      <c r="AD212" s="180">
        <v>0</v>
      </c>
      <c r="AE212" s="180">
        <v>0</v>
      </c>
      <c r="AF212" s="180">
        <v>0</v>
      </c>
      <c r="AG212" s="180">
        <v>0</v>
      </c>
      <c r="AH212" s="180">
        <v>0</v>
      </c>
      <c r="AI212" s="180">
        <v>0</v>
      </c>
      <c r="AJ212" s="180">
        <v>0</v>
      </c>
      <c r="AK212" s="180">
        <v>0</v>
      </c>
      <c r="AL212" s="180">
        <v>0</v>
      </c>
      <c r="AM212" s="180">
        <v>0</v>
      </c>
      <c r="AN212" s="180">
        <v>0</v>
      </c>
      <c r="AO212" s="180">
        <v>0</v>
      </c>
      <c r="AP212" s="180">
        <v>0</v>
      </c>
      <c r="AQ212" s="180">
        <v>0</v>
      </c>
      <c r="AR212" s="180">
        <v>0</v>
      </c>
      <c r="AS212" s="180">
        <v>0</v>
      </c>
      <c r="AT212" s="180">
        <v>0</v>
      </c>
      <c r="AU212" s="180">
        <v>0</v>
      </c>
      <c r="AV212" s="180">
        <v>0</v>
      </c>
      <c r="AW212" s="180">
        <v>0</v>
      </c>
      <c r="AX212" s="180">
        <v>0</v>
      </c>
      <c r="AY212" s="90"/>
      <c r="AZ212" s="180">
        <v>0</v>
      </c>
      <c r="BA212" s="180">
        <v>0</v>
      </c>
      <c r="BB212" s="180">
        <v>0</v>
      </c>
      <c r="BC212" s="180">
        <v>0</v>
      </c>
      <c r="BD212" s="180">
        <v>0</v>
      </c>
      <c r="BE212" s="180">
        <v>0</v>
      </c>
      <c r="BF212" s="180">
        <v>0</v>
      </c>
      <c r="BG212" s="181"/>
      <c r="BH212" s="90"/>
      <c r="BI212" s="180">
        <v>0</v>
      </c>
      <c r="BJ212" s="180">
        <v>0</v>
      </c>
      <c r="BK212" s="180">
        <v>0</v>
      </c>
      <c r="BL212" s="90"/>
      <c r="BN212" s="90"/>
      <c r="BO212" s="112"/>
      <c r="BP212" s="112"/>
      <c r="BQ212" s="112"/>
      <c r="BR212" s="112"/>
      <c r="BS212" s="112"/>
      <c r="BT212" s="112"/>
      <c r="BU212" s="112"/>
      <c r="BV212" s="112"/>
      <c r="BW212" s="112"/>
      <c r="BX212" s="112"/>
      <c r="BY212" s="112"/>
      <c r="BZ212" s="112"/>
      <c r="CA212" s="112"/>
      <c r="CB212" s="112"/>
      <c r="CC212" s="112"/>
      <c r="CD212" s="112"/>
      <c r="CE212" s="112"/>
      <c r="CF212" s="178"/>
    </row>
    <row r="213" spans="2:84" ht="15" hidden="1" customHeight="1" x14ac:dyDescent="0.3">
      <c r="B213" s="90"/>
      <c r="C213" s="212">
        <f t="shared" si="7"/>
        <v>199</v>
      </c>
      <c r="D213" s="212"/>
      <c r="E213" s="212"/>
      <c r="F213" s="245"/>
      <c r="G213" s="212"/>
      <c r="H213" s="212"/>
      <c r="I213" s="212"/>
      <c r="J213" s="270"/>
      <c r="K213" s="270"/>
      <c r="L213" s="251"/>
      <c r="M213" s="245"/>
      <c r="N213" s="217"/>
      <c r="O213" s="212"/>
      <c r="P213" s="254"/>
      <c r="Q213" s="254"/>
      <c r="R213" s="109"/>
      <c r="S213" s="156"/>
      <c r="T213" s="156"/>
      <c r="U213" s="156"/>
      <c r="V213" s="153">
        <f t="shared" si="6"/>
        <v>0</v>
      </c>
      <c r="W213" s="90"/>
      <c r="Y213" s="180">
        <v>0</v>
      </c>
      <c r="Z213" s="180">
        <v>0</v>
      </c>
      <c r="AA213" s="180">
        <v>0</v>
      </c>
      <c r="AB213" s="180">
        <v>0</v>
      </c>
      <c r="AC213" s="180">
        <v>0</v>
      </c>
      <c r="AD213" s="180">
        <v>0</v>
      </c>
      <c r="AE213" s="180">
        <v>0</v>
      </c>
      <c r="AF213" s="180">
        <v>0</v>
      </c>
      <c r="AG213" s="180">
        <v>0</v>
      </c>
      <c r="AH213" s="180">
        <v>0</v>
      </c>
      <c r="AI213" s="180">
        <v>0</v>
      </c>
      <c r="AJ213" s="180">
        <v>0</v>
      </c>
      <c r="AK213" s="180">
        <v>0</v>
      </c>
      <c r="AL213" s="180">
        <v>0</v>
      </c>
      <c r="AM213" s="180">
        <v>0</v>
      </c>
      <c r="AN213" s="180">
        <v>0</v>
      </c>
      <c r="AO213" s="180">
        <v>0</v>
      </c>
      <c r="AP213" s="180">
        <v>0</v>
      </c>
      <c r="AQ213" s="180">
        <v>0</v>
      </c>
      <c r="AR213" s="180">
        <v>0</v>
      </c>
      <c r="AS213" s="180">
        <v>0</v>
      </c>
      <c r="AT213" s="180">
        <v>0</v>
      </c>
      <c r="AU213" s="180">
        <v>0</v>
      </c>
      <c r="AV213" s="180">
        <v>0</v>
      </c>
      <c r="AW213" s="180">
        <v>0</v>
      </c>
      <c r="AX213" s="180">
        <v>0</v>
      </c>
      <c r="AY213" s="90"/>
      <c r="AZ213" s="180">
        <v>0</v>
      </c>
      <c r="BA213" s="180">
        <v>0</v>
      </c>
      <c r="BB213" s="180">
        <v>0</v>
      </c>
      <c r="BC213" s="180">
        <v>0</v>
      </c>
      <c r="BD213" s="180">
        <v>0</v>
      </c>
      <c r="BE213" s="180">
        <v>0</v>
      </c>
      <c r="BF213" s="180">
        <v>0</v>
      </c>
      <c r="BG213" s="181"/>
      <c r="BH213" s="90"/>
      <c r="BI213" s="180">
        <v>0</v>
      </c>
      <c r="BJ213" s="180">
        <v>0</v>
      </c>
      <c r="BK213" s="180">
        <v>0</v>
      </c>
      <c r="BL213" s="90"/>
      <c r="BN213" s="90"/>
      <c r="BO213" s="112"/>
      <c r="BP213" s="112"/>
      <c r="BQ213" s="112"/>
      <c r="BR213" s="112"/>
      <c r="BS213" s="112"/>
      <c r="BT213" s="112"/>
      <c r="BU213" s="112"/>
      <c r="BV213" s="112"/>
      <c r="BW213" s="112"/>
      <c r="BX213" s="112"/>
      <c r="BY213" s="112"/>
      <c r="BZ213" s="112"/>
      <c r="CA213" s="112"/>
      <c r="CB213" s="112"/>
      <c r="CC213" s="112"/>
      <c r="CD213" s="112"/>
      <c r="CE213" s="112"/>
      <c r="CF213" s="178"/>
    </row>
    <row r="214" spans="2:84" ht="15" hidden="1" customHeight="1" x14ac:dyDescent="0.3">
      <c r="B214" s="90"/>
      <c r="C214" s="212">
        <f t="shared" si="7"/>
        <v>200</v>
      </c>
      <c r="D214" s="212"/>
      <c r="E214" s="212"/>
      <c r="F214" s="245"/>
      <c r="G214" s="212"/>
      <c r="H214" s="212"/>
      <c r="I214" s="212"/>
      <c r="J214" s="270"/>
      <c r="K214" s="270"/>
      <c r="L214" s="251"/>
      <c r="M214" s="245"/>
      <c r="N214" s="217"/>
      <c r="O214" s="212"/>
      <c r="P214" s="269"/>
      <c r="Q214" s="254"/>
      <c r="R214" s="109"/>
      <c r="S214" s="156"/>
      <c r="T214" s="156"/>
      <c r="U214" s="156"/>
      <c r="V214" s="153">
        <f t="shared" si="6"/>
        <v>0</v>
      </c>
      <c r="W214" s="90"/>
      <c r="Y214" s="180">
        <v>0</v>
      </c>
      <c r="Z214" s="180">
        <v>0</v>
      </c>
      <c r="AA214" s="180">
        <v>0</v>
      </c>
      <c r="AB214" s="180">
        <v>0</v>
      </c>
      <c r="AC214" s="180">
        <v>0</v>
      </c>
      <c r="AD214" s="180">
        <v>0</v>
      </c>
      <c r="AE214" s="180">
        <v>0</v>
      </c>
      <c r="AF214" s="180">
        <v>0</v>
      </c>
      <c r="AG214" s="180">
        <v>0</v>
      </c>
      <c r="AH214" s="180">
        <v>0</v>
      </c>
      <c r="AI214" s="180">
        <v>0</v>
      </c>
      <c r="AJ214" s="180">
        <v>0</v>
      </c>
      <c r="AK214" s="180">
        <v>0</v>
      </c>
      <c r="AL214" s="180">
        <v>0</v>
      </c>
      <c r="AM214" s="180">
        <v>0</v>
      </c>
      <c r="AN214" s="180">
        <v>0</v>
      </c>
      <c r="AO214" s="180">
        <v>0</v>
      </c>
      <c r="AP214" s="180">
        <v>0</v>
      </c>
      <c r="AQ214" s="180">
        <v>0</v>
      </c>
      <c r="AR214" s="180">
        <v>0</v>
      </c>
      <c r="AS214" s="180">
        <v>0</v>
      </c>
      <c r="AT214" s="180">
        <v>0</v>
      </c>
      <c r="AU214" s="180">
        <v>0</v>
      </c>
      <c r="AV214" s="180">
        <v>0</v>
      </c>
      <c r="AW214" s="180">
        <v>0</v>
      </c>
      <c r="AX214" s="180">
        <v>0</v>
      </c>
      <c r="AY214" s="90"/>
      <c r="AZ214" s="180">
        <v>0</v>
      </c>
      <c r="BA214" s="180">
        <v>0</v>
      </c>
      <c r="BB214" s="180">
        <v>0</v>
      </c>
      <c r="BC214" s="180">
        <v>0</v>
      </c>
      <c r="BD214" s="180">
        <v>0</v>
      </c>
      <c r="BE214" s="180">
        <v>0</v>
      </c>
      <c r="BF214" s="180">
        <v>0</v>
      </c>
      <c r="BG214" s="181"/>
      <c r="BH214" s="90"/>
      <c r="BI214" s="180">
        <v>0</v>
      </c>
      <c r="BJ214" s="180">
        <v>0</v>
      </c>
      <c r="BK214" s="180">
        <v>0</v>
      </c>
      <c r="BL214" s="90"/>
      <c r="BN214" s="90"/>
      <c r="BO214" s="112"/>
      <c r="BP214" s="112"/>
      <c r="BQ214" s="112"/>
      <c r="BR214" s="112"/>
      <c r="BS214" s="112"/>
      <c r="BT214" s="112"/>
      <c r="BU214" s="112"/>
      <c r="BV214" s="112"/>
      <c r="BW214" s="112"/>
      <c r="BX214" s="112"/>
      <c r="BY214" s="112"/>
      <c r="BZ214" s="112"/>
      <c r="CA214" s="112"/>
      <c r="CB214" s="112"/>
      <c r="CC214" s="112"/>
      <c r="CD214" s="112"/>
      <c r="CE214" s="112"/>
      <c r="CF214" s="178"/>
    </row>
    <row r="215" spans="2:84" ht="15" hidden="1" customHeight="1" x14ac:dyDescent="0.3">
      <c r="B215" s="90"/>
      <c r="C215" s="212">
        <f t="shared" si="7"/>
        <v>201</v>
      </c>
      <c r="D215" s="212"/>
      <c r="E215" s="212"/>
      <c r="F215" s="245"/>
      <c r="G215" s="212"/>
      <c r="H215" s="212"/>
      <c r="I215" s="212"/>
      <c r="J215" s="270"/>
      <c r="K215" s="270"/>
      <c r="L215" s="251"/>
      <c r="M215" s="245"/>
      <c r="N215" s="217"/>
      <c r="O215" s="212"/>
      <c r="P215" s="269"/>
      <c r="Q215" s="254"/>
      <c r="R215" s="109"/>
      <c r="S215" s="156"/>
      <c r="T215" s="156"/>
      <c r="U215" s="156"/>
      <c r="V215" s="153">
        <f t="shared" si="6"/>
        <v>0</v>
      </c>
      <c r="W215" s="90"/>
      <c r="Y215" s="180">
        <v>0</v>
      </c>
      <c r="Z215" s="180">
        <v>0</v>
      </c>
      <c r="AA215" s="180">
        <v>0</v>
      </c>
      <c r="AB215" s="180">
        <v>0</v>
      </c>
      <c r="AC215" s="180">
        <v>0</v>
      </c>
      <c r="AD215" s="180">
        <v>0</v>
      </c>
      <c r="AE215" s="180">
        <v>0</v>
      </c>
      <c r="AF215" s="180">
        <v>0</v>
      </c>
      <c r="AG215" s="180">
        <v>0</v>
      </c>
      <c r="AH215" s="180">
        <v>0</v>
      </c>
      <c r="AI215" s="180">
        <v>0</v>
      </c>
      <c r="AJ215" s="180">
        <v>0</v>
      </c>
      <c r="AK215" s="180">
        <v>0</v>
      </c>
      <c r="AL215" s="180">
        <v>0</v>
      </c>
      <c r="AM215" s="180">
        <v>0</v>
      </c>
      <c r="AN215" s="180">
        <v>0</v>
      </c>
      <c r="AO215" s="180">
        <v>0</v>
      </c>
      <c r="AP215" s="180">
        <v>0</v>
      </c>
      <c r="AQ215" s="180">
        <v>0</v>
      </c>
      <c r="AR215" s="180">
        <v>0</v>
      </c>
      <c r="AS215" s="180">
        <v>0</v>
      </c>
      <c r="AT215" s="180">
        <v>0</v>
      </c>
      <c r="AU215" s="180">
        <v>0</v>
      </c>
      <c r="AV215" s="180">
        <v>0</v>
      </c>
      <c r="AW215" s="180">
        <v>0</v>
      </c>
      <c r="AX215" s="180">
        <v>0</v>
      </c>
      <c r="AY215" s="90"/>
      <c r="AZ215" s="180">
        <v>0</v>
      </c>
      <c r="BA215" s="180">
        <v>0</v>
      </c>
      <c r="BB215" s="180">
        <v>0</v>
      </c>
      <c r="BC215" s="180">
        <v>0</v>
      </c>
      <c r="BD215" s="180">
        <v>0</v>
      </c>
      <c r="BE215" s="180">
        <v>0</v>
      </c>
      <c r="BF215" s="180">
        <v>0</v>
      </c>
      <c r="BG215" s="181"/>
      <c r="BH215" s="90"/>
      <c r="BI215" s="180">
        <v>0</v>
      </c>
      <c r="BJ215" s="180">
        <v>0</v>
      </c>
      <c r="BK215" s="180">
        <v>0</v>
      </c>
      <c r="BL215" s="90"/>
      <c r="BN215" s="90"/>
      <c r="BO215" s="112"/>
      <c r="BP215" s="112"/>
      <c r="BQ215" s="112"/>
      <c r="BR215" s="112"/>
      <c r="BS215" s="112"/>
      <c r="BT215" s="112"/>
      <c r="BU215" s="112"/>
      <c r="BV215" s="112"/>
      <c r="BW215" s="112"/>
      <c r="BX215" s="112"/>
      <c r="BY215" s="112"/>
      <c r="BZ215" s="112"/>
      <c r="CA215" s="112"/>
      <c r="CB215" s="112"/>
      <c r="CC215" s="112"/>
      <c r="CD215" s="112"/>
      <c r="CE215" s="112"/>
      <c r="CF215" s="178"/>
    </row>
    <row r="216" spans="2:84" ht="15" hidden="1" customHeight="1" x14ac:dyDescent="0.3">
      <c r="B216" s="90"/>
      <c r="C216" s="212">
        <f t="shared" si="7"/>
        <v>202</v>
      </c>
      <c r="D216" s="212"/>
      <c r="E216" s="212"/>
      <c r="F216" s="245"/>
      <c r="G216" s="212"/>
      <c r="H216" s="212"/>
      <c r="I216" s="212"/>
      <c r="J216" s="270"/>
      <c r="K216" s="270"/>
      <c r="L216" s="251"/>
      <c r="M216" s="245"/>
      <c r="N216" s="217"/>
      <c r="O216" s="212"/>
      <c r="P216" s="269"/>
      <c r="Q216" s="254"/>
      <c r="R216" s="109"/>
      <c r="S216" s="156"/>
      <c r="T216" s="156"/>
      <c r="U216" s="156"/>
      <c r="V216" s="153">
        <f t="shared" si="6"/>
        <v>0</v>
      </c>
      <c r="W216" s="90"/>
      <c r="Y216" s="180">
        <v>0</v>
      </c>
      <c r="Z216" s="180">
        <v>0</v>
      </c>
      <c r="AA216" s="180">
        <v>0</v>
      </c>
      <c r="AB216" s="180">
        <v>0</v>
      </c>
      <c r="AC216" s="180">
        <v>0</v>
      </c>
      <c r="AD216" s="180">
        <v>0</v>
      </c>
      <c r="AE216" s="180">
        <v>0</v>
      </c>
      <c r="AF216" s="180">
        <v>0</v>
      </c>
      <c r="AG216" s="180">
        <v>0</v>
      </c>
      <c r="AH216" s="180">
        <v>0</v>
      </c>
      <c r="AI216" s="180">
        <v>0</v>
      </c>
      <c r="AJ216" s="180">
        <v>0</v>
      </c>
      <c r="AK216" s="180">
        <v>0</v>
      </c>
      <c r="AL216" s="180">
        <v>0</v>
      </c>
      <c r="AM216" s="180">
        <v>0</v>
      </c>
      <c r="AN216" s="180">
        <v>0</v>
      </c>
      <c r="AO216" s="180">
        <v>0</v>
      </c>
      <c r="AP216" s="180">
        <v>0</v>
      </c>
      <c r="AQ216" s="180">
        <v>0</v>
      </c>
      <c r="AR216" s="180">
        <v>0</v>
      </c>
      <c r="AS216" s="180">
        <v>0</v>
      </c>
      <c r="AT216" s="180">
        <v>0</v>
      </c>
      <c r="AU216" s="180">
        <v>0</v>
      </c>
      <c r="AV216" s="180">
        <v>0</v>
      </c>
      <c r="AW216" s="180">
        <v>0</v>
      </c>
      <c r="AX216" s="180">
        <v>0</v>
      </c>
      <c r="AY216" s="90"/>
      <c r="AZ216" s="180">
        <v>0</v>
      </c>
      <c r="BA216" s="180">
        <v>0</v>
      </c>
      <c r="BB216" s="180">
        <v>0</v>
      </c>
      <c r="BC216" s="180">
        <v>0</v>
      </c>
      <c r="BD216" s="180">
        <v>0</v>
      </c>
      <c r="BE216" s="180">
        <v>0</v>
      </c>
      <c r="BF216" s="180">
        <v>0</v>
      </c>
      <c r="BG216" s="181"/>
      <c r="BH216" s="90"/>
      <c r="BI216" s="180">
        <v>0</v>
      </c>
      <c r="BJ216" s="180">
        <v>0</v>
      </c>
      <c r="BK216" s="180">
        <v>0</v>
      </c>
      <c r="BL216" s="90"/>
      <c r="BN216" s="90"/>
      <c r="BO216" s="112"/>
      <c r="BP216" s="112"/>
      <c r="BQ216" s="112"/>
      <c r="BR216" s="112"/>
      <c r="BS216" s="112"/>
      <c r="BT216" s="112"/>
      <c r="BU216" s="112"/>
      <c r="BV216" s="112"/>
      <c r="BW216" s="112"/>
      <c r="BX216" s="112"/>
      <c r="BY216" s="112"/>
      <c r="BZ216" s="112"/>
      <c r="CA216" s="112"/>
      <c r="CB216" s="112"/>
      <c r="CC216" s="112"/>
      <c r="CD216" s="112"/>
      <c r="CE216" s="112"/>
      <c r="CF216" s="178"/>
    </row>
    <row r="217" spans="2:84" ht="15" hidden="1" customHeight="1" x14ac:dyDescent="0.3">
      <c r="B217" s="90"/>
      <c r="C217" s="212">
        <f t="shared" si="7"/>
        <v>203</v>
      </c>
      <c r="D217" s="212"/>
      <c r="E217" s="212"/>
      <c r="F217" s="245"/>
      <c r="G217" s="212"/>
      <c r="H217" s="212"/>
      <c r="I217" s="212"/>
      <c r="J217" s="270"/>
      <c r="K217" s="270"/>
      <c r="L217" s="251"/>
      <c r="M217" s="245"/>
      <c r="N217" s="217"/>
      <c r="O217" s="212"/>
      <c r="P217" s="269"/>
      <c r="Q217" s="254"/>
      <c r="R217" s="109"/>
      <c r="S217" s="156"/>
      <c r="T217" s="156"/>
      <c r="U217" s="156"/>
      <c r="V217" s="153">
        <f t="shared" si="6"/>
        <v>0</v>
      </c>
      <c r="W217" s="90"/>
      <c r="Y217" s="180">
        <v>0</v>
      </c>
      <c r="Z217" s="180">
        <v>0</v>
      </c>
      <c r="AA217" s="180">
        <v>0</v>
      </c>
      <c r="AB217" s="180">
        <v>0</v>
      </c>
      <c r="AC217" s="180">
        <v>0</v>
      </c>
      <c r="AD217" s="180">
        <v>0</v>
      </c>
      <c r="AE217" s="180">
        <v>0</v>
      </c>
      <c r="AF217" s="180">
        <v>0</v>
      </c>
      <c r="AG217" s="180">
        <v>0</v>
      </c>
      <c r="AH217" s="180">
        <v>0</v>
      </c>
      <c r="AI217" s="180">
        <v>0</v>
      </c>
      <c r="AJ217" s="180">
        <v>0</v>
      </c>
      <c r="AK217" s="180">
        <v>0</v>
      </c>
      <c r="AL217" s="180">
        <v>0</v>
      </c>
      <c r="AM217" s="180">
        <v>0</v>
      </c>
      <c r="AN217" s="180">
        <v>0</v>
      </c>
      <c r="AO217" s="180">
        <v>0</v>
      </c>
      <c r="AP217" s="180">
        <v>0</v>
      </c>
      <c r="AQ217" s="180">
        <v>0</v>
      </c>
      <c r="AR217" s="180">
        <v>0</v>
      </c>
      <c r="AS217" s="180">
        <v>0</v>
      </c>
      <c r="AT217" s="180">
        <v>0</v>
      </c>
      <c r="AU217" s="180">
        <v>0</v>
      </c>
      <c r="AV217" s="180">
        <v>0</v>
      </c>
      <c r="AW217" s="180">
        <v>0</v>
      </c>
      <c r="AX217" s="180">
        <v>0</v>
      </c>
      <c r="AY217" s="90"/>
      <c r="AZ217" s="180">
        <v>0</v>
      </c>
      <c r="BA217" s="180">
        <v>0</v>
      </c>
      <c r="BB217" s="180">
        <v>0</v>
      </c>
      <c r="BC217" s="180">
        <v>0</v>
      </c>
      <c r="BD217" s="180">
        <v>0</v>
      </c>
      <c r="BE217" s="180">
        <v>0</v>
      </c>
      <c r="BF217" s="180">
        <v>0</v>
      </c>
      <c r="BG217" s="181"/>
      <c r="BH217" s="90"/>
      <c r="BI217" s="180">
        <v>0</v>
      </c>
      <c r="BJ217" s="180">
        <v>0</v>
      </c>
      <c r="BK217" s="180">
        <v>0</v>
      </c>
      <c r="BL217" s="90"/>
      <c r="BN217" s="90"/>
      <c r="BO217" s="112"/>
      <c r="BP217" s="112"/>
      <c r="BQ217" s="112"/>
      <c r="BR217" s="112"/>
      <c r="BS217" s="112"/>
      <c r="BT217" s="112"/>
      <c r="BU217" s="112"/>
      <c r="BV217" s="112"/>
      <c r="BW217" s="112"/>
      <c r="BX217" s="112"/>
      <c r="BY217" s="112"/>
      <c r="BZ217" s="112"/>
      <c r="CA217" s="112"/>
      <c r="CB217" s="112"/>
      <c r="CC217" s="112"/>
      <c r="CD217" s="112"/>
      <c r="CE217" s="112"/>
      <c r="CF217" s="178"/>
    </row>
    <row r="218" spans="2:84" ht="15" hidden="1" customHeight="1" x14ac:dyDescent="0.3">
      <c r="B218" s="90"/>
      <c r="C218" s="212">
        <f t="shared" si="7"/>
        <v>204</v>
      </c>
      <c r="D218" s="212"/>
      <c r="E218" s="212"/>
      <c r="F218" s="245"/>
      <c r="G218" s="212"/>
      <c r="H218" s="212"/>
      <c r="I218" s="212"/>
      <c r="J218" s="270"/>
      <c r="K218" s="270"/>
      <c r="L218" s="251"/>
      <c r="M218" s="245"/>
      <c r="N218" s="217"/>
      <c r="O218" s="212"/>
      <c r="P218" s="269"/>
      <c r="Q218" s="254"/>
      <c r="R218" s="109"/>
      <c r="S218" s="156"/>
      <c r="T218" s="156"/>
      <c r="U218" s="156"/>
      <c r="V218" s="153">
        <f t="shared" si="6"/>
        <v>0</v>
      </c>
      <c r="W218" s="90"/>
      <c r="Y218" s="180">
        <v>0</v>
      </c>
      <c r="Z218" s="180">
        <v>0</v>
      </c>
      <c r="AA218" s="180">
        <v>0</v>
      </c>
      <c r="AB218" s="180">
        <v>0</v>
      </c>
      <c r="AC218" s="180">
        <v>0</v>
      </c>
      <c r="AD218" s="180">
        <v>0</v>
      </c>
      <c r="AE218" s="180">
        <v>0</v>
      </c>
      <c r="AF218" s="180">
        <v>0</v>
      </c>
      <c r="AG218" s="180">
        <v>0</v>
      </c>
      <c r="AH218" s="180">
        <v>0</v>
      </c>
      <c r="AI218" s="180">
        <v>0</v>
      </c>
      <c r="AJ218" s="180">
        <v>0</v>
      </c>
      <c r="AK218" s="180">
        <v>0</v>
      </c>
      <c r="AL218" s="180">
        <v>0</v>
      </c>
      <c r="AM218" s="180">
        <v>0</v>
      </c>
      <c r="AN218" s="180">
        <v>0</v>
      </c>
      <c r="AO218" s="180">
        <v>0</v>
      </c>
      <c r="AP218" s="180">
        <v>0</v>
      </c>
      <c r="AQ218" s="180">
        <v>0</v>
      </c>
      <c r="AR218" s="180">
        <v>0</v>
      </c>
      <c r="AS218" s="180">
        <v>0</v>
      </c>
      <c r="AT218" s="180">
        <v>0</v>
      </c>
      <c r="AU218" s="180">
        <v>0</v>
      </c>
      <c r="AV218" s="180">
        <v>0</v>
      </c>
      <c r="AW218" s="180">
        <v>0</v>
      </c>
      <c r="AX218" s="180">
        <v>0</v>
      </c>
      <c r="AY218" s="90"/>
      <c r="AZ218" s="180">
        <v>0</v>
      </c>
      <c r="BA218" s="180">
        <v>0</v>
      </c>
      <c r="BB218" s="180">
        <v>0</v>
      </c>
      <c r="BC218" s="180">
        <v>0</v>
      </c>
      <c r="BD218" s="180">
        <v>0</v>
      </c>
      <c r="BE218" s="180">
        <v>0</v>
      </c>
      <c r="BF218" s="180">
        <v>0</v>
      </c>
      <c r="BG218" s="181"/>
      <c r="BH218" s="90"/>
      <c r="BI218" s="180">
        <v>0</v>
      </c>
      <c r="BJ218" s="180">
        <v>0</v>
      </c>
      <c r="BK218" s="180">
        <v>0</v>
      </c>
      <c r="BL218" s="90"/>
      <c r="BN218" s="90"/>
      <c r="BO218" s="112"/>
      <c r="BP218" s="112"/>
      <c r="BQ218" s="112"/>
      <c r="BR218" s="112"/>
      <c r="BS218" s="112"/>
      <c r="BT218" s="112"/>
      <c r="BU218" s="112"/>
      <c r="BV218" s="112"/>
      <c r="BW218" s="112"/>
      <c r="BX218" s="112"/>
      <c r="BY218" s="112"/>
      <c r="BZ218" s="112"/>
      <c r="CA218" s="112"/>
      <c r="CB218" s="112"/>
      <c r="CC218" s="112"/>
      <c r="CD218" s="112"/>
      <c r="CE218" s="112"/>
      <c r="CF218" s="178"/>
    </row>
    <row r="219" spans="2:84" ht="15" hidden="1" customHeight="1" x14ac:dyDescent="0.3">
      <c r="B219" s="90"/>
      <c r="C219" s="212">
        <f t="shared" si="7"/>
        <v>205</v>
      </c>
      <c r="D219" s="212"/>
      <c r="E219" s="212"/>
      <c r="F219" s="245"/>
      <c r="G219" s="212"/>
      <c r="H219" s="212"/>
      <c r="I219" s="212"/>
      <c r="J219" s="270"/>
      <c r="K219" s="270"/>
      <c r="L219" s="251"/>
      <c r="M219" s="245"/>
      <c r="N219" s="217"/>
      <c r="O219" s="212"/>
      <c r="P219" s="269"/>
      <c r="Q219" s="254"/>
      <c r="R219" s="109"/>
      <c r="S219" s="156"/>
      <c r="T219" s="156"/>
      <c r="U219" s="156"/>
      <c r="V219" s="153">
        <f t="shared" si="6"/>
        <v>0</v>
      </c>
      <c r="W219" s="90"/>
      <c r="Y219" s="180">
        <v>0</v>
      </c>
      <c r="Z219" s="180">
        <v>0</v>
      </c>
      <c r="AA219" s="180">
        <v>0</v>
      </c>
      <c r="AB219" s="180">
        <v>0</v>
      </c>
      <c r="AC219" s="180">
        <v>0</v>
      </c>
      <c r="AD219" s="180">
        <v>0</v>
      </c>
      <c r="AE219" s="180">
        <v>0</v>
      </c>
      <c r="AF219" s="180">
        <v>0</v>
      </c>
      <c r="AG219" s="180">
        <v>0</v>
      </c>
      <c r="AH219" s="180">
        <v>0</v>
      </c>
      <c r="AI219" s="180">
        <v>0</v>
      </c>
      <c r="AJ219" s="180">
        <v>0</v>
      </c>
      <c r="AK219" s="180">
        <v>0</v>
      </c>
      <c r="AL219" s="180">
        <v>0</v>
      </c>
      <c r="AM219" s="180">
        <v>0</v>
      </c>
      <c r="AN219" s="180">
        <v>0</v>
      </c>
      <c r="AO219" s="180">
        <v>0</v>
      </c>
      <c r="AP219" s="180">
        <v>0</v>
      </c>
      <c r="AQ219" s="180">
        <v>0</v>
      </c>
      <c r="AR219" s="180">
        <v>0</v>
      </c>
      <c r="AS219" s="180">
        <v>0</v>
      </c>
      <c r="AT219" s="180">
        <v>0</v>
      </c>
      <c r="AU219" s="180">
        <v>0</v>
      </c>
      <c r="AV219" s="180">
        <v>0</v>
      </c>
      <c r="AW219" s="180">
        <v>0</v>
      </c>
      <c r="AX219" s="180">
        <v>0</v>
      </c>
      <c r="AY219" s="90"/>
      <c r="AZ219" s="180">
        <v>0</v>
      </c>
      <c r="BA219" s="180">
        <v>0</v>
      </c>
      <c r="BB219" s="180">
        <v>0</v>
      </c>
      <c r="BC219" s="180">
        <v>0</v>
      </c>
      <c r="BD219" s="180">
        <v>0</v>
      </c>
      <c r="BE219" s="180">
        <v>0</v>
      </c>
      <c r="BF219" s="180">
        <v>0</v>
      </c>
      <c r="BG219" s="181"/>
      <c r="BH219" s="90"/>
      <c r="BI219" s="180">
        <v>0</v>
      </c>
      <c r="BJ219" s="180">
        <v>0</v>
      </c>
      <c r="BK219" s="180">
        <v>0</v>
      </c>
      <c r="BL219" s="90"/>
      <c r="BN219" s="90"/>
      <c r="BO219" s="112"/>
      <c r="BP219" s="112"/>
      <c r="BQ219" s="112"/>
      <c r="BR219" s="112"/>
      <c r="BS219" s="112"/>
      <c r="BT219" s="112"/>
      <c r="BU219" s="112"/>
      <c r="BV219" s="112"/>
      <c r="BW219" s="112"/>
      <c r="BX219" s="112"/>
      <c r="BY219" s="112"/>
      <c r="BZ219" s="112"/>
      <c r="CA219" s="112"/>
      <c r="CB219" s="112"/>
      <c r="CC219" s="112"/>
      <c r="CD219" s="112"/>
      <c r="CE219" s="112"/>
      <c r="CF219" s="178"/>
    </row>
    <row r="220" spans="2:84" ht="15" hidden="1" customHeight="1" x14ac:dyDescent="0.3">
      <c r="B220" s="90"/>
      <c r="C220" s="212">
        <f t="shared" si="7"/>
        <v>206</v>
      </c>
      <c r="D220" s="212"/>
      <c r="E220" s="212"/>
      <c r="F220" s="245"/>
      <c r="G220" s="212"/>
      <c r="H220" s="212"/>
      <c r="I220" s="212"/>
      <c r="J220" s="270"/>
      <c r="K220" s="270"/>
      <c r="L220" s="251"/>
      <c r="M220" s="245"/>
      <c r="N220" s="217"/>
      <c r="O220" s="212"/>
      <c r="P220" s="269"/>
      <c r="Q220" s="254"/>
      <c r="R220" s="109"/>
      <c r="S220" s="156"/>
      <c r="T220" s="156"/>
      <c r="U220" s="156"/>
      <c r="V220" s="153">
        <f t="shared" si="6"/>
        <v>0</v>
      </c>
      <c r="W220" s="90"/>
      <c r="Y220" s="180">
        <v>0</v>
      </c>
      <c r="Z220" s="180">
        <v>0</v>
      </c>
      <c r="AA220" s="180">
        <v>0</v>
      </c>
      <c r="AB220" s="180">
        <v>0</v>
      </c>
      <c r="AC220" s="180">
        <v>0</v>
      </c>
      <c r="AD220" s="180">
        <v>0</v>
      </c>
      <c r="AE220" s="180">
        <v>0</v>
      </c>
      <c r="AF220" s="180">
        <v>0</v>
      </c>
      <c r="AG220" s="180">
        <v>0</v>
      </c>
      <c r="AH220" s="180">
        <v>0</v>
      </c>
      <c r="AI220" s="180">
        <v>0</v>
      </c>
      <c r="AJ220" s="180">
        <v>0</v>
      </c>
      <c r="AK220" s="180">
        <v>0</v>
      </c>
      <c r="AL220" s="180">
        <v>0</v>
      </c>
      <c r="AM220" s="180">
        <v>0</v>
      </c>
      <c r="AN220" s="180">
        <v>0</v>
      </c>
      <c r="AO220" s="180">
        <v>0</v>
      </c>
      <c r="AP220" s="180">
        <v>0</v>
      </c>
      <c r="AQ220" s="180">
        <v>0</v>
      </c>
      <c r="AR220" s="180">
        <v>0</v>
      </c>
      <c r="AS220" s="180">
        <v>0</v>
      </c>
      <c r="AT220" s="180">
        <v>0</v>
      </c>
      <c r="AU220" s="180">
        <v>0</v>
      </c>
      <c r="AV220" s="180">
        <v>0</v>
      </c>
      <c r="AW220" s="180">
        <v>0</v>
      </c>
      <c r="AX220" s="180">
        <v>0</v>
      </c>
      <c r="AY220" s="90"/>
      <c r="AZ220" s="180">
        <v>0</v>
      </c>
      <c r="BA220" s="180">
        <v>0</v>
      </c>
      <c r="BB220" s="180">
        <v>0</v>
      </c>
      <c r="BC220" s="180">
        <v>0</v>
      </c>
      <c r="BD220" s="180">
        <v>0</v>
      </c>
      <c r="BE220" s="180">
        <v>0</v>
      </c>
      <c r="BF220" s="180">
        <v>0</v>
      </c>
      <c r="BG220" s="181"/>
      <c r="BH220" s="90"/>
      <c r="BI220" s="180">
        <v>0</v>
      </c>
      <c r="BJ220" s="180">
        <v>0</v>
      </c>
      <c r="BK220" s="180">
        <v>0</v>
      </c>
      <c r="BL220" s="90"/>
      <c r="BN220" s="90"/>
      <c r="BO220" s="112"/>
      <c r="BP220" s="112"/>
      <c r="BQ220" s="112"/>
      <c r="BR220" s="112"/>
      <c r="BS220" s="112"/>
      <c r="BT220" s="112"/>
      <c r="BU220" s="112"/>
      <c r="BV220" s="112"/>
      <c r="BW220" s="112"/>
      <c r="BX220" s="112"/>
      <c r="BY220" s="112"/>
      <c r="BZ220" s="112"/>
      <c r="CA220" s="112"/>
      <c r="CB220" s="112"/>
      <c r="CC220" s="112"/>
      <c r="CD220" s="112"/>
      <c r="CE220" s="112"/>
      <c r="CF220" s="178"/>
    </row>
    <row r="221" spans="2:84" ht="15" hidden="1" customHeight="1" x14ac:dyDescent="0.3">
      <c r="B221" s="90"/>
      <c r="C221" s="212">
        <f t="shared" si="7"/>
        <v>207</v>
      </c>
      <c r="D221" s="212"/>
      <c r="E221" s="212"/>
      <c r="F221" s="245"/>
      <c r="G221" s="212"/>
      <c r="H221" s="212"/>
      <c r="I221" s="212"/>
      <c r="J221" s="270"/>
      <c r="K221" s="270"/>
      <c r="L221" s="251"/>
      <c r="M221" s="245"/>
      <c r="N221" s="217"/>
      <c r="O221" s="212"/>
      <c r="P221" s="269"/>
      <c r="Q221" s="254"/>
      <c r="R221" s="109"/>
      <c r="S221" s="156"/>
      <c r="T221" s="156"/>
      <c r="U221" s="156"/>
      <c r="V221" s="153">
        <f t="shared" si="6"/>
        <v>0</v>
      </c>
      <c r="W221" s="90"/>
      <c r="Y221" s="180">
        <v>0</v>
      </c>
      <c r="Z221" s="180">
        <v>0</v>
      </c>
      <c r="AA221" s="180">
        <v>0</v>
      </c>
      <c r="AB221" s="180">
        <v>0</v>
      </c>
      <c r="AC221" s="180">
        <v>0</v>
      </c>
      <c r="AD221" s="180">
        <v>0</v>
      </c>
      <c r="AE221" s="180">
        <v>0</v>
      </c>
      <c r="AF221" s="180">
        <v>0</v>
      </c>
      <c r="AG221" s="180">
        <v>0</v>
      </c>
      <c r="AH221" s="180">
        <v>0</v>
      </c>
      <c r="AI221" s="180">
        <v>0</v>
      </c>
      <c r="AJ221" s="180">
        <v>0</v>
      </c>
      <c r="AK221" s="180">
        <v>0</v>
      </c>
      <c r="AL221" s="180">
        <v>0</v>
      </c>
      <c r="AM221" s="180">
        <v>0</v>
      </c>
      <c r="AN221" s="180">
        <v>0</v>
      </c>
      <c r="AO221" s="180">
        <v>0</v>
      </c>
      <c r="AP221" s="180">
        <v>0</v>
      </c>
      <c r="AQ221" s="180">
        <v>0</v>
      </c>
      <c r="AR221" s="180">
        <v>0</v>
      </c>
      <c r="AS221" s="180">
        <v>0</v>
      </c>
      <c r="AT221" s="180">
        <v>0</v>
      </c>
      <c r="AU221" s="180">
        <v>0</v>
      </c>
      <c r="AV221" s="180">
        <v>0</v>
      </c>
      <c r="AW221" s="180">
        <v>0</v>
      </c>
      <c r="AX221" s="180">
        <v>0</v>
      </c>
      <c r="AY221" s="90"/>
      <c r="AZ221" s="180">
        <v>0</v>
      </c>
      <c r="BA221" s="180">
        <v>0</v>
      </c>
      <c r="BB221" s="180">
        <v>0</v>
      </c>
      <c r="BC221" s="180">
        <v>0</v>
      </c>
      <c r="BD221" s="180">
        <v>0</v>
      </c>
      <c r="BE221" s="180">
        <v>0</v>
      </c>
      <c r="BF221" s="180">
        <v>0</v>
      </c>
      <c r="BG221" s="181"/>
      <c r="BH221" s="90"/>
      <c r="BI221" s="180">
        <v>0</v>
      </c>
      <c r="BJ221" s="180">
        <v>0</v>
      </c>
      <c r="BK221" s="180">
        <v>0</v>
      </c>
      <c r="BL221" s="90"/>
      <c r="BN221" s="90"/>
      <c r="BO221" s="112"/>
      <c r="BP221" s="112"/>
      <c r="BQ221" s="112"/>
      <c r="BR221" s="112"/>
      <c r="BS221" s="112"/>
      <c r="BT221" s="112"/>
      <c r="BU221" s="112"/>
      <c r="BV221" s="112"/>
      <c r="BW221" s="112"/>
      <c r="BX221" s="112"/>
      <c r="BY221" s="112"/>
      <c r="BZ221" s="112"/>
      <c r="CA221" s="112"/>
      <c r="CB221" s="112"/>
      <c r="CC221" s="112"/>
      <c r="CD221" s="112"/>
      <c r="CE221" s="112"/>
      <c r="CF221" s="178"/>
    </row>
    <row r="222" spans="2:84" ht="15" hidden="1" customHeight="1" x14ac:dyDescent="0.3">
      <c r="B222" s="90"/>
      <c r="C222" s="212">
        <f t="shared" si="7"/>
        <v>208</v>
      </c>
      <c r="D222" s="212"/>
      <c r="E222" s="212"/>
      <c r="F222" s="245"/>
      <c r="G222" s="212"/>
      <c r="H222" s="212"/>
      <c r="I222" s="212"/>
      <c r="J222" s="270"/>
      <c r="K222" s="270"/>
      <c r="L222" s="251"/>
      <c r="M222" s="245"/>
      <c r="N222" s="217"/>
      <c r="O222" s="212"/>
      <c r="P222" s="269"/>
      <c r="Q222" s="254"/>
      <c r="R222" s="109"/>
      <c r="S222" s="156"/>
      <c r="T222" s="156"/>
      <c r="U222" s="156"/>
      <c r="V222" s="153">
        <f t="shared" si="6"/>
        <v>0</v>
      </c>
      <c r="W222" s="90"/>
      <c r="Y222" s="180">
        <v>0</v>
      </c>
      <c r="Z222" s="180">
        <v>0</v>
      </c>
      <c r="AA222" s="180">
        <v>0</v>
      </c>
      <c r="AB222" s="180">
        <v>0</v>
      </c>
      <c r="AC222" s="180">
        <v>0</v>
      </c>
      <c r="AD222" s="180">
        <v>0</v>
      </c>
      <c r="AE222" s="180">
        <v>0</v>
      </c>
      <c r="AF222" s="180">
        <v>0</v>
      </c>
      <c r="AG222" s="180">
        <v>0</v>
      </c>
      <c r="AH222" s="180">
        <v>0</v>
      </c>
      <c r="AI222" s="180">
        <v>0</v>
      </c>
      <c r="AJ222" s="180">
        <v>0</v>
      </c>
      <c r="AK222" s="180">
        <v>0</v>
      </c>
      <c r="AL222" s="180">
        <v>0</v>
      </c>
      <c r="AM222" s="180">
        <v>0</v>
      </c>
      <c r="AN222" s="180">
        <v>0</v>
      </c>
      <c r="AO222" s="180">
        <v>0</v>
      </c>
      <c r="AP222" s="180">
        <v>0</v>
      </c>
      <c r="AQ222" s="180">
        <v>0</v>
      </c>
      <c r="AR222" s="180">
        <v>0</v>
      </c>
      <c r="AS222" s="180">
        <v>0</v>
      </c>
      <c r="AT222" s="180">
        <v>0</v>
      </c>
      <c r="AU222" s="180">
        <v>0</v>
      </c>
      <c r="AV222" s="180">
        <v>0</v>
      </c>
      <c r="AW222" s="180">
        <v>0</v>
      </c>
      <c r="AX222" s="180">
        <v>0</v>
      </c>
      <c r="AY222" s="90"/>
      <c r="AZ222" s="180">
        <v>0</v>
      </c>
      <c r="BA222" s="180">
        <v>0</v>
      </c>
      <c r="BB222" s="180">
        <v>0</v>
      </c>
      <c r="BC222" s="180">
        <v>0</v>
      </c>
      <c r="BD222" s="180">
        <v>0</v>
      </c>
      <c r="BE222" s="180">
        <v>0</v>
      </c>
      <c r="BF222" s="180">
        <v>0</v>
      </c>
      <c r="BG222" s="181"/>
      <c r="BH222" s="90"/>
      <c r="BI222" s="180">
        <v>0</v>
      </c>
      <c r="BJ222" s="180">
        <v>0</v>
      </c>
      <c r="BK222" s="180">
        <v>0</v>
      </c>
      <c r="BL222" s="90"/>
      <c r="BN222" s="90"/>
      <c r="BO222" s="112"/>
      <c r="BP222" s="112"/>
      <c r="BQ222" s="112"/>
      <c r="BR222" s="112"/>
      <c r="BS222" s="112"/>
      <c r="BT222" s="112"/>
      <c r="BU222" s="112"/>
      <c r="BV222" s="112"/>
      <c r="BW222" s="112"/>
      <c r="BX222" s="112"/>
      <c r="BY222" s="112"/>
      <c r="BZ222" s="112"/>
      <c r="CA222" s="112"/>
      <c r="CB222" s="112"/>
      <c r="CC222" s="112"/>
      <c r="CD222" s="112"/>
      <c r="CE222" s="112"/>
      <c r="CF222" s="178"/>
    </row>
    <row r="223" spans="2:84" ht="15" hidden="1" customHeight="1" x14ac:dyDescent="0.3">
      <c r="B223" s="90"/>
      <c r="C223" s="212">
        <f t="shared" si="7"/>
        <v>209</v>
      </c>
      <c r="D223" s="212"/>
      <c r="E223" s="212"/>
      <c r="F223" s="245"/>
      <c r="G223" s="212"/>
      <c r="H223" s="212"/>
      <c r="I223" s="212"/>
      <c r="J223" s="270"/>
      <c r="K223" s="270"/>
      <c r="L223" s="251"/>
      <c r="M223" s="245"/>
      <c r="N223" s="217"/>
      <c r="O223" s="212"/>
      <c r="P223" s="254"/>
      <c r="Q223" s="254"/>
      <c r="R223" s="109"/>
      <c r="S223" s="156"/>
      <c r="T223" s="156"/>
      <c r="U223" s="156"/>
      <c r="V223" s="153">
        <f t="shared" si="6"/>
        <v>0</v>
      </c>
      <c r="W223" s="90"/>
      <c r="Y223" s="180">
        <v>0</v>
      </c>
      <c r="Z223" s="180">
        <v>0</v>
      </c>
      <c r="AA223" s="180">
        <v>0</v>
      </c>
      <c r="AB223" s="180">
        <v>0</v>
      </c>
      <c r="AC223" s="180">
        <v>0</v>
      </c>
      <c r="AD223" s="180">
        <v>0</v>
      </c>
      <c r="AE223" s="180">
        <v>0</v>
      </c>
      <c r="AF223" s="180">
        <v>0</v>
      </c>
      <c r="AG223" s="180">
        <v>0</v>
      </c>
      <c r="AH223" s="180">
        <v>0</v>
      </c>
      <c r="AI223" s="180">
        <v>0</v>
      </c>
      <c r="AJ223" s="180">
        <v>0</v>
      </c>
      <c r="AK223" s="180">
        <v>0</v>
      </c>
      <c r="AL223" s="180">
        <v>0</v>
      </c>
      <c r="AM223" s="180">
        <v>0</v>
      </c>
      <c r="AN223" s="180">
        <v>0</v>
      </c>
      <c r="AO223" s="180">
        <v>0</v>
      </c>
      <c r="AP223" s="180">
        <v>0</v>
      </c>
      <c r="AQ223" s="180">
        <v>0</v>
      </c>
      <c r="AR223" s="180">
        <v>0</v>
      </c>
      <c r="AS223" s="180">
        <v>0</v>
      </c>
      <c r="AT223" s="180">
        <v>0</v>
      </c>
      <c r="AU223" s="180">
        <v>0</v>
      </c>
      <c r="AV223" s="180">
        <v>0</v>
      </c>
      <c r="AW223" s="180">
        <v>0</v>
      </c>
      <c r="AX223" s="180">
        <v>0</v>
      </c>
      <c r="AY223" s="90"/>
      <c r="AZ223" s="180">
        <v>0</v>
      </c>
      <c r="BA223" s="180">
        <v>0</v>
      </c>
      <c r="BB223" s="180">
        <v>0</v>
      </c>
      <c r="BC223" s="180">
        <v>0</v>
      </c>
      <c r="BD223" s="180">
        <v>0</v>
      </c>
      <c r="BE223" s="180">
        <v>0</v>
      </c>
      <c r="BF223" s="180">
        <v>0</v>
      </c>
      <c r="BG223" s="181"/>
      <c r="BH223" s="90"/>
      <c r="BI223" s="180">
        <v>0</v>
      </c>
      <c r="BJ223" s="180">
        <v>0</v>
      </c>
      <c r="BK223" s="180">
        <v>0</v>
      </c>
      <c r="BL223" s="90"/>
      <c r="BN223" s="90"/>
      <c r="BO223" s="112"/>
      <c r="BP223" s="112"/>
      <c r="BQ223" s="112"/>
      <c r="BR223" s="112"/>
      <c r="BS223" s="112"/>
      <c r="BT223" s="112"/>
      <c r="BU223" s="112"/>
      <c r="BV223" s="112"/>
      <c r="BW223" s="112"/>
      <c r="BX223" s="112"/>
      <c r="BY223" s="112"/>
      <c r="BZ223" s="112"/>
      <c r="CA223" s="112"/>
      <c r="CB223" s="112"/>
      <c r="CC223" s="112"/>
      <c r="CD223" s="112"/>
      <c r="CE223" s="112"/>
      <c r="CF223" s="178"/>
    </row>
    <row r="224" spans="2:84" ht="15" hidden="1" customHeight="1" x14ac:dyDescent="0.3">
      <c r="B224" s="90"/>
      <c r="C224" s="212">
        <f t="shared" si="7"/>
        <v>210</v>
      </c>
      <c r="D224" s="212"/>
      <c r="E224" s="212"/>
      <c r="F224" s="245"/>
      <c r="G224" s="212"/>
      <c r="H224" s="212"/>
      <c r="I224" s="212"/>
      <c r="J224" s="270"/>
      <c r="K224" s="270"/>
      <c r="L224" s="251"/>
      <c r="M224" s="245"/>
      <c r="N224" s="217"/>
      <c r="O224" s="212"/>
      <c r="P224" s="269"/>
      <c r="Q224" s="254"/>
      <c r="R224" s="109"/>
      <c r="S224" s="156"/>
      <c r="T224" s="156"/>
      <c r="U224" s="156"/>
      <c r="V224" s="153">
        <f t="shared" si="6"/>
        <v>0</v>
      </c>
      <c r="W224" s="90"/>
      <c r="Y224" s="180">
        <v>0</v>
      </c>
      <c r="Z224" s="180">
        <v>0</v>
      </c>
      <c r="AA224" s="180">
        <v>0</v>
      </c>
      <c r="AB224" s="180">
        <v>0</v>
      </c>
      <c r="AC224" s="180">
        <v>0</v>
      </c>
      <c r="AD224" s="180">
        <v>0</v>
      </c>
      <c r="AE224" s="180">
        <v>0</v>
      </c>
      <c r="AF224" s="180">
        <v>0</v>
      </c>
      <c r="AG224" s="180">
        <v>0</v>
      </c>
      <c r="AH224" s="180">
        <v>0</v>
      </c>
      <c r="AI224" s="180">
        <v>0</v>
      </c>
      <c r="AJ224" s="180">
        <v>0</v>
      </c>
      <c r="AK224" s="180">
        <v>0</v>
      </c>
      <c r="AL224" s="180">
        <v>0</v>
      </c>
      <c r="AM224" s="180">
        <v>0</v>
      </c>
      <c r="AN224" s="180">
        <v>0</v>
      </c>
      <c r="AO224" s="180">
        <v>0</v>
      </c>
      <c r="AP224" s="180">
        <v>0</v>
      </c>
      <c r="AQ224" s="180">
        <v>0</v>
      </c>
      <c r="AR224" s="180">
        <v>0</v>
      </c>
      <c r="AS224" s="180">
        <v>0</v>
      </c>
      <c r="AT224" s="180">
        <v>0</v>
      </c>
      <c r="AU224" s="180">
        <v>0</v>
      </c>
      <c r="AV224" s="180">
        <v>0</v>
      </c>
      <c r="AW224" s="180">
        <v>0</v>
      </c>
      <c r="AX224" s="180">
        <v>0</v>
      </c>
      <c r="AY224" s="90"/>
      <c r="AZ224" s="180">
        <v>0</v>
      </c>
      <c r="BA224" s="180">
        <v>0</v>
      </c>
      <c r="BB224" s="180">
        <v>0</v>
      </c>
      <c r="BC224" s="180">
        <v>0</v>
      </c>
      <c r="BD224" s="180">
        <v>0</v>
      </c>
      <c r="BE224" s="180">
        <v>0</v>
      </c>
      <c r="BF224" s="180">
        <v>0</v>
      </c>
      <c r="BG224" s="181"/>
      <c r="BH224" s="90"/>
      <c r="BI224" s="180">
        <v>0</v>
      </c>
      <c r="BJ224" s="180">
        <v>0</v>
      </c>
      <c r="BK224" s="180">
        <v>0</v>
      </c>
      <c r="BL224" s="90"/>
      <c r="BN224" s="90"/>
      <c r="BO224" s="112"/>
      <c r="BP224" s="112"/>
      <c r="BQ224" s="112"/>
      <c r="BR224" s="112"/>
      <c r="BS224" s="112"/>
      <c r="BT224" s="112"/>
      <c r="BU224" s="112"/>
      <c r="BV224" s="112"/>
      <c r="BW224" s="112"/>
      <c r="BX224" s="112"/>
      <c r="BY224" s="112"/>
      <c r="BZ224" s="112"/>
      <c r="CA224" s="112"/>
      <c r="CB224" s="112"/>
      <c r="CC224" s="112"/>
      <c r="CD224" s="112"/>
      <c r="CE224" s="112"/>
      <c r="CF224" s="178"/>
    </row>
    <row r="225" spans="2:84" ht="15" hidden="1" customHeight="1" x14ac:dyDescent="0.3">
      <c r="B225" s="90"/>
      <c r="C225" s="212">
        <f t="shared" si="7"/>
        <v>211</v>
      </c>
      <c r="D225" s="212"/>
      <c r="E225" s="212"/>
      <c r="F225" s="245"/>
      <c r="G225" s="212"/>
      <c r="H225" s="212"/>
      <c r="I225" s="212"/>
      <c r="J225" s="270"/>
      <c r="K225" s="270"/>
      <c r="L225" s="251"/>
      <c r="M225" s="245"/>
      <c r="N225" s="217"/>
      <c r="O225" s="212"/>
      <c r="P225" s="269"/>
      <c r="Q225" s="254"/>
      <c r="R225" s="109"/>
      <c r="S225" s="156"/>
      <c r="T225" s="156"/>
      <c r="U225" s="156"/>
      <c r="V225" s="153">
        <f t="shared" si="6"/>
        <v>0</v>
      </c>
      <c r="W225" s="90"/>
      <c r="Y225" s="180">
        <v>0</v>
      </c>
      <c r="Z225" s="180">
        <v>0</v>
      </c>
      <c r="AA225" s="180">
        <v>0</v>
      </c>
      <c r="AB225" s="180">
        <v>0</v>
      </c>
      <c r="AC225" s="180">
        <v>0</v>
      </c>
      <c r="AD225" s="180">
        <v>0</v>
      </c>
      <c r="AE225" s="180">
        <v>0</v>
      </c>
      <c r="AF225" s="180">
        <v>0</v>
      </c>
      <c r="AG225" s="180">
        <v>0</v>
      </c>
      <c r="AH225" s="180">
        <v>0</v>
      </c>
      <c r="AI225" s="180">
        <v>0</v>
      </c>
      <c r="AJ225" s="180">
        <v>0</v>
      </c>
      <c r="AK225" s="180">
        <v>0</v>
      </c>
      <c r="AL225" s="180">
        <v>0</v>
      </c>
      <c r="AM225" s="180">
        <v>0</v>
      </c>
      <c r="AN225" s="180">
        <v>0</v>
      </c>
      <c r="AO225" s="180">
        <v>0</v>
      </c>
      <c r="AP225" s="180">
        <v>0</v>
      </c>
      <c r="AQ225" s="180">
        <v>0</v>
      </c>
      <c r="AR225" s="180">
        <v>0</v>
      </c>
      <c r="AS225" s="180">
        <v>0</v>
      </c>
      <c r="AT225" s="180">
        <v>0</v>
      </c>
      <c r="AU225" s="180">
        <v>0</v>
      </c>
      <c r="AV225" s="180">
        <v>0</v>
      </c>
      <c r="AW225" s="180">
        <v>0</v>
      </c>
      <c r="AX225" s="180">
        <v>0</v>
      </c>
      <c r="AY225" s="90"/>
      <c r="AZ225" s="180">
        <v>0</v>
      </c>
      <c r="BA225" s="180">
        <v>0</v>
      </c>
      <c r="BB225" s="180">
        <v>0</v>
      </c>
      <c r="BC225" s="180">
        <v>0</v>
      </c>
      <c r="BD225" s="180">
        <v>0</v>
      </c>
      <c r="BE225" s="180">
        <v>0</v>
      </c>
      <c r="BF225" s="180">
        <v>0</v>
      </c>
      <c r="BG225" s="181"/>
      <c r="BH225" s="90"/>
      <c r="BI225" s="180">
        <v>0</v>
      </c>
      <c r="BJ225" s="180">
        <v>0</v>
      </c>
      <c r="BK225" s="180">
        <v>0</v>
      </c>
      <c r="BL225" s="90"/>
      <c r="BN225" s="90"/>
      <c r="BO225" s="112"/>
      <c r="BP225" s="112"/>
      <c r="BQ225" s="112"/>
      <c r="BR225" s="112"/>
      <c r="BS225" s="112"/>
      <c r="BT225" s="112"/>
      <c r="BU225" s="112"/>
      <c r="BV225" s="112"/>
      <c r="BW225" s="112"/>
      <c r="BX225" s="112"/>
      <c r="BY225" s="112"/>
      <c r="BZ225" s="112"/>
      <c r="CA225" s="112"/>
      <c r="CB225" s="112"/>
      <c r="CC225" s="112"/>
      <c r="CD225" s="112"/>
      <c r="CE225" s="112"/>
      <c r="CF225" s="178"/>
    </row>
    <row r="226" spans="2:84" ht="15" hidden="1" customHeight="1" x14ac:dyDescent="0.3">
      <c r="B226" s="90"/>
      <c r="C226" s="212">
        <f t="shared" si="7"/>
        <v>212</v>
      </c>
      <c r="D226" s="212"/>
      <c r="E226" s="212"/>
      <c r="F226" s="245"/>
      <c r="G226" s="212"/>
      <c r="H226" s="212"/>
      <c r="I226" s="212"/>
      <c r="J226" s="270"/>
      <c r="K226" s="270"/>
      <c r="L226" s="251"/>
      <c r="M226" s="245"/>
      <c r="N226" s="217"/>
      <c r="O226" s="212"/>
      <c r="P226" s="269"/>
      <c r="Q226" s="254"/>
      <c r="R226" s="109"/>
      <c r="S226" s="156"/>
      <c r="T226" s="156"/>
      <c r="U226" s="156"/>
      <c r="V226" s="153">
        <f t="shared" si="6"/>
        <v>0</v>
      </c>
      <c r="W226" s="90"/>
      <c r="Y226" s="180">
        <v>0</v>
      </c>
      <c r="Z226" s="180">
        <v>0</v>
      </c>
      <c r="AA226" s="180">
        <v>0</v>
      </c>
      <c r="AB226" s="180">
        <v>0</v>
      </c>
      <c r="AC226" s="180">
        <v>0</v>
      </c>
      <c r="AD226" s="180">
        <v>0</v>
      </c>
      <c r="AE226" s="180">
        <v>0</v>
      </c>
      <c r="AF226" s="180">
        <v>0</v>
      </c>
      <c r="AG226" s="180">
        <v>0</v>
      </c>
      <c r="AH226" s="180">
        <v>0</v>
      </c>
      <c r="AI226" s="180">
        <v>0</v>
      </c>
      <c r="AJ226" s="180">
        <v>0</v>
      </c>
      <c r="AK226" s="180">
        <v>0</v>
      </c>
      <c r="AL226" s="180">
        <v>0</v>
      </c>
      <c r="AM226" s="180">
        <v>0</v>
      </c>
      <c r="AN226" s="180">
        <v>0</v>
      </c>
      <c r="AO226" s="180">
        <v>0</v>
      </c>
      <c r="AP226" s="180">
        <v>0</v>
      </c>
      <c r="AQ226" s="180">
        <v>0</v>
      </c>
      <c r="AR226" s="180">
        <v>0</v>
      </c>
      <c r="AS226" s="180">
        <v>0</v>
      </c>
      <c r="AT226" s="180">
        <v>0</v>
      </c>
      <c r="AU226" s="180">
        <v>0</v>
      </c>
      <c r="AV226" s="180">
        <v>0</v>
      </c>
      <c r="AW226" s="180">
        <v>0</v>
      </c>
      <c r="AX226" s="180">
        <v>0</v>
      </c>
      <c r="AY226" s="90"/>
      <c r="AZ226" s="180">
        <v>0</v>
      </c>
      <c r="BA226" s="180">
        <v>0</v>
      </c>
      <c r="BB226" s="180">
        <v>0</v>
      </c>
      <c r="BC226" s="180">
        <v>0</v>
      </c>
      <c r="BD226" s="180">
        <v>0</v>
      </c>
      <c r="BE226" s="180">
        <v>0</v>
      </c>
      <c r="BF226" s="180">
        <v>0</v>
      </c>
      <c r="BG226" s="181"/>
      <c r="BH226" s="90"/>
      <c r="BI226" s="180">
        <v>0</v>
      </c>
      <c r="BJ226" s="180">
        <v>0</v>
      </c>
      <c r="BK226" s="180">
        <v>0</v>
      </c>
      <c r="BL226" s="90"/>
      <c r="BN226" s="90"/>
      <c r="BO226" s="112"/>
      <c r="BP226" s="112"/>
      <c r="BQ226" s="112"/>
      <c r="BR226" s="112"/>
      <c r="BS226" s="112"/>
      <c r="BT226" s="112"/>
      <c r="BU226" s="112"/>
      <c r="BV226" s="112"/>
      <c r="BW226" s="112"/>
      <c r="BX226" s="112"/>
      <c r="BY226" s="112"/>
      <c r="BZ226" s="112"/>
      <c r="CA226" s="112"/>
      <c r="CB226" s="112"/>
      <c r="CC226" s="112"/>
      <c r="CD226" s="112"/>
      <c r="CE226" s="112"/>
      <c r="CF226" s="178"/>
    </row>
    <row r="227" spans="2:84" ht="15" hidden="1" customHeight="1" x14ac:dyDescent="0.3">
      <c r="B227" s="90"/>
      <c r="C227" s="212">
        <f t="shared" si="7"/>
        <v>213</v>
      </c>
      <c r="D227" s="212"/>
      <c r="E227" s="212"/>
      <c r="F227" s="245"/>
      <c r="G227" s="212"/>
      <c r="H227" s="212"/>
      <c r="I227" s="212"/>
      <c r="J227" s="270"/>
      <c r="K227" s="270"/>
      <c r="L227" s="251"/>
      <c r="M227" s="245"/>
      <c r="N227" s="217"/>
      <c r="O227" s="212"/>
      <c r="P227" s="269"/>
      <c r="Q227" s="254"/>
      <c r="R227" s="109"/>
      <c r="S227" s="156"/>
      <c r="T227" s="156"/>
      <c r="U227" s="156"/>
      <c r="V227" s="153">
        <f t="shared" si="6"/>
        <v>0</v>
      </c>
      <c r="W227" s="90"/>
      <c r="Y227" s="180">
        <v>0</v>
      </c>
      <c r="Z227" s="180">
        <v>0</v>
      </c>
      <c r="AA227" s="180">
        <v>0</v>
      </c>
      <c r="AB227" s="180">
        <v>0</v>
      </c>
      <c r="AC227" s="180">
        <v>0</v>
      </c>
      <c r="AD227" s="180">
        <v>0</v>
      </c>
      <c r="AE227" s="180">
        <v>0</v>
      </c>
      <c r="AF227" s="180">
        <v>0</v>
      </c>
      <c r="AG227" s="180">
        <v>0</v>
      </c>
      <c r="AH227" s="180">
        <v>0</v>
      </c>
      <c r="AI227" s="180">
        <v>0</v>
      </c>
      <c r="AJ227" s="180">
        <v>0</v>
      </c>
      <c r="AK227" s="180">
        <v>0</v>
      </c>
      <c r="AL227" s="180">
        <v>0</v>
      </c>
      <c r="AM227" s="180">
        <v>0</v>
      </c>
      <c r="AN227" s="180">
        <v>0</v>
      </c>
      <c r="AO227" s="180">
        <v>0</v>
      </c>
      <c r="AP227" s="180">
        <v>0</v>
      </c>
      <c r="AQ227" s="180">
        <v>0</v>
      </c>
      <c r="AR227" s="180">
        <v>0</v>
      </c>
      <c r="AS227" s="180">
        <v>0</v>
      </c>
      <c r="AT227" s="180">
        <v>0</v>
      </c>
      <c r="AU227" s="180">
        <v>0</v>
      </c>
      <c r="AV227" s="180">
        <v>0</v>
      </c>
      <c r="AW227" s="180">
        <v>0</v>
      </c>
      <c r="AX227" s="180">
        <v>0</v>
      </c>
      <c r="AY227" s="90"/>
      <c r="AZ227" s="180">
        <v>0</v>
      </c>
      <c r="BA227" s="180">
        <v>0</v>
      </c>
      <c r="BB227" s="180">
        <v>0</v>
      </c>
      <c r="BC227" s="180">
        <v>0</v>
      </c>
      <c r="BD227" s="180">
        <v>0</v>
      </c>
      <c r="BE227" s="180">
        <v>0</v>
      </c>
      <c r="BF227" s="180">
        <v>0</v>
      </c>
      <c r="BG227" s="181"/>
      <c r="BH227" s="90"/>
      <c r="BI227" s="180">
        <v>0</v>
      </c>
      <c r="BJ227" s="180">
        <v>0</v>
      </c>
      <c r="BK227" s="180">
        <v>0</v>
      </c>
      <c r="BL227" s="90"/>
      <c r="BN227" s="90"/>
      <c r="BO227" s="112"/>
      <c r="BP227" s="112"/>
      <c r="BQ227" s="112"/>
      <c r="BR227" s="112"/>
      <c r="BS227" s="112"/>
      <c r="BT227" s="112"/>
      <c r="BU227" s="112"/>
      <c r="BV227" s="112"/>
      <c r="BW227" s="112"/>
      <c r="BX227" s="112"/>
      <c r="BY227" s="112"/>
      <c r="BZ227" s="112"/>
      <c r="CA227" s="112"/>
      <c r="CB227" s="112"/>
      <c r="CC227" s="112"/>
      <c r="CD227" s="112"/>
      <c r="CE227" s="112"/>
      <c r="CF227" s="178"/>
    </row>
    <row r="228" spans="2:84" ht="15" hidden="1" customHeight="1" x14ac:dyDescent="0.3">
      <c r="B228" s="90"/>
      <c r="C228" s="212">
        <f t="shared" si="7"/>
        <v>214</v>
      </c>
      <c r="D228" s="212"/>
      <c r="E228" s="212"/>
      <c r="F228" s="245"/>
      <c r="G228" s="212"/>
      <c r="H228" s="212"/>
      <c r="I228" s="212"/>
      <c r="J228" s="270"/>
      <c r="K228" s="270"/>
      <c r="L228" s="251"/>
      <c r="M228" s="245"/>
      <c r="N228" s="217"/>
      <c r="O228" s="212"/>
      <c r="P228" s="269"/>
      <c r="Q228" s="254"/>
      <c r="R228" s="109"/>
      <c r="S228" s="156"/>
      <c r="T228" s="156"/>
      <c r="U228" s="156"/>
      <c r="V228" s="153">
        <f t="shared" si="6"/>
        <v>0</v>
      </c>
      <c r="W228" s="90"/>
      <c r="Y228" s="180">
        <v>0</v>
      </c>
      <c r="Z228" s="180">
        <v>0</v>
      </c>
      <c r="AA228" s="180">
        <v>0</v>
      </c>
      <c r="AB228" s="180">
        <v>0</v>
      </c>
      <c r="AC228" s="180">
        <v>0</v>
      </c>
      <c r="AD228" s="180">
        <v>0</v>
      </c>
      <c r="AE228" s="180">
        <v>0</v>
      </c>
      <c r="AF228" s="180">
        <v>0</v>
      </c>
      <c r="AG228" s="180">
        <v>0</v>
      </c>
      <c r="AH228" s="180">
        <v>0</v>
      </c>
      <c r="AI228" s="180">
        <v>0</v>
      </c>
      <c r="AJ228" s="180">
        <v>0</v>
      </c>
      <c r="AK228" s="180">
        <v>0</v>
      </c>
      <c r="AL228" s="180">
        <v>0</v>
      </c>
      <c r="AM228" s="180">
        <v>0</v>
      </c>
      <c r="AN228" s="180">
        <v>0</v>
      </c>
      <c r="AO228" s="180">
        <v>0</v>
      </c>
      <c r="AP228" s="180">
        <v>0</v>
      </c>
      <c r="AQ228" s="180">
        <v>0</v>
      </c>
      <c r="AR228" s="180">
        <v>0</v>
      </c>
      <c r="AS228" s="180">
        <v>0</v>
      </c>
      <c r="AT228" s="180">
        <v>0</v>
      </c>
      <c r="AU228" s="180">
        <v>0</v>
      </c>
      <c r="AV228" s="180">
        <v>0</v>
      </c>
      <c r="AW228" s="180">
        <v>0</v>
      </c>
      <c r="AX228" s="180">
        <v>0</v>
      </c>
      <c r="AY228" s="90"/>
      <c r="AZ228" s="180">
        <v>0</v>
      </c>
      <c r="BA228" s="180">
        <v>0</v>
      </c>
      <c r="BB228" s="180">
        <v>0</v>
      </c>
      <c r="BC228" s="180">
        <v>0</v>
      </c>
      <c r="BD228" s="180">
        <v>0</v>
      </c>
      <c r="BE228" s="180">
        <v>0</v>
      </c>
      <c r="BF228" s="180">
        <v>0</v>
      </c>
      <c r="BG228" s="181"/>
      <c r="BH228" s="90"/>
      <c r="BI228" s="180">
        <v>0</v>
      </c>
      <c r="BJ228" s="180">
        <v>0</v>
      </c>
      <c r="BK228" s="180">
        <v>0</v>
      </c>
      <c r="BL228" s="90"/>
      <c r="BN228" s="90"/>
      <c r="BO228" s="112"/>
      <c r="BP228" s="112"/>
      <c r="BQ228" s="112"/>
      <c r="BR228" s="112"/>
      <c r="BS228" s="112"/>
      <c r="BT228" s="112"/>
      <c r="BU228" s="112"/>
      <c r="BV228" s="112"/>
      <c r="BW228" s="112"/>
      <c r="BX228" s="112"/>
      <c r="BY228" s="112"/>
      <c r="BZ228" s="112"/>
      <c r="CA228" s="112"/>
      <c r="CB228" s="112"/>
      <c r="CC228" s="112"/>
      <c r="CD228" s="112"/>
      <c r="CE228" s="112"/>
      <c r="CF228" s="178"/>
    </row>
    <row r="229" spans="2:84" ht="15" hidden="1" customHeight="1" x14ac:dyDescent="0.3">
      <c r="B229" s="90"/>
      <c r="C229" s="212">
        <f t="shared" si="7"/>
        <v>215</v>
      </c>
      <c r="D229" s="212"/>
      <c r="E229" s="212"/>
      <c r="F229" s="245"/>
      <c r="G229" s="212"/>
      <c r="H229" s="212"/>
      <c r="I229" s="212"/>
      <c r="J229" s="270"/>
      <c r="K229" s="270"/>
      <c r="L229" s="251"/>
      <c r="M229" s="245"/>
      <c r="N229" s="217"/>
      <c r="O229" s="212"/>
      <c r="P229" s="269"/>
      <c r="Q229" s="254"/>
      <c r="R229" s="109"/>
      <c r="S229" s="156"/>
      <c r="T229" s="156"/>
      <c r="U229" s="156"/>
      <c r="V229" s="153">
        <f t="shared" si="6"/>
        <v>0</v>
      </c>
      <c r="W229" s="90"/>
      <c r="Y229" s="180">
        <v>0</v>
      </c>
      <c r="Z229" s="180">
        <v>0</v>
      </c>
      <c r="AA229" s="180">
        <v>0</v>
      </c>
      <c r="AB229" s="180">
        <v>0</v>
      </c>
      <c r="AC229" s="180">
        <v>0</v>
      </c>
      <c r="AD229" s="180">
        <v>0</v>
      </c>
      <c r="AE229" s="180">
        <v>0</v>
      </c>
      <c r="AF229" s="180">
        <v>0</v>
      </c>
      <c r="AG229" s="180">
        <v>0</v>
      </c>
      <c r="AH229" s="180">
        <v>0</v>
      </c>
      <c r="AI229" s="180">
        <v>0</v>
      </c>
      <c r="AJ229" s="180">
        <v>0</v>
      </c>
      <c r="AK229" s="180">
        <v>0</v>
      </c>
      <c r="AL229" s="180">
        <v>0</v>
      </c>
      <c r="AM229" s="180">
        <v>0</v>
      </c>
      <c r="AN229" s="180">
        <v>0</v>
      </c>
      <c r="AO229" s="180">
        <v>0</v>
      </c>
      <c r="AP229" s="180">
        <v>0</v>
      </c>
      <c r="AQ229" s="180">
        <v>0</v>
      </c>
      <c r="AR229" s="180">
        <v>0</v>
      </c>
      <c r="AS229" s="180">
        <v>0</v>
      </c>
      <c r="AT229" s="180">
        <v>0</v>
      </c>
      <c r="AU229" s="180">
        <v>0</v>
      </c>
      <c r="AV229" s="180">
        <v>0</v>
      </c>
      <c r="AW229" s="180">
        <v>0</v>
      </c>
      <c r="AX229" s="180">
        <v>0</v>
      </c>
      <c r="AY229" s="90"/>
      <c r="AZ229" s="180">
        <v>0</v>
      </c>
      <c r="BA229" s="180">
        <v>0</v>
      </c>
      <c r="BB229" s="180">
        <v>0</v>
      </c>
      <c r="BC229" s="180">
        <v>0</v>
      </c>
      <c r="BD229" s="180">
        <v>0</v>
      </c>
      <c r="BE229" s="180">
        <v>0</v>
      </c>
      <c r="BF229" s="180">
        <v>0</v>
      </c>
      <c r="BG229" s="181"/>
      <c r="BH229" s="90"/>
      <c r="BI229" s="180">
        <v>0</v>
      </c>
      <c r="BJ229" s="180">
        <v>0</v>
      </c>
      <c r="BK229" s="180">
        <v>0</v>
      </c>
      <c r="BL229" s="90"/>
      <c r="BN229" s="90"/>
      <c r="BO229" s="112"/>
      <c r="BP229" s="112"/>
      <c r="BQ229" s="112"/>
      <c r="BR229" s="112"/>
      <c r="BS229" s="112"/>
      <c r="BT229" s="112"/>
      <c r="BU229" s="112"/>
      <c r="BV229" s="112"/>
      <c r="BW229" s="112"/>
      <c r="BX229" s="112"/>
      <c r="BY229" s="112"/>
      <c r="BZ229" s="112"/>
      <c r="CA229" s="112"/>
      <c r="CB229" s="112"/>
      <c r="CC229" s="112"/>
      <c r="CD229" s="112"/>
      <c r="CE229" s="112"/>
      <c r="CF229" s="178"/>
    </row>
    <row r="230" spans="2:84" ht="15" hidden="1" customHeight="1" x14ac:dyDescent="0.3">
      <c r="B230" s="90"/>
      <c r="C230" s="212">
        <f t="shared" si="7"/>
        <v>216</v>
      </c>
      <c r="D230" s="212"/>
      <c r="E230" s="212"/>
      <c r="F230" s="245"/>
      <c r="G230" s="212"/>
      <c r="H230" s="212"/>
      <c r="I230" s="212"/>
      <c r="J230" s="270"/>
      <c r="K230" s="270"/>
      <c r="L230" s="251"/>
      <c r="M230" s="245"/>
      <c r="N230" s="217"/>
      <c r="O230" s="212"/>
      <c r="P230" s="269"/>
      <c r="Q230" s="254"/>
      <c r="R230" s="109"/>
      <c r="S230" s="156"/>
      <c r="T230" s="156"/>
      <c r="U230" s="156"/>
      <c r="V230" s="153">
        <f t="shared" si="6"/>
        <v>0</v>
      </c>
      <c r="W230" s="90"/>
      <c r="Y230" s="180">
        <v>0</v>
      </c>
      <c r="Z230" s="180">
        <v>0</v>
      </c>
      <c r="AA230" s="180">
        <v>0</v>
      </c>
      <c r="AB230" s="180">
        <v>0</v>
      </c>
      <c r="AC230" s="180">
        <v>0</v>
      </c>
      <c r="AD230" s="180">
        <v>0</v>
      </c>
      <c r="AE230" s="180">
        <v>0</v>
      </c>
      <c r="AF230" s="180">
        <v>0</v>
      </c>
      <c r="AG230" s="180">
        <v>0</v>
      </c>
      <c r="AH230" s="180">
        <v>0</v>
      </c>
      <c r="AI230" s="180">
        <v>0</v>
      </c>
      <c r="AJ230" s="180">
        <v>0</v>
      </c>
      <c r="AK230" s="180">
        <v>0</v>
      </c>
      <c r="AL230" s="180">
        <v>0</v>
      </c>
      <c r="AM230" s="180">
        <v>0</v>
      </c>
      <c r="AN230" s="180">
        <v>0</v>
      </c>
      <c r="AO230" s="180">
        <v>0</v>
      </c>
      <c r="AP230" s="180">
        <v>0</v>
      </c>
      <c r="AQ230" s="180">
        <v>0</v>
      </c>
      <c r="AR230" s="180">
        <v>0</v>
      </c>
      <c r="AS230" s="180">
        <v>0</v>
      </c>
      <c r="AT230" s="180">
        <v>0</v>
      </c>
      <c r="AU230" s="180">
        <v>0</v>
      </c>
      <c r="AV230" s="180">
        <v>0</v>
      </c>
      <c r="AW230" s="180">
        <v>0</v>
      </c>
      <c r="AX230" s="180">
        <v>0</v>
      </c>
      <c r="AY230" s="90"/>
      <c r="AZ230" s="180">
        <v>0</v>
      </c>
      <c r="BA230" s="180">
        <v>0</v>
      </c>
      <c r="BB230" s="180">
        <v>0</v>
      </c>
      <c r="BC230" s="180">
        <v>0</v>
      </c>
      <c r="BD230" s="180">
        <v>0</v>
      </c>
      <c r="BE230" s="180">
        <v>0</v>
      </c>
      <c r="BF230" s="180">
        <v>0</v>
      </c>
      <c r="BG230" s="181"/>
      <c r="BH230" s="90"/>
      <c r="BI230" s="180">
        <v>0</v>
      </c>
      <c r="BJ230" s="180">
        <v>0</v>
      </c>
      <c r="BK230" s="180">
        <v>0</v>
      </c>
      <c r="BL230" s="90"/>
      <c r="BN230" s="90"/>
      <c r="BO230" s="112"/>
      <c r="BP230" s="112"/>
      <c r="BQ230" s="112"/>
      <c r="BR230" s="112"/>
      <c r="BS230" s="112"/>
      <c r="BT230" s="112"/>
      <c r="BU230" s="112"/>
      <c r="BV230" s="112"/>
      <c r="BW230" s="112"/>
      <c r="BX230" s="112"/>
      <c r="BY230" s="112"/>
      <c r="BZ230" s="112"/>
      <c r="CA230" s="112"/>
      <c r="CB230" s="112"/>
      <c r="CC230" s="112"/>
      <c r="CD230" s="112"/>
      <c r="CE230" s="112"/>
      <c r="CF230" s="178"/>
    </row>
    <row r="231" spans="2:84" ht="15" hidden="1" customHeight="1" x14ac:dyDescent="0.3">
      <c r="B231" s="90"/>
      <c r="C231" s="212">
        <f t="shared" si="7"/>
        <v>217</v>
      </c>
      <c r="D231" s="212"/>
      <c r="E231" s="212"/>
      <c r="F231" s="245"/>
      <c r="G231" s="212"/>
      <c r="H231" s="212"/>
      <c r="I231" s="212"/>
      <c r="J231" s="270"/>
      <c r="K231" s="270"/>
      <c r="L231" s="251"/>
      <c r="M231" s="245"/>
      <c r="N231" s="217"/>
      <c r="O231" s="212"/>
      <c r="P231" s="269"/>
      <c r="Q231" s="254"/>
      <c r="R231" s="109"/>
      <c r="S231" s="156"/>
      <c r="T231" s="156"/>
      <c r="U231" s="156"/>
      <c r="V231" s="153">
        <f t="shared" si="6"/>
        <v>0</v>
      </c>
      <c r="W231" s="90"/>
      <c r="Y231" s="180">
        <v>0</v>
      </c>
      <c r="Z231" s="180">
        <v>0</v>
      </c>
      <c r="AA231" s="180">
        <v>0</v>
      </c>
      <c r="AB231" s="180">
        <v>0</v>
      </c>
      <c r="AC231" s="180">
        <v>0</v>
      </c>
      <c r="AD231" s="180">
        <v>0</v>
      </c>
      <c r="AE231" s="180">
        <v>0</v>
      </c>
      <c r="AF231" s="180">
        <v>0</v>
      </c>
      <c r="AG231" s="180">
        <v>0</v>
      </c>
      <c r="AH231" s="180">
        <v>0</v>
      </c>
      <c r="AI231" s="180">
        <v>0</v>
      </c>
      <c r="AJ231" s="180">
        <v>0</v>
      </c>
      <c r="AK231" s="180">
        <v>0</v>
      </c>
      <c r="AL231" s="180">
        <v>0</v>
      </c>
      <c r="AM231" s="180">
        <v>0</v>
      </c>
      <c r="AN231" s="180">
        <v>0</v>
      </c>
      <c r="AO231" s="180">
        <v>0</v>
      </c>
      <c r="AP231" s="180">
        <v>0</v>
      </c>
      <c r="AQ231" s="180">
        <v>0</v>
      </c>
      <c r="AR231" s="180">
        <v>0</v>
      </c>
      <c r="AS231" s="180">
        <v>0</v>
      </c>
      <c r="AT231" s="180">
        <v>0</v>
      </c>
      <c r="AU231" s="180">
        <v>0</v>
      </c>
      <c r="AV231" s="180">
        <v>0</v>
      </c>
      <c r="AW231" s="180">
        <v>0</v>
      </c>
      <c r="AX231" s="180">
        <v>0</v>
      </c>
      <c r="AY231" s="90"/>
      <c r="AZ231" s="180">
        <v>0</v>
      </c>
      <c r="BA231" s="180">
        <v>0</v>
      </c>
      <c r="BB231" s="180">
        <v>0</v>
      </c>
      <c r="BC231" s="180">
        <v>0</v>
      </c>
      <c r="BD231" s="180">
        <v>0</v>
      </c>
      <c r="BE231" s="180">
        <v>0</v>
      </c>
      <c r="BF231" s="180">
        <v>0</v>
      </c>
      <c r="BG231" s="181"/>
      <c r="BH231" s="90"/>
      <c r="BI231" s="180">
        <v>0</v>
      </c>
      <c r="BJ231" s="180">
        <v>0</v>
      </c>
      <c r="BK231" s="180">
        <v>0</v>
      </c>
      <c r="BL231" s="90"/>
      <c r="BN231" s="90"/>
      <c r="BO231" s="112"/>
      <c r="BP231" s="112"/>
      <c r="BQ231" s="112"/>
      <c r="BR231" s="112"/>
      <c r="BS231" s="112"/>
      <c r="BT231" s="112"/>
      <c r="BU231" s="112"/>
      <c r="BV231" s="112"/>
      <c r="BW231" s="112"/>
      <c r="BX231" s="112"/>
      <c r="BY231" s="112"/>
      <c r="BZ231" s="112"/>
      <c r="CA231" s="112"/>
      <c r="CB231" s="112"/>
      <c r="CC231" s="112"/>
      <c r="CD231" s="112"/>
      <c r="CE231" s="112"/>
      <c r="CF231" s="178"/>
    </row>
    <row r="232" spans="2:84" ht="15" hidden="1" customHeight="1" x14ac:dyDescent="0.3">
      <c r="B232" s="90"/>
      <c r="C232" s="212">
        <f t="shared" si="7"/>
        <v>218</v>
      </c>
      <c r="D232" s="212"/>
      <c r="E232" s="212"/>
      <c r="F232" s="245"/>
      <c r="G232" s="212"/>
      <c r="H232" s="212"/>
      <c r="I232" s="212"/>
      <c r="J232" s="270"/>
      <c r="K232" s="270"/>
      <c r="L232" s="251"/>
      <c r="M232" s="245"/>
      <c r="N232" s="217"/>
      <c r="O232" s="212"/>
      <c r="P232" s="269"/>
      <c r="Q232" s="254"/>
      <c r="R232" s="109"/>
      <c r="S232" s="156"/>
      <c r="T232" s="156"/>
      <c r="U232" s="156"/>
      <c r="V232" s="153">
        <f t="shared" si="6"/>
        <v>0</v>
      </c>
      <c r="W232" s="90"/>
      <c r="Y232" s="180">
        <v>0</v>
      </c>
      <c r="Z232" s="180">
        <v>0</v>
      </c>
      <c r="AA232" s="180">
        <v>0</v>
      </c>
      <c r="AB232" s="180">
        <v>0</v>
      </c>
      <c r="AC232" s="180">
        <v>0</v>
      </c>
      <c r="AD232" s="180">
        <v>0</v>
      </c>
      <c r="AE232" s="180">
        <v>0</v>
      </c>
      <c r="AF232" s="180">
        <v>0</v>
      </c>
      <c r="AG232" s="180">
        <v>0</v>
      </c>
      <c r="AH232" s="180">
        <v>0</v>
      </c>
      <c r="AI232" s="180">
        <v>0</v>
      </c>
      <c r="AJ232" s="180">
        <v>0</v>
      </c>
      <c r="AK232" s="180">
        <v>0</v>
      </c>
      <c r="AL232" s="180">
        <v>0</v>
      </c>
      <c r="AM232" s="180">
        <v>0</v>
      </c>
      <c r="AN232" s="180">
        <v>0</v>
      </c>
      <c r="AO232" s="180">
        <v>0</v>
      </c>
      <c r="AP232" s="180">
        <v>0</v>
      </c>
      <c r="AQ232" s="180">
        <v>0</v>
      </c>
      <c r="AR232" s="180">
        <v>0</v>
      </c>
      <c r="AS232" s="180">
        <v>0</v>
      </c>
      <c r="AT232" s="180">
        <v>0</v>
      </c>
      <c r="AU232" s="180">
        <v>0</v>
      </c>
      <c r="AV232" s="180">
        <v>0</v>
      </c>
      <c r="AW232" s="180">
        <v>0</v>
      </c>
      <c r="AX232" s="180">
        <v>0</v>
      </c>
      <c r="AY232" s="90"/>
      <c r="AZ232" s="180">
        <v>0</v>
      </c>
      <c r="BA232" s="180">
        <v>0</v>
      </c>
      <c r="BB232" s="180">
        <v>0</v>
      </c>
      <c r="BC232" s="180">
        <v>0</v>
      </c>
      <c r="BD232" s="180">
        <v>0</v>
      </c>
      <c r="BE232" s="180">
        <v>0</v>
      </c>
      <c r="BF232" s="180">
        <v>0</v>
      </c>
      <c r="BG232" s="181"/>
      <c r="BH232" s="90"/>
      <c r="BI232" s="180">
        <v>0</v>
      </c>
      <c r="BJ232" s="180">
        <v>0</v>
      </c>
      <c r="BK232" s="180">
        <v>0</v>
      </c>
      <c r="BL232" s="90"/>
      <c r="BN232" s="90"/>
      <c r="BO232" s="112"/>
      <c r="BP232" s="112"/>
      <c r="BQ232" s="112"/>
      <c r="BR232" s="112"/>
      <c r="BS232" s="112"/>
      <c r="BT232" s="112"/>
      <c r="BU232" s="112"/>
      <c r="BV232" s="112"/>
      <c r="BW232" s="112"/>
      <c r="BX232" s="112"/>
      <c r="BY232" s="112"/>
      <c r="BZ232" s="112"/>
      <c r="CA232" s="112"/>
      <c r="CB232" s="112"/>
      <c r="CC232" s="112"/>
      <c r="CD232" s="112"/>
      <c r="CE232" s="112"/>
      <c r="CF232" s="178"/>
    </row>
    <row r="233" spans="2:84" ht="15" hidden="1" customHeight="1" x14ac:dyDescent="0.3">
      <c r="B233" s="90"/>
      <c r="C233" s="212">
        <f t="shared" si="7"/>
        <v>219</v>
      </c>
      <c r="D233" s="212"/>
      <c r="E233" s="212"/>
      <c r="F233" s="245"/>
      <c r="G233" s="212"/>
      <c r="H233" s="212"/>
      <c r="I233" s="212"/>
      <c r="J233" s="270"/>
      <c r="K233" s="270"/>
      <c r="L233" s="251"/>
      <c r="M233" s="245"/>
      <c r="N233" s="217"/>
      <c r="O233" s="212"/>
      <c r="P233" s="254"/>
      <c r="Q233" s="254"/>
      <c r="R233" s="109"/>
      <c r="S233" s="156"/>
      <c r="T233" s="156"/>
      <c r="U233" s="156"/>
      <c r="V233" s="153">
        <f t="shared" si="6"/>
        <v>0</v>
      </c>
      <c r="W233" s="90"/>
      <c r="Y233" s="180">
        <v>0</v>
      </c>
      <c r="Z233" s="180">
        <v>0</v>
      </c>
      <c r="AA233" s="180">
        <v>0</v>
      </c>
      <c r="AB233" s="180">
        <v>0</v>
      </c>
      <c r="AC233" s="180">
        <v>0</v>
      </c>
      <c r="AD233" s="180">
        <v>0</v>
      </c>
      <c r="AE233" s="180">
        <v>0</v>
      </c>
      <c r="AF233" s="180">
        <v>0</v>
      </c>
      <c r="AG233" s="180">
        <v>0</v>
      </c>
      <c r="AH233" s="180">
        <v>0</v>
      </c>
      <c r="AI233" s="180">
        <v>0</v>
      </c>
      <c r="AJ233" s="180">
        <v>0</v>
      </c>
      <c r="AK233" s="180">
        <v>0</v>
      </c>
      <c r="AL233" s="180">
        <v>0</v>
      </c>
      <c r="AM233" s="180">
        <v>0</v>
      </c>
      <c r="AN233" s="180">
        <v>0</v>
      </c>
      <c r="AO233" s="180">
        <v>0</v>
      </c>
      <c r="AP233" s="180">
        <v>0</v>
      </c>
      <c r="AQ233" s="180">
        <v>0</v>
      </c>
      <c r="AR233" s="180">
        <v>0</v>
      </c>
      <c r="AS233" s="180">
        <v>0</v>
      </c>
      <c r="AT233" s="180">
        <v>0</v>
      </c>
      <c r="AU233" s="180">
        <v>0</v>
      </c>
      <c r="AV233" s="180">
        <v>0</v>
      </c>
      <c r="AW233" s="180">
        <v>0</v>
      </c>
      <c r="AX233" s="180">
        <v>0</v>
      </c>
      <c r="AY233" s="90"/>
      <c r="AZ233" s="180">
        <v>0</v>
      </c>
      <c r="BA233" s="180">
        <v>0</v>
      </c>
      <c r="BB233" s="180">
        <v>0</v>
      </c>
      <c r="BC233" s="180">
        <v>0</v>
      </c>
      <c r="BD233" s="180">
        <v>0</v>
      </c>
      <c r="BE233" s="180">
        <v>0</v>
      </c>
      <c r="BF233" s="180">
        <v>0</v>
      </c>
      <c r="BG233" s="181"/>
      <c r="BH233" s="90"/>
      <c r="BI233" s="180">
        <v>0</v>
      </c>
      <c r="BJ233" s="180">
        <v>0</v>
      </c>
      <c r="BK233" s="180">
        <v>0</v>
      </c>
      <c r="BL233" s="90"/>
      <c r="BN233" s="90"/>
      <c r="BO233" s="112"/>
      <c r="BP233" s="112"/>
      <c r="BQ233" s="112"/>
      <c r="BR233" s="112"/>
      <c r="BS233" s="112"/>
      <c r="BT233" s="112"/>
      <c r="BU233" s="112"/>
      <c r="BV233" s="112"/>
      <c r="BW233" s="112"/>
      <c r="BX233" s="112"/>
      <c r="BY233" s="112"/>
      <c r="BZ233" s="112"/>
      <c r="CA233" s="112"/>
      <c r="CB233" s="112"/>
      <c r="CC233" s="112"/>
      <c r="CD233" s="112"/>
      <c r="CE233" s="112"/>
      <c r="CF233" s="178"/>
    </row>
    <row r="234" spans="2:84" ht="15" hidden="1" customHeight="1" x14ac:dyDescent="0.3">
      <c r="B234" s="90"/>
      <c r="C234" s="212">
        <f t="shared" si="7"/>
        <v>220</v>
      </c>
      <c r="D234" s="212"/>
      <c r="E234" s="212"/>
      <c r="F234" s="245"/>
      <c r="G234" s="212"/>
      <c r="H234" s="212"/>
      <c r="I234" s="212"/>
      <c r="J234" s="270"/>
      <c r="K234" s="270"/>
      <c r="L234" s="251"/>
      <c r="M234" s="245"/>
      <c r="N234" s="217"/>
      <c r="O234" s="212"/>
      <c r="P234" s="269"/>
      <c r="Q234" s="254"/>
      <c r="R234" s="109"/>
      <c r="S234" s="156"/>
      <c r="T234" s="156"/>
      <c r="U234" s="156"/>
      <c r="V234" s="153">
        <f t="shared" si="6"/>
        <v>0</v>
      </c>
      <c r="W234" s="90"/>
      <c r="Y234" s="180">
        <v>0</v>
      </c>
      <c r="Z234" s="180">
        <v>0</v>
      </c>
      <c r="AA234" s="180">
        <v>0</v>
      </c>
      <c r="AB234" s="180">
        <v>0</v>
      </c>
      <c r="AC234" s="180">
        <v>0</v>
      </c>
      <c r="AD234" s="180">
        <v>0</v>
      </c>
      <c r="AE234" s="180">
        <v>0</v>
      </c>
      <c r="AF234" s="180">
        <v>0</v>
      </c>
      <c r="AG234" s="180">
        <v>0</v>
      </c>
      <c r="AH234" s="180">
        <v>0</v>
      </c>
      <c r="AI234" s="180">
        <v>0</v>
      </c>
      <c r="AJ234" s="180">
        <v>0</v>
      </c>
      <c r="AK234" s="180">
        <v>0</v>
      </c>
      <c r="AL234" s="180">
        <v>0</v>
      </c>
      <c r="AM234" s="180">
        <v>0</v>
      </c>
      <c r="AN234" s="180">
        <v>0</v>
      </c>
      <c r="AO234" s="180">
        <v>0</v>
      </c>
      <c r="AP234" s="180">
        <v>0</v>
      </c>
      <c r="AQ234" s="180">
        <v>0</v>
      </c>
      <c r="AR234" s="180">
        <v>0</v>
      </c>
      <c r="AS234" s="180">
        <v>0</v>
      </c>
      <c r="AT234" s="180">
        <v>0</v>
      </c>
      <c r="AU234" s="180">
        <v>0</v>
      </c>
      <c r="AV234" s="180">
        <v>0</v>
      </c>
      <c r="AW234" s="180">
        <v>0</v>
      </c>
      <c r="AX234" s="180">
        <v>0</v>
      </c>
      <c r="AY234" s="90"/>
      <c r="AZ234" s="180">
        <v>0</v>
      </c>
      <c r="BA234" s="180">
        <v>0</v>
      </c>
      <c r="BB234" s="180">
        <v>0</v>
      </c>
      <c r="BC234" s="180">
        <v>0</v>
      </c>
      <c r="BD234" s="180">
        <v>0</v>
      </c>
      <c r="BE234" s="180">
        <v>0</v>
      </c>
      <c r="BF234" s="180">
        <v>0</v>
      </c>
      <c r="BG234" s="181"/>
      <c r="BH234" s="90"/>
      <c r="BI234" s="180">
        <v>0</v>
      </c>
      <c r="BJ234" s="180">
        <v>0</v>
      </c>
      <c r="BK234" s="180">
        <v>0</v>
      </c>
      <c r="BL234" s="90"/>
      <c r="BN234" s="90"/>
      <c r="BO234" s="112"/>
      <c r="BP234" s="112"/>
      <c r="BQ234" s="112"/>
      <c r="BR234" s="112"/>
      <c r="BS234" s="112"/>
      <c r="BT234" s="112"/>
      <c r="BU234" s="112"/>
      <c r="BV234" s="112"/>
      <c r="BW234" s="112"/>
      <c r="BX234" s="112"/>
      <c r="BY234" s="112"/>
      <c r="BZ234" s="112"/>
      <c r="CA234" s="112"/>
      <c r="CB234" s="112"/>
      <c r="CC234" s="112"/>
      <c r="CD234" s="112"/>
      <c r="CE234" s="112"/>
      <c r="CF234" s="178"/>
    </row>
    <row r="235" spans="2:84" ht="15" hidden="1" customHeight="1" x14ac:dyDescent="0.3">
      <c r="B235" s="90"/>
      <c r="C235" s="212">
        <f t="shared" si="7"/>
        <v>221</v>
      </c>
      <c r="D235" s="212"/>
      <c r="E235" s="212"/>
      <c r="F235" s="245"/>
      <c r="G235" s="212"/>
      <c r="H235" s="212"/>
      <c r="I235" s="212"/>
      <c r="J235" s="270"/>
      <c r="K235" s="270"/>
      <c r="L235" s="251"/>
      <c r="M235" s="245"/>
      <c r="N235" s="217"/>
      <c r="O235" s="212"/>
      <c r="P235" s="269"/>
      <c r="Q235" s="254"/>
      <c r="R235" s="109"/>
      <c r="S235" s="156"/>
      <c r="T235" s="156"/>
      <c r="U235" s="156"/>
      <c r="V235" s="153">
        <f t="shared" si="6"/>
        <v>0</v>
      </c>
      <c r="W235" s="90"/>
      <c r="Y235" s="180">
        <v>0</v>
      </c>
      <c r="Z235" s="180">
        <v>0</v>
      </c>
      <c r="AA235" s="180">
        <v>0</v>
      </c>
      <c r="AB235" s="180">
        <v>0</v>
      </c>
      <c r="AC235" s="180">
        <v>0</v>
      </c>
      <c r="AD235" s="180">
        <v>0</v>
      </c>
      <c r="AE235" s="180">
        <v>0</v>
      </c>
      <c r="AF235" s="180">
        <v>0</v>
      </c>
      <c r="AG235" s="180">
        <v>0</v>
      </c>
      <c r="AH235" s="180">
        <v>0</v>
      </c>
      <c r="AI235" s="180">
        <v>0</v>
      </c>
      <c r="AJ235" s="180">
        <v>0</v>
      </c>
      <c r="AK235" s="180">
        <v>0</v>
      </c>
      <c r="AL235" s="180">
        <v>0</v>
      </c>
      <c r="AM235" s="180">
        <v>0</v>
      </c>
      <c r="AN235" s="180">
        <v>0</v>
      </c>
      <c r="AO235" s="180">
        <v>0</v>
      </c>
      <c r="AP235" s="180">
        <v>0</v>
      </c>
      <c r="AQ235" s="180">
        <v>0</v>
      </c>
      <c r="AR235" s="180">
        <v>0</v>
      </c>
      <c r="AS235" s="180">
        <v>0</v>
      </c>
      <c r="AT235" s="180">
        <v>0</v>
      </c>
      <c r="AU235" s="180">
        <v>0</v>
      </c>
      <c r="AV235" s="180">
        <v>0</v>
      </c>
      <c r="AW235" s="180">
        <v>0</v>
      </c>
      <c r="AX235" s="180">
        <v>0</v>
      </c>
      <c r="AY235" s="90"/>
      <c r="AZ235" s="180">
        <v>0</v>
      </c>
      <c r="BA235" s="180">
        <v>0</v>
      </c>
      <c r="BB235" s="180">
        <v>0</v>
      </c>
      <c r="BC235" s="180">
        <v>0</v>
      </c>
      <c r="BD235" s="180">
        <v>0</v>
      </c>
      <c r="BE235" s="180">
        <v>0</v>
      </c>
      <c r="BF235" s="180">
        <v>0</v>
      </c>
      <c r="BG235" s="181"/>
      <c r="BH235" s="90"/>
      <c r="BI235" s="180">
        <v>0</v>
      </c>
      <c r="BJ235" s="180">
        <v>0</v>
      </c>
      <c r="BK235" s="180">
        <v>0</v>
      </c>
      <c r="BL235" s="90"/>
      <c r="BN235" s="90"/>
      <c r="BO235" s="112"/>
      <c r="BP235" s="112"/>
      <c r="BQ235" s="112"/>
      <c r="BR235" s="112"/>
      <c r="BS235" s="112"/>
      <c r="BT235" s="112"/>
      <c r="BU235" s="112"/>
      <c r="BV235" s="112"/>
      <c r="BW235" s="112"/>
      <c r="BX235" s="112"/>
      <c r="BY235" s="112"/>
      <c r="BZ235" s="112"/>
      <c r="CA235" s="112"/>
      <c r="CB235" s="112"/>
      <c r="CC235" s="112"/>
      <c r="CD235" s="112"/>
      <c r="CE235" s="112"/>
      <c r="CF235" s="178"/>
    </row>
    <row r="236" spans="2:84" ht="15" hidden="1" customHeight="1" x14ac:dyDescent="0.3">
      <c r="B236" s="90"/>
      <c r="C236" s="212">
        <f t="shared" si="7"/>
        <v>222</v>
      </c>
      <c r="D236" s="212"/>
      <c r="E236" s="212"/>
      <c r="F236" s="245"/>
      <c r="G236" s="212"/>
      <c r="H236" s="212"/>
      <c r="I236" s="212"/>
      <c r="J236" s="270"/>
      <c r="K236" s="270"/>
      <c r="L236" s="251"/>
      <c r="M236" s="245"/>
      <c r="N236" s="217"/>
      <c r="O236" s="212"/>
      <c r="P236" s="269"/>
      <c r="Q236" s="254"/>
      <c r="R236" s="109"/>
      <c r="S236" s="156"/>
      <c r="T236" s="156"/>
      <c r="U236" s="156"/>
      <c r="V236" s="153">
        <f t="shared" si="6"/>
        <v>0</v>
      </c>
      <c r="W236" s="90"/>
      <c r="Y236" s="180">
        <v>0</v>
      </c>
      <c r="Z236" s="180">
        <v>0</v>
      </c>
      <c r="AA236" s="180">
        <v>0</v>
      </c>
      <c r="AB236" s="180">
        <v>0</v>
      </c>
      <c r="AC236" s="180">
        <v>0</v>
      </c>
      <c r="AD236" s="180">
        <v>0</v>
      </c>
      <c r="AE236" s="180">
        <v>0</v>
      </c>
      <c r="AF236" s="180">
        <v>0</v>
      </c>
      <c r="AG236" s="180">
        <v>0</v>
      </c>
      <c r="AH236" s="180">
        <v>0</v>
      </c>
      <c r="AI236" s="180">
        <v>0</v>
      </c>
      <c r="AJ236" s="180">
        <v>0</v>
      </c>
      <c r="AK236" s="180">
        <v>0</v>
      </c>
      <c r="AL236" s="180">
        <v>0</v>
      </c>
      <c r="AM236" s="180">
        <v>0</v>
      </c>
      <c r="AN236" s="180">
        <v>0</v>
      </c>
      <c r="AO236" s="180">
        <v>0</v>
      </c>
      <c r="AP236" s="180">
        <v>0</v>
      </c>
      <c r="AQ236" s="180">
        <v>0</v>
      </c>
      <c r="AR236" s="180">
        <v>0</v>
      </c>
      <c r="AS236" s="180">
        <v>0</v>
      </c>
      <c r="AT236" s="180">
        <v>0</v>
      </c>
      <c r="AU236" s="180">
        <v>0</v>
      </c>
      <c r="AV236" s="180">
        <v>0</v>
      </c>
      <c r="AW236" s="180">
        <v>0</v>
      </c>
      <c r="AX236" s="180">
        <v>0</v>
      </c>
      <c r="AY236" s="90"/>
      <c r="AZ236" s="180">
        <v>0</v>
      </c>
      <c r="BA236" s="180">
        <v>0</v>
      </c>
      <c r="BB236" s="180">
        <v>0</v>
      </c>
      <c r="BC236" s="180">
        <v>0</v>
      </c>
      <c r="BD236" s="180">
        <v>0</v>
      </c>
      <c r="BE236" s="180">
        <v>0</v>
      </c>
      <c r="BF236" s="180">
        <v>0</v>
      </c>
      <c r="BG236" s="181"/>
      <c r="BH236" s="90"/>
      <c r="BI236" s="180">
        <v>0</v>
      </c>
      <c r="BJ236" s="180">
        <v>0</v>
      </c>
      <c r="BK236" s="180">
        <v>0</v>
      </c>
      <c r="BL236" s="90"/>
      <c r="BN236" s="90"/>
      <c r="BO236" s="112"/>
      <c r="BP236" s="112"/>
      <c r="BQ236" s="112"/>
      <c r="BR236" s="112"/>
      <c r="BS236" s="112"/>
      <c r="BT236" s="112"/>
      <c r="BU236" s="112"/>
      <c r="BV236" s="112"/>
      <c r="BW236" s="112"/>
      <c r="BX236" s="112"/>
      <c r="BY236" s="112"/>
      <c r="BZ236" s="112"/>
      <c r="CA236" s="112"/>
      <c r="CB236" s="112"/>
      <c r="CC236" s="112"/>
      <c r="CD236" s="112"/>
      <c r="CE236" s="112"/>
      <c r="CF236" s="178"/>
    </row>
    <row r="237" spans="2:84" ht="15" hidden="1" customHeight="1" x14ac:dyDescent="0.3">
      <c r="B237" s="90"/>
      <c r="C237" s="212">
        <f t="shared" si="7"/>
        <v>223</v>
      </c>
      <c r="D237" s="212"/>
      <c r="E237" s="212"/>
      <c r="F237" s="245"/>
      <c r="G237" s="212"/>
      <c r="H237" s="212"/>
      <c r="I237" s="212"/>
      <c r="J237" s="270"/>
      <c r="K237" s="270"/>
      <c r="L237" s="251"/>
      <c r="M237" s="245"/>
      <c r="N237" s="217"/>
      <c r="O237" s="212"/>
      <c r="P237" s="269"/>
      <c r="Q237" s="254"/>
      <c r="R237" s="109"/>
      <c r="S237" s="156"/>
      <c r="T237" s="156"/>
      <c r="U237" s="156"/>
      <c r="V237" s="153">
        <f t="shared" si="6"/>
        <v>0</v>
      </c>
      <c r="W237" s="90"/>
      <c r="Y237" s="180">
        <v>0</v>
      </c>
      <c r="Z237" s="180">
        <v>0</v>
      </c>
      <c r="AA237" s="180">
        <v>0</v>
      </c>
      <c r="AB237" s="180">
        <v>0</v>
      </c>
      <c r="AC237" s="180">
        <v>0</v>
      </c>
      <c r="AD237" s="180">
        <v>0</v>
      </c>
      <c r="AE237" s="180">
        <v>0</v>
      </c>
      <c r="AF237" s="180">
        <v>0</v>
      </c>
      <c r="AG237" s="180">
        <v>0</v>
      </c>
      <c r="AH237" s="180">
        <v>0</v>
      </c>
      <c r="AI237" s="180">
        <v>0</v>
      </c>
      <c r="AJ237" s="180">
        <v>0</v>
      </c>
      <c r="AK237" s="180">
        <v>0</v>
      </c>
      <c r="AL237" s="180">
        <v>0</v>
      </c>
      <c r="AM237" s="180">
        <v>0</v>
      </c>
      <c r="AN237" s="180">
        <v>0</v>
      </c>
      <c r="AO237" s="180">
        <v>0</v>
      </c>
      <c r="AP237" s="180">
        <v>0</v>
      </c>
      <c r="AQ237" s="180">
        <v>0</v>
      </c>
      <c r="AR237" s="180">
        <v>0</v>
      </c>
      <c r="AS237" s="180">
        <v>0</v>
      </c>
      <c r="AT237" s="180">
        <v>0</v>
      </c>
      <c r="AU237" s="180">
        <v>0</v>
      </c>
      <c r="AV237" s="180">
        <v>0</v>
      </c>
      <c r="AW237" s="180">
        <v>0</v>
      </c>
      <c r="AX237" s="180">
        <v>0</v>
      </c>
      <c r="AY237" s="90"/>
      <c r="AZ237" s="180">
        <v>0</v>
      </c>
      <c r="BA237" s="180">
        <v>0</v>
      </c>
      <c r="BB237" s="180">
        <v>0</v>
      </c>
      <c r="BC237" s="180">
        <v>0</v>
      </c>
      <c r="BD237" s="180">
        <v>0</v>
      </c>
      <c r="BE237" s="180">
        <v>0</v>
      </c>
      <c r="BF237" s="180">
        <v>0</v>
      </c>
      <c r="BG237" s="181"/>
      <c r="BH237" s="90"/>
      <c r="BI237" s="180">
        <v>0</v>
      </c>
      <c r="BJ237" s="180">
        <v>0</v>
      </c>
      <c r="BK237" s="180">
        <v>0</v>
      </c>
      <c r="BL237" s="90"/>
      <c r="BN237" s="90"/>
      <c r="BO237" s="112"/>
      <c r="BP237" s="112"/>
      <c r="BQ237" s="112"/>
      <c r="BR237" s="112"/>
      <c r="BS237" s="112"/>
      <c r="BT237" s="112"/>
      <c r="BU237" s="112"/>
      <c r="BV237" s="112"/>
      <c r="BW237" s="112"/>
      <c r="BX237" s="112"/>
      <c r="BY237" s="112"/>
      <c r="BZ237" s="112"/>
      <c r="CA237" s="112"/>
      <c r="CB237" s="112"/>
      <c r="CC237" s="112"/>
      <c r="CD237" s="112"/>
      <c r="CE237" s="112"/>
      <c r="CF237" s="178"/>
    </row>
    <row r="238" spans="2:84" ht="15" hidden="1" customHeight="1" x14ac:dyDescent="0.3">
      <c r="B238" s="90"/>
      <c r="C238" s="212">
        <f t="shared" si="7"/>
        <v>224</v>
      </c>
      <c r="D238" s="212"/>
      <c r="E238" s="212"/>
      <c r="F238" s="245"/>
      <c r="G238" s="212"/>
      <c r="H238" s="212"/>
      <c r="I238" s="212"/>
      <c r="J238" s="270"/>
      <c r="K238" s="270"/>
      <c r="L238" s="251"/>
      <c r="M238" s="245"/>
      <c r="N238" s="217"/>
      <c r="O238" s="212"/>
      <c r="P238" s="269"/>
      <c r="Q238" s="254"/>
      <c r="R238" s="109"/>
      <c r="S238" s="156"/>
      <c r="T238" s="156"/>
      <c r="U238" s="156"/>
      <c r="V238" s="153">
        <f t="shared" si="6"/>
        <v>0</v>
      </c>
      <c r="W238" s="90"/>
      <c r="Y238" s="180">
        <v>0</v>
      </c>
      <c r="Z238" s="180">
        <v>0</v>
      </c>
      <c r="AA238" s="180">
        <v>0</v>
      </c>
      <c r="AB238" s="180">
        <v>0</v>
      </c>
      <c r="AC238" s="180">
        <v>0</v>
      </c>
      <c r="AD238" s="180">
        <v>0</v>
      </c>
      <c r="AE238" s="180">
        <v>0</v>
      </c>
      <c r="AF238" s="180">
        <v>0</v>
      </c>
      <c r="AG238" s="180">
        <v>0</v>
      </c>
      <c r="AH238" s="180">
        <v>0</v>
      </c>
      <c r="AI238" s="180">
        <v>0</v>
      </c>
      <c r="AJ238" s="180">
        <v>0</v>
      </c>
      <c r="AK238" s="180">
        <v>0</v>
      </c>
      <c r="AL238" s="180">
        <v>0</v>
      </c>
      <c r="AM238" s="180">
        <v>0</v>
      </c>
      <c r="AN238" s="180">
        <v>0</v>
      </c>
      <c r="AO238" s="180">
        <v>0</v>
      </c>
      <c r="AP238" s="180">
        <v>0</v>
      </c>
      <c r="AQ238" s="180">
        <v>0</v>
      </c>
      <c r="AR238" s="180">
        <v>0</v>
      </c>
      <c r="AS238" s="180">
        <v>0</v>
      </c>
      <c r="AT238" s="180">
        <v>0</v>
      </c>
      <c r="AU238" s="180">
        <v>0</v>
      </c>
      <c r="AV238" s="180">
        <v>0</v>
      </c>
      <c r="AW238" s="180">
        <v>0</v>
      </c>
      <c r="AX238" s="180">
        <v>0</v>
      </c>
      <c r="AY238" s="90"/>
      <c r="AZ238" s="180">
        <v>0</v>
      </c>
      <c r="BA238" s="180">
        <v>0</v>
      </c>
      <c r="BB238" s="180">
        <v>0</v>
      </c>
      <c r="BC238" s="180">
        <v>0</v>
      </c>
      <c r="BD238" s="180">
        <v>0</v>
      </c>
      <c r="BE238" s="180">
        <v>0</v>
      </c>
      <c r="BF238" s="180">
        <v>0</v>
      </c>
      <c r="BG238" s="181"/>
      <c r="BH238" s="90"/>
      <c r="BI238" s="180">
        <v>0</v>
      </c>
      <c r="BJ238" s="180">
        <v>0</v>
      </c>
      <c r="BK238" s="180">
        <v>0</v>
      </c>
      <c r="BL238" s="90"/>
      <c r="BN238" s="90"/>
      <c r="BO238" s="112"/>
      <c r="BP238" s="112"/>
      <c r="BQ238" s="112"/>
      <c r="BR238" s="112"/>
      <c r="BS238" s="112"/>
      <c r="BT238" s="112"/>
      <c r="BU238" s="112"/>
      <c r="BV238" s="112"/>
      <c r="BW238" s="112"/>
      <c r="BX238" s="112"/>
      <c r="BY238" s="112"/>
      <c r="BZ238" s="112"/>
      <c r="CA238" s="112"/>
      <c r="CB238" s="112"/>
      <c r="CC238" s="112"/>
      <c r="CD238" s="112"/>
      <c r="CE238" s="112"/>
      <c r="CF238" s="178"/>
    </row>
    <row r="239" spans="2:84" ht="15" hidden="1" customHeight="1" x14ac:dyDescent="0.3">
      <c r="B239" s="90"/>
      <c r="C239" s="212">
        <v>226</v>
      </c>
      <c r="D239" s="212"/>
      <c r="E239" s="212"/>
      <c r="F239" s="245"/>
      <c r="G239" s="212"/>
      <c r="H239" s="212"/>
      <c r="I239" s="212"/>
      <c r="J239" s="270"/>
      <c r="K239" s="270"/>
      <c r="L239" s="251"/>
      <c r="M239" s="245"/>
      <c r="N239" s="217"/>
      <c r="O239" s="212"/>
      <c r="P239" s="269"/>
      <c r="Q239" s="254"/>
      <c r="R239" s="109"/>
      <c r="S239" s="156"/>
      <c r="T239" s="156"/>
      <c r="U239" s="156"/>
      <c r="V239" s="153">
        <f t="shared" si="6"/>
        <v>0</v>
      </c>
      <c r="W239" s="90"/>
      <c r="Y239" s="180">
        <v>0</v>
      </c>
      <c r="Z239" s="180">
        <v>0</v>
      </c>
      <c r="AA239" s="180">
        <v>0</v>
      </c>
      <c r="AB239" s="180">
        <v>0</v>
      </c>
      <c r="AC239" s="180">
        <v>0</v>
      </c>
      <c r="AD239" s="180">
        <v>0</v>
      </c>
      <c r="AE239" s="180">
        <v>0</v>
      </c>
      <c r="AF239" s="180">
        <v>0</v>
      </c>
      <c r="AG239" s="180">
        <v>0</v>
      </c>
      <c r="AH239" s="180">
        <v>0</v>
      </c>
      <c r="AI239" s="180">
        <v>0</v>
      </c>
      <c r="AJ239" s="180">
        <v>0</v>
      </c>
      <c r="AK239" s="180">
        <v>0</v>
      </c>
      <c r="AL239" s="180">
        <v>0</v>
      </c>
      <c r="AM239" s="180">
        <v>0</v>
      </c>
      <c r="AN239" s="180">
        <v>0</v>
      </c>
      <c r="AO239" s="180">
        <v>0</v>
      </c>
      <c r="AP239" s="180">
        <v>0</v>
      </c>
      <c r="AQ239" s="180">
        <v>0</v>
      </c>
      <c r="AR239" s="180">
        <v>0</v>
      </c>
      <c r="AS239" s="180">
        <v>0</v>
      </c>
      <c r="AT239" s="180">
        <v>0</v>
      </c>
      <c r="AU239" s="180">
        <v>0</v>
      </c>
      <c r="AV239" s="180">
        <v>0</v>
      </c>
      <c r="AW239" s="180">
        <v>0</v>
      </c>
      <c r="AX239" s="180">
        <v>0</v>
      </c>
      <c r="AY239" s="90"/>
      <c r="AZ239" s="180">
        <v>0</v>
      </c>
      <c r="BA239" s="180">
        <v>0</v>
      </c>
      <c r="BB239" s="180">
        <v>0</v>
      </c>
      <c r="BC239" s="180">
        <v>0</v>
      </c>
      <c r="BD239" s="180">
        <v>0</v>
      </c>
      <c r="BE239" s="180">
        <v>0</v>
      </c>
      <c r="BF239" s="180">
        <v>0</v>
      </c>
      <c r="BG239" s="181"/>
      <c r="BH239" s="90"/>
      <c r="BI239" s="180">
        <v>0</v>
      </c>
      <c r="BJ239" s="180">
        <v>0</v>
      </c>
      <c r="BK239" s="180">
        <v>0</v>
      </c>
      <c r="BL239" s="90"/>
      <c r="BN239" s="90"/>
      <c r="BO239" s="112"/>
      <c r="BP239" s="112"/>
      <c r="BQ239" s="112"/>
      <c r="BR239" s="112"/>
      <c r="BS239" s="112"/>
      <c r="BT239" s="112"/>
      <c r="BU239" s="112"/>
      <c r="BV239" s="112"/>
      <c r="BW239" s="112"/>
      <c r="BX239" s="112"/>
      <c r="BY239" s="112"/>
      <c r="BZ239" s="112"/>
      <c r="CA239" s="112"/>
      <c r="CB239" s="112"/>
      <c r="CC239" s="112"/>
      <c r="CD239" s="112"/>
      <c r="CE239" s="112"/>
      <c r="CF239" s="178"/>
    </row>
    <row r="240" spans="2:84" ht="15" hidden="1" customHeight="1" x14ac:dyDescent="0.3">
      <c r="B240" s="90"/>
      <c r="C240" s="212">
        <v>227</v>
      </c>
      <c r="D240" s="212"/>
      <c r="E240" s="212"/>
      <c r="F240" s="245"/>
      <c r="G240" s="212"/>
      <c r="H240" s="212"/>
      <c r="I240" s="212"/>
      <c r="J240" s="270"/>
      <c r="K240" s="270"/>
      <c r="L240" s="251"/>
      <c r="M240" s="245"/>
      <c r="N240" s="217"/>
      <c r="O240" s="212"/>
      <c r="P240" s="269"/>
      <c r="Q240" s="254"/>
      <c r="R240" s="109"/>
      <c r="S240" s="156"/>
      <c r="T240" s="156"/>
      <c r="U240" s="156"/>
      <c r="V240" s="153">
        <f t="shared" si="6"/>
        <v>0</v>
      </c>
      <c r="W240" s="90"/>
      <c r="Y240" s="180">
        <v>0</v>
      </c>
      <c r="Z240" s="180">
        <v>0</v>
      </c>
      <c r="AA240" s="180">
        <v>0</v>
      </c>
      <c r="AB240" s="180">
        <v>0</v>
      </c>
      <c r="AC240" s="180">
        <v>0</v>
      </c>
      <c r="AD240" s="180">
        <v>0</v>
      </c>
      <c r="AE240" s="180">
        <v>0</v>
      </c>
      <c r="AF240" s="180">
        <v>0</v>
      </c>
      <c r="AG240" s="180">
        <v>0</v>
      </c>
      <c r="AH240" s="180">
        <v>0</v>
      </c>
      <c r="AI240" s="180">
        <v>0</v>
      </c>
      <c r="AJ240" s="180">
        <v>0</v>
      </c>
      <c r="AK240" s="180">
        <v>0</v>
      </c>
      <c r="AL240" s="180">
        <v>0</v>
      </c>
      <c r="AM240" s="180">
        <v>0</v>
      </c>
      <c r="AN240" s="180">
        <v>0</v>
      </c>
      <c r="AO240" s="180">
        <v>0</v>
      </c>
      <c r="AP240" s="180">
        <v>0</v>
      </c>
      <c r="AQ240" s="180">
        <v>0</v>
      </c>
      <c r="AR240" s="180">
        <v>0</v>
      </c>
      <c r="AS240" s="180">
        <v>0</v>
      </c>
      <c r="AT240" s="180">
        <v>0</v>
      </c>
      <c r="AU240" s="180">
        <v>0</v>
      </c>
      <c r="AV240" s="180">
        <v>0</v>
      </c>
      <c r="AW240" s="180">
        <v>0</v>
      </c>
      <c r="AX240" s="180">
        <v>0</v>
      </c>
      <c r="AY240" s="90"/>
      <c r="AZ240" s="180">
        <v>0</v>
      </c>
      <c r="BA240" s="180">
        <v>0</v>
      </c>
      <c r="BB240" s="180">
        <v>0</v>
      </c>
      <c r="BC240" s="180">
        <v>0</v>
      </c>
      <c r="BD240" s="180">
        <v>0</v>
      </c>
      <c r="BE240" s="180">
        <v>0</v>
      </c>
      <c r="BF240" s="180">
        <v>0</v>
      </c>
      <c r="BG240" s="181"/>
      <c r="BH240" s="90"/>
      <c r="BI240" s="180">
        <v>0</v>
      </c>
      <c r="BJ240" s="180">
        <v>0</v>
      </c>
      <c r="BK240" s="180">
        <v>0</v>
      </c>
      <c r="BL240" s="90"/>
      <c r="BN240" s="90"/>
      <c r="BO240" s="112"/>
      <c r="BP240" s="112"/>
      <c r="BQ240" s="112"/>
      <c r="BR240" s="112"/>
      <c r="BS240" s="112"/>
      <c r="BT240" s="112"/>
      <c r="BU240" s="112"/>
      <c r="BV240" s="112"/>
      <c r="BW240" s="112"/>
      <c r="BX240" s="112"/>
      <c r="BY240" s="112"/>
      <c r="BZ240" s="112"/>
      <c r="CA240" s="112"/>
      <c r="CB240" s="112"/>
      <c r="CC240" s="112"/>
      <c r="CD240" s="112"/>
      <c r="CE240" s="112"/>
      <c r="CF240" s="178"/>
    </row>
    <row r="241" spans="2:84" ht="15" hidden="1" customHeight="1" x14ac:dyDescent="0.3">
      <c r="B241" s="90"/>
      <c r="C241" s="212">
        <v>228</v>
      </c>
      <c r="D241" s="212"/>
      <c r="E241" s="212"/>
      <c r="F241" s="245"/>
      <c r="G241" s="212"/>
      <c r="H241" s="212"/>
      <c r="I241" s="212"/>
      <c r="J241" s="270"/>
      <c r="K241" s="270"/>
      <c r="L241" s="251"/>
      <c r="M241" s="245"/>
      <c r="N241" s="217"/>
      <c r="O241" s="212"/>
      <c r="P241" s="269"/>
      <c r="Q241" s="254"/>
      <c r="R241" s="109"/>
      <c r="S241" s="156"/>
      <c r="T241" s="156"/>
      <c r="U241" s="156"/>
      <c r="V241" s="153">
        <f t="shared" si="6"/>
        <v>0</v>
      </c>
      <c r="W241" s="90"/>
      <c r="Y241" s="180">
        <v>0</v>
      </c>
      <c r="Z241" s="180">
        <v>0</v>
      </c>
      <c r="AA241" s="180">
        <v>0</v>
      </c>
      <c r="AB241" s="180">
        <v>0</v>
      </c>
      <c r="AC241" s="180">
        <v>0</v>
      </c>
      <c r="AD241" s="180">
        <v>0</v>
      </c>
      <c r="AE241" s="180">
        <v>0</v>
      </c>
      <c r="AF241" s="180">
        <v>0</v>
      </c>
      <c r="AG241" s="180">
        <v>0</v>
      </c>
      <c r="AH241" s="180">
        <v>0</v>
      </c>
      <c r="AI241" s="180">
        <v>0</v>
      </c>
      <c r="AJ241" s="180">
        <v>0</v>
      </c>
      <c r="AK241" s="180">
        <v>0</v>
      </c>
      <c r="AL241" s="180">
        <v>0</v>
      </c>
      <c r="AM241" s="180">
        <v>0</v>
      </c>
      <c r="AN241" s="180">
        <v>0</v>
      </c>
      <c r="AO241" s="180">
        <v>0</v>
      </c>
      <c r="AP241" s="180">
        <v>0</v>
      </c>
      <c r="AQ241" s="180">
        <v>0</v>
      </c>
      <c r="AR241" s="180">
        <v>0</v>
      </c>
      <c r="AS241" s="180">
        <v>0</v>
      </c>
      <c r="AT241" s="180">
        <v>0</v>
      </c>
      <c r="AU241" s="180">
        <v>0</v>
      </c>
      <c r="AV241" s="180">
        <v>0</v>
      </c>
      <c r="AW241" s="180">
        <v>0</v>
      </c>
      <c r="AX241" s="180">
        <v>0</v>
      </c>
      <c r="AY241" s="90"/>
      <c r="AZ241" s="180">
        <v>0</v>
      </c>
      <c r="BA241" s="180">
        <v>0</v>
      </c>
      <c r="BB241" s="180">
        <v>0</v>
      </c>
      <c r="BC241" s="180">
        <v>0</v>
      </c>
      <c r="BD241" s="180">
        <v>0</v>
      </c>
      <c r="BE241" s="180">
        <v>0</v>
      </c>
      <c r="BF241" s="180">
        <v>0</v>
      </c>
      <c r="BG241" s="181"/>
      <c r="BH241" s="90"/>
      <c r="BI241" s="180">
        <v>0</v>
      </c>
      <c r="BJ241" s="180">
        <v>0</v>
      </c>
      <c r="BK241" s="180">
        <v>0</v>
      </c>
      <c r="BL241" s="90"/>
      <c r="BN241" s="90"/>
      <c r="BO241" s="112"/>
      <c r="BP241" s="112"/>
      <c r="BQ241" s="112"/>
      <c r="BR241" s="112"/>
      <c r="BS241" s="112"/>
      <c r="BT241" s="112"/>
      <c r="BU241" s="112"/>
      <c r="BV241" s="112"/>
      <c r="BW241" s="112"/>
      <c r="BX241" s="112"/>
      <c r="BY241" s="112"/>
      <c r="BZ241" s="112"/>
      <c r="CA241" s="112"/>
      <c r="CB241" s="112"/>
      <c r="CC241" s="112"/>
      <c r="CD241" s="112"/>
      <c r="CE241" s="112"/>
      <c r="CF241" s="178"/>
    </row>
    <row r="242" spans="2:84" ht="15" hidden="1" customHeight="1" x14ac:dyDescent="0.3">
      <c r="B242" s="90"/>
      <c r="C242" s="212">
        <v>229</v>
      </c>
      <c r="D242" s="212"/>
      <c r="E242" s="212"/>
      <c r="F242" s="245"/>
      <c r="G242" s="212"/>
      <c r="H242" s="212"/>
      <c r="I242" s="212"/>
      <c r="J242" s="270"/>
      <c r="K242" s="270"/>
      <c r="L242" s="251"/>
      <c r="M242" s="245"/>
      <c r="N242" s="217"/>
      <c r="O242" s="212"/>
      <c r="P242" s="269"/>
      <c r="Q242" s="254"/>
      <c r="R242" s="109"/>
      <c r="S242" s="156"/>
      <c r="T242" s="156"/>
      <c r="U242" s="156"/>
      <c r="V242" s="153">
        <f t="shared" si="6"/>
        <v>0</v>
      </c>
      <c r="W242" s="90"/>
      <c r="Y242" s="180">
        <v>0</v>
      </c>
      <c r="Z242" s="180">
        <v>0</v>
      </c>
      <c r="AA242" s="180">
        <v>0</v>
      </c>
      <c r="AB242" s="180">
        <v>0</v>
      </c>
      <c r="AC242" s="180">
        <v>0</v>
      </c>
      <c r="AD242" s="180">
        <v>0</v>
      </c>
      <c r="AE242" s="180">
        <v>0</v>
      </c>
      <c r="AF242" s="180">
        <v>0</v>
      </c>
      <c r="AG242" s="180">
        <v>0</v>
      </c>
      <c r="AH242" s="180">
        <v>0</v>
      </c>
      <c r="AI242" s="180">
        <v>0</v>
      </c>
      <c r="AJ242" s="180">
        <v>0</v>
      </c>
      <c r="AK242" s="180">
        <v>0</v>
      </c>
      <c r="AL242" s="180">
        <v>0</v>
      </c>
      <c r="AM242" s="180">
        <v>0</v>
      </c>
      <c r="AN242" s="180">
        <v>0</v>
      </c>
      <c r="AO242" s="180">
        <v>0</v>
      </c>
      <c r="AP242" s="180">
        <v>0</v>
      </c>
      <c r="AQ242" s="180">
        <v>0</v>
      </c>
      <c r="AR242" s="180">
        <v>0</v>
      </c>
      <c r="AS242" s="180">
        <v>0</v>
      </c>
      <c r="AT242" s="180">
        <v>0</v>
      </c>
      <c r="AU242" s="180">
        <v>0</v>
      </c>
      <c r="AV242" s="180">
        <v>0</v>
      </c>
      <c r="AW242" s="180">
        <v>0</v>
      </c>
      <c r="AX242" s="180">
        <v>0</v>
      </c>
      <c r="AY242" s="90"/>
      <c r="AZ242" s="180">
        <v>0</v>
      </c>
      <c r="BA242" s="180">
        <v>0</v>
      </c>
      <c r="BB242" s="180">
        <v>0</v>
      </c>
      <c r="BC242" s="180">
        <v>0</v>
      </c>
      <c r="BD242" s="180">
        <v>0</v>
      </c>
      <c r="BE242" s="180">
        <v>0</v>
      </c>
      <c r="BF242" s="180">
        <v>0</v>
      </c>
      <c r="BG242" s="181"/>
      <c r="BH242" s="90"/>
      <c r="BI242" s="180">
        <v>0</v>
      </c>
      <c r="BJ242" s="180">
        <v>0</v>
      </c>
      <c r="BK242" s="180">
        <v>0</v>
      </c>
      <c r="BL242" s="90"/>
      <c r="BN242" s="90"/>
      <c r="BO242" s="112"/>
      <c r="BP242" s="112"/>
      <c r="BQ242" s="112"/>
      <c r="BR242" s="112"/>
      <c r="BS242" s="112"/>
      <c r="BT242" s="112"/>
      <c r="BU242" s="112"/>
      <c r="BV242" s="112"/>
      <c r="BW242" s="112"/>
      <c r="BX242" s="112"/>
      <c r="BY242" s="112"/>
      <c r="BZ242" s="112"/>
      <c r="CA242" s="112"/>
      <c r="CB242" s="112"/>
      <c r="CC242" s="112"/>
      <c r="CD242" s="112"/>
      <c r="CE242" s="112"/>
      <c r="CF242" s="178"/>
    </row>
    <row r="243" spans="2:84" ht="15" hidden="1" customHeight="1" x14ac:dyDescent="0.3">
      <c r="B243" s="90"/>
      <c r="C243" s="212">
        <v>230</v>
      </c>
      <c r="D243" s="212"/>
      <c r="E243" s="212"/>
      <c r="F243" s="245"/>
      <c r="G243" s="212"/>
      <c r="H243" s="212"/>
      <c r="I243" s="212"/>
      <c r="J243" s="270"/>
      <c r="K243" s="270"/>
      <c r="L243" s="251"/>
      <c r="M243" s="245"/>
      <c r="N243" s="217"/>
      <c r="O243" s="212"/>
      <c r="P243" s="254"/>
      <c r="Q243" s="254"/>
      <c r="R243" s="109"/>
      <c r="S243" s="156"/>
      <c r="T243" s="156"/>
      <c r="U243" s="156"/>
      <c r="V243" s="153">
        <f t="shared" si="6"/>
        <v>0</v>
      </c>
      <c r="W243" s="90"/>
      <c r="Y243" s="180">
        <v>0</v>
      </c>
      <c r="Z243" s="180">
        <v>0</v>
      </c>
      <c r="AA243" s="180">
        <v>0</v>
      </c>
      <c r="AB243" s="180">
        <v>0</v>
      </c>
      <c r="AC243" s="180">
        <v>0</v>
      </c>
      <c r="AD243" s="180">
        <v>0</v>
      </c>
      <c r="AE243" s="180">
        <v>0</v>
      </c>
      <c r="AF243" s="180">
        <v>0</v>
      </c>
      <c r="AG243" s="180">
        <v>0</v>
      </c>
      <c r="AH243" s="180">
        <v>0</v>
      </c>
      <c r="AI243" s="180">
        <v>0</v>
      </c>
      <c r="AJ243" s="180">
        <v>0</v>
      </c>
      <c r="AK243" s="180">
        <v>0</v>
      </c>
      <c r="AL243" s="180">
        <v>0</v>
      </c>
      <c r="AM243" s="180">
        <v>0</v>
      </c>
      <c r="AN243" s="180">
        <v>0</v>
      </c>
      <c r="AO243" s="180">
        <v>0</v>
      </c>
      <c r="AP243" s="180">
        <v>0</v>
      </c>
      <c r="AQ243" s="180">
        <v>0</v>
      </c>
      <c r="AR243" s="180">
        <v>0</v>
      </c>
      <c r="AS243" s="180">
        <v>0</v>
      </c>
      <c r="AT243" s="180">
        <v>0</v>
      </c>
      <c r="AU243" s="180">
        <v>0</v>
      </c>
      <c r="AV243" s="180">
        <v>0</v>
      </c>
      <c r="AW243" s="180">
        <v>0</v>
      </c>
      <c r="AX243" s="180">
        <v>0</v>
      </c>
      <c r="AY243" s="90"/>
      <c r="AZ243" s="180">
        <v>0</v>
      </c>
      <c r="BA243" s="180">
        <v>0</v>
      </c>
      <c r="BB243" s="180">
        <v>0</v>
      </c>
      <c r="BC243" s="180">
        <v>0</v>
      </c>
      <c r="BD243" s="180">
        <v>0</v>
      </c>
      <c r="BE243" s="180">
        <v>0</v>
      </c>
      <c r="BF243" s="180">
        <v>0</v>
      </c>
      <c r="BG243" s="181"/>
      <c r="BH243" s="90"/>
      <c r="BI243" s="180">
        <v>0</v>
      </c>
      <c r="BJ243" s="180">
        <v>0</v>
      </c>
      <c r="BK243" s="180">
        <v>0</v>
      </c>
      <c r="BL243" s="90"/>
      <c r="BN243" s="90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BY243" s="112"/>
      <c r="BZ243" s="112"/>
      <c r="CA243" s="112"/>
      <c r="CB243" s="112"/>
      <c r="CC243" s="112"/>
      <c r="CD243" s="112"/>
      <c r="CE243" s="112"/>
      <c r="CF243" s="178"/>
    </row>
    <row r="244" spans="2:84" ht="15" hidden="1" customHeight="1" x14ac:dyDescent="0.3">
      <c r="B244" s="90"/>
      <c r="C244" s="212">
        <v>231</v>
      </c>
      <c r="D244" s="212"/>
      <c r="E244" s="212"/>
      <c r="F244" s="245"/>
      <c r="G244" s="212"/>
      <c r="H244" s="212"/>
      <c r="I244" s="212"/>
      <c r="J244" s="270"/>
      <c r="K244" s="270"/>
      <c r="L244" s="251"/>
      <c r="M244" s="245"/>
      <c r="N244" s="217"/>
      <c r="O244" s="212"/>
      <c r="P244" s="269"/>
      <c r="Q244" s="254"/>
      <c r="R244" s="109"/>
      <c r="S244" s="156"/>
      <c r="T244" s="156"/>
      <c r="U244" s="156"/>
      <c r="V244" s="153">
        <f t="shared" si="6"/>
        <v>0</v>
      </c>
      <c r="W244" s="90"/>
      <c r="Y244" s="180">
        <v>0</v>
      </c>
      <c r="Z244" s="180">
        <v>0</v>
      </c>
      <c r="AA244" s="180">
        <v>0</v>
      </c>
      <c r="AB244" s="180">
        <v>0</v>
      </c>
      <c r="AC244" s="180">
        <v>0</v>
      </c>
      <c r="AD244" s="180">
        <v>0</v>
      </c>
      <c r="AE244" s="180">
        <v>0</v>
      </c>
      <c r="AF244" s="180">
        <v>0</v>
      </c>
      <c r="AG244" s="180">
        <v>0</v>
      </c>
      <c r="AH244" s="180">
        <v>0</v>
      </c>
      <c r="AI244" s="180">
        <v>0</v>
      </c>
      <c r="AJ244" s="180">
        <v>0</v>
      </c>
      <c r="AK244" s="180">
        <v>0</v>
      </c>
      <c r="AL244" s="180">
        <v>0</v>
      </c>
      <c r="AM244" s="180">
        <v>0</v>
      </c>
      <c r="AN244" s="180">
        <v>0</v>
      </c>
      <c r="AO244" s="180">
        <v>0</v>
      </c>
      <c r="AP244" s="180">
        <v>0</v>
      </c>
      <c r="AQ244" s="180">
        <v>0</v>
      </c>
      <c r="AR244" s="180">
        <v>0</v>
      </c>
      <c r="AS244" s="180">
        <v>0</v>
      </c>
      <c r="AT244" s="180">
        <v>0</v>
      </c>
      <c r="AU244" s="180">
        <v>0</v>
      </c>
      <c r="AV244" s="180">
        <v>0</v>
      </c>
      <c r="AW244" s="180">
        <v>0</v>
      </c>
      <c r="AX244" s="180">
        <v>0</v>
      </c>
      <c r="AY244" s="90"/>
      <c r="AZ244" s="180">
        <v>0</v>
      </c>
      <c r="BA244" s="180">
        <v>0</v>
      </c>
      <c r="BB244" s="180">
        <v>0</v>
      </c>
      <c r="BC244" s="180">
        <v>0</v>
      </c>
      <c r="BD244" s="180">
        <v>0</v>
      </c>
      <c r="BE244" s="180">
        <v>0</v>
      </c>
      <c r="BF244" s="180">
        <v>0</v>
      </c>
      <c r="BG244" s="181"/>
      <c r="BH244" s="90"/>
      <c r="BI244" s="180">
        <v>0</v>
      </c>
      <c r="BJ244" s="180">
        <v>0</v>
      </c>
      <c r="BK244" s="180">
        <v>0</v>
      </c>
      <c r="BL244" s="90"/>
      <c r="BN244" s="90"/>
      <c r="BO244" s="112"/>
      <c r="BP244" s="112"/>
      <c r="BQ244" s="112"/>
      <c r="BR244" s="112"/>
      <c r="BS244" s="112"/>
      <c r="BT244" s="112"/>
      <c r="BU244" s="112"/>
      <c r="BV244" s="112"/>
      <c r="BW244" s="112"/>
      <c r="BX244" s="112"/>
      <c r="BY244" s="112"/>
      <c r="BZ244" s="112"/>
      <c r="CA244" s="112"/>
      <c r="CB244" s="112"/>
      <c r="CC244" s="112"/>
      <c r="CD244" s="112"/>
      <c r="CE244" s="112"/>
      <c r="CF244" s="178"/>
    </row>
    <row r="245" spans="2:84" ht="15" hidden="1" customHeight="1" x14ac:dyDescent="0.3">
      <c r="B245" s="90"/>
      <c r="C245" s="212">
        <v>232</v>
      </c>
      <c r="D245" s="212"/>
      <c r="E245" s="212"/>
      <c r="F245" s="245"/>
      <c r="G245" s="212"/>
      <c r="H245" s="212"/>
      <c r="I245" s="212"/>
      <c r="J245" s="270"/>
      <c r="K245" s="270"/>
      <c r="L245" s="251"/>
      <c r="M245" s="245"/>
      <c r="N245" s="217"/>
      <c r="O245" s="212"/>
      <c r="P245" s="269"/>
      <c r="Q245" s="254"/>
      <c r="R245" s="109"/>
      <c r="S245" s="156"/>
      <c r="T245" s="156"/>
      <c r="U245" s="156"/>
      <c r="V245" s="153">
        <f t="shared" si="6"/>
        <v>0</v>
      </c>
      <c r="W245" s="90"/>
      <c r="Y245" s="180">
        <v>0</v>
      </c>
      <c r="Z245" s="180">
        <v>0</v>
      </c>
      <c r="AA245" s="180">
        <v>0</v>
      </c>
      <c r="AB245" s="180">
        <v>0</v>
      </c>
      <c r="AC245" s="180">
        <v>0</v>
      </c>
      <c r="AD245" s="180">
        <v>0</v>
      </c>
      <c r="AE245" s="180">
        <v>0</v>
      </c>
      <c r="AF245" s="180">
        <v>0</v>
      </c>
      <c r="AG245" s="180">
        <v>0</v>
      </c>
      <c r="AH245" s="180">
        <v>0</v>
      </c>
      <c r="AI245" s="180">
        <v>0</v>
      </c>
      <c r="AJ245" s="180">
        <v>0</v>
      </c>
      <c r="AK245" s="180">
        <v>0</v>
      </c>
      <c r="AL245" s="180">
        <v>0</v>
      </c>
      <c r="AM245" s="180">
        <v>0</v>
      </c>
      <c r="AN245" s="180">
        <v>0</v>
      </c>
      <c r="AO245" s="180">
        <v>0</v>
      </c>
      <c r="AP245" s="180">
        <v>0</v>
      </c>
      <c r="AQ245" s="180">
        <v>0</v>
      </c>
      <c r="AR245" s="180">
        <v>0</v>
      </c>
      <c r="AS245" s="180">
        <v>0</v>
      </c>
      <c r="AT245" s="180">
        <v>0</v>
      </c>
      <c r="AU245" s="180">
        <v>0</v>
      </c>
      <c r="AV245" s="180">
        <v>0</v>
      </c>
      <c r="AW245" s="180">
        <v>0</v>
      </c>
      <c r="AX245" s="180">
        <v>0</v>
      </c>
      <c r="AY245" s="90"/>
      <c r="AZ245" s="180">
        <v>0</v>
      </c>
      <c r="BA245" s="180">
        <v>0</v>
      </c>
      <c r="BB245" s="180">
        <v>0</v>
      </c>
      <c r="BC245" s="180">
        <v>0</v>
      </c>
      <c r="BD245" s="180">
        <v>0</v>
      </c>
      <c r="BE245" s="180">
        <v>0</v>
      </c>
      <c r="BF245" s="180">
        <v>0</v>
      </c>
      <c r="BG245" s="181"/>
      <c r="BH245" s="90"/>
      <c r="BI245" s="180">
        <v>0</v>
      </c>
      <c r="BJ245" s="180">
        <v>0</v>
      </c>
      <c r="BK245" s="180">
        <v>0</v>
      </c>
      <c r="BL245" s="90"/>
      <c r="BN245" s="90"/>
      <c r="BO245" s="112"/>
      <c r="BP245" s="112"/>
      <c r="BQ245" s="112"/>
      <c r="BR245" s="112"/>
      <c r="BS245" s="112"/>
      <c r="BT245" s="112"/>
      <c r="BU245" s="112"/>
      <c r="BV245" s="112"/>
      <c r="BW245" s="112"/>
      <c r="BX245" s="112"/>
      <c r="BY245" s="112"/>
      <c r="BZ245" s="112"/>
      <c r="CA245" s="112"/>
      <c r="CB245" s="112"/>
      <c r="CC245" s="112"/>
      <c r="CD245" s="112"/>
      <c r="CE245" s="112"/>
      <c r="CF245" s="178"/>
    </row>
    <row r="246" spans="2:84" ht="15" hidden="1" customHeight="1" x14ac:dyDescent="0.3">
      <c r="B246" s="90"/>
      <c r="C246" s="212">
        <v>233</v>
      </c>
      <c r="D246" s="212"/>
      <c r="E246" s="212"/>
      <c r="F246" s="245"/>
      <c r="G246" s="212"/>
      <c r="H246" s="212"/>
      <c r="I246" s="212"/>
      <c r="J246" s="270"/>
      <c r="K246" s="270"/>
      <c r="L246" s="251"/>
      <c r="M246" s="245"/>
      <c r="N246" s="217"/>
      <c r="O246" s="212"/>
      <c r="P246" s="269"/>
      <c r="Q246" s="254"/>
      <c r="R246" s="109"/>
      <c r="S246" s="156"/>
      <c r="T246" s="156"/>
      <c r="U246" s="156"/>
      <c r="V246" s="153">
        <f t="shared" si="6"/>
        <v>0</v>
      </c>
      <c r="W246" s="90"/>
      <c r="Y246" s="180">
        <v>0</v>
      </c>
      <c r="Z246" s="180">
        <v>0</v>
      </c>
      <c r="AA246" s="180">
        <v>0</v>
      </c>
      <c r="AB246" s="180">
        <v>0</v>
      </c>
      <c r="AC246" s="180">
        <v>0</v>
      </c>
      <c r="AD246" s="180">
        <v>0</v>
      </c>
      <c r="AE246" s="180">
        <v>0</v>
      </c>
      <c r="AF246" s="180">
        <v>0</v>
      </c>
      <c r="AG246" s="180">
        <v>0</v>
      </c>
      <c r="AH246" s="180">
        <v>0</v>
      </c>
      <c r="AI246" s="180">
        <v>0</v>
      </c>
      <c r="AJ246" s="180">
        <v>0</v>
      </c>
      <c r="AK246" s="180">
        <v>0</v>
      </c>
      <c r="AL246" s="180">
        <v>0</v>
      </c>
      <c r="AM246" s="180">
        <v>0</v>
      </c>
      <c r="AN246" s="180">
        <v>0</v>
      </c>
      <c r="AO246" s="180">
        <v>0</v>
      </c>
      <c r="AP246" s="180">
        <v>0</v>
      </c>
      <c r="AQ246" s="180">
        <v>0</v>
      </c>
      <c r="AR246" s="180">
        <v>0</v>
      </c>
      <c r="AS246" s="180">
        <v>0</v>
      </c>
      <c r="AT246" s="180">
        <v>0</v>
      </c>
      <c r="AU246" s="180">
        <v>0</v>
      </c>
      <c r="AV246" s="180">
        <v>0</v>
      </c>
      <c r="AW246" s="180">
        <v>0</v>
      </c>
      <c r="AX246" s="180">
        <v>0</v>
      </c>
      <c r="AY246" s="90"/>
      <c r="AZ246" s="180">
        <v>0</v>
      </c>
      <c r="BA246" s="180">
        <v>0</v>
      </c>
      <c r="BB246" s="180">
        <v>0</v>
      </c>
      <c r="BC246" s="180">
        <v>0</v>
      </c>
      <c r="BD246" s="180">
        <v>0</v>
      </c>
      <c r="BE246" s="180">
        <v>0</v>
      </c>
      <c r="BF246" s="180">
        <v>0</v>
      </c>
      <c r="BG246" s="181"/>
      <c r="BH246" s="90"/>
      <c r="BI246" s="180">
        <v>0</v>
      </c>
      <c r="BJ246" s="180">
        <v>0</v>
      </c>
      <c r="BK246" s="180">
        <v>0</v>
      </c>
      <c r="BL246" s="90"/>
      <c r="BN246" s="90"/>
      <c r="BO246" s="112"/>
      <c r="BP246" s="112"/>
      <c r="BQ246" s="112"/>
      <c r="BR246" s="112"/>
      <c r="BS246" s="112"/>
      <c r="BT246" s="112"/>
      <c r="BU246" s="112"/>
      <c r="BV246" s="112"/>
      <c r="BW246" s="112"/>
      <c r="BX246" s="112"/>
      <c r="BY246" s="112"/>
      <c r="BZ246" s="112"/>
      <c r="CA246" s="112"/>
      <c r="CB246" s="112"/>
      <c r="CC246" s="112"/>
      <c r="CD246" s="112"/>
      <c r="CE246" s="112"/>
      <c r="CF246" s="178"/>
    </row>
    <row r="247" spans="2:84" ht="15" hidden="1" customHeight="1" x14ac:dyDescent="0.3">
      <c r="B247" s="90"/>
      <c r="C247" s="212">
        <v>234</v>
      </c>
      <c r="D247" s="212"/>
      <c r="E247" s="212"/>
      <c r="F247" s="245"/>
      <c r="G247" s="212"/>
      <c r="H247" s="212"/>
      <c r="I247" s="212"/>
      <c r="J247" s="270"/>
      <c r="K247" s="270"/>
      <c r="L247" s="251"/>
      <c r="M247" s="245"/>
      <c r="N247" s="217"/>
      <c r="O247" s="212"/>
      <c r="P247" s="269"/>
      <c r="Q247" s="254"/>
      <c r="R247" s="109"/>
      <c r="S247" s="156"/>
      <c r="T247" s="156"/>
      <c r="U247" s="156"/>
      <c r="V247" s="153">
        <f t="shared" si="6"/>
        <v>0</v>
      </c>
      <c r="W247" s="90"/>
      <c r="Y247" s="180">
        <v>0</v>
      </c>
      <c r="Z247" s="180">
        <v>0</v>
      </c>
      <c r="AA247" s="180">
        <v>0</v>
      </c>
      <c r="AB247" s="180">
        <v>0</v>
      </c>
      <c r="AC247" s="180">
        <v>0</v>
      </c>
      <c r="AD247" s="180">
        <v>0</v>
      </c>
      <c r="AE247" s="180">
        <v>0</v>
      </c>
      <c r="AF247" s="180">
        <v>0</v>
      </c>
      <c r="AG247" s="180">
        <v>0</v>
      </c>
      <c r="AH247" s="180">
        <v>0</v>
      </c>
      <c r="AI247" s="180">
        <v>0</v>
      </c>
      <c r="AJ247" s="180">
        <v>0</v>
      </c>
      <c r="AK247" s="180">
        <v>0</v>
      </c>
      <c r="AL247" s="180">
        <v>0</v>
      </c>
      <c r="AM247" s="180">
        <v>0</v>
      </c>
      <c r="AN247" s="180">
        <v>0</v>
      </c>
      <c r="AO247" s="180">
        <v>0</v>
      </c>
      <c r="AP247" s="180">
        <v>0</v>
      </c>
      <c r="AQ247" s="180">
        <v>0</v>
      </c>
      <c r="AR247" s="180">
        <v>0</v>
      </c>
      <c r="AS247" s="180">
        <v>0</v>
      </c>
      <c r="AT247" s="180">
        <v>0</v>
      </c>
      <c r="AU247" s="180">
        <v>0</v>
      </c>
      <c r="AV247" s="180">
        <v>0</v>
      </c>
      <c r="AW247" s="180">
        <v>0</v>
      </c>
      <c r="AX247" s="180">
        <v>0</v>
      </c>
      <c r="AY247" s="90"/>
      <c r="AZ247" s="180">
        <v>0</v>
      </c>
      <c r="BA247" s="180">
        <v>0</v>
      </c>
      <c r="BB247" s="180">
        <v>0</v>
      </c>
      <c r="BC247" s="180">
        <v>0</v>
      </c>
      <c r="BD247" s="180">
        <v>0</v>
      </c>
      <c r="BE247" s="180">
        <v>0</v>
      </c>
      <c r="BF247" s="180">
        <v>0</v>
      </c>
      <c r="BG247" s="181"/>
      <c r="BH247" s="90"/>
      <c r="BI247" s="180">
        <v>0</v>
      </c>
      <c r="BJ247" s="180">
        <v>0</v>
      </c>
      <c r="BK247" s="180">
        <v>0</v>
      </c>
      <c r="BL247" s="90"/>
      <c r="BN247" s="90"/>
      <c r="BO247" s="112"/>
      <c r="BP247" s="112"/>
      <c r="BQ247" s="112"/>
      <c r="BR247" s="112"/>
      <c r="BS247" s="112"/>
      <c r="BT247" s="112"/>
      <c r="BU247" s="112"/>
      <c r="BV247" s="112"/>
      <c r="BW247" s="112"/>
      <c r="BX247" s="112"/>
      <c r="BY247" s="112"/>
      <c r="BZ247" s="112"/>
      <c r="CA247" s="112"/>
      <c r="CB247" s="112"/>
      <c r="CC247" s="112"/>
      <c r="CD247" s="112"/>
      <c r="CE247" s="112"/>
      <c r="CF247" s="178"/>
    </row>
    <row r="248" spans="2:84" ht="15" hidden="1" customHeight="1" x14ac:dyDescent="0.3">
      <c r="B248" s="90"/>
      <c r="C248" s="212">
        <v>235</v>
      </c>
      <c r="D248" s="212"/>
      <c r="E248" s="212"/>
      <c r="F248" s="245"/>
      <c r="G248" s="212"/>
      <c r="H248" s="212"/>
      <c r="I248" s="212"/>
      <c r="J248" s="270"/>
      <c r="K248" s="270"/>
      <c r="L248" s="251"/>
      <c r="M248" s="245"/>
      <c r="N248" s="217"/>
      <c r="O248" s="212"/>
      <c r="P248" s="269"/>
      <c r="Q248" s="254"/>
      <c r="R248" s="109"/>
      <c r="S248" s="156"/>
      <c r="T248" s="156"/>
      <c r="U248" s="156"/>
      <c r="V248" s="153">
        <f t="shared" si="6"/>
        <v>0</v>
      </c>
      <c r="W248" s="90"/>
      <c r="Y248" s="180">
        <v>0</v>
      </c>
      <c r="Z248" s="180">
        <v>0</v>
      </c>
      <c r="AA248" s="180">
        <v>0</v>
      </c>
      <c r="AB248" s="180">
        <v>0</v>
      </c>
      <c r="AC248" s="180">
        <v>0</v>
      </c>
      <c r="AD248" s="180">
        <v>0</v>
      </c>
      <c r="AE248" s="180">
        <v>0</v>
      </c>
      <c r="AF248" s="180">
        <v>0</v>
      </c>
      <c r="AG248" s="180">
        <v>0</v>
      </c>
      <c r="AH248" s="180">
        <v>0</v>
      </c>
      <c r="AI248" s="180">
        <v>0</v>
      </c>
      <c r="AJ248" s="180">
        <v>0</v>
      </c>
      <c r="AK248" s="180">
        <v>0</v>
      </c>
      <c r="AL248" s="180">
        <v>0</v>
      </c>
      <c r="AM248" s="180">
        <v>0</v>
      </c>
      <c r="AN248" s="180">
        <v>0</v>
      </c>
      <c r="AO248" s="180">
        <v>0</v>
      </c>
      <c r="AP248" s="180">
        <v>0</v>
      </c>
      <c r="AQ248" s="180">
        <v>0</v>
      </c>
      <c r="AR248" s="180">
        <v>0</v>
      </c>
      <c r="AS248" s="180">
        <v>0</v>
      </c>
      <c r="AT248" s="180">
        <v>0</v>
      </c>
      <c r="AU248" s="180">
        <v>0</v>
      </c>
      <c r="AV248" s="180">
        <v>0</v>
      </c>
      <c r="AW248" s="180">
        <v>0</v>
      </c>
      <c r="AX248" s="180">
        <v>0</v>
      </c>
      <c r="AY248" s="90"/>
      <c r="AZ248" s="180">
        <v>0</v>
      </c>
      <c r="BA248" s="180">
        <v>0</v>
      </c>
      <c r="BB248" s="180">
        <v>0</v>
      </c>
      <c r="BC248" s="180">
        <v>0</v>
      </c>
      <c r="BD248" s="180">
        <v>0</v>
      </c>
      <c r="BE248" s="180">
        <v>0</v>
      </c>
      <c r="BF248" s="180">
        <v>0</v>
      </c>
      <c r="BG248" s="181"/>
      <c r="BH248" s="90"/>
      <c r="BI248" s="180">
        <v>0</v>
      </c>
      <c r="BJ248" s="180">
        <v>0</v>
      </c>
      <c r="BK248" s="180">
        <v>0</v>
      </c>
      <c r="BL248" s="90"/>
      <c r="BN248" s="90"/>
      <c r="BO248" s="112"/>
      <c r="BP248" s="112"/>
      <c r="BQ248" s="112"/>
      <c r="BR248" s="112"/>
      <c r="BS248" s="112"/>
      <c r="BT248" s="112"/>
      <c r="BU248" s="112"/>
      <c r="BV248" s="112"/>
      <c r="BW248" s="112"/>
      <c r="BX248" s="112"/>
      <c r="BY248" s="112"/>
      <c r="BZ248" s="112"/>
      <c r="CA248" s="112"/>
      <c r="CB248" s="112"/>
      <c r="CC248" s="112"/>
      <c r="CD248" s="112"/>
      <c r="CE248" s="112"/>
      <c r="CF248" s="178"/>
    </row>
    <row r="249" spans="2:84" ht="15" hidden="1" customHeight="1" x14ac:dyDescent="0.3">
      <c r="B249" s="90"/>
      <c r="C249" s="212">
        <v>236</v>
      </c>
      <c r="D249" s="212"/>
      <c r="E249" s="212"/>
      <c r="F249" s="245"/>
      <c r="G249" s="212"/>
      <c r="H249" s="212"/>
      <c r="I249" s="212"/>
      <c r="J249" s="270"/>
      <c r="K249" s="270"/>
      <c r="L249" s="251"/>
      <c r="M249" s="245"/>
      <c r="N249" s="217"/>
      <c r="O249" s="212"/>
      <c r="P249" s="269"/>
      <c r="Q249" s="254"/>
      <c r="R249" s="109"/>
      <c r="S249" s="156"/>
      <c r="T249" s="156"/>
      <c r="U249" s="156"/>
      <c r="V249" s="153">
        <f t="shared" si="6"/>
        <v>0</v>
      </c>
      <c r="W249" s="90"/>
      <c r="Y249" s="180">
        <v>0</v>
      </c>
      <c r="Z249" s="180">
        <v>0</v>
      </c>
      <c r="AA249" s="180">
        <v>0</v>
      </c>
      <c r="AB249" s="180">
        <v>0</v>
      </c>
      <c r="AC249" s="180">
        <v>0</v>
      </c>
      <c r="AD249" s="180">
        <v>0</v>
      </c>
      <c r="AE249" s="180">
        <v>0</v>
      </c>
      <c r="AF249" s="180">
        <v>0</v>
      </c>
      <c r="AG249" s="180">
        <v>0</v>
      </c>
      <c r="AH249" s="180">
        <v>0</v>
      </c>
      <c r="AI249" s="180">
        <v>0</v>
      </c>
      <c r="AJ249" s="180">
        <v>0</v>
      </c>
      <c r="AK249" s="180">
        <v>0</v>
      </c>
      <c r="AL249" s="180">
        <v>0</v>
      </c>
      <c r="AM249" s="180">
        <v>0</v>
      </c>
      <c r="AN249" s="180">
        <v>0</v>
      </c>
      <c r="AO249" s="180">
        <v>0</v>
      </c>
      <c r="AP249" s="180">
        <v>0</v>
      </c>
      <c r="AQ249" s="180">
        <v>0</v>
      </c>
      <c r="AR249" s="180">
        <v>0</v>
      </c>
      <c r="AS249" s="180">
        <v>0</v>
      </c>
      <c r="AT249" s="180">
        <v>0</v>
      </c>
      <c r="AU249" s="180">
        <v>0</v>
      </c>
      <c r="AV249" s="180">
        <v>0</v>
      </c>
      <c r="AW249" s="180">
        <v>0</v>
      </c>
      <c r="AX249" s="180">
        <v>0</v>
      </c>
      <c r="AY249" s="90"/>
      <c r="AZ249" s="180">
        <v>0</v>
      </c>
      <c r="BA249" s="180">
        <v>0</v>
      </c>
      <c r="BB249" s="180">
        <v>0</v>
      </c>
      <c r="BC249" s="180">
        <v>0</v>
      </c>
      <c r="BD249" s="180">
        <v>0</v>
      </c>
      <c r="BE249" s="180">
        <v>0</v>
      </c>
      <c r="BF249" s="180">
        <v>0</v>
      </c>
      <c r="BG249" s="181"/>
      <c r="BH249" s="90"/>
      <c r="BI249" s="180">
        <v>0</v>
      </c>
      <c r="BJ249" s="180">
        <v>0</v>
      </c>
      <c r="BK249" s="180">
        <v>0</v>
      </c>
      <c r="BL249" s="90"/>
      <c r="BN249" s="90"/>
      <c r="BO249" s="112"/>
      <c r="BP249" s="112"/>
      <c r="BQ249" s="112"/>
      <c r="BR249" s="112"/>
      <c r="BS249" s="112"/>
      <c r="BT249" s="112"/>
      <c r="BU249" s="112"/>
      <c r="BV249" s="112"/>
      <c r="BW249" s="112"/>
      <c r="BX249" s="112"/>
      <c r="BY249" s="112"/>
      <c r="BZ249" s="112"/>
      <c r="CA249" s="112"/>
      <c r="CB249" s="112"/>
      <c r="CC249" s="112"/>
      <c r="CD249" s="112"/>
      <c r="CE249" s="112"/>
      <c r="CF249" s="178"/>
    </row>
    <row r="250" spans="2:84" ht="15" hidden="1" customHeight="1" x14ac:dyDescent="0.3">
      <c r="B250" s="90"/>
      <c r="C250" s="212">
        <v>237</v>
      </c>
      <c r="D250" s="212"/>
      <c r="E250" s="212"/>
      <c r="F250" s="245"/>
      <c r="G250" s="212"/>
      <c r="H250" s="212"/>
      <c r="I250" s="212"/>
      <c r="J250" s="270"/>
      <c r="K250" s="270"/>
      <c r="L250" s="251"/>
      <c r="M250" s="245"/>
      <c r="N250" s="217"/>
      <c r="O250" s="212"/>
      <c r="P250" s="269"/>
      <c r="Q250" s="254"/>
      <c r="R250" s="109"/>
      <c r="S250" s="156"/>
      <c r="T250" s="156"/>
      <c r="U250" s="156"/>
      <c r="V250" s="153">
        <f t="shared" si="6"/>
        <v>0</v>
      </c>
      <c r="W250" s="90"/>
      <c r="Y250" s="180">
        <v>0</v>
      </c>
      <c r="Z250" s="180">
        <v>0</v>
      </c>
      <c r="AA250" s="180">
        <v>0</v>
      </c>
      <c r="AB250" s="180">
        <v>0</v>
      </c>
      <c r="AC250" s="180">
        <v>0</v>
      </c>
      <c r="AD250" s="180">
        <v>0</v>
      </c>
      <c r="AE250" s="180">
        <v>0</v>
      </c>
      <c r="AF250" s="180">
        <v>0</v>
      </c>
      <c r="AG250" s="180">
        <v>0</v>
      </c>
      <c r="AH250" s="180">
        <v>0</v>
      </c>
      <c r="AI250" s="180">
        <v>0</v>
      </c>
      <c r="AJ250" s="180">
        <v>0</v>
      </c>
      <c r="AK250" s="180">
        <v>0</v>
      </c>
      <c r="AL250" s="180">
        <v>0</v>
      </c>
      <c r="AM250" s="180">
        <v>0</v>
      </c>
      <c r="AN250" s="180">
        <v>0</v>
      </c>
      <c r="AO250" s="180">
        <v>0</v>
      </c>
      <c r="AP250" s="180">
        <v>0</v>
      </c>
      <c r="AQ250" s="180">
        <v>0</v>
      </c>
      <c r="AR250" s="180">
        <v>0</v>
      </c>
      <c r="AS250" s="180">
        <v>0</v>
      </c>
      <c r="AT250" s="180">
        <v>0</v>
      </c>
      <c r="AU250" s="180">
        <v>0</v>
      </c>
      <c r="AV250" s="180">
        <v>0</v>
      </c>
      <c r="AW250" s="180">
        <v>0</v>
      </c>
      <c r="AX250" s="180">
        <v>0</v>
      </c>
      <c r="AY250" s="90"/>
      <c r="AZ250" s="180">
        <v>0</v>
      </c>
      <c r="BA250" s="180">
        <v>0</v>
      </c>
      <c r="BB250" s="180">
        <v>0</v>
      </c>
      <c r="BC250" s="180">
        <v>0</v>
      </c>
      <c r="BD250" s="180">
        <v>0</v>
      </c>
      <c r="BE250" s="180">
        <v>0</v>
      </c>
      <c r="BF250" s="180">
        <v>0</v>
      </c>
      <c r="BG250" s="181"/>
      <c r="BH250" s="90"/>
      <c r="BI250" s="180">
        <v>0</v>
      </c>
      <c r="BJ250" s="180">
        <v>0</v>
      </c>
      <c r="BK250" s="180">
        <v>0</v>
      </c>
      <c r="BL250" s="90"/>
      <c r="BN250" s="90"/>
      <c r="BO250" s="112"/>
      <c r="BP250" s="112"/>
      <c r="BQ250" s="112"/>
      <c r="BR250" s="112"/>
      <c r="BS250" s="112"/>
      <c r="BT250" s="112"/>
      <c r="BU250" s="112"/>
      <c r="BV250" s="112"/>
      <c r="BW250" s="112"/>
      <c r="BX250" s="112"/>
      <c r="BY250" s="112"/>
      <c r="BZ250" s="112"/>
      <c r="CA250" s="112"/>
      <c r="CB250" s="112"/>
      <c r="CC250" s="112"/>
      <c r="CD250" s="112"/>
      <c r="CE250" s="112"/>
      <c r="CF250" s="178"/>
    </row>
    <row r="251" spans="2:84" ht="15" hidden="1" customHeight="1" x14ac:dyDescent="0.3">
      <c r="B251" s="90"/>
      <c r="C251" s="212">
        <v>238</v>
      </c>
      <c r="D251" s="212"/>
      <c r="E251" s="212"/>
      <c r="F251" s="245"/>
      <c r="G251" s="212"/>
      <c r="H251" s="212"/>
      <c r="I251" s="212"/>
      <c r="J251" s="270"/>
      <c r="K251" s="270"/>
      <c r="L251" s="251"/>
      <c r="M251" s="245"/>
      <c r="N251" s="217"/>
      <c r="O251" s="212"/>
      <c r="P251" s="269"/>
      <c r="Q251" s="254"/>
      <c r="R251" s="109"/>
      <c r="S251" s="156"/>
      <c r="T251" s="156"/>
      <c r="U251" s="156"/>
      <c r="V251" s="153">
        <f t="shared" si="6"/>
        <v>0</v>
      </c>
      <c r="W251" s="90"/>
      <c r="Y251" s="180">
        <v>0</v>
      </c>
      <c r="Z251" s="180">
        <v>0</v>
      </c>
      <c r="AA251" s="180">
        <v>0</v>
      </c>
      <c r="AB251" s="180">
        <v>0</v>
      </c>
      <c r="AC251" s="180">
        <v>0</v>
      </c>
      <c r="AD251" s="180">
        <v>0</v>
      </c>
      <c r="AE251" s="180">
        <v>0</v>
      </c>
      <c r="AF251" s="180">
        <v>0</v>
      </c>
      <c r="AG251" s="180">
        <v>0</v>
      </c>
      <c r="AH251" s="180">
        <v>0</v>
      </c>
      <c r="AI251" s="180">
        <v>0</v>
      </c>
      <c r="AJ251" s="180">
        <v>0</v>
      </c>
      <c r="AK251" s="180">
        <v>0</v>
      </c>
      <c r="AL251" s="180">
        <v>0</v>
      </c>
      <c r="AM251" s="180">
        <v>0</v>
      </c>
      <c r="AN251" s="180">
        <v>0</v>
      </c>
      <c r="AO251" s="180">
        <v>0</v>
      </c>
      <c r="AP251" s="180">
        <v>0</v>
      </c>
      <c r="AQ251" s="180">
        <v>0</v>
      </c>
      <c r="AR251" s="180">
        <v>0</v>
      </c>
      <c r="AS251" s="180">
        <v>0</v>
      </c>
      <c r="AT251" s="180">
        <v>0</v>
      </c>
      <c r="AU251" s="180">
        <v>0</v>
      </c>
      <c r="AV251" s="180">
        <v>0</v>
      </c>
      <c r="AW251" s="180">
        <v>0</v>
      </c>
      <c r="AX251" s="180">
        <v>0</v>
      </c>
      <c r="AY251" s="90"/>
      <c r="AZ251" s="180">
        <v>0</v>
      </c>
      <c r="BA251" s="180">
        <v>0</v>
      </c>
      <c r="BB251" s="180">
        <v>0</v>
      </c>
      <c r="BC251" s="180">
        <v>0</v>
      </c>
      <c r="BD251" s="180">
        <v>0</v>
      </c>
      <c r="BE251" s="180">
        <v>0</v>
      </c>
      <c r="BF251" s="180">
        <v>0</v>
      </c>
      <c r="BG251" s="181"/>
      <c r="BH251" s="90"/>
      <c r="BI251" s="180">
        <v>0</v>
      </c>
      <c r="BJ251" s="180">
        <v>0</v>
      </c>
      <c r="BK251" s="180">
        <v>0</v>
      </c>
      <c r="BL251" s="90"/>
      <c r="BN251" s="90"/>
      <c r="BO251" s="112"/>
      <c r="BP251" s="112"/>
      <c r="BQ251" s="112"/>
      <c r="BR251" s="112"/>
      <c r="BS251" s="112"/>
      <c r="BT251" s="112"/>
      <c r="BU251" s="112"/>
      <c r="BV251" s="112"/>
      <c r="BW251" s="112"/>
      <c r="BX251" s="112"/>
      <c r="BY251" s="112"/>
      <c r="BZ251" s="112"/>
      <c r="CA251" s="112"/>
      <c r="CB251" s="112"/>
      <c r="CC251" s="112"/>
      <c r="CD251" s="112"/>
      <c r="CE251" s="112"/>
      <c r="CF251" s="178"/>
    </row>
    <row r="252" spans="2:84" ht="15" hidden="1" customHeight="1" x14ac:dyDescent="0.3">
      <c r="B252" s="90"/>
      <c r="C252" s="212">
        <v>239</v>
      </c>
      <c r="D252" s="212"/>
      <c r="E252" s="212"/>
      <c r="F252" s="245"/>
      <c r="G252" s="212"/>
      <c r="H252" s="212"/>
      <c r="I252" s="212"/>
      <c r="J252" s="270"/>
      <c r="K252" s="270"/>
      <c r="L252" s="251"/>
      <c r="M252" s="245"/>
      <c r="N252" s="217"/>
      <c r="O252" s="212"/>
      <c r="P252" s="269"/>
      <c r="Q252" s="254"/>
      <c r="R252" s="109"/>
      <c r="S252" s="156"/>
      <c r="T252" s="156"/>
      <c r="U252" s="156"/>
      <c r="V252" s="153">
        <f t="shared" si="6"/>
        <v>0</v>
      </c>
      <c r="W252" s="90"/>
      <c r="Y252" s="180">
        <v>0</v>
      </c>
      <c r="Z252" s="180">
        <v>0</v>
      </c>
      <c r="AA252" s="180">
        <v>0</v>
      </c>
      <c r="AB252" s="180">
        <v>0</v>
      </c>
      <c r="AC252" s="180">
        <v>0</v>
      </c>
      <c r="AD252" s="180">
        <v>0</v>
      </c>
      <c r="AE252" s="180">
        <v>0</v>
      </c>
      <c r="AF252" s="180">
        <v>0</v>
      </c>
      <c r="AG252" s="180">
        <v>0</v>
      </c>
      <c r="AH252" s="180">
        <v>0</v>
      </c>
      <c r="AI252" s="180">
        <v>0</v>
      </c>
      <c r="AJ252" s="180">
        <v>0</v>
      </c>
      <c r="AK252" s="180">
        <v>0</v>
      </c>
      <c r="AL252" s="180">
        <v>0</v>
      </c>
      <c r="AM252" s="180">
        <v>0</v>
      </c>
      <c r="AN252" s="180">
        <v>0</v>
      </c>
      <c r="AO252" s="180">
        <v>0</v>
      </c>
      <c r="AP252" s="180">
        <v>0</v>
      </c>
      <c r="AQ252" s="180">
        <v>0</v>
      </c>
      <c r="AR252" s="180">
        <v>0</v>
      </c>
      <c r="AS252" s="180">
        <v>0</v>
      </c>
      <c r="AT252" s="180">
        <v>0</v>
      </c>
      <c r="AU252" s="180">
        <v>0</v>
      </c>
      <c r="AV252" s="180">
        <v>0</v>
      </c>
      <c r="AW252" s="180">
        <v>0</v>
      </c>
      <c r="AX252" s="180">
        <v>0</v>
      </c>
      <c r="AY252" s="90"/>
      <c r="AZ252" s="180">
        <v>0</v>
      </c>
      <c r="BA252" s="180">
        <v>0</v>
      </c>
      <c r="BB252" s="180">
        <v>0</v>
      </c>
      <c r="BC252" s="180">
        <v>0</v>
      </c>
      <c r="BD252" s="180">
        <v>0</v>
      </c>
      <c r="BE252" s="180">
        <v>0</v>
      </c>
      <c r="BF252" s="180">
        <v>0</v>
      </c>
      <c r="BG252" s="181"/>
      <c r="BH252" s="90"/>
      <c r="BI252" s="180">
        <v>0</v>
      </c>
      <c r="BJ252" s="180">
        <v>0</v>
      </c>
      <c r="BK252" s="180">
        <v>0</v>
      </c>
      <c r="BL252" s="90"/>
      <c r="BN252" s="90"/>
      <c r="BO252" s="112"/>
      <c r="BP252" s="112"/>
      <c r="BQ252" s="112"/>
      <c r="BR252" s="112"/>
      <c r="BS252" s="112"/>
      <c r="BT252" s="112"/>
      <c r="BU252" s="112"/>
      <c r="BV252" s="112"/>
      <c r="BW252" s="112"/>
      <c r="BX252" s="112"/>
      <c r="BY252" s="112"/>
      <c r="BZ252" s="112"/>
      <c r="CA252" s="112"/>
      <c r="CB252" s="112"/>
      <c r="CC252" s="112"/>
      <c r="CD252" s="112"/>
      <c r="CE252" s="112"/>
      <c r="CF252" s="178"/>
    </row>
    <row r="253" spans="2:84" ht="15" hidden="1" customHeight="1" x14ac:dyDescent="0.3">
      <c r="B253" s="90"/>
      <c r="C253" s="212">
        <v>240</v>
      </c>
      <c r="D253" s="212"/>
      <c r="E253" s="212"/>
      <c r="F253" s="245"/>
      <c r="G253" s="212"/>
      <c r="H253" s="212"/>
      <c r="I253" s="212"/>
      <c r="J253" s="270"/>
      <c r="K253" s="270"/>
      <c r="L253" s="251"/>
      <c r="M253" s="245"/>
      <c r="N253" s="217"/>
      <c r="O253" s="212"/>
      <c r="P253" s="254"/>
      <c r="Q253" s="254"/>
      <c r="R253" s="109"/>
      <c r="S253" s="156"/>
      <c r="T253" s="156"/>
      <c r="U253" s="156"/>
      <c r="V253" s="153">
        <f t="shared" si="6"/>
        <v>0</v>
      </c>
      <c r="W253" s="90"/>
      <c r="Y253" s="180">
        <v>0</v>
      </c>
      <c r="Z253" s="180">
        <v>0</v>
      </c>
      <c r="AA253" s="180">
        <v>0</v>
      </c>
      <c r="AB253" s="180">
        <v>0</v>
      </c>
      <c r="AC253" s="180">
        <v>0</v>
      </c>
      <c r="AD253" s="180">
        <v>0</v>
      </c>
      <c r="AE253" s="180">
        <v>0</v>
      </c>
      <c r="AF253" s="180">
        <v>0</v>
      </c>
      <c r="AG253" s="180">
        <v>0</v>
      </c>
      <c r="AH253" s="180">
        <v>0</v>
      </c>
      <c r="AI253" s="180">
        <v>0</v>
      </c>
      <c r="AJ253" s="180">
        <v>0</v>
      </c>
      <c r="AK253" s="180">
        <v>0</v>
      </c>
      <c r="AL253" s="180">
        <v>0</v>
      </c>
      <c r="AM253" s="180">
        <v>0</v>
      </c>
      <c r="AN253" s="180">
        <v>0</v>
      </c>
      <c r="AO253" s="180">
        <v>0</v>
      </c>
      <c r="AP253" s="180">
        <v>0</v>
      </c>
      <c r="AQ253" s="180">
        <v>0</v>
      </c>
      <c r="AR253" s="180">
        <v>0</v>
      </c>
      <c r="AS253" s="180">
        <v>0</v>
      </c>
      <c r="AT253" s="180">
        <v>0</v>
      </c>
      <c r="AU253" s="180">
        <v>0</v>
      </c>
      <c r="AV253" s="180">
        <v>0</v>
      </c>
      <c r="AW253" s="180">
        <v>0</v>
      </c>
      <c r="AX253" s="180">
        <v>0</v>
      </c>
      <c r="AY253" s="90"/>
      <c r="AZ253" s="180">
        <v>0</v>
      </c>
      <c r="BA253" s="180">
        <v>0</v>
      </c>
      <c r="BB253" s="180">
        <v>0</v>
      </c>
      <c r="BC253" s="180">
        <v>0</v>
      </c>
      <c r="BD253" s="180">
        <v>0</v>
      </c>
      <c r="BE253" s="180">
        <v>0</v>
      </c>
      <c r="BF253" s="180">
        <v>0</v>
      </c>
      <c r="BG253" s="181"/>
      <c r="BH253" s="90"/>
      <c r="BI253" s="180">
        <v>0</v>
      </c>
      <c r="BJ253" s="180">
        <v>0</v>
      </c>
      <c r="BK253" s="180">
        <v>0</v>
      </c>
      <c r="BL253" s="90"/>
      <c r="BN253" s="90"/>
      <c r="BO253" s="112"/>
      <c r="BP253" s="112"/>
      <c r="BQ253" s="112"/>
      <c r="BR253" s="112"/>
      <c r="BS253" s="112"/>
      <c r="BT253" s="112"/>
      <c r="BU253" s="112"/>
      <c r="BV253" s="112"/>
      <c r="BW253" s="112"/>
      <c r="BX253" s="112"/>
      <c r="BY253" s="112"/>
      <c r="BZ253" s="112"/>
      <c r="CA253" s="112"/>
      <c r="CB253" s="112"/>
      <c r="CC253" s="112"/>
      <c r="CD253" s="112"/>
      <c r="CE253" s="112"/>
      <c r="CF253" s="178"/>
    </row>
    <row r="254" spans="2:84" ht="15" hidden="1" customHeight="1" x14ac:dyDescent="0.3">
      <c r="B254" s="90"/>
      <c r="C254" s="212">
        <v>241</v>
      </c>
      <c r="D254" s="212"/>
      <c r="E254" s="212"/>
      <c r="F254" s="245"/>
      <c r="G254" s="212"/>
      <c r="H254" s="212"/>
      <c r="I254" s="212"/>
      <c r="J254" s="270"/>
      <c r="K254" s="270"/>
      <c r="L254" s="251"/>
      <c r="M254" s="245"/>
      <c r="N254" s="217"/>
      <c r="O254" s="212"/>
      <c r="P254" s="269"/>
      <c r="Q254" s="254"/>
      <c r="R254" s="109"/>
      <c r="S254" s="156"/>
      <c r="T254" s="156"/>
      <c r="U254" s="156"/>
      <c r="V254" s="153">
        <f t="shared" si="6"/>
        <v>0</v>
      </c>
      <c r="W254" s="90"/>
      <c r="Y254" s="180">
        <v>0</v>
      </c>
      <c r="Z254" s="180">
        <v>0</v>
      </c>
      <c r="AA254" s="180">
        <v>0</v>
      </c>
      <c r="AB254" s="180">
        <v>0</v>
      </c>
      <c r="AC254" s="180">
        <v>0</v>
      </c>
      <c r="AD254" s="180">
        <v>0</v>
      </c>
      <c r="AE254" s="180">
        <v>0</v>
      </c>
      <c r="AF254" s="180">
        <v>0</v>
      </c>
      <c r="AG254" s="180">
        <v>0</v>
      </c>
      <c r="AH254" s="180">
        <v>0</v>
      </c>
      <c r="AI254" s="180">
        <v>0</v>
      </c>
      <c r="AJ254" s="180">
        <v>0</v>
      </c>
      <c r="AK254" s="180">
        <v>0</v>
      </c>
      <c r="AL254" s="180">
        <v>0</v>
      </c>
      <c r="AM254" s="180">
        <v>0</v>
      </c>
      <c r="AN254" s="180">
        <v>0</v>
      </c>
      <c r="AO254" s="180">
        <v>0</v>
      </c>
      <c r="AP254" s="180">
        <v>0</v>
      </c>
      <c r="AQ254" s="180">
        <v>0</v>
      </c>
      <c r="AR254" s="180">
        <v>0</v>
      </c>
      <c r="AS254" s="180">
        <v>0</v>
      </c>
      <c r="AT254" s="180">
        <v>0</v>
      </c>
      <c r="AU254" s="180">
        <v>0</v>
      </c>
      <c r="AV254" s="180">
        <v>0</v>
      </c>
      <c r="AW254" s="180">
        <v>0</v>
      </c>
      <c r="AX254" s="180">
        <v>0</v>
      </c>
      <c r="AY254" s="90"/>
      <c r="AZ254" s="180">
        <v>0</v>
      </c>
      <c r="BA254" s="180">
        <v>0</v>
      </c>
      <c r="BB254" s="180">
        <v>0</v>
      </c>
      <c r="BC254" s="180">
        <v>0</v>
      </c>
      <c r="BD254" s="180">
        <v>0</v>
      </c>
      <c r="BE254" s="180">
        <v>0</v>
      </c>
      <c r="BF254" s="180">
        <v>0</v>
      </c>
      <c r="BG254" s="181"/>
      <c r="BH254" s="90"/>
      <c r="BI254" s="180">
        <v>0</v>
      </c>
      <c r="BJ254" s="180">
        <v>0</v>
      </c>
      <c r="BK254" s="180">
        <v>0</v>
      </c>
      <c r="BL254" s="90"/>
      <c r="BN254" s="90"/>
      <c r="BO254" s="112"/>
      <c r="BP254" s="112"/>
      <c r="BQ254" s="112"/>
      <c r="BR254" s="112"/>
      <c r="BS254" s="112"/>
      <c r="BT254" s="112"/>
      <c r="BU254" s="112"/>
      <c r="BV254" s="112"/>
      <c r="BW254" s="112"/>
      <c r="BX254" s="112"/>
      <c r="BY254" s="112"/>
      <c r="BZ254" s="112"/>
      <c r="CA254" s="112"/>
      <c r="CB254" s="112"/>
      <c r="CC254" s="112"/>
      <c r="CD254" s="112"/>
      <c r="CE254" s="112"/>
      <c r="CF254" s="178"/>
    </row>
    <row r="255" spans="2:84" ht="15" hidden="1" customHeight="1" x14ac:dyDescent="0.3">
      <c r="B255" s="90"/>
      <c r="C255" s="212">
        <v>242</v>
      </c>
      <c r="D255" s="212"/>
      <c r="E255" s="212"/>
      <c r="F255" s="245"/>
      <c r="G255" s="212"/>
      <c r="H255" s="212"/>
      <c r="I255" s="212"/>
      <c r="J255" s="270"/>
      <c r="K255" s="270"/>
      <c r="L255" s="251"/>
      <c r="M255" s="245"/>
      <c r="N255" s="217"/>
      <c r="O255" s="212"/>
      <c r="P255" s="269"/>
      <c r="Q255" s="254"/>
      <c r="R255" s="109"/>
      <c r="S255" s="156"/>
      <c r="T255" s="156"/>
      <c r="U255" s="156"/>
      <c r="V255" s="153">
        <f t="shared" si="6"/>
        <v>0</v>
      </c>
      <c r="W255" s="90"/>
      <c r="Y255" s="180">
        <v>0</v>
      </c>
      <c r="Z255" s="180">
        <v>0</v>
      </c>
      <c r="AA255" s="180">
        <v>0</v>
      </c>
      <c r="AB255" s="180">
        <v>0</v>
      </c>
      <c r="AC255" s="180">
        <v>0</v>
      </c>
      <c r="AD255" s="180">
        <v>0</v>
      </c>
      <c r="AE255" s="180">
        <v>0</v>
      </c>
      <c r="AF255" s="180">
        <v>0</v>
      </c>
      <c r="AG255" s="180">
        <v>0</v>
      </c>
      <c r="AH255" s="180">
        <v>0</v>
      </c>
      <c r="AI255" s="180">
        <v>0</v>
      </c>
      <c r="AJ255" s="180">
        <v>0</v>
      </c>
      <c r="AK255" s="180">
        <v>0</v>
      </c>
      <c r="AL255" s="180">
        <v>0</v>
      </c>
      <c r="AM255" s="180">
        <v>0</v>
      </c>
      <c r="AN255" s="180">
        <v>0</v>
      </c>
      <c r="AO255" s="180">
        <v>0</v>
      </c>
      <c r="AP255" s="180">
        <v>0</v>
      </c>
      <c r="AQ255" s="180">
        <v>0</v>
      </c>
      <c r="AR255" s="180">
        <v>0</v>
      </c>
      <c r="AS255" s="180">
        <v>0</v>
      </c>
      <c r="AT255" s="180">
        <v>0</v>
      </c>
      <c r="AU255" s="180">
        <v>0</v>
      </c>
      <c r="AV255" s="180">
        <v>0</v>
      </c>
      <c r="AW255" s="180">
        <v>0</v>
      </c>
      <c r="AX255" s="180">
        <v>0</v>
      </c>
      <c r="AY255" s="90"/>
      <c r="AZ255" s="180">
        <v>0</v>
      </c>
      <c r="BA255" s="180">
        <v>0</v>
      </c>
      <c r="BB255" s="180">
        <v>0</v>
      </c>
      <c r="BC255" s="180">
        <v>0</v>
      </c>
      <c r="BD255" s="180">
        <v>0</v>
      </c>
      <c r="BE255" s="180">
        <v>0</v>
      </c>
      <c r="BF255" s="180">
        <v>0</v>
      </c>
      <c r="BG255" s="181"/>
      <c r="BH255" s="90"/>
      <c r="BI255" s="180">
        <v>0</v>
      </c>
      <c r="BJ255" s="180">
        <v>0</v>
      </c>
      <c r="BK255" s="180">
        <v>0</v>
      </c>
      <c r="BL255" s="90"/>
      <c r="BN255" s="90"/>
      <c r="BO255" s="112"/>
      <c r="BP255" s="112"/>
      <c r="BQ255" s="112"/>
      <c r="BR255" s="112"/>
      <c r="BS255" s="112"/>
      <c r="BT255" s="112"/>
      <c r="BU255" s="112"/>
      <c r="BV255" s="112"/>
      <c r="BW255" s="112"/>
      <c r="BX255" s="112"/>
      <c r="BY255" s="112"/>
      <c r="BZ255" s="112"/>
      <c r="CA255" s="112"/>
      <c r="CB255" s="112"/>
      <c r="CC255" s="112"/>
      <c r="CD255" s="112"/>
      <c r="CE255" s="112"/>
      <c r="CF255" s="178"/>
    </row>
    <row r="256" spans="2:84" ht="15" hidden="1" customHeight="1" x14ac:dyDescent="0.3">
      <c r="B256" s="90"/>
      <c r="C256" s="212">
        <v>243</v>
      </c>
      <c r="D256" s="212"/>
      <c r="E256" s="212"/>
      <c r="F256" s="245"/>
      <c r="G256" s="212"/>
      <c r="H256" s="212"/>
      <c r="I256" s="212"/>
      <c r="J256" s="270"/>
      <c r="K256" s="270"/>
      <c r="L256" s="251"/>
      <c r="M256" s="245"/>
      <c r="N256" s="217"/>
      <c r="O256" s="212"/>
      <c r="P256" s="269"/>
      <c r="Q256" s="254"/>
      <c r="R256" s="109"/>
      <c r="S256" s="156"/>
      <c r="T256" s="156"/>
      <c r="U256" s="156"/>
      <c r="V256" s="153">
        <f t="shared" si="6"/>
        <v>0</v>
      </c>
      <c r="W256" s="90"/>
      <c r="Y256" s="180">
        <v>0</v>
      </c>
      <c r="Z256" s="180">
        <v>0</v>
      </c>
      <c r="AA256" s="180">
        <v>0</v>
      </c>
      <c r="AB256" s="180">
        <v>0</v>
      </c>
      <c r="AC256" s="180">
        <v>0</v>
      </c>
      <c r="AD256" s="180">
        <v>0</v>
      </c>
      <c r="AE256" s="180">
        <v>0</v>
      </c>
      <c r="AF256" s="180">
        <v>0</v>
      </c>
      <c r="AG256" s="180">
        <v>0</v>
      </c>
      <c r="AH256" s="180">
        <v>0</v>
      </c>
      <c r="AI256" s="180">
        <v>0</v>
      </c>
      <c r="AJ256" s="180">
        <v>0</v>
      </c>
      <c r="AK256" s="180">
        <v>0</v>
      </c>
      <c r="AL256" s="180">
        <v>0</v>
      </c>
      <c r="AM256" s="180">
        <v>0</v>
      </c>
      <c r="AN256" s="180">
        <v>0</v>
      </c>
      <c r="AO256" s="180">
        <v>0</v>
      </c>
      <c r="AP256" s="180">
        <v>0</v>
      </c>
      <c r="AQ256" s="180">
        <v>0</v>
      </c>
      <c r="AR256" s="180">
        <v>0</v>
      </c>
      <c r="AS256" s="180">
        <v>0</v>
      </c>
      <c r="AT256" s="180">
        <v>0</v>
      </c>
      <c r="AU256" s="180">
        <v>0</v>
      </c>
      <c r="AV256" s="180">
        <v>0</v>
      </c>
      <c r="AW256" s="180">
        <v>0</v>
      </c>
      <c r="AX256" s="180">
        <v>0</v>
      </c>
      <c r="AY256" s="90"/>
      <c r="AZ256" s="180">
        <v>0</v>
      </c>
      <c r="BA256" s="180">
        <v>0</v>
      </c>
      <c r="BB256" s="180">
        <v>0</v>
      </c>
      <c r="BC256" s="180">
        <v>0</v>
      </c>
      <c r="BD256" s="180">
        <v>0</v>
      </c>
      <c r="BE256" s="180">
        <v>0</v>
      </c>
      <c r="BF256" s="180">
        <v>0</v>
      </c>
      <c r="BG256" s="181"/>
      <c r="BH256" s="90"/>
      <c r="BI256" s="180">
        <v>0</v>
      </c>
      <c r="BJ256" s="180">
        <v>0</v>
      </c>
      <c r="BK256" s="180">
        <v>0</v>
      </c>
      <c r="BL256" s="90"/>
      <c r="BN256" s="90"/>
      <c r="BO256" s="112"/>
      <c r="BP256" s="112"/>
      <c r="BQ256" s="112"/>
      <c r="BR256" s="112"/>
      <c r="BS256" s="112"/>
      <c r="BT256" s="112"/>
      <c r="BU256" s="112"/>
      <c r="BV256" s="112"/>
      <c r="BW256" s="112"/>
      <c r="BX256" s="112"/>
      <c r="BY256" s="112"/>
      <c r="BZ256" s="112"/>
      <c r="CA256" s="112"/>
      <c r="CB256" s="112"/>
      <c r="CC256" s="112"/>
      <c r="CD256" s="112"/>
      <c r="CE256" s="112"/>
      <c r="CF256" s="178"/>
    </row>
    <row r="257" spans="2:84" ht="15" hidden="1" customHeight="1" x14ac:dyDescent="0.3">
      <c r="B257" s="90"/>
      <c r="C257" s="212">
        <v>244</v>
      </c>
      <c r="D257" s="212"/>
      <c r="E257" s="212"/>
      <c r="F257" s="245"/>
      <c r="G257" s="212"/>
      <c r="H257" s="212"/>
      <c r="I257" s="212"/>
      <c r="J257" s="270"/>
      <c r="K257" s="270"/>
      <c r="L257" s="251"/>
      <c r="M257" s="245"/>
      <c r="N257" s="217"/>
      <c r="O257" s="212"/>
      <c r="P257" s="269"/>
      <c r="Q257" s="254"/>
      <c r="R257" s="109"/>
      <c r="S257" s="156"/>
      <c r="T257" s="156"/>
      <c r="U257" s="156"/>
      <c r="V257" s="153">
        <f t="shared" si="6"/>
        <v>0</v>
      </c>
      <c r="W257" s="90"/>
      <c r="Y257" s="180">
        <v>0</v>
      </c>
      <c r="Z257" s="180">
        <v>0</v>
      </c>
      <c r="AA257" s="180">
        <v>0</v>
      </c>
      <c r="AB257" s="180">
        <v>0</v>
      </c>
      <c r="AC257" s="180">
        <v>0</v>
      </c>
      <c r="AD257" s="180">
        <v>0</v>
      </c>
      <c r="AE257" s="180">
        <v>0</v>
      </c>
      <c r="AF257" s="180">
        <v>0</v>
      </c>
      <c r="AG257" s="180">
        <v>0</v>
      </c>
      <c r="AH257" s="180">
        <v>0</v>
      </c>
      <c r="AI257" s="180">
        <v>0</v>
      </c>
      <c r="AJ257" s="180">
        <v>0</v>
      </c>
      <c r="AK257" s="180">
        <v>0</v>
      </c>
      <c r="AL257" s="180">
        <v>0</v>
      </c>
      <c r="AM257" s="180">
        <v>0</v>
      </c>
      <c r="AN257" s="180">
        <v>0</v>
      </c>
      <c r="AO257" s="180">
        <v>0</v>
      </c>
      <c r="AP257" s="180">
        <v>0</v>
      </c>
      <c r="AQ257" s="180">
        <v>0</v>
      </c>
      <c r="AR257" s="180">
        <v>0</v>
      </c>
      <c r="AS257" s="180">
        <v>0</v>
      </c>
      <c r="AT257" s="180">
        <v>0</v>
      </c>
      <c r="AU257" s="180">
        <v>0</v>
      </c>
      <c r="AV257" s="180">
        <v>0</v>
      </c>
      <c r="AW257" s="180">
        <v>0</v>
      </c>
      <c r="AX257" s="180">
        <v>0</v>
      </c>
      <c r="AY257" s="90"/>
      <c r="AZ257" s="180">
        <v>0</v>
      </c>
      <c r="BA257" s="180">
        <v>0</v>
      </c>
      <c r="BB257" s="180">
        <v>0</v>
      </c>
      <c r="BC257" s="180">
        <v>0</v>
      </c>
      <c r="BD257" s="180">
        <v>0</v>
      </c>
      <c r="BE257" s="180">
        <v>0</v>
      </c>
      <c r="BF257" s="180">
        <v>0</v>
      </c>
      <c r="BG257" s="181"/>
      <c r="BH257" s="90"/>
      <c r="BI257" s="180">
        <v>0</v>
      </c>
      <c r="BJ257" s="180">
        <v>0</v>
      </c>
      <c r="BK257" s="180">
        <v>0</v>
      </c>
      <c r="BL257" s="90"/>
      <c r="BN257" s="90"/>
      <c r="BO257" s="112"/>
      <c r="BP257" s="112"/>
      <c r="BQ257" s="112"/>
      <c r="BR257" s="112"/>
      <c r="BS257" s="112"/>
      <c r="BT257" s="112"/>
      <c r="BU257" s="112"/>
      <c r="BV257" s="112"/>
      <c r="BW257" s="112"/>
      <c r="BX257" s="112"/>
      <c r="BY257" s="112"/>
      <c r="BZ257" s="112"/>
      <c r="CA257" s="112"/>
      <c r="CB257" s="112"/>
      <c r="CC257" s="112"/>
      <c r="CD257" s="112"/>
      <c r="CE257" s="112"/>
      <c r="CF257" s="178"/>
    </row>
    <row r="258" spans="2:84" ht="15" hidden="1" customHeight="1" x14ac:dyDescent="0.3">
      <c r="B258" s="90"/>
      <c r="C258" s="212">
        <v>245</v>
      </c>
      <c r="D258" s="212"/>
      <c r="E258" s="212"/>
      <c r="F258" s="245"/>
      <c r="G258" s="212"/>
      <c r="H258" s="212"/>
      <c r="I258" s="212"/>
      <c r="J258" s="270"/>
      <c r="K258" s="270"/>
      <c r="L258" s="251"/>
      <c r="M258" s="245"/>
      <c r="N258" s="217"/>
      <c r="O258" s="212"/>
      <c r="P258" s="269"/>
      <c r="Q258" s="254"/>
      <c r="R258" s="109"/>
      <c r="S258" s="156"/>
      <c r="T258" s="156"/>
      <c r="U258" s="156"/>
      <c r="V258" s="153">
        <f t="shared" si="6"/>
        <v>0</v>
      </c>
      <c r="W258" s="90"/>
      <c r="Y258" s="180">
        <v>0</v>
      </c>
      <c r="Z258" s="180">
        <v>0</v>
      </c>
      <c r="AA258" s="180">
        <v>0</v>
      </c>
      <c r="AB258" s="180">
        <v>0</v>
      </c>
      <c r="AC258" s="180">
        <v>0</v>
      </c>
      <c r="AD258" s="180">
        <v>0</v>
      </c>
      <c r="AE258" s="180">
        <v>0</v>
      </c>
      <c r="AF258" s="180">
        <v>0</v>
      </c>
      <c r="AG258" s="180">
        <v>0</v>
      </c>
      <c r="AH258" s="180">
        <v>0</v>
      </c>
      <c r="AI258" s="180">
        <v>0</v>
      </c>
      <c r="AJ258" s="180">
        <v>0</v>
      </c>
      <c r="AK258" s="180">
        <v>0</v>
      </c>
      <c r="AL258" s="180">
        <v>0</v>
      </c>
      <c r="AM258" s="180">
        <v>0</v>
      </c>
      <c r="AN258" s="180">
        <v>0</v>
      </c>
      <c r="AO258" s="180">
        <v>0</v>
      </c>
      <c r="AP258" s="180">
        <v>0</v>
      </c>
      <c r="AQ258" s="180">
        <v>0</v>
      </c>
      <c r="AR258" s="180">
        <v>0</v>
      </c>
      <c r="AS258" s="180">
        <v>0</v>
      </c>
      <c r="AT258" s="180">
        <v>0</v>
      </c>
      <c r="AU258" s="180">
        <v>0</v>
      </c>
      <c r="AV258" s="180">
        <v>0</v>
      </c>
      <c r="AW258" s="180">
        <v>0</v>
      </c>
      <c r="AX258" s="180">
        <v>0</v>
      </c>
      <c r="AY258" s="90"/>
      <c r="AZ258" s="180">
        <v>0</v>
      </c>
      <c r="BA258" s="180">
        <v>0</v>
      </c>
      <c r="BB258" s="180">
        <v>0</v>
      </c>
      <c r="BC258" s="180">
        <v>0</v>
      </c>
      <c r="BD258" s="180">
        <v>0</v>
      </c>
      <c r="BE258" s="180">
        <v>0</v>
      </c>
      <c r="BF258" s="180">
        <v>0</v>
      </c>
      <c r="BG258" s="181"/>
      <c r="BH258" s="90"/>
      <c r="BI258" s="180">
        <v>0</v>
      </c>
      <c r="BJ258" s="180">
        <v>0</v>
      </c>
      <c r="BK258" s="180">
        <v>0</v>
      </c>
      <c r="BL258" s="90"/>
      <c r="BN258" s="90"/>
      <c r="BO258" s="112"/>
      <c r="BP258" s="112"/>
      <c r="BQ258" s="112"/>
      <c r="BR258" s="112"/>
      <c r="BS258" s="112"/>
      <c r="BT258" s="112"/>
      <c r="BU258" s="112"/>
      <c r="BV258" s="112"/>
      <c r="BW258" s="112"/>
      <c r="BX258" s="112"/>
      <c r="BY258" s="112"/>
      <c r="BZ258" s="112"/>
      <c r="CA258" s="112"/>
      <c r="CB258" s="112"/>
      <c r="CC258" s="112"/>
      <c r="CD258" s="112"/>
      <c r="CE258" s="112"/>
      <c r="CF258" s="178"/>
    </row>
    <row r="259" spans="2:84" ht="15" hidden="1" customHeight="1" x14ac:dyDescent="0.3">
      <c r="B259" s="90"/>
      <c r="C259" s="212">
        <v>246</v>
      </c>
      <c r="D259" s="212"/>
      <c r="E259" s="212"/>
      <c r="F259" s="245"/>
      <c r="G259" s="212"/>
      <c r="H259" s="212"/>
      <c r="I259" s="212"/>
      <c r="J259" s="270"/>
      <c r="K259" s="270"/>
      <c r="L259" s="251"/>
      <c r="M259" s="245"/>
      <c r="N259" s="217"/>
      <c r="O259" s="212"/>
      <c r="P259" s="269"/>
      <c r="Q259" s="254"/>
      <c r="R259" s="109"/>
      <c r="S259" s="156"/>
      <c r="T259" s="156"/>
      <c r="U259" s="156"/>
      <c r="V259" s="153">
        <f t="shared" si="6"/>
        <v>0</v>
      </c>
      <c r="W259" s="90"/>
      <c r="Y259" s="180">
        <v>0</v>
      </c>
      <c r="Z259" s="180">
        <v>0</v>
      </c>
      <c r="AA259" s="180">
        <v>0</v>
      </c>
      <c r="AB259" s="180">
        <v>0</v>
      </c>
      <c r="AC259" s="180">
        <v>0</v>
      </c>
      <c r="AD259" s="180">
        <v>0</v>
      </c>
      <c r="AE259" s="180">
        <v>0</v>
      </c>
      <c r="AF259" s="180">
        <v>0</v>
      </c>
      <c r="AG259" s="180">
        <v>0</v>
      </c>
      <c r="AH259" s="180">
        <v>0</v>
      </c>
      <c r="AI259" s="180">
        <v>0</v>
      </c>
      <c r="AJ259" s="180">
        <v>0</v>
      </c>
      <c r="AK259" s="180">
        <v>0</v>
      </c>
      <c r="AL259" s="180">
        <v>0</v>
      </c>
      <c r="AM259" s="180">
        <v>0</v>
      </c>
      <c r="AN259" s="180">
        <v>0</v>
      </c>
      <c r="AO259" s="180">
        <v>0</v>
      </c>
      <c r="AP259" s="180">
        <v>0</v>
      </c>
      <c r="AQ259" s="180">
        <v>0</v>
      </c>
      <c r="AR259" s="180">
        <v>0</v>
      </c>
      <c r="AS259" s="180">
        <v>0</v>
      </c>
      <c r="AT259" s="180">
        <v>0</v>
      </c>
      <c r="AU259" s="180">
        <v>0</v>
      </c>
      <c r="AV259" s="180">
        <v>0</v>
      </c>
      <c r="AW259" s="180">
        <v>0</v>
      </c>
      <c r="AX259" s="180">
        <v>0</v>
      </c>
      <c r="AY259" s="90"/>
      <c r="AZ259" s="180">
        <v>0</v>
      </c>
      <c r="BA259" s="180">
        <v>0</v>
      </c>
      <c r="BB259" s="180">
        <v>0</v>
      </c>
      <c r="BC259" s="180">
        <v>0</v>
      </c>
      <c r="BD259" s="180">
        <v>0</v>
      </c>
      <c r="BE259" s="180">
        <v>0</v>
      </c>
      <c r="BF259" s="180">
        <v>0</v>
      </c>
      <c r="BG259" s="181"/>
      <c r="BH259" s="90"/>
      <c r="BI259" s="180">
        <v>0</v>
      </c>
      <c r="BJ259" s="180">
        <v>0</v>
      </c>
      <c r="BK259" s="180">
        <v>0</v>
      </c>
      <c r="BL259" s="90"/>
      <c r="BN259" s="90"/>
      <c r="BO259" s="112"/>
      <c r="BP259" s="112"/>
      <c r="BQ259" s="112"/>
      <c r="BR259" s="112"/>
      <c r="BS259" s="112"/>
      <c r="BT259" s="112"/>
      <c r="BU259" s="112"/>
      <c r="BV259" s="112"/>
      <c r="BW259" s="112"/>
      <c r="BX259" s="112"/>
      <c r="BY259" s="112"/>
      <c r="BZ259" s="112"/>
      <c r="CA259" s="112"/>
      <c r="CB259" s="112"/>
      <c r="CC259" s="112"/>
      <c r="CD259" s="112"/>
      <c r="CE259" s="112"/>
      <c r="CF259" s="178"/>
    </row>
    <row r="260" spans="2:84" ht="15" hidden="1" customHeight="1" x14ac:dyDescent="0.3">
      <c r="B260" s="90"/>
      <c r="C260" s="212">
        <v>247</v>
      </c>
      <c r="D260" s="212"/>
      <c r="E260" s="212"/>
      <c r="F260" s="245"/>
      <c r="G260" s="212"/>
      <c r="H260" s="212"/>
      <c r="I260" s="212"/>
      <c r="J260" s="270"/>
      <c r="K260" s="270"/>
      <c r="L260" s="251"/>
      <c r="M260" s="245"/>
      <c r="N260" s="217"/>
      <c r="O260" s="212"/>
      <c r="P260" s="269"/>
      <c r="Q260" s="254"/>
      <c r="R260" s="109"/>
      <c r="S260" s="156"/>
      <c r="T260" s="156"/>
      <c r="U260" s="156"/>
      <c r="V260" s="153">
        <f t="shared" si="6"/>
        <v>0</v>
      </c>
      <c r="W260" s="90"/>
      <c r="Y260" s="180">
        <v>0</v>
      </c>
      <c r="Z260" s="180">
        <v>0</v>
      </c>
      <c r="AA260" s="180">
        <v>0</v>
      </c>
      <c r="AB260" s="180">
        <v>0</v>
      </c>
      <c r="AC260" s="180">
        <v>0</v>
      </c>
      <c r="AD260" s="180">
        <v>0</v>
      </c>
      <c r="AE260" s="180">
        <v>0</v>
      </c>
      <c r="AF260" s="180">
        <v>0</v>
      </c>
      <c r="AG260" s="180">
        <v>0</v>
      </c>
      <c r="AH260" s="180">
        <v>0</v>
      </c>
      <c r="AI260" s="180">
        <v>0</v>
      </c>
      <c r="AJ260" s="180">
        <v>0</v>
      </c>
      <c r="AK260" s="180">
        <v>0</v>
      </c>
      <c r="AL260" s="180">
        <v>0</v>
      </c>
      <c r="AM260" s="180">
        <v>0</v>
      </c>
      <c r="AN260" s="180">
        <v>0</v>
      </c>
      <c r="AO260" s="180">
        <v>0</v>
      </c>
      <c r="AP260" s="180">
        <v>0</v>
      </c>
      <c r="AQ260" s="180">
        <v>0</v>
      </c>
      <c r="AR260" s="180">
        <v>0</v>
      </c>
      <c r="AS260" s="180">
        <v>0</v>
      </c>
      <c r="AT260" s="180">
        <v>0</v>
      </c>
      <c r="AU260" s="180">
        <v>0</v>
      </c>
      <c r="AV260" s="180">
        <v>0</v>
      </c>
      <c r="AW260" s="180">
        <v>0</v>
      </c>
      <c r="AX260" s="180">
        <v>0</v>
      </c>
      <c r="AY260" s="90"/>
      <c r="AZ260" s="180">
        <v>0</v>
      </c>
      <c r="BA260" s="180">
        <v>0</v>
      </c>
      <c r="BB260" s="180">
        <v>0</v>
      </c>
      <c r="BC260" s="180">
        <v>0</v>
      </c>
      <c r="BD260" s="180">
        <v>0</v>
      </c>
      <c r="BE260" s="180">
        <v>0</v>
      </c>
      <c r="BF260" s="180">
        <v>0</v>
      </c>
      <c r="BG260" s="181"/>
      <c r="BH260" s="90"/>
      <c r="BI260" s="180">
        <v>0</v>
      </c>
      <c r="BJ260" s="180">
        <v>0</v>
      </c>
      <c r="BK260" s="180">
        <v>0</v>
      </c>
      <c r="BL260" s="90"/>
      <c r="BN260" s="90"/>
      <c r="BO260" s="112"/>
      <c r="BP260" s="112"/>
      <c r="BQ260" s="112"/>
      <c r="BR260" s="112"/>
      <c r="BS260" s="112"/>
      <c r="BT260" s="112"/>
      <c r="BU260" s="112"/>
      <c r="BV260" s="112"/>
      <c r="BW260" s="112"/>
      <c r="BX260" s="112"/>
      <c r="BY260" s="112"/>
      <c r="BZ260" s="112"/>
      <c r="CA260" s="112"/>
      <c r="CB260" s="112"/>
      <c r="CC260" s="112"/>
      <c r="CD260" s="112"/>
      <c r="CE260" s="112"/>
      <c r="CF260" s="178"/>
    </row>
    <row r="261" spans="2:84" ht="15" hidden="1" customHeight="1" x14ac:dyDescent="0.3">
      <c r="B261" s="90"/>
      <c r="C261" s="212">
        <v>248</v>
      </c>
      <c r="D261" s="212"/>
      <c r="E261" s="212"/>
      <c r="F261" s="245"/>
      <c r="G261" s="212"/>
      <c r="H261" s="212"/>
      <c r="I261" s="212"/>
      <c r="J261" s="270"/>
      <c r="K261" s="270"/>
      <c r="L261" s="251"/>
      <c r="M261" s="245"/>
      <c r="N261" s="217"/>
      <c r="O261" s="212"/>
      <c r="P261" s="269"/>
      <c r="Q261" s="254"/>
      <c r="R261" s="109"/>
      <c r="S261" s="156"/>
      <c r="T261" s="156"/>
      <c r="U261" s="156"/>
      <c r="V261" s="153">
        <f t="shared" si="6"/>
        <v>0</v>
      </c>
      <c r="W261" s="90"/>
      <c r="Y261" s="180">
        <v>0</v>
      </c>
      <c r="Z261" s="180">
        <v>0</v>
      </c>
      <c r="AA261" s="180">
        <v>0</v>
      </c>
      <c r="AB261" s="180">
        <v>0</v>
      </c>
      <c r="AC261" s="180">
        <v>0</v>
      </c>
      <c r="AD261" s="180">
        <v>0</v>
      </c>
      <c r="AE261" s="180">
        <v>0</v>
      </c>
      <c r="AF261" s="180">
        <v>0</v>
      </c>
      <c r="AG261" s="180">
        <v>0</v>
      </c>
      <c r="AH261" s="180">
        <v>0</v>
      </c>
      <c r="AI261" s="180">
        <v>0</v>
      </c>
      <c r="AJ261" s="180">
        <v>0</v>
      </c>
      <c r="AK261" s="180">
        <v>0</v>
      </c>
      <c r="AL261" s="180">
        <v>0</v>
      </c>
      <c r="AM261" s="180">
        <v>0</v>
      </c>
      <c r="AN261" s="180">
        <v>0</v>
      </c>
      <c r="AO261" s="180">
        <v>0</v>
      </c>
      <c r="AP261" s="180">
        <v>0</v>
      </c>
      <c r="AQ261" s="180">
        <v>0</v>
      </c>
      <c r="AR261" s="180">
        <v>0</v>
      </c>
      <c r="AS261" s="180">
        <v>0</v>
      </c>
      <c r="AT261" s="180">
        <v>0</v>
      </c>
      <c r="AU261" s="180">
        <v>0</v>
      </c>
      <c r="AV261" s="180">
        <v>0</v>
      </c>
      <c r="AW261" s="180">
        <v>0</v>
      </c>
      <c r="AX261" s="180">
        <v>0</v>
      </c>
      <c r="AY261" s="90"/>
      <c r="AZ261" s="180">
        <v>0</v>
      </c>
      <c r="BA261" s="180">
        <v>0</v>
      </c>
      <c r="BB261" s="180">
        <v>0</v>
      </c>
      <c r="BC261" s="180">
        <v>0</v>
      </c>
      <c r="BD261" s="180">
        <v>0</v>
      </c>
      <c r="BE261" s="180">
        <v>0</v>
      </c>
      <c r="BF261" s="180">
        <v>0</v>
      </c>
      <c r="BG261" s="181"/>
      <c r="BH261" s="90"/>
      <c r="BI261" s="180">
        <v>0</v>
      </c>
      <c r="BJ261" s="180">
        <v>0</v>
      </c>
      <c r="BK261" s="180">
        <v>0</v>
      </c>
      <c r="BL261" s="90"/>
      <c r="BN261" s="90"/>
      <c r="BO261" s="112"/>
      <c r="BP261" s="112"/>
      <c r="BQ261" s="112"/>
      <c r="BR261" s="112"/>
      <c r="BS261" s="112"/>
      <c r="BT261" s="112"/>
      <c r="BU261" s="112"/>
      <c r="BV261" s="112"/>
      <c r="BW261" s="112"/>
      <c r="BX261" s="112"/>
      <c r="BY261" s="112"/>
      <c r="BZ261" s="112"/>
      <c r="CA261" s="112"/>
      <c r="CB261" s="112"/>
      <c r="CC261" s="112"/>
      <c r="CD261" s="112"/>
      <c r="CE261" s="112"/>
      <c r="CF261" s="178"/>
    </row>
    <row r="262" spans="2:84" ht="15" hidden="1" customHeight="1" x14ac:dyDescent="0.3">
      <c r="B262" s="90"/>
      <c r="C262" s="212">
        <v>249</v>
      </c>
      <c r="D262" s="212"/>
      <c r="E262" s="212"/>
      <c r="F262" s="245"/>
      <c r="G262" s="212"/>
      <c r="H262" s="212"/>
      <c r="I262" s="212"/>
      <c r="J262" s="270"/>
      <c r="K262" s="270"/>
      <c r="L262" s="251"/>
      <c r="M262" s="245"/>
      <c r="N262" s="217"/>
      <c r="O262" s="212"/>
      <c r="P262" s="269"/>
      <c r="Q262" s="254"/>
      <c r="R262" s="109"/>
      <c r="S262" s="156"/>
      <c r="T262" s="156"/>
      <c r="U262" s="156"/>
      <c r="V262" s="153">
        <f t="shared" si="6"/>
        <v>0</v>
      </c>
      <c r="W262" s="90"/>
      <c r="Y262" s="180">
        <v>0</v>
      </c>
      <c r="Z262" s="180">
        <v>0</v>
      </c>
      <c r="AA262" s="180">
        <v>0</v>
      </c>
      <c r="AB262" s="180">
        <v>0</v>
      </c>
      <c r="AC262" s="180">
        <v>0</v>
      </c>
      <c r="AD262" s="180">
        <v>0</v>
      </c>
      <c r="AE262" s="180">
        <v>0</v>
      </c>
      <c r="AF262" s="180">
        <v>0</v>
      </c>
      <c r="AG262" s="180">
        <v>0</v>
      </c>
      <c r="AH262" s="180">
        <v>0</v>
      </c>
      <c r="AI262" s="180">
        <v>0</v>
      </c>
      <c r="AJ262" s="180">
        <v>0</v>
      </c>
      <c r="AK262" s="180">
        <v>0</v>
      </c>
      <c r="AL262" s="180">
        <v>0</v>
      </c>
      <c r="AM262" s="180">
        <v>0</v>
      </c>
      <c r="AN262" s="180">
        <v>0</v>
      </c>
      <c r="AO262" s="180">
        <v>0</v>
      </c>
      <c r="AP262" s="180">
        <v>0</v>
      </c>
      <c r="AQ262" s="180">
        <v>0</v>
      </c>
      <c r="AR262" s="180">
        <v>0</v>
      </c>
      <c r="AS262" s="180">
        <v>0</v>
      </c>
      <c r="AT262" s="180">
        <v>0</v>
      </c>
      <c r="AU262" s="180">
        <v>0</v>
      </c>
      <c r="AV262" s="180">
        <v>0</v>
      </c>
      <c r="AW262" s="180">
        <v>0</v>
      </c>
      <c r="AX262" s="180">
        <v>0</v>
      </c>
      <c r="AY262" s="90"/>
      <c r="AZ262" s="180">
        <v>0</v>
      </c>
      <c r="BA262" s="180">
        <v>0</v>
      </c>
      <c r="BB262" s="180">
        <v>0</v>
      </c>
      <c r="BC262" s="180">
        <v>0</v>
      </c>
      <c r="BD262" s="180">
        <v>0</v>
      </c>
      <c r="BE262" s="180">
        <v>0</v>
      </c>
      <c r="BF262" s="180">
        <v>0</v>
      </c>
      <c r="BG262" s="181"/>
      <c r="BH262" s="90"/>
      <c r="BI262" s="180">
        <v>0</v>
      </c>
      <c r="BJ262" s="180">
        <v>0</v>
      </c>
      <c r="BK262" s="180">
        <v>0</v>
      </c>
      <c r="BL262" s="90"/>
      <c r="BN262" s="90"/>
      <c r="BO262" s="112"/>
      <c r="BP262" s="112"/>
      <c r="BQ262" s="112"/>
      <c r="BR262" s="112"/>
      <c r="BS262" s="112"/>
      <c r="BT262" s="112"/>
      <c r="BU262" s="112"/>
      <c r="BV262" s="112"/>
      <c r="BW262" s="112"/>
      <c r="BX262" s="112"/>
      <c r="BY262" s="112"/>
      <c r="BZ262" s="112"/>
      <c r="CA262" s="112"/>
      <c r="CB262" s="112"/>
      <c r="CC262" s="112"/>
      <c r="CD262" s="112"/>
      <c r="CE262" s="112"/>
      <c r="CF262" s="178"/>
    </row>
    <row r="263" spans="2:84" ht="15" hidden="1" customHeight="1" x14ac:dyDescent="0.3">
      <c r="B263" s="90"/>
      <c r="C263" s="212">
        <v>250</v>
      </c>
      <c r="D263" s="212"/>
      <c r="E263" s="212"/>
      <c r="F263" s="245"/>
      <c r="G263" s="212"/>
      <c r="H263" s="212"/>
      <c r="I263" s="212"/>
      <c r="J263" s="270"/>
      <c r="K263" s="270"/>
      <c r="L263" s="251"/>
      <c r="M263" s="245"/>
      <c r="N263" s="217"/>
      <c r="O263" s="212"/>
      <c r="P263" s="269"/>
      <c r="Q263" s="254"/>
      <c r="R263" s="109"/>
      <c r="S263" s="156"/>
      <c r="T263" s="156"/>
      <c r="U263" s="156"/>
      <c r="V263" s="153">
        <f t="shared" si="6"/>
        <v>0</v>
      </c>
      <c r="W263" s="90"/>
      <c r="Y263" s="180">
        <v>0</v>
      </c>
      <c r="Z263" s="180">
        <v>0</v>
      </c>
      <c r="AA263" s="180">
        <v>0</v>
      </c>
      <c r="AB263" s="180">
        <v>0</v>
      </c>
      <c r="AC263" s="180">
        <v>0</v>
      </c>
      <c r="AD263" s="180">
        <v>0</v>
      </c>
      <c r="AE263" s="180">
        <v>0</v>
      </c>
      <c r="AF263" s="180">
        <v>0</v>
      </c>
      <c r="AG263" s="180">
        <v>0</v>
      </c>
      <c r="AH263" s="180">
        <v>0</v>
      </c>
      <c r="AI263" s="180">
        <v>0</v>
      </c>
      <c r="AJ263" s="180">
        <v>0</v>
      </c>
      <c r="AK263" s="180">
        <v>0</v>
      </c>
      <c r="AL263" s="180">
        <v>0</v>
      </c>
      <c r="AM263" s="180">
        <v>0</v>
      </c>
      <c r="AN263" s="180">
        <v>0</v>
      </c>
      <c r="AO263" s="180">
        <v>0</v>
      </c>
      <c r="AP263" s="180">
        <v>0</v>
      </c>
      <c r="AQ263" s="180">
        <v>0</v>
      </c>
      <c r="AR263" s="180">
        <v>0</v>
      </c>
      <c r="AS263" s="180">
        <v>0</v>
      </c>
      <c r="AT263" s="180">
        <v>0</v>
      </c>
      <c r="AU263" s="180">
        <v>0</v>
      </c>
      <c r="AV263" s="180">
        <v>0</v>
      </c>
      <c r="AW263" s="180">
        <v>0</v>
      </c>
      <c r="AX263" s="180">
        <v>0</v>
      </c>
      <c r="AY263" s="90"/>
      <c r="AZ263" s="180">
        <v>0</v>
      </c>
      <c r="BA263" s="180">
        <v>0</v>
      </c>
      <c r="BB263" s="180">
        <v>0</v>
      </c>
      <c r="BC263" s="180">
        <v>0</v>
      </c>
      <c r="BD263" s="180">
        <v>0</v>
      </c>
      <c r="BE263" s="180">
        <v>0</v>
      </c>
      <c r="BF263" s="180">
        <v>0</v>
      </c>
      <c r="BG263" s="181"/>
      <c r="BH263" s="90"/>
      <c r="BI263" s="180">
        <v>0</v>
      </c>
      <c r="BJ263" s="180">
        <v>0</v>
      </c>
      <c r="BK263" s="180">
        <v>0</v>
      </c>
      <c r="BL263" s="90"/>
      <c r="BN263" s="90"/>
      <c r="BO263" s="112"/>
      <c r="BP263" s="112"/>
      <c r="BQ263" s="112"/>
      <c r="BR263" s="112"/>
      <c r="BS263" s="112"/>
      <c r="BT263" s="112"/>
      <c r="BU263" s="112"/>
      <c r="BV263" s="112"/>
      <c r="BW263" s="112"/>
      <c r="BX263" s="112"/>
      <c r="BY263" s="112"/>
      <c r="BZ263" s="112"/>
      <c r="CA263" s="112"/>
      <c r="CB263" s="112"/>
      <c r="CC263" s="112"/>
      <c r="CD263" s="112"/>
      <c r="CE263" s="112"/>
      <c r="CF263" s="178"/>
    </row>
    <row r="264" spans="2:84" ht="15" hidden="1" customHeight="1" x14ac:dyDescent="0.3">
      <c r="B264" s="90"/>
      <c r="C264" s="212">
        <v>251</v>
      </c>
      <c r="D264" s="212"/>
      <c r="E264" s="212"/>
      <c r="F264" s="245"/>
      <c r="G264" s="212"/>
      <c r="H264" s="212"/>
      <c r="I264" s="212"/>
      <c r="J264" s="270"/>
      <c r="K264" s="270"/>
      <c r="L264" s="251"/>
      <c r="M264" s="245"/>
      <c r="N264" s="217"/>
      <c r="O264" s="212"/>
      <c r="P264" s="269"/>
      <c r="Q264" s="254"/>
      <c r="R264" s="109"/>
      <c r="S264" s="156"/>
      <c r="T264" s="156"/>
      <c r="U264" s="156"/>
      <c r="V264" s="153">
        <f t="shared" si="6"/>
        <v>0</v>
      </c>
      <c r="W264" s="90"/>
      <c r="Y264" s="180">
        <v>0</v>
      </c>
      <c r="Z264" s="180">
        <v>0</v>
      </c>
      <c r="AA264" s="180">
        <v>0</v>
      </c>
      <c r="AB264" s="180">
        <v>0</v>
      </c>
      <c r="AC264" s="180">
        <v>0</v>
      </c>
      <c r="AD264" s="180">
        <v>0</v>
      </c>
      <c r="AE264" s="180">
        <v>0</v>
      </c>
      <c r="AF264" s="180">
        <v>0</v>
      </c>
      <c r="AG264" s="180">
        <v>0</v>
      </c>
      <c r="AH264" s="180">
        <v>0</v>
      </c>
      <c r="AI264" s="180">
        <v>0</v>
      </c>
      <c r="AJ264" s="180">
        <v>0</v>
      </c>
      <c r="AK264" s="180">
        <v>0</v>
      </c>
      <c r="AL264" s="180">
        <v>0</v>
      </c>
      <c r="AM264" s="180">
        <v>0</v>
      </c>
      <c r="AN264" s="180">
        <v>0</v>
      </c>
      <c r="AO264" s="180">
        <v>0</v>
      </c>
      <c r="AP264" s="180">
        <v>0</v>
      </c>
      <c r="AQ264" s="180">
        <v>0</v>
      </c>
      <c r="AR264" s="180">
        <v>0</v>
      </c>
      <c r="AS264" s="180">
        <v>0</v>
      </c>
      <c r="AT264" s="180">
        <v>0</v>
      </c>
      <c r="AU264" s="180">
        <v>0</v>
      </c>
      <c r="AV264" s="180">
        <v>0</v>
      </c>
      <c r="AW264" s="180">
        <v>0</v>
      </c>
      <c r="AX264" s="180">
        <v>0</v>
      </c>
      <c r="AY264" s="90"/>
      <c r="AZ264" s="180">
        <v>0</v>
      </c>
      <c r="BA264" s="180">
        <v>0</v>
      </c>
      <c r="BB264" s="180">
        <v>0</v>
      </c>
      <c r="BC264" s="180">
        <v>0</v>
      </c>
      <c r="BD264" s="180">
        <v>0</v>
      </c>
      <c r="BE264" s="180">
        <v>0</v>
      </c>
      <c r="BF264" s="180">
        <v>0</v>
      </c>
      <c r="BG264" s="181"/>
      <c r="BH264" s="90"/>
      <c r="BI264" s="180">
        <v>0</v>
      </c>
      <c r="BJ264" s="180">
        <v>0</v>
      </c>
      <c r="BK264" s="180">
        <v>0</v>
      </c>
      <c r="BL264" s="90"/>
      <c r="BN264" s="90"/>
      <c r="BO264" s="112"/>
      <c r="BP264" s="112"/>
      <c r="BQ264" s="112"/>
      <c r="BR264" s="112"/>
      <c r="BS264" s="112"/>
      <c r="BT264" s="112"/>
      <c r="BU264" s="112"/>
      <c r="BV264" s="112"/>
      <c r="BW264" s="112"/>
      <c r="BX264" s="112"/>
      <c r="BY264" s="112"/>
      <c r="BZ264" s="112"/>
      <c r="CA264" s="112"/>
      <c r="CB264" s="112"/>
      <c r="CC264" s="112"/>
      <c r="CD264" s="112"/>
      <c r="CE264" s="112"/>
      <c r="CF264" s="178"/>
    </row>
    <row r="265" spans="2:84" ht="15" hidden="1" customHeight="1" x14ac:dyDescent="0.3">
      <c r="B265" s="90"/>
      <c r="C265" s="212">
        <v>252</v>
      </c>
      <c r="D265" s="212"/>
      <c r="E265" s="212"/>
      <c r="F265" s="245"/>
      <c r="G265" s="212"/>
      <c r="H265" s="212"/>
      <c r="I265" s="212"/>
      <c r="J265" s="270"/>
      <c r="K265" s="270"/>
      <c r="L265" s="251"/>
      <c r="M265" s="245"/>
      <c r="N265" s="217"/>
      <c r="O265" s="212"/>
      <c r="P265" s="254"/>
      <c r="Q265" s="254"/>
      <c r="R265" s="109"/>
      <c r="S265" s="156"/>
      <c r="T265" s="156"/>
      <c r="U265" s="156"/>
      <c r="V265" s="153">
        <f t="shared" si="6"/>
        <v>0</v>
      </c>
      <c r="W265" s="90"/>
      <c r="Y265" s="180">
        <v>0</v>
      </c>
      <c r="Z265" s="180">
        <v>0</v>
      </c>
      <c r="AA265" s="180">
        <v>0</v>
      </c>
      <c r="AB265" s="180">
        <v>0</v>
      </c>
      <c r="AC265" s="180">
        <v>0</v>
      </c>
      <c r="AD265" s="180">
        <v>0</v>
      </c>
      <c r="AE265" s="180">
        <v>0</v>
      </c>
      <c r="AF265" s="180">
        <v>0</v>
      </c>
      <c r="AG265" s="180">
        <v>0</v>
      </c>
      <c r="AH265" s="180">
        <v>0</v>
      </c>
      <c r="AI265" s="180">
        <v>0</v>
      </c>
      <c r="AJ265" s="180">
        <v>0</v>
      </c>
      <c r="AK265" s="180">
        <v>0</v>
      </c>
      <c r="AL265" s="180">
        <v>0</v>
      </c>
      <c r="AM265" s="180">
        <v>0</v>
      </c>
      <c r="AN265" s="180">
        <v>0</v>
      </c>
      <c r="AO265" s="180">
        <v>0</v>
      </c>
      <c r="AP265" s="180">
        <v>0</v>
      </c>
      <c r="AQ265" s="180">
        <v>0</v>
      </c>
      <c r="AR265" s="180">
        <v>0</v>
      </c>
      <c r="AS265" s="180">
        <v>0</v>
      </c>
      <c r="AT265" s="180">
        <v>0</v>
      </c>
      <c r="AU265" s="180">
        <v>0</v>
      </c>
      <c r="AV265" s="180">
        <v>0</v>
      </c>
      <c r="AW265" s="180">
        <v>0</v>
      </c>
      <c r="AX265" s="180">
        <v>0</v>
      </c>
      <c r="AY265" s="90"/>
      <c r="AZ265" s="180">
        <v>0</v>
      </c>
      <c r="BA265" s="180">
        <v>0</v>
      </c>
      <c r="BB265" s="180">
        <v>0</v>
      </c>
      <c r="BC265" s="180">
        <v>0</v>
      </c>
      <c r="BD265" s="180">
        <v>0</v>
      </c>
      <c r="BE265" s="180">
        <v>0</v>
      </c>
      <c r="BF265" s="180">
        <v>0</v>
      </c>
      <c r="BG265" s="181"/>
      <c r="BH265" s="90"/>
      <c r="BI265" s="180">
        <v>0</v>
      </c>
      <c r="BJ265" s="180">
        <v>0</v>
      </c>
      <c r="BK265" s="180">
        <v>0</v>
      </c>
      <c r="BL265" s="90"/>
      <c r="BN265" s="90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78"/>
    </row>
    <row r="266" spans="2:84" ht="15" hidden="1" customHeight="1" x14ac:dyDescent="0.3">
      <c r="B266" s="90"/>
      <c r="C266" s="212">
        <v>253</v>
      </c>
      <c r="D266" s="212"/>
      <c r="E266" s="212"/>
      <c r="F266" s="245"/>
      <c r="G266" s="212"/>
      <c r="H266" s="212"/>
      <c r="I266" s="212"/>
      <c r="J266" s="270"/>
      <c r="K266" s="270"/>
      <c r="L266" s="251"/>
      <c r="M266" s="245"/>
      <c r="N266" s="217"/>
      <c r="O266" s="212"/>
      <c r="P266" s="269"/>
      <c r="Q266" s="254"/>
      <c r="R266" s="109"/>
      <c r="S266" s="156"/>
      <c r="T266" s="156"/>
      <c r="U266" s="156"/>
      <c r="V266" s="153">
        <f t="shared" si="6"/>
        <v>0</v>
      </c>
      <c r="W266" s="90"/>
      <c r="Y266" s="180">
        <v>0</v>
      </c>
      <c r="Z266" s="180">
        <v>0</v>
      </c>
      <c r="AA266" s="180">
        <v>0</v>
      </c>
      <c r="AB266" s="180">
        <v>0</v>
      </c>
      <c r="AC266" s="180">
        <v>0</v>
      </c>
      <c r="AD266" s="180">
        <v>0</v>
      </c>
      <c r="AE266" s="180">
        <v>0</v>
      </c>
      <c r="AF266" s="180">
        <v>0</v>
      </c>
      <c r="AG266" s="180">
        <v>0</v>
      </c>
      <c r="AH266" s="180">
        <v>0</v>
      </c>
      <c r="AI266" s="180">
        <v>0</v>
      </c>
      <c r="AJ266" s="180">
        <v>0</v>
      </c>
      <c r="AK266" s="180">
        <v>0</v>
      </c>
      <c r="AL266" s="180">
        <v>0</v>
      </c>
      <c r="AM266" s="180">
        <v>0</v>
      </c>
      <c r="AN266" s="180">
        <v>0</v>
      </c>
      <c r="AO266" s="180">
        <v>0</v>
      </c>
      <c r="AP266" s="180">
        <v>0</v>
      </c>
      <c r="AQ266" s="180">
        <v>0</v>
      </c>
      <c r="AR266" s="180">
        <v>0</v>
      </c>
      <c r="AS266" s="180">
        <v>0</v>
      </c>
      <c r="AT266" s="180">
        <v>0</v>
      </c>
      <c r="AU266" s="180">
        <v>0</v>
      </c>
      <c r="AV266" s="180">
        <v>0</v>
      </c>
      <c r="AW266" s="180">
        <v>0</v>
      </c>
      <c r="AX266" s="180">
        <v>0</v>
      </c>
      <c r="AY266" s="90"/>
      <c r="AZ266" s="180">
        <v>0</v>
      </c>
      <c r="BA266" s="180">
        <v>0</v>
      </c>
      <c r="BB266" s="180">
        <v>0</v>
      </c>
      <c r="BC266" s="180">
        <v>0</v>
      </c>
      <c r="BD266" s="180">
        <v>0</v>
      </c>
      <c r="BE266" s="180">
        <v>0</v>
      </c>
      <c r="BF266" s="180">
        <v>0</v>
      </c>
      <c r="BG266" s="181"/>
      <c r="BH266" s="90"/>
      <c r="BI266" s="180">
        <v>0</v>
      </c>
      <c r="BJ266" s="180">
        <v>0</v>
      </c>
      <c r="BK266" s="180">
        <v>0</v>
      </c>
      <c r="BL266" s="90"/>
      <c r="BN266" s="90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78"/>
    </row>
    <row r="267" spans="2:84" ht="15" hidden="1" customHeight="1" x14ac:dyDescent="0.3">
      <c r="B267" s="90"/>
      <c r="C267" s="212">
        <v>254</v>
      </c>
      <c r="D267" s="212"/>
      <c r="E267" s="212"/>
      <c r="F267" s="245"/>
      <c r="G267" s="212"/>
      <c r="H267" s="212"/>
      <c r="I267" s="212"/>
      <c r="J267" s="270"/>
      <c r="K267" s="270"/>
      <c r="L267" s="251"/>
      <c r="M267" s="245"/>
      <c r="N267" s="217"/>
      <c r="O267" s="212"/>
      <c r="P267" s="269"/>
      <c r="Q267" s="254"/>
      <c r="R267" s="109"/>
      <c r="S267" s="156"/>
      <c r="T267" s="156"/>
      <c r="U267" s="156"/>
      <c r="V267" s="153">
        <f t="shared" si="6"/>
        <v>0</v>
      </c>
      <c r="W267" s="90"/>
      <c r="Y267" s="180">
        <v>0</v>
      </c>
      <c r="Z267" s="180">
        <v>0</v>
      </c>
      <c r="AA267" s="180">
        <v>0</v>
      </c>
      <c r="AB267" s="180">
        <v>0</v>
      </c>
      <c r="AC267" s="180">
        <v>0</v>
      </c>
      <c r="AD267" s="180">
        <v>0</v>
      </c>
      <c r="AE267" s="180">
        <v>0</v>
      </c>
      <c r="AF267" s="180">
        <v>0</v>
      </c>
      <c r="AG267" s="180">
        <v>0</v>
      </c>
      <c r="AH267" s="180">
        <v>0</v>
      </c>
      <c r="AI267" s="180">
        <v>0</v>
      </c>
      <c r="AJ267" s="180">
        <v>0</v>
      </c>
      <c r="AK267" s="180">
        <v>0</v>
      </c>
      <c r="AL267" s="180">
        <v>0</v>
      </c>
      <c r="AM267" s="180">
        <v>0</v>
      </c>
      <c r="AN267" s="180">
        <v>0</v>
      </c>
      <c r="AO267" s="180">
        <v>0</v>
      </c>
      <c r="AP267" s="180">
        <v>0</v>
      </c>
      <c r="AQ267" s="180">
        <v>0</v>
      </c>
      <c r="AR267" s="180">
        <v>0</v>
      </c>
      <c r="AS267" s="180">
        <v>0</v>
      </c>
      <c r="AT267" s="180">
        <v>0</v>
      </c>
      <c r="AU267" s="180">
        <v>0</v>
      </c>
      <c r="AV267" s="180">
        <v>0</v>
      </c>
      <c r="AW267" s="180">
        <v>0</v>
      </c>
      <c r="AX267" s="180">
        <v>0</v>
      </c>
      <c r="AY267" s="90"/>
      <c r="AZ267" s="180">
        <v>0</v>
      </c>
      <c r="BA267" s="180">
        <v>0</v>
      </c>
      <c r="BB267" s="180">
        <v>0</v>
      </c>
      <c r="BC267" s="180">
        <v>0</v>
      </c>
      <c r="BD267" s="180">
        <v>0</v>
      </c>
      <c r="BE267" s="180">
        <v>0</v>
      </c>
      <c r="BF267" s="180">
        <v>0</v>
      </c>
      <c r="BG267" s="181"/>
      <c r="BH267" s="90"/>
      <c r="BI267" s="180">
        <v>0</v>
      </c>
      <c r="BJ267" s="180">
        <v>0</v>
      </c>
      <c r="BK267" s="180">
        <v>0</v>
      </c>
      <c r="BL267" s="90"/>
      <c r="BN267" s="90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78"/>
    </row>
    <row r="268" spans="2:84" ht="15" hidden="1" customHeight="1" x14ac:dyDescent="0.3">
      <c r="B268" s="90"/>
      <c r="C268" s="212">
        <v>255</v>
      </c>
      <c r="D268" s="212"/>
      <c r="E268" s="212"/>
      <c r="F268" s="245"/>
      <c r="G268" s="212"/>
      <c r="H268" s="212"/>
      <c r="I268" s="212"/>
      <c r="J268" s="270"/>
      <c r="K268" s="270"/>
      <c r="L268" s="251"/>
      <c r="M268" s="245"/>
      <c r="N268" s="217"/>
      <c r="O268" s="212"/>
      <c r="P268" s="269"/>
      <c r="Q268" s="254"/>
      <c r="R268" s="109"/>
      <c r="S268" s="156"/>
      <c r="T268" s="156"/>
      <c r="U268" s="156"/>
      <c r="V268" s="153">
        <f t="shared" si="6"/>
        <v>0</v>
      </c>
      <c r="W268" s="90"/>
      <c r="Y268" s="180">
        <v>0</v>
      </c>
      <c r="Z268" s="180">
        <v>0</v>
      </c>
      <c r="AA268" s="180">
        <v>0</v>
      </c>
      <c r="AB268" s="180">
        <v>0</v>
      </c>
      <c r="AC268" s="180">
        <v>0</v>
      </c>
      <c r="AD268" s="180">
        <v>0</v>
      </c>
      <c r="AE268" s="180">
        <v>0</v>
      </c>
      <c r="AF268" s="180">
        <v>0</v>
      </c>
      <c r="AG268" s="180">
        <v>0</v>
      </c>
      <c r="AH268" s="180">
        <v>0</v>
      </c>
      <c r="AI268" s="180">
        <v>0</v>
      </c>
      <c r="AJ268" s="180">
        <v>0</v>
      </c>
      <c r="AK268" s="180">
        <v>0</v>
      </c>
      <c r="AL268" s="180">
        <v>0</v>
      </c>
      <c r="AM268" s="180">
        <v>0</v>
      </c>
      <c r="AN268" s="180">
        <v>0</v>
      </c>
      <c r="AO268" s="180">
        <v>0</v>
      </c>
      <c r="AP268" s="180">
        <v>0</v>
      </c>
      <c r="AQ268" s="180">
        <v>0</v>
      </c>
      <c r="AR268" s="180">
        <v>0</v>
      </c>
      <c r="AS268" s="180">
        <v>0</v>
      </c>
      <c r="AT268" s="180">
        <v>0</v>
      </c>
      <c r="AU268" s="180">
        <v>0</v>
      </c>
      <c r="AV268" s="180">
        <v>0</v>
      </c>
      <c r="AW268" s="180">
        <v>0</v>
      </c>
      <c r="AX268" s="180">
        <v>0</v>
      </c>
      <c r="AY268" s="90"/>
      <c r="AZ268" s="180">
        <v>0</v>
      </c>
      <c r="BA268" s="180">
        <v>0</v>
      </c>
      <c r="BB268" s="180">
        <v>0</v>
      </c>
      <c r="BC268" s="180">
        <v>0</v>
      </c>
      <c r="BD268" s="180">
        <v>0</v>
      </c>
      <c r="BE268" s="180">
        <v>0</v>
      </c>
      <c r="BF268" s="180">
        <v>0</v>
      </c>
      <c r="BG268" s="181"/>
      <c r="BH268" s="90"/>
      <c r="BI268" s="180">
        <v>0</v>
      </c>
      <c r="BJ268" s="180">
        <v>0</v>
      </c>
      <c r="BK268" s="180">
        <v>0</v>
      </c>
      <c r="BL268" s="90"/>
      <c r="BN268" s="90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78"/>
    </row>
    <row r="269" spans="2:84" ht="15" hidden="1" customHeight="1" x14ac:dyDescent="0.3">
      <c r="B269" s="90"/>
      <c r="C269" s="212">
        <v>256</v>
      </c>
      <c r="D269" s="212"/>
      <c r="E269" s="212"/>
      <c r="F269" s="245"/>
      <c r="G269" s="212"/>
      <c r="H269" s="212"/>
      <c r="I269" s="212"/>
      <c r="J269" s="270"/>
      <c r="K269" s="270"/>
      <c r="L269" s="251"/>
      <c r="M269" s="245"/>
      <c r="N269" s="217"/>
      <c r="O269" s="212"/>
      <c r="P269" s="269"/>
      <c r="Q269" s="254"/>
      <c r="R269" s="109"/>
      <c r="S269" s="156"/>
      <c r="T269" s="156"/>
      <c r="U269" s="156"/>
      <c r="V269" s="153">
        <f t="shared" si="6"/>
        <v>0</v>
      </c>
      <c r="W269" s="90"/>
      <c r="Y269" s="180">
        <v>0</v>
      </c>
      <c r="Z269" s="180">
        <v>0</v>
      </c>
      <c r="AA269" s="180">
        <v>0</v>
      </c>
      <c r="AB269" s="180">
        <v>0</v>
      </c>
      <c r="AC269" s="180">
        <v>0</v>
      </c>
      <c r="AD269" s="180">
        <v>0</v>
      </c>
      <c r="AE269" s="180">
        <v>0</v>
      </c>
      <c r="AF269" s="180">
        <v>0</v>
      </c>
      <c r="AG269" s="180">
        <v>0</v>
      </c>
      <c r="AH269" s="180">
        <v>0</v>
      </c>
      <c r="AI269" s="180">
        <v>0</v>
      </c>
      <c r="AJ269" s="180">
        <v>0</v>
      </c>
      <c r="AK269" s="180">
        <v>0</v>
      </c>
      <c r="AL269" s="180">
        <v>0</v>
      </c>
      <c r="AM269" s="180">
        <v>0</v>
      </c>
      <c r="AN269" s="180">
        <v>0</v>
      </c>
      <c r="AO269" s="180">
        <v>0</v>
      </c>
      <c r="AP269" s="180">
        <v>0</v>
      </c>
      <c r="AQ269" s="180">
        <v>0</v>
      </c>
      <c r="AR269" s="180">
        <v>0</v>
      </c>
      <c r="AS269" s="180">
        <v>0</v>
      </c>
      <c r="AT269" s="180">
        <v>0</v>
      </c>
      <c r="AU269" s="180">
        <v>0</v>
      </c>
      <c r="AV269" s="180">
        <v>0</v>
      </c>
      <c r="AW269" s="180">
        <v>0</v>
      </c>
      <c r="AX269" s="180">
        <v>0</v>
      </c>
      <c r="AY269" s="90"/>
      <c r="AZ269" s="180">
        <v>0</v>
      </c>
      <c r="BA269" s="180">
        <v>0</v>
      </c>
      <c r="BB269" s="180">
        <v>0</v>
      </c>
      <c r="BC269" s="180">
        <v>0</v>
      </c>
      <c r="BD269" s="180">
        <v>0</v>
      </c>
      <c r="BE269" s="180">
        <v>0</v>
      </c>
      <c r="BF269" s="180">
        <v>0</v>
      </c>
      <c r="BG269" s="181"/>
      <c r="BH269" s="90"/>
      <c r="BI269" s="180">
        <v>0</v>
      </c>
      <c r="BJ269" s="180">
        <v>0</v>
      </c>
      <c r="BK269" s="180">
        <v>0</v>
      </c>
      <c r="BL269" s="90"/>
      <c r="BN269" s="90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78"/>
    </row>
    <row r="270" spans="2:84" ht="15" hidden="1" customHeight="1" x14ac:dyDescent="0.3">
      <c r="B270" s="90"/>
      <c r="C270" s="212">
        <v>257</v>
      </c>
      <c r="D270" s="212"/>
      <c r="E270" s="212"/>
      <c r="F270" s="245"/>
      <c r="G270" s="212"/>
      <c r="H270" s="212"/>
      <c r="I270" s="212"/>
      <c r="J270" s="270"/>
      <c r="K270" s="270"/>
      <c r="L270" s="251"/>
      <c r="M270" s="245"/>
      <c r="N270" s="217"/>
      <c r="O270" s="212"/>
      <c r="P270" s="269"/>
      <c r="Q270" s="254"/>
      <c r="R270" s="109"/>
      <c r="S270" s="156"/>
      <c r="T270" s="156"/>
      <c r="U270" s="156"/>
      <c r="V270" s="153">
        <f t="shared" ref="V270:V333" si="8">SUM(T270+U270)</f>
        <v>0</v>
      </c>
      <c r="W270" s="90"/>
      <c r="Y270" s="180">
        <v>0</v>
      </c>
      <c r="Z270" s="180">
        <v>0</v>
      </c>
      <c r="AA270" s="180">
        <v>0</v>
      </c>
      <c r="AB270" s="180">
        <v>0</v>
      </c>
      <c r="AC270" s="180">
        <v>0</v>
      </c>
      <c r="AD270" s="180">
        <v>0</v>
      </c>
      <c r="AE270" s="180">
        <v>0</v>
      </c>
      <c r="AF270" s="180">
        <v>0</v>
      </c>
      <c r="AG270" s="180">
        <v>0</v>
      </c>
      <c r="AH270" s="180">
        <v>0</v>
      </c>
      <c r="AI270" s="180">
        <v>0</v>
      </c>
      <c r="AJ270" s="180">
        <v>0</v>
      </c>
      <c r="AK270" s="180">
        <v>0</v>
      </c>
      <c r="AL270" s="180">
        <v>0</v>
      </c>
      <c r="AM270" s="180">
        <v>0</v>
      </c>
      <c r="AN270" s="180">
        <v>0</v>
      </c>
      <c r="AO270" s="180">
        <v>0</v>
      </c>
      <c r="AP270" s="180">
        <v>0</v>
      </c>
      <c r="AQ270" s="180">
        <v>0</v>
      </c>
      <c r="AR270" s="180">
        <v>0</v>
      </c>
      <c r="AS270" s="180">
        <v>0</v>
      </c>
      <c r="AT270" s="180">
        <v>0</v>
      </c>
      <c r="AU270" s="180">
        <v>0</v>
      </c>
      <c r="AV270" s="180">
        <v>0</v>
      </c>
      <c r="AW270" s="180">
        <v>0</v>
      </c>
      <c r="AX270" s="180">
        <v>0</v>
      </c>
      <c r="AY270" s="90"/>
      <c r="AZ270" s="180">
        <v>0</v>
      </c>
      <c r="BA270" s="180">
        <v>0</v>
      </c>
      <c r="BB270" s="180">
        <v>0</v>
      </c>
      <c r="BC270" s="180">
        <v>0</v>
      </c>
      <c r="BD270" s="180">
        <v>0</v>
      </c>
      <c r="BE270" s="180">
        <v>0</v>
      </c>
      <c r="BF270" s="180">
        <v>0</v>
      </c>
      <c r="BG270" s="181"/>
      <c r="BH270" s="90"/>
      <c r="BI270" s="180">
        <v>0</v>
      </c>
      <c r="BJ270" s="180">
        <v>0</v>
      </c>
      <c r="BK270" s="180">
        <v>0</v>
      </c>
      <c r="BL270" s="90"/>
      <c r="BN270" s="90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78"/>
    </row>
    <row r="271" spans="2:84" ht="15" hidden="1" customHeight="1" x14ac:dyDescent="0.3">
      <c r="B271" s="90"/>
      <c r="C271" s="212">
        <v>258</v>
      </c>
      <c r="D271" s="212"/>
      <c r="E271" s="212"/>
      <c r="F271" s="245"/>
      <c r="G271" s="212"/>
      <c r="H271" s="212"/>
      <c r="I271" s="212"/>
      <c r="J271" s="270"/>
      <c r="K271" s="270"/>
      <c r="L271" s="251"/>
      <c r="M271" s="245"/>
      <c r="N271" s="217"/>
      <c r="O271" s="212"/>
      <c r="P271" s="269"/>
      <c r="Q271" s="254"/>
      <c r="R271" s="109"/>
      <c r="S271" s="156"/>
      <c r="T271" s="156"/>
      <c r="U271" s="156"/>
      <c r="V271" s="153">
        <f t="shared" si="8"/>
        <v>0</v>
      </c>
      <c r="W271" s="90"/>
      <c r="Y271" s="180">
        <v>0</v>
      </c>
      <c r="Z271" s="180">
        <v>0</v>
      </c>
      <c r="AA271" s="180">
        <v>0</v>
      </c>
      <c r="AB271" s="180">
        <v>0</v>
      </c>
      <c r="AC271" s="180">
        <v>0</v>
      </c>
      <c r="AD271" s="180">
        <v>0</v>
      </c>
      <c r="AE271" s="180">
        <v>0</v>
      </c>
      <c r="AF271" s="180">
        <v>0</v>
      </c>
      <c r="AG271" s="180">
        <v>0</v>
      </c>
      <c r="AH271" s="180">
        <v>0</v>
      </c>
      <c r="AI271" s="180">
        <v>0</v>
      </c>
      <c r="AJ271" s="180">
        <v>0</v>
      </c>
      <c r="AK271" s="180">
        <v>0</v>
      </c>
      <c r="AL271" s="180">
        <v>0</v>
      </c>
      <c r="AM271" s="180">
        <v>0</v>
      </c>
      <c r="AN271" s="180">
        <v>0</v>
      </c>
      <c r="AO271" s="180">
        <v>0</v>
      </c>
      <c r="AP271" s="180">
        <v>0</v>
      </c>
      <c r="AQ271" s="180">
        <v>0</v>
      </c>
      <c r="AR271" s="180">
        <v>0</v>
      </c>
      <c r="AS271" s="180">
        <v>0</v>
      </c>
      <c r="AT271" s="180">
        <v>0</v>
      </c>
      <c r="AU271" s="180">
        <v>0</v>
      </c>
      <c r="AV271" s="180">
        <v>0</v>
      </c>
      <c r="AW271" s="180">
        <v>0</v>
      </c>
      <c r="AX271" s="180">
        <v>0</v>
      </c>
      <c r="AY271" s="90"/>
      <c r="AZ271" s="180">
        <v>0</v>
      </c>
      <c r="BA271" s="180">
        <v>0</v>
      </c>
      <c r="BB271" s="180">
        <v>0</v>
      </c>
      <c r="BC271" s="180">
        <v>0</v>
      </c>
      <c r="BD271" s="180">
        <v>0</v>
      </c>
      <c r="BE271" s="180">
        <v>0</v>
      </c>
      <c r="BF271" s="180">
        <v>0</v>
      </c>
      <c r="BG271" s="181"/>
      <c r="BH271" s="90"/>
      <c r="BI271" s="180">
        <v>0</v>
      </c>
      <c r="BJ271" s="180">
        <v>0</v>
      </c>
      <c r="BK271" s="180">
        <v>0</v>
      </c>
      <c r="BL271" s="90"/>
      <c r="BN271" s="90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78"/>
    </row>
    <row r="272" spans="2:84" ht="15" hidden="1" customHeight="1" x14ac:dyDescent="0.3">
      <c r="B272" s="90"/>
      <c r="C272" s="212">
        <v>259</v>
      </c>
      <c r="D272" s="212"/>
      <c r="E272" s="212"/>
      <c r="F272" s="245"/>
      <c r="G272" s="212"/>
      <c r="H272" s="212"/>
      <c r="I272" s="212"/>
      <c r="J272" s="270"/>
      <c r="K272" s="270"/>
      <c r="L272" s="251"/>
      <c r="M272" s="245"/>
      <c r="N272" s="217"/>
      <c r="O272" s="212"/>
      <c r="P272" s="269"/>
      <c r="Q272" s="254"/>
      <c r="R272" s="109"/>
      <c r="S272" s="156"/>
      <c r="T272" s="156"/>
      <c r="U272" s="156"/>
      <c r="V272" s="153">
        <f t="shared" si="8"/>
        <v>0</v>
      </c>
      <c r="W272" s="90"/>
      <c r="Y272" s="180">
        <v>0</v>
      </c>
      <c r="Z272" s="180">
        <v>0</v>
      </c>
      <c r="AA272" s="180">
        <v>0</v>
      </c>
      <c r="AB272" s="180">
        <v>0</v>
      </c>
      <c r="AC272" s="180">
        <v>0</v>
      </c>
      <c r="AD272" s="180">
        <v>0</v>
      </c>
      <c r="AE272" s="180">
        <v>0</v>
      </c>
      <c r="AF272" s="180">
        <v>0</v>
      </c>
      <c r="AG272" s="180">
        <v>0</v>
      </c>
      <c r="AH272" s="180">
        <v>0</v>
      </c>
      <c r="AI272" s="180">
        <v>0</v>
      </c>
      <c r="AJ272" s="180">
        <v>0</v>
      </c>
      <c r="AK272" s="180">
        <v>0</v>
      </c>
      <c r="AL272" s="180">
        <v>0</v>
      </c>
      <c r="AM272" s="180">
        <v>0</v>
      </c>
      <c r="AN272" s="180">
        <v>0</v>
      </c>
      <c r="AO272" s="180">
        <v>0</v>
      </c>
      <c r="AP272" s="180">
        <v>0</v>
      </c>
      <c r="AQ272" s="180">
        <v>0</v>
      </c>
      <c r="AR272" s="180">
        <v>0</v>
      </c>
      <c r="AS272" s="180">
        <v>0</v>
      </c>
      <c r="AT272" s="180">
        <v>0</v>
      </c>
      <c r="AU272" s="180">
        <v>0</v>
      </c>
      <c r="AV272" s="180">
        <v>0</v>
      </c>
      <c r="AW272" s="180">
        <v>0</v>
      </c>
      <c r="AX272" s="180">
        <v>0</v>
      </c>
      <c r="AY272" s="90"/>
      <c r="AZ272" s="180">
        <v>0</v>
      </c>
      <c r="BA272" s="180">
        <v>0</v>
      </c>
      <c r="BB272" s="180">
        <v>0</v>
      </c>
      <c r="BC272" s="180">
        <v>0</v>
      </c>
      <c r="BD272" s="180">
        <v>0</v>
      </c>
      <c r="BE272" s="180">
        <v>0</v>
      </c>
      <c r="BF272" s="180">
        <v>0</v>
      </c>
      <c r="BG272" s="181"/>
      <c r="BH272" s="90"/>
      <c r="BI272" s="180">
        <v>0</v>
      </c>
      <c r="BJ272" s="180">
        <v>0</v>
      </c>
      <c r="BK272" s="180">
        <v>0</v>
      </c>
      <c r="BL272" s="90"/>
      <c r="BN272" s="90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78"/>
    </row>
    <row r="273" spans="2:84" ht="15" hidden="1" customHeight="1" x14ac:dyDescent="0.3">
      <c r="B273" s="90"/>
      <c r="C273" s="212">
        <v>260</v>
      </c>
      <c r="D273" s="212"/>
      <c r="E273" s="212"/>
      <c r="F273" s="245"/>
      <c r="G273" s="212"/>
      <c r="H273" s="212"/>
      <c r="I273" s="212"/>
      <c r="J273" s="270"/>
      <c r="K273" s="270"/>
      <c r="L273" s="251"/>
      <c r="M273" s="245"/>
      <c r="N273" s="217"/>
      <c r="O273" s="212"/>
      <c r="P273" s="269"/>
      <c r="Q273" s="254"/>
      <c r="R273" s="109"/>
      <c r="S273" s="156"/>
      <c r="T273" s="156"/>
      <c r="U273" s="156"/>
      <c r="V273" s="153">
        <f t="shared" si="8"/>
        <v>0</v>
      </c>
      <c r="W273" s="90"/>
      <c r="Y273" s="180">
        <v>0</v>
      </c>
      <c r="Z273" s="180">
        <v>0</v>
      </c>
      <c r="AA273" s="180">
        <v>0</v>
      </c>
      <c r="AB273" s="180">
        <v>0</v>
      </c>
      <c r="AC273" s="180">
        <v>0</v>
      </c>
      <c r="AD273" s="180">
        <v>0</v>
      </c>
      <c r="AE273" s="180">
        <v>0</v>
      </c>
      <c r="AF273" s="180">
        <v>0</v>
      </c>
      <c r="AG273" s="180">
        <v>0</v>
      </c>
      <c r="AH273" s="180">
        <v>0</v>
      </c>
      <c r="AI273" s="180">
        <v>0</v>
      </c>
      <c r="AJ273" s="180">
        <v>0</v>
      </c>
      <c r="AK273" s="180">
        <v>0</v>
      </c>
      <c r="AL273" s="180">
        <v>0</v>
      </c>
      <c r="AM273" s="180">
        <v>0</v>
      </c>
      <c r="AN273" s="180">
        <v>0</v>
      </c>
      <c r="AO273" s="180">
        <v>0</v>
      </c>
      <c r="AP273" s="180">
        <v>0</v>
      </c>
      <c r="AQ273" s="180">
        <v>0</v>
      </c>
      <c r="AR273" s="180">
        <v>0</v>
      </c>
      <c r="AS273" s="180">
        <v>0</v>
      </c>
      <c r="AT273" s="180">
        <v>0</v>
      </c>
      <c r="AU273" s="180">
        <v>0</v>
      </c>
      <c r="AV273" s="180">
        <v>0</v>
      </c>
      <c r="AW273" s="180">
        <v>0</v>
      </c>
      <c r="AX273" s="180">
        <v>0</v>
      </c>
      <c r="AY273" s="90"/>
      <c r="AZ273" s="180">
        <v>0</v>
      </c>
      <c r="BA273" s="180">
        <v>0</v>
      </c>
      <c r="BB273" s="180">
        <v>0</v>
      </c>
      <c r="BC273" s="180">
        <v>0</v>
      </c>
      <c r="BD273" s="180">
        <v>0</v>
      </c>
      <c r="BE273" s="180">
        <v>0</v>
      </c>
      <c r="BF273" s="180">
        <v>0</v>
      </c>
      <c r="BG273" s="181"/>
      <c r="BH273" s="90"/>
      <c r="BI273" s="180">
        <v>0</v>
      </c>
      <c r="BJ273" s="180">
        <v>0</v>
      </c>
      <c r="BK273" s="180">
        <v>0</v>
      </c>
      <c r="BL273" s="90"/>
      <c r="BN273" s="90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78"/>
    </row>
    <row r="274" spans="2:84" ht="15" hidden="1" customHeight="1" x14ac:dyDescent="0.3">
      <c r="B274" s="90"/>
      <c r="C274" s="212">
        <v>261</v>
      </c>
      <c r="D274" s="212"/>
      <c r="E274" s="212"/>
      <c r="F274" s="245"/>
      <c r="G274" s="212"/>
      <c r="H274" s="212"/>
      <c r="I274" s="212"/>
      <c r="J274" s="270"/>
      <c r="K274" s="270"/>
      <c r="L274" s="251"/>
      <c r="M274" s="245"/>
      <c r="N274" s="217"/>
      <c r="O274" s="212"/>
      <c r="P274" s="269"/>
      <c r="Q274" s="254"/>
      <c r="R274" s="109"/>
      <c r="S274" s="156"/>
      <c r="T274" s="156"/>
      <c r="U274" s="156"/>
      <c r="V274" s="153">
        <f t="shared" si="8"/>
        <v>0</v>
      </c>
      <c r="W274" s="90"/>
      <c r="Y274" s="180">
        <v>0</v>
      </c>
      <c r="Z274" s="180">
        <v>0</v>
      </c>
      <c r="AA274" s="180">
        <v>0</v>
      </c>
      <c r="AB274" s="180">
        <v>0</v>
      </c>
      <c r="AC274" s="180">
        <v>0</v>
      </c>
      <c r="AD274" s="180">
        <v>0</v>
      </c>
      <c r="AE274" s="180">
        <v>0</v>
      </c>
      <c r="AF274" s="180">
        <v>0</v>
      </c>
      <c r="AG274" s="180">
        <v>0</v>
      </c>
      <c r="AH274" s="180">
        <v>0</v>
      </c>
      <c r="AI274" s="180">
        <v>0</v>
      </c>
      <c r="AJ274" s="180">
        <v>0</v>
      </c>
      <c r="AK274" s="180">
        <v>0</v>
      </c>
      <c r="AL274" s="180">
        <v>0</v>
      </c>
      <c r="AM274" s="180">
        <v>0</v>
      </c>
      <c r="AN274" s="180">
        <v>0</v>
      </c>
      <c r="AO274" s="180">
        <v>0</v>
      </c>
      <c r="AP274" s="180">
        <v>0</v>
      </c>
      <c r="AQ274" s="180">
        <v>0</v>
      </c>
      <c r="AR274" s="180">
        <v>0</v>
      </c>
      <c r="AS274" s="180">
        <v>0</v>
      </c>
      <c r="AT274" s="180">
        <v>0</v>
      </c>
      <c r="AU274" s="180">
        <v>0</v>
      </c>
      <c r="AV274" s="180">
        <v>0</v>
      </c>
      <c r="AW274" s="180">
        <v>0</v>
      </c>
      <c r="AX274" s="180">
        <v>0</v>
      </c>
      <c r="AY274" s="90"/>
      <c r="AZ274" s="180">
        <v>0</v>
      </c>
      <c r="BA274" s="180">
        <v>0</v>
      </c>
      <c r="BB274" s="180">
        <v>0</v>
      </c>
      <c r="BC274" s="180">
        <v>0</v>
      </c>
      <c r="BD274" s="180">
        <v>0</v>
      </c>
      <c r="BE274" s="180">
        <v>0</v>
      </c>
      <c r="BF274" s="180">
        <v>0</v>
      </c>
      <c r="BG274" s="181"/>
      <c r="BH274" s="90"/>
      <c r="BI274" s="180">
        <v>0</v>
      </c>
      <c r="BJ274" s="180">
        <v>0</v>
      </c>
      <c r="BK274" s="180">
        <v>0</v>
      </c>
      <c r="BL274" s="90"/>
      <c r="BN274" s="90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78"/>
    </row>
    <row r="275" spans="2:84" ht="15" hidden="1" customHeight="1" x14ac:dyDescent="0.3">
      <c r="B275" s="90"/>
      <c r="C275" s="212">
        <v>262</v>
      </c>
      <c r="D275" s="212"/>
      <c r="E275" s="212"/>
      <c r="F275" s="245"/>
      <c r="G275" s="212"/>
      <c r="H275" s="212"/>
      <c r="I275" s="212"/>
      <c r="J275" s="270"/>
      <c r="K275" s="270"/>
      <c r="L275" s="251"/>
      <c r="M275" s="245"/>
      <c r="N275" s="217"/>
      <c r="O275" s="212"/>
      <c r="P275" s="254"/>
      <c r="Q275" s="254"/>
      <c r="R275" s="109"/>
      <c r="S275" s="156"/>
      <c r="T275" s="156"/>
      <c r="U275" s="156"/>
      <c r="V275" s="153">
        <f t="shared" si="8"/>
        <v>0</v>
      </c>
      <c r="W275" s="90"/>
      <c r="Y275" s="180">
        <v>0</v>
      </c>
      <c r="Z275" s="180">
        <v>0</v>
      </c>
      <c r="AA275" s="180">
        <v>0</v>
      </c>
      <c r="AB275" s="180">
        <v>0</v>
      </c>
      <c r="AC275" s="180">
        <v>0</v>
      </c>
      <c r="AD275" s="180">
        <v>0</v>
      </c>
      <c r="AE275" s="180">
        <v>0</v>
      </c>
      <c r="AF275" s="180">
        <v>0</v>
      </c>
      <c r="AG275" s="180">
        <v>0</v>
      </c>
      <c r="AH275" s="180">
        <v>0</v>
      </c>
      <c r="AI275" s="180">
        <v>0</v>
      </c>
      <c r="AJ275" s="180">
        <v>0</v>
      </c>
      <c r="AK275" s="180">
        <v>0</v>
      </c>
      <c r="AL275" s="180">
        <v>0</v>
      </c>
      <c r="AM275" s="180">
        <v>0</v>
      </c>
      <c r="AN275" s="180">
        <v>0</v>
      </c>
      <c r="AO275" s="180">
        <v>0</v>
      </c>
      <c r="AP275" s="180">
        <v>0</v>
      </c>
      <c r="AQ275" s="180">
        <v>0</v>
      </c>
      <c r="AR275" s="180">
        <v>0</v>
      </c>
      <c r="AS275" s="180">
        <v>0</v>
      </c>
      <c r="AT275" s="180">
        <v>0</v>
      </c>
      <c r="AU275" s="180">
        <v>0</v>
      </c>
      <c r="AV275" s="180">
        <v>0</v>
      </c>
      <c r="AW275" s="180">
        <v>0</v>
      </c>
      <c r="AX275" s="180">
        <v>0</v>
      </c>
      <c r="AY275" s="90"/>
      <c r="AZ275" s="180">
        <v>0</v>
      </c>
      <c r="BA275" s="180">
        <v>0</v>
      </c>
      <c r="BB275" s="180">
        <v>0</v>
      </c>
      <c r="BC275" s="180">
        <v>0</v>
      </c>
      <c r="BD275" s="180">
        <v>0</v>
      </c>
      <c r="BE275" s="180">
        <v>0</v>
      </c>
      <c r="BF275" s="180">
        <v>0</v>
      </c>
      <c r="BG275" s="181"/>
      <c r="BH275" s="90"/>
      <c r="BI275" s="180">
        <v>0</v>
      </c>
      <c r="BJ275" s="180">
        <v>0</v>
      </c>
      <c r="BK275" s="180">
        <v>0</v>
      </c>
      <c r="BL275" s="90"/>
      <c r="BN275" s="90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78"/>
    </row>
    <row r="276" spans="2:84" ht="15" hidden="1" customHeight="1" x14ac:dyDescent="0.3">
      <c r="B276" s="90"/>
      <c r="C276" s="212">
        <v>263</v>
      </c>
      <c r="D276" s="212"/>
      <c r="E276" s="212"/>
      <c r="F276" s="245"/>
      <c r="G276" s="212"/>
      <c r="H276" s="212"/>
      <c r="I276" s="212"/>
      <c r="J276" s="270"/>
      <c r="K276" s="270"/>
      <c r="L276" s="251"/>
      <c r="M276" s="245"/>
      <c r="N276" s="217"/>
      <c r="O276" s="212"/>
      <c r="P276" s="269"/>
      <c r="Q276" s="254"/>
      <c r="R276" s="109"/>
      <c r="S276" s="156"/>
      <c r="T276" s="156"/>
      <c r="U276" s="156"/>
      <c r="V276" s="153">
        <f t="shared" si="8"/>
        <v>0</v>
      </c>
      <c r="W276" s="90"/>
      <c r="Y276" s="180">
        <v>0</v>
      </c>
      <c r="Z276" s="180">
        <v>0</v>
      </c>
      <c r="AA276" s="180">
        <v>0</v>
      </c>
      <c r="AB276" s="180">
        <v>0</v>
      </c>
      <c r="AC276" s="180">
        <v>0</v>
      </c>
      <c r="AD276" s="180">
        <v>0</v>
      </c>
      <c r="AE276" s="180">
        <v>0</v>
      </c>
      <c r="AF276" s="180">
        <v>0</v>
      </c>
      <c r="AG276" s="180">
        <v>0</v>
      </c>
      <c r="AH276" s="180">
        <v>0</v>
      </c>
      <c r="AI276" s="180">
        <v>0</v>
      </c>
      <c r="AJ276" s="180">
        <v>0</v>
      </c>
      <c r="AK276" s="180">
        <v>0</v>
      </c>
      <c r="AL276" s="180">
        <v>0</v>
      </c>
      <c r="AM276" s="180">
        <v>0</v>
      </c>
      <c r="AN276" s="180">
        <v>0</v>
      </c>
      <c r="AO276" s="180">
        <v>0</v>
      </c>
      <c r="AP276" s="180">
        <v>0</v>
      </c>
      <c r="AQ276" s="180">
        <v>0</v>
      </c>
      <c r="AR276" s="180">
        <v>0</v>
      </c>
      <c r="AS276" s="180">
        <v>0</v>
      </c>
      <c r="AT276" s="180">
        <v>0</v>
      </c>
      <c r="AU276" s="180">
        <v>0</v>
      </c>
      <c r="AV276" s="180">
        <v>0</v>
      </c>
      <c r="AW276" s="180">
        <v>0</v>
      </c>
      <c r="AX276" s="180">
        <v>0</v>
      </c>
      <c r="AY276" s="90"/>
      <c r="AZ276" s="180">
        <v>0</v>
      </c>
      <c r="BA276" s="180">
        <v>0</v>
      </c>
      <c r="BB276" s="180">
        <v>0</v>
      </c>
      <c r="BC276" s="180">
        <v>0</v>
      </c>
      <c r="BD276" s="180">
        <v>0</v>
      </c>
      <c r="BE276" s="180">
        <v>0</v>
      </c>
      <c r="BF276" s="180">
        <v>0</v>
      </c>
      <c r="BG276" s="181"/>
      <c r="BH276" s="90"/>
      <c r="BI276" s="180">
        <v>0</v>
      </c>
      <c r="BJ276" s="180">
        <v>0</v>
      </c>
      <c r="BK276" s="180">
        <v>0</v>
      </c>
      <c r="BL276" s="90"/>
      <c r="BN276" s="90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78"/>
    </row>
    <row r="277" spans="2:84" ht="15" hidden="1" customHeight="1" x14ac:dyDescent="0.3">
      <c r="B277" s="90"/>
      <c r="C277" s="212">
        <v>264</v>
      </c>
      <c r="D277" s="212"/>
      <c r="E277" s="212"/>
      <c r="F277" s="245"/>
      <c r="G277" s="212"/>
      <c r="H277" s="212"/>
      <c r="I277" s="212"/>
      <c r="J277" s="270"/>
      <c r="K277" s="270"/>
      <c r="L277" s="251"/>
      <c r="M277" s="245"/>
      <c r="N277" s="217"/>
      <c r="O277" s="212"/>
      <c r="P277" s="269"/>
      <c r="Q277" s="254"/>
      <c r="R277" s="109"/>
      <c r="S277" s="156"/>
      <c r="T277" s="156"/>
      <c r="U277" s="156"/>
      <c r="V277" s="153">
        <f t="shared" si="8"/>
        <v>0</v>
      </c>
      <c r="W277" s="90"/>
      <c r="Y277" s="180">
        <v>0</v>
      </c>
      <c r="Z277" s="180">
        <v>0</v>
      </c>
      <c r="AA277" s="180">
        <v>0</v>
      </c>
      <c r="AB277" s="180">
        <v>0</v>
      </c>
      <c r="AC277" s="180">
        <v>0</v>
      </c>
      <c r="AD277" s="180">
        <v>0</v>
      </c>
      <c r="AE277" s="180">
        <v>0</v>
      </c>
      <c r="AF277" s="180">
        <v>0</v>
      </c>
      <c r="AG277" s="180">
        <v>0</v>
      </c>
      <c r="AH277" s="180">
        <v>0</v>
      </c>
      <c r="AI277" s="180">
        <v>0</v>
      </c>
      <c r="AJ277" s="180">
        <v>0</v>
      </c>
      <c r="AK277" s="180">
        <v>0</v>
      </c>
      <c r="AL277" s="180">
        <v>0</v>
      </c>
      <c r="AM277" s="180">
        <v>0</v>
      </c>
      <c r="AN277" s="180">
        <v>0</v>
      </c>
      <c r="AO277" s="180">
        <v>0</v>
      </c>
      <c r="AP277" s="180">
        <v>0</v>
      </c>
      <c r="AQ277" s="180">
        <v>0</v>
      </c>
      <c r="AR277" s="180">
        <v>0</v>
      </c>
      <c r="AS277" s="180">
        <v>0</v>
      </c>
      <c r="AT277" s="180">
        <v>0</v>
      </c>
      <c r="AU277" s="180">
        <v>0</v>
      </c>
      <c r="AV277" s="180">
        <v>0</v>
      </c>
      <c r="AW277" s="180">
        <v>0</v>
      </c>
      <c r="AX277" s="180">
        <v>0</v>
      </c>
      <c r="AY277" s="90"/>
      <c r="AZ277" s="180">
        <v>0</v>
      </c>
      <c r="BA277" s="180">
        <v>0</v>
      </c>
      <c r="BB277" s="180">
        <v>0</v>
      </c>
      <c r="BC277" s="180">
        <v>0</v>
      </c>
      <c r="BD277" s="180">
        <v>0</v>
      </c>
      <c r="BE277" s="180">
        <v>0</v>
      </c>
      <c r="BF277" s="180">
        <v>0</v>
      </c>
      <c r="BG277" s="181"/>
      <c r="BH277" s="90"/>
      <c r="BI277" s="180">
        <v>0</v>
      </c>
      <c r="BJ277" s="180">
        <v>0</v>
      </c>
      <c r="BK277" s="180">
        <v>0</v>
      </c>
      <c r="BL277" s="90"/>
      <c r="BN277" s="90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78"/>
    </row>
    <row r="278" spans="2:84" ht="15" hidden="1" customHeight="1" x14ac:dyDescent="0.3">
      <c r="B278" s="90"/>
      <c r="C278" s="212">
        <v>265</v>
      </c>
      <c r="D278" s="212"/>
      <c r="E278" s="212"/>
      <c r="F278" s="245"/>
      <c r="G278" s="212"/>
      <c r="H278" s="212"/>
      <c r="I278" s="212"/>
      <c r="J278" s="270"/>
      <c r="K278" s="270"/>
      <c r="L278" s="251"/>
      <c r="M278" s="245"/>
      <c r="N278" s="217"/>
      <c r="O278" s="212"/>
      <c r="P278" s="269"/>
      <c r="Q278" s="254"/>
      <c r="R278" s="109"/>
      <c r="S278" s="156"/>
      <c r="T278" s="156"/>
      <c r="U278" s="156"/>
      <c r="V278" s="153">
        <f t="shared" si="8"/>
        <v>0</v>
      </c>
      <c r="W278" s="90"/>
      <c r="Y278" s="180">
        <v>0</v>
      </c>
      <c r="Z278" s="180">
        <v>0</v>
      </c>
      <c r="AA278" s="180">
        <v>0</v>
      </c>
      <c r="AB278" s="180">
        <v>0</v>
      </c>
      <c r="AC278" s="180">
        <v>0</v>
      </c>
      <c r="AD278" s="180">
        <v>0</v>
      </c>
      <c r="AE278" s="180">
        <v>0</v>
      </c>
      <c r="AF278" s="180">
        <v>0</v>
      </c>
      <c r="AG278" s="180">
        <v>0</v>
      </c>
      <c r="AH278" s="180">
        <v>0</v>
      </c>
      <c r="AI278" s="180">
        <v>0</v>
      </c>
      <c r="AJ278" s="180">
        <v>0</v>
      </c>
      <c r="AK278" s="180">
        <v>0</v>
      </c>
      <c r="AL278" s="180">
        <v>0</v>
      </c>
      <c r="AM278" s="180">
        <v>0</v>
      </c>
      <c r="AN278" s="180">
        <v>0</v>
      </c>
      <c r="AO278" s="180">
        <v>0</v>
      </c>
      <c r="AP278" s="180">
        <v>0</v>
      </c>
      <c r="AQ278" s="180">
        <v>0</v>
      </c>
      <c r="AR278" s="180">
        <v>0</v>
      </c>
      <c r="AS278" s="180">
        <v>0</v>
      </c>
      <c r="AT278" s="180">
        <v>0</v>
      </c>
      <c r="AU278" s="180">
        <v>0</v>
      </c>
      <c r="AV278" s="180">
        <v>0</v>
      </c>
      <c r="AW278" s="180">
        <v>0</v>
      </c>
      <c r="AX278" s="180">
        <v>0</v>
      </c>
      <c r="AY278" s="90"/>
      <c r="AZ278" s="180">
        <v>0</v>
      </c>
      <c r="BA278" s="180">
        <v>0</v>
      </c>
      <c r="BB278" s="180">
        <v>0</v>
      </c>
      <c r="BC278" s="180">
        <v>0</v>
      </c>
      <c r="BD278" s="180">
        <v>0</v>
      </c>
      <c r="BE278" s="180">
        <v>0</v>
      </c>
      <c r="BF278" s="180">
        <v>0</v>
      </c>
      <c r="BG278" s="181"/>
      <c r="BH278" s="90"/>
      <c r="BI278" s="180">
        <v>0</v>
      </c>
      <c r="BJ278" s="180">
        <v>0</v>
      </c>
      <c r="BK278" s="180">
        <v>0</v>
      </c>
      <c r="BL278" s="90"/>
      <c r="BN278" s="90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78"/>
    </row>
    <row r="279" spans="2:84" ht="15" hidden="1" customHeight="1" x14ac:dyDescent="0.3">
      <c r="B279" s="90"/>
      <c r="C279" s="212">
        <v>266</v>
      </c>
      <c r="D279" s="212"/>
      <c r="E279" s="212"/>
      <c r="F279" s="245"/>
      <c r="G279" s="212"/>
      <c r="H279" s="212"/>
      <c r="I279" s="212"/>
      <c r="J279" s="270"/>
      <c r="K279" s="270"/>
      <c r="L279" s="251"/>
      <c r="M279" s="245"/>
      <c r="N279" s="217"/>
      <c r="O279" s="212"/>
      <c r="P279" s="269"/>
      <c r="Q279" s="254"/>
      <c r="R279" s="109"/>
      <c r="S279" s="156"/>
      <c r="T279" s="156"/>
      <c r="U279" s="156"/>
      <c r="V279" s="153">
        <f t="shared" si="8"/>
        <v>0</v>
      </c>
      <c r="W279" s="90"/>
      <c r="Y279" s="180">
        <v>0</v>
      </c>
      <c r="Z279" s="180">
        <v>0</v>
      </c>
      <c r="AA279" s="180">
        <v>0</v>
      </c>
      <c r="AB279" s="180">
        <v>0</v>
      </c>
      <c r="AC279" s="180">
        <v>0</v>
      </c>
      <c r="AD279" s="180">
        <v>0</v>
      </c>
      <c r="AE279" s="180">
        <v>0</v>
      </c>
      <c r="AF279" s="180">
        <v>0</v>
      </c>
      <c r="AG279" s="180">
        <v>0</v>
      </c>
      <c r="AH279" s="180">
        <v>0</v>
      </c>
      <c r="AI279" s="180">
        <v>0</v>
      </c>
      <c r="AJ279" s="180">
        <v>0</v>
      </c>
      <c r="AK279" s="180">
        <v>0</v>
      </c>
      <c r="AL279" s="180">
        <v>0</v>
      </c>
      <c r="AM279" s="180">
        <v>0</v>
      </c>
      <c r="AN279" s="180">
        <v>0</v>
      </c>
      <c r="AO279" s="180">
        <v>0</v>
      </c>
      <c r="AP279" s="180">
        <v>0</v>
      </c>
      <c r="AQ279" s="180">
        <v>0</v>
      </c>
      <c r="AR279" s="180">
        <v>0</v>
      </c>
      <c r="AS279" s="180">
        <v>0</v>
      </c>
      <c r="AT279" s="180">
        <v>0</v>
      </c>
      <c r="AU279" s="180">
        <v>0</v>
      </c>
      <c r="AV279" s="180">
        <v>0</v>
      </c>
      <c r="AW279" s="180">
        <v>0</v>
      </c>
      <c r="AX279" s="180">
        <v>0</v>
      </c>
      <c r="AY279" s="90"/>
      <c r="AZ279" s="180">
        <v>0</v>
      </c>
      <c r="BA279" s="180">
        <v>0</v>
      </c>
      <c r="BB279" s="180">
        <v>0</v>
      </c>
      <c r="BC279" s="180">
        <v>0</v>
      </c>
      <c r="BD279" s="180">
        <v>0</v>
      </c>
      <c r="BE279" s="180">
        <v>0</v>
      </c>
      <c r="BF279" s="180">
        <v>0</v>
      </c>
      <c r="BG279" s="181"/>
      <c r="BH279" s="90"/>
      <c r="BI279" s="180">
        <v>0</v>
      </c>
      <c r="BJ279" s="180">
        <v>0</v>
      </c>
      <c r="BK279" s="180">
        <v>0</v>
      </c>
      <c r="BL279" s="90"/>
      <c r="BN279" s="90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78"/>
    </row>
    <row r="280" spans="2:84" ht="15" hidden="1" customHeight="1" x14ac:dyDescent="0.3">
      <c r="B280" s="90"/>
      <c r="C280" s="212">
        <v>267</v>
      </c>
      <c r="D280" s="212"/>
      <c r="E280" s="212"/>
      <c r="F280" s="245"/>
      <c r="G280" s="212"/>
      <c r="H280" s="212"/>
      <c r="I280" s="212"/>
      <c r="J280" s="270"/>
      <c r="K280" s="270"/>
      <c r="L280" s="251"/>
      <c r="M280" s="245"/>
      <c r="N280" s="217"/>
      <c r="O280" s="212"/>
      <c r="P280" s="269"/>
      <c r="Q280" s="254"/>
      <c r="R280" s="109"/>
      <c r="S280" s="156"/>
      <c r="T280" s="156"/>
      <c r="U280" s="156"/>
      <c r="V280" s="153">
        <f t="shared" si="8"/>
        <v>0</v>
      </c>
      <c r="W280" s="90"/>
      <c r="Y280" s="180">
        <v>0</v>
      </c>
      <c r="Z280" s="180">
        <v>0</v>
      </c>
      <c r="AA280" s="180">
        <v>0</v>
      </c>
      <c r="AB280" s="180">
        <v>0</v>
      </c>
      <c r="AC280" s="180">
        <v>0</v>
      </c>
      <c r="AD280" s="180">
        <v>0</v>
      </c>
      <c r="AE280" s="180">
        <v>0</v>
      </c>
      <c r="AF280" s="180">
        <v>0</v>
      </c>
      <c r="AG280" s="180">
        <v>0</v>
      </c>
      <c r="AH280" s="180">
        <v>0</v>
      </c>
      <c r="AI280" s="180">
        <v>0</v>
      </c>
      <c r="AJ280" s="180">
        <v>0</v>
      </c>
      <c r="AK280" s="180">
        <v>0</v>
      </c>
      <c r="AL280" s="180">
        <v>0</v>
      </c>
      <c r="AM280" s="180">
        <v>0</v>
      </c>
      <c r="AN280" s="180">
        <v>0</v>
      </c>
      <c r="AO280" s="180">
        <v>0</v>
      </c>
      <c r="AP280" s="180">
        <v>0</v>
      </c>
      <c r="AQ280" s="180">
        <v>0</v>
      </c>
      <c r="AR280" s="180">
        <v>0</v>
      </c>
      <c r="AS280" s="180">
        <v>0</v>
      </c>
      <c r="AT280" s="180">
        <v>0</v>
      </c>
      <c r="AU280" s="180">
        <v>0</v>
      </c>
      <c r="AV280" s="180">
        <v>0</v>
      </c>
      <c r="AW280" s="180">
        <v>0</v>
      </c>
      <c r="AX280" s="180">
        <v>0</v>
      </c>
      <c r="AY280" s="90"/>
      <c r="AZ280" s="180">
        <v>0</v>
      </c>
      <c r="BA280" s="180">
        <v>0</v>
      </c>
      <c r="BB280" s="180">
        <v>0</v>
      </c>
      <c r="BC280" s="180">
        <v>0</v>
      </c>
      <c r="BD280" s="180">
        <v>0</v>
      </c>
      <c r="BE280" s="180">
        <v>0</v>
      </c>
      <c r="BF280" s="180">
        <v>0</v>
      </c>
      <c r="BG280" s="181"/>
      <c r="BH280" s="90"/>
      <c r="BI280" s="180">
        <v>0</v>
      </c>
      <c r="BJ280" s="180">
        <v>0</v>
      </c>
      <c r="BK280" s="180">
        <v>0</v>
      </c>
      <c r="BL280" s="90"/>
      <c r="BN280" s="90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78"/>
    </row>
    <row r="281" spans="2:84" ht="15" hidden="1" customHeight="1" x14ac:dyDescent="0.3">
      <c r="B281" s="90"/>
      <c r="C281" s="212">
        <v>268</v>
      </c>
      <c r="D281" s="212"/>
      <c r="E281" s="212"/>
      <c r="F281" s="245"/>
      <c r="G281" s="212"/>
      <c r="H281" s="212"/>
      <c r="I281" s="212"/>
      <c r="J281" s="270"/>
      <c r="K281" s="270"/>
      <c r="L281" s="251"/>
      <c r="M281" s="245"/>
      <c r="N281" s="217"/>
      <c r="O281" s="212"/>
      <c r="P281" s="269"/>
      <c r="Q281" s="254"/>
      <c r="R281" s="109"/>
      <c r="S281" s="156"/>
      <c r="T281" s="156"/>
      <c r="U281" s="156"/>
      <c r="V281" s="153">
        <f t="shared" si="8"/>
        <v>0</v>
      </c>
      <c r="W281" s="90"/>
      <c r="Y281" s="180">
        <v>0</v>
      </c>
      <c r="Z281" s="180">
        <v>0</v>
      </c>
      <c r="AA281" s="180">
        <v>0</v>
      </c>
      <c r="AB281" s="180">
        <v>0</v>
      </c>
      <c r="AC281" s="180">
        <v>0</v>
      </c>
      <c r="AD281" s="180">
        <v>0</v>
      </c>
      <c r="AE281" s="180">
        <v>0</v>
      </c>
      <c r="AF281" s="180">
        <v>0</v>
      </c>
      <c r="AG281" s="180">
        <v>0</v>
      </c>
      <c r="AH281" s="180">
        <v>0</v>
      </c>
      <c r="AI281" s="180">
        <v>0</v>
      </c>
      <c r="AJ281" s="180">
        <v>0</v>
      </c>
      <c r="AK281" s="180">
        <v>0</v>
      </c>
      <c r="AL281" s="180">
        <v>0</v>
      </c>
      <c r="AM281" s="180">
        <v>0</v>
      </c>
      <c r="AN281" s="180">
        <v>0</v>
      </c>
      <c r="AO281" s="180">
        <v>0</v>
      </c>
      <c r="AP281" s="180">
        <v>0</v>
      </c>
      <c r="AQ281" s="180">
        <v>0</v>
      </c>
      <c r="AR281" s="180">
        <v>0</v>
      </c>
      <c r="AS281" s="180">
        <v>0</v>
      </c>
      <c r="AT281" s="180">
        <v>0</v>
      </c>
      <c r="AU281" s="180">
        <v>0</v>
      </c>
      <c r="AV281" s="180">
        <v>0</v>
      </c>
      <c r="AW281" s="180">
        <v>0</v>
      </c>
      <c r="AX281" s="180">
        <v>0</v>
      </c>
      <c r="AY281" s="90"/>
      <c r="AZ281" s="180">
        <v>0</v>
      </c>
      <c r="BA281" s="180">
        <v>0</v>
      </c>
      <c r="BB281" s="180">
        <v>0</v>
      </c>
      <c r="BC281" s="180">
        <v>0</v>
      </c>
      <c r="BD281" s="180">
        <v>0</v>
      </c>
      <c r="BE281" s="180">
        <v>0</v>
      </c>
      <c r="BF281" s="180">
        <v>0</v>
      </c>
      <c r="BG281" s="181"/>
      <c r="BH281" s="90"/>
      <c r="BI281" s="180">
        <v>0</v>
      </c>
      <c r="BJ281" s="180">
        <v>0</v>
      </c>
      <c r="BK281" s="180">
        <v>0</v>
      </c>
      <c r="BL281" s="90"/>
      <c r="BN281" s="90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78"/>
    </row>
    <row r="282" spans="2:84" ht="15" hidden="1" customHeight="1" x14ac:dyDescent="0.3">
      <c r="B282" s="90"/>
      <c r="C282" s="212">
        <v>269</v>
      </c>
      <c r="D282" s="212"/>
      <c r="E282" s="212"/>
      <c r="F282" s="245"/>
      <c r="G282" s="212"/>
      <c r="H282" s="212"/>
      <c r="I282" s="212"/>
      <c r="J282" s="270"/>
      <c r="K282" s="270"/>
      <c r="L282" s="251"/>
      <c r="M282" s="245"/>
      <c r="N282" s="217"/>
      <c r="O282" s="212"/>
      <c r="P282" s="269"/>
      <c r="Q282" s="254"/>
      <c r="R282" s="109"/>
      <c r="S282" s="156"/>
      <c r="T282" s="156"/>
      <c r="U282" s="156"/>
      <c r="V282" s="153">
        <f t="shared" si="8"/>
        <v>0</v>
      </c>
      <c r="W282" s="90"/>
      <c r="Y282" s="180">
        <v>0</v>
      </c>
      <c r="Z282" s="180">
        <v>0</v>
      </c>
      <c r="AA282" s="180">
        <v>0</v>
      </c>
      <c r="AB282" s="180">
        <v>0</v>
      </c>
      <c r="AC282" s="180">
        <v>0</v>
      </c>
      <c r="AD282" s="180">
        <v>0</v>
      </c>
      <c r="AE282" s="180">
        <v>0</v>
      </c>
      <c r="AF282" s="180">
        <v>0</v>
      </c>
      <c r="AG282" s="180">
        <v>0</v>
      </c>
      <c r="AH282" s="180">
        <v>0</v>
      </c>
      <c r="AI282" s="180">
        <v>0</v>
      </c>
      <c r="AJ282" s="180">
        <v>0</v>
      </c>
      <c r="AK282" s="180">
        <v>0</v>
      </c>
      <c r="AL282" s="180">
        <v>0</v>
      </c>
      <c r="AM282" s="180">
        <v>0</v>
      </c>
      <c r="AN282" s="180">
        <v>0</v>
      </c>
      <c r="AO282" s="180">
        <v>0</v>
      </c>
      <c r="AP282" s="180">
        <v>0</v>
      </c>
      <c r="AQ282" s="180">
        <v>0</v>
      </c>
      <c r="AR282" s="180">
        <v>0</v>
      </c>
      <c r="AS282" s="180">
        <v>0</v>
      </c>
      <c r="AT282" s="180">
        <v>0</v>
      </c>
      <c r="AU282" s="180">
        <v>0</v>
      </c>
      <c r="AV282" s="180">
        <v>0</v>
      </c>
      <c r="AW282" s="180">
        <v>0</v>
      </c>
      <c r="AX282" s="180">
        <v>0</v>
      </c>
      <c r="AY282" s="90"/>
      <c r="AZ282" s="180">
        <v>0</v>
      </c>
      <c r="BA282" s="180">
        <v>0</v>
      </c>
      <c r="BB282" s="180">
        <v>0</v>
      </c>
      <c r="BC282" s="180">
        <v>0</v>
      </c>
      <c r="BD282" s="180">
        <v>0</v>
      </c>
      <c r="BE282" s="180">
        <v>0</v>
      </c>
      <c r="BF282" s="180">
        <v>0</v>
      </c>
      <c r="BG282" s="181"/>
      <c r="BH282" s="90"/>
      <c r="BI282" s="180">
        <v>0</v>
      </c>
      <c r="BJ282" s="180">
        <v>0</v>
      </c>
      <c r="BK282" s="180">
        <v>0</v>
      </c>
      <c r="BL282" s="90"/>
      <c r="BN282" s="90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78"/>
    </row>
    <row r="283" spans="2:84" ht="15" hidden="1" customHeight="1" x14ac:dyDescent="0.3">
      <c r="B283" s="90"/>
      <c r="C283" s="212">
        <v>270</v>
      </c>
      <c r="D283" s="212"/>
      <c r="E283" s="212"/>
      <c r="F283" s="245"/>
      <c r="G283" s="212"/>
      <c r="H283" s="212"/>
      <c r="I283" s="212"/>
      <c r="J283" s="270"/>
      <c r="K283" s="270"/>
      <c r="L283" s="251"/>
      <c r="M283" s="245"/>
      <c r="N283" s="217"/>
      <c r="O283" s="212"/>
      <c r="P283" s="269"/>
      <c r="Q283" s="254"/>
      <c r="R283" s="109"/>
      <c r="S283" s="156"/>
      <c r="T283" s="156"/>
      <c r="U283" s="156"/>
      <c r="V283" s="153">
        <f t="shared" si="8"/>
        <v>0</v>
      </c>
      <c r="W283" s="90"/>
      <c r="Y283" s="180">
        <v>0</v>
      </c>
      <c r="Z283" s="180">
        <v>0</v>
      </c>
      <c r="AA283" s="180">
        <v>0</v>
      </c>
      <c r="AB283" s="180">
        <v>0</v>
      </c>
      <c r="AC283" s="180">
        <v>0</v>
      </c>
      <c r="AD283" s="180">
        <v>0</v>
      </c>
      <c r="AE283" s="180">
        <v>0</v>
      </c>
      <c r="AF283" s="180">
        <v>0</v>
      </c>
      <c r="AG283" s="180">
        <v>0</v>
      </c>
      <c r="AH283" s="180">
        <v>0</v>
      </c>
      <c r="AI283" s="180">
        <v>0</v>
      </c>
      <c r="AJ283" s="180">
        <v>0</v>
      </c>
      <c r="AK283" s="180">
        <v>0</v>
      </c>
      <c r="AL283" s="180">
        <v>0</v>
      </c>
      <c r="AM283" s="180">
        <v>0</v>
      </c>
      <c r="AN283" s="180">
        <v>0</v>
      </c>
      <c r="AO283" s="180">
        <v>0</v>
      </c>
      <c r="AP283" s="180">
        <v>0</v>
      </c>
      <c r="AQ283" s="180">
        <v>0</v>
      </c>
      <c r="AR283" s="180">
        <v>0</v>
      </c>
      <c r="AS283" s="180">
        <v>0</v>
      </c>
      <c r="AT283" s="180">
        <v>0</v>
      </c>
      <c r="AU283" s="180">
        <v>0</v>
      </c>
      <c r="AV283" s="180">
        <v>0</v>
      </c>
      <c r="AW283" s="180">
        <v>0</v>
      </c>
      <c r="AX283" s="180">
        <v>0</v>
      </c>
      <c r="AY283" s="90"/>
      <c r="AZ283" s="180">
        <v>0</v>
      </c>
      <c r="BA283" s="180">
        <v>0</v>
      </c>
      <c r="BB283" s="180">
        <v>0</v>
      </c>
      <c r="BC283" s="180">
        <v>0</v>
      </c>
      <c r="BD283" s="180">
        <v>0</v>
      </c>
      <c r="BE283" s="180">
        <v>0</v>
      </c>
      <c r="BF283" s="180">
        <v>0</v>
      </c>
      <c r="BG283" s="181"/>
      <c r="BH283" s="90"/>
      <c r="BI283" s="180">
        <v>0</v>
      </c>
      <c r="BJ283" s="180">
        <v>0</v>
      </c>
      <c r="BK283" s="180">
        <v>0</v>
      </c>
      <c r="BL283" s="90"/>
      <c r="BN283" s="90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78"/>
    </row>
    <row r="284" spans="2:84" ht="15" hidden="1" customHeight="1" x14ac:dyDescent="0.3">
      <c r="B284" s="90"/>
      <c r="C284" s="212">
        <v>271</v>
      </c>
      <c r="D284" s="212"/>
      <c r="E284" s="212"/>
      <c r="F284" s="245"/>
      <c r="G284" s="212"/>
      <c r="H284" s="212"/>
      <c r="I284" s="212"/>
      <c r="J284" s="270"/>
      <c r="K284" s="270"/>
      <c r="L284" s="251"/>
      <c r="M284" s="245"/>
      <c r="N284" s="217"/>
      <c r="O284" s="212"/>
      <c r="P284" s="269"/>
      <c r="Q284" s="254"/>
      <c r="R284" s="109"/>
      <c r="S284" s="156"/>
      <c r="T284" s="156"/>
      <c r="U284" s="156"/>
      <c r="V284" s="153">
        <f t="shared" si="8"/>
        <v>0</v>
      </c>
      <c r="W284" s="90"/>
      <c r="Y284" s="180">
        <v>0</v>
      </c>
      <c r="Z284" s="180">
        <v>0</v>
      </c>
      <c r="AA284" s="180">
        <v>0</v>
      </c>
      <c r="AB284" s="180">
        <v>0</v>
      </c>
      <c r="AC284" s="180">
        <v>0</v>
      </c>
      <c r="AD284" s="180">
        <v>0</v>
      </c>
      <c r="AE284" s="180">
        <v>0</v>
      </c>
      <c r="AF284" s="180">
        <v>0</v>
      </c>
      <c r="AG284" s="180">
        <v>0</v>
      </c>
      <c r="AH284" s="180">
        <v>0</v>
      </c>
      <c r="AI284" s="180">
        <v>0</v>
      </c>
      <c r="AJ284" s="180">
        <v>0</v>
      </c>
      <c r="AK284" s="180">
        <v>0</v>
      </c>
      <c r="AL284" s="180">
        <v>0</v>
      </c>
      <c r="AM284" s="180">
        <v>0</v>
      </c>
      <c r="AN284" s="180">
        <v>0</v>
      </c>
      <c r="AO284" s="180">
        <v>0</v>
      </c>
      <c r="AP284" s="180">
        <v>0</v>
      </c>
      <c r="AQ284" s="180">
        <v>0</v>
      </c>
      <c r="AR284" s="180">
        <v>0</v>
      </c>
      <c r="AS284" s="180">
        <v>0</v>
      </c>
      <c r="AT284" s="180">
        <v>0</v>
      </c>
      <c r="AU284" s="180">
        <v>0</v>
      </c>
      <c r="AV284" s="180">
        <v>0</v>
      </c>
      <c r="AW284" s="180">
        <v>0</v>
      </c>
      <c r="AX284" s="180">
        <v>0</v>
      </c>
      <c r="AY284" s="90"/>
      <c r="AZ284" s="180">
        <v>0</v>
      </c>
      <c r="BA284" s="180">
        <v>0</v>
      </c>
      <c r="BB284" s="180">
        <v>0</v>
      </c>
      <c r="BC284" s="180">
        <v>0</v>
      </c>
      <c r="BD284" s="180">
        <v>0</v>
      </c>
      <c r="BE284" s="180">
        <v>0</v>
      </c>
      <c r="BF284" s="180">
        <v>0</v>
      </c>
      <c r="BG284" s="181"/>
      <c r="BH284" s="90"/>
      <c r="BI284" s="180">
        <v>0</v>
      </c>
      <c r="BJ284" s="180">
        <v>0</v>
      </c>
      <c r="BK284" s="180">
        <v>0</v>
      </c>
      <c r="BL284" s="90"/>
      <c r="BN284" s="90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78"/>
    </row>
    <row r="285" spans="2:84" ht="15" hidden="1" customHeight="1" x14ac:dyDescent="0.3">
      <c r="B285" s="90"/>
      <c r="C285" s="212">
        <v>272</v>
      </c>
      <c r="D285" s="212"/>
      <c r="E285" s="212"/>
      <c r="F285" s="245"/>
      <c r="G285" s="212"/>
      <c r="H285" s="212"/>
      <c r="I285" s="212"/>
      <c r="J285" s="270"/>
      <c r="K285" s="270"/>
      <c r="L285" s="251"/>
      <c r="M285" s="245"/>
      <c r="N285" s="217"/>
      <c r="O285" s="212"/>
      <c r="P285" s="254"/>
      <c r="Q285" s="254"/>
      <c r="R285" s="109"/>
      <c r="S285" s="156"/>
      <c r="T285" s="156"/>
      <c r="U285" s="156"/>
      <c r="V285" s="153">
        <f t="shared" si="8"/>
        <v>0</v>
      </c>
      <c r="W285" s="90"/>
      <c r="Y285" s="180">
        <v>0</v>
      </c>
      <c r="Z285" s="180">
        <v>0</v>
      </c>
      <c r="AA285" s="180">
        <v>0</v>
      </c>
      <c r="AB285" s="180">
        <v>0</v>
      </c>
      <c r="AC285" s="180">
        <v>0</v>
      </c>
      <c r="AD285" s="180">
        <v>0</v>
      </c>
      <c r="AE285" s="180">
        <v>0</v>
      </c>
      <c r="AF285" s="180">
        <v>0</v>
      </c>
      <c r="AG285" s="180">
        <v>0</v>
      </c>
      <c r="AH285" s="180">
        <v>0</v>
      </c>
      <c r="AI285" s="180">
        <v>0</v>
      </c>
      <c r="AJ285" s="180">
        <v>0</v>
      </c>
      <c r="AK285" s="180">
        <v>0</v>
      </c>
      <c r="AL285" s="180">
        <v>0</v>
      </c>
      <c r="AM285" s="180">
        <v>0</v>
      </c>
      <c r="AN285" s="180">
        <v>0</v>
      </c>
      <c r="AO285" s="180">
        <v>0</v>
      </c>
      <c r="AP285" s="180">
        <v>0</v>
      </c>
      <c r="AQ285" s="180">
        <v>0</v>
      </c>
      <c r="AR285" s="180">
        <v>0</v>
      </c>
      <c r="AS285" s="180">
        <v>0</v>
      </c>
      <c r="AT285" s="180">
        <v>0</v>
      </c>
      <c r="AU285" s="180">
        <v>0</v>
      </c>
      <c r="AV285" s="180">
        <v>0</v>
      </c>
      <c r="AW285" s="180">
        <v>0</v>
      </c>
      <c r="AX285" s="180">
        <v>0</v>
      </c>
      <c r="AY285" s="90"/>
      <c r="AZ285" s="180">
        <v>0</v>
      </c>
      <c r="BA285" s="180">
        <v>0</v>
      </c>
      <c r="BB285" s="180">
        <v>0</v>
      </c>
      <c r="BC285" s="180">
        <v>0</v>
      </c>
      <c r="BD285" s="180">
        <v>0</v>
      </c>
      <c r="BE285" s="180">
        <v>0</v>
      </c>
      <c r="BF285" s="180">
        <v>0</v>
      </c>
      <c r="BG285" s="181"/>
      <c r="BH285" s="90"/>
      <c r="BI285" s="180">
        <v>0</v>
      </c>
      <c r="BJ285" s="180">
        <v>0</v>
      </c>
      <c r="BK285" s="180">
        <v>0</v>
      </c>
      <c r="BL285" s="90"/>
      <c r="BN285" s="90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78"/>
    </row>
    <row r="286" spans="2:84" ht="15" hidden="1" customHeight="1" x14ac:dyDescent="0.3">
      <c r="B286" s="90"/>
      <c r="C286" s="212">
        <v>273</v>
      </c>
      <c r="D286" s="212"/>
      <c r="E286" s="212"/>
      <c r="F286" s="245"/>
      <c r="G286" s="212"/>
      <c r="H286" s="212"/>
      <c r="I286" s="212"/>
      <c r="J286" s="270"/>
      <c r="K286" s="270"/>
      <c r="L286" s="251"/>
      <c r="M286" s="245"/>
      <c r="N286" s="217"/>
      <c r="O286" s="212"/>
      <c r="P286" s="269"/>
      <c r="Q286" s="254"/>
      <c r="R286" s="109"/>
      <c r="S286" s="156"/>
      <c r="T286" s="156"/>
      <c r="U286" s="156"/>
      <c r="V286" s="153">
        <f t="shared" si="8"/>
        <v>0</v>
      </c>
      <c r="W286" s="90"/>
      <c r="Y286" s="180">
        <v>0</v>
      </c>
      <c r="Z286" s="180">
        <v>0</v>
      </c>
      <c r="AA286" s="180">
        <v>0</v>
      </c>
      <c r="AB286" s="180">
        <v>0</v>
      </c>
      <c r="AC286" s="180">
        <v>0</v>
      </c>
      <c r="AD286" s="180">
        <v>0</v>
      </c>
      <c r="AE286" s="180">
        <v>0</v>
      </c>
      <c r="AF286" s="180">
        <v>0</v>
      </c>
      <c r="AG286" s="180">
        <v>0</v>
      </c>
      <c r="AH286" s="180">
        <v>0</v>
      </c>
      <c r="AI286" s="180">
        <v>0</v>
      </c>
      <c r="AJ286" s="180">
        <v>0</v>
      </c>
      <c r="AK286" s="180">
        <v>0</v>
      </c>
      <c r="AL286" s="180">
        <v>0</v>
      </c>
      <c r="AM286" s="180">
        <v>0</v>
      </c>
      <c r="AN286" s="180">
        <v>0</v>
      </c>
      <c r="AO286" s="180">
        <v>0</v>
      </c>
      <c r="AP286" s="180">
        <v>0</v>
      </c>
      <c r="AQ286" s="180">
        <v>0</v>
      </c>
      <c r="AR286" s="180">
        <v>0</v>
      </c>
      <c r="AS286" s="180">
        <v>0</v>
      </c>
      <c r="AT286" s="180">
        <v>0</v>
      </c>
      <c r="AU286" s="180">
        <v>0</v>
      </c>
      <c r="AV286" s="180">
        <v>0</v>
      </c>
      <c r="AW286" s="180">
        <v>0</v>
      </c>
      <c r="AX286" s="180">
        <v>0</v>
      </c>
      <c r="AY286" s="90"/>
      <c r="AZ286" s="180">
        <v>0</v>
      </c>
      <c r="BA286" s="180">
        <v>0</v>
      </c>
      <c r="BB286" s="180">
        <v>0</v>
      </c>
      <c r="BC286" s="180">
        <v>0</v>
      </c>
      <c r="BD286" s="180">
        <v>0</v>
      </c>
      <c r="BE286" s="180">
        <v>0</v>
      </c>
      <c r="BF286" s="180">
        <v>0</v>
      </c>
      <c r="BG286" s="181"/>
      <c r="BH286" s="90"/>
      <c r="BI286" s="180">
        <v>0</v>
      </c>
      <c r="BJ286" s="180">
        <v>0</v>
      </c>
      <c r="BK286" s="180">
        <v>0</v>
      </c>
      <c r="BL286" s="90"/>
      <c r="BN286" s="90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78"/>
    </row>
    <row r="287" spans="2:84" ht="15" hidden="1" customHeight="1" x14ac:dyDescent="0.3">
      <c r="B287" s="90"/>
      <c r="C287" s="212">
        <v>274</v>
      </c>
      <c r="D287" s="212"/>
      <c r="E287" s="212"/>
      <c r="F287" s="245"/>
      <c r="G287" s="212"/>
      <c r="H287" s="212"/>
      <c r="I287" s="212"/>
      <c r="J287" s="270"/>
      <c r="K287" s="270"/>
      <c r="L287" s="251"/>
      <c r="M287" s="245"/>
      <c r="N287" s="217"/>
      <c r="O287" s="212"/>
      <c r="P287" s="269"/>
      <c r="Q287" s="254"/>
      <c r="R287" s="109"/>
      <c r="S287" s="156"/>
      <c r="T287" s="156"/>
      <c r="U287" s="156"/>
      <c r="V287" s="153">
        <f t="shared" si="8"/>
        <v>0</v>
      </c>
      <c r="W287" s="90"/>
      <c r="Y287" s="180">
        <v>0</v>
      </c>
      <c r="Z287" s="180">
        <v>0</v>
      </c>
      <c r="AA287" s="180">
        <v>0</v>
      </c>
      <c r="AB287" s="180">
        <v>0</v>
      </c>
      <c r="AC287" s="180">
        <v>0</v>
      </c>
      <c r="AD287" s="180">
        <v>0</v>
      </c>
      <c r="AE287" s="180">
        <v>0</v>
      </c>
      <c r="AF287" s="180">
        <v>0</v>
      </c>
      <c r="AG287" s="180">
        <v>0</v>
      </c>
      <c r="AH287" s="180">
        <v>0</v>
      </c>
      <c r="AI287" s="180">
        <v>0</v>
      </c>
      <c r="AJ287" s="180">
        <v>0</v>
      </c>
      <c r="AK287" s="180">
        <v>0</v>
      </c>
      <c r="AL287" s="180">
        <v>0</v>
      </c>
      <c r="AM287" s="180">
        <v>0</v>
      </c>
      <c r="AN287" s="180">
        <v>0</v>
      </c>
      <c r="AO287" s="180">
        <v>0</v>
      </c>
      <c r="AP287" s="180">
        <v>0</v>
      </c>
      <c r="AQ287" s="180">
        <v>0</v>
      </c>
      <c r="AR287" s="180">
        <v>0</v>
      </c>
      <c r="AS287" s="180">
        <v>0</v>
      </c>
      <c r="AT287" s="180">
        <v>0</v>
      </c>
      <c r="AU287" s="180">
        <v>0</v>
      </c>
      <c r="AV287" s="180">
        <v>0</v>
      </c>
      <c r="AW287" s="180">
        <v>0</v>
      </c>
      <c r="AX287" s="180">
        <v>0</v>
      </c>
      <c r="AY287" s="90"/>
      <c r="AZ287" s="180">
        <v>0</v>
      </c>
      <c r="BA287" s="180">
        <v>0</v>
      </c>
      <c r="BB287" s="180">
        <v>0</v>
      </c>
      <c r="BC287" s="180">
        <v>0</v>
      </c>
      <c r="BD287" s="180">
        <v>0</v>
      </c>
      <c r="BE287" s="180">
        <v>0</v>
      </c>
      <c r="BF287" s="180">
        <v>0</v>
      </c>
      <c r="BG287" s="181"/>
      <c r="BH287" s="90"/>
      <c r="BI287" s="180">
        <v>0</v>
      </c>
      <c r="BJ287" s="180">
        <v>0</v>
      </c>
      <c r="BK287" s="180">
        <v>0</v>
      </c>
      <c r="BL287" s="90"/>
      <c r="BN287" s="90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78"/>
    </row>
    <row r="288" spans="2:84" ht="15" hidden="1" customHeight="1" x14ac:dyDescent="0.3">
      <c r="B288" s="90"/>
      <c r="C288" s="212">
        <v>275</v>
      </c>
      <c r="D288" s="212"/>
      <c r="E288" s="212"/>
      <c r="F288" s="245"/>
      <c r="G288" s="212"/>
      <c r="H288" s="212"/>
      <c r="I288" s="212"/>
      <c r="J288" s="270"/>
      <c r="K288" s="270"/>
      <c r="L288" s="251"/>
      <c r="M288" s="245"/>
      <c r="N288" s="217"/>
      <c r="O288" s="212"/>
      <c r="P288" s="269"/>
      <c r="Q288" s="254"/>
      <c r="R288" s="109"/>
      <c r="S288" s="156"/>
      <c r="T288" s="156"/>
      <c r="U288" s="156"/>
      <c r="V288" s="153">
        <f t="shared" si="8"/>
        <v>0</v>
      </c>
      <c r="W288" s="90"/>
      <c r="Y288" s="180">
        <v>0</v>
      </c>
      <c r="Z288" s="180">
        <v>0</v>
      </c>
      <c r="AA288" s="180">
        <v>0</v>
      </c>
      <c r="AB288" s="180">
        <v>0</v>
      </c>
      <c r="AC288" s="180">
        <v>0</v>
      </c>
      <c r="AD288" s="180">
        <v>0</v>
      </c>
      <c r="AE288" s="180">
        <v>0</v>
      </c>
      <c r="AF288" s="180">
        <v>0</v>
      </c>
      <c r="AG288" s="180">
        <v>0</v>
      </c>
      <c r="AH288" s="180">
        <v>0</v>
      </c>
      <c r="AI288" s="180">
        <v>0</v>
      </c>
      <c r="AJ288" s="180">
        <v>0</v>
      </c>
      <c r="AK288" s="180">
        <v>0</v>
      </c>
      <c r="AL288" s="180">
        <v>0</v>
      </c>
      <c r="AM288" s="180">
        <v>0</v>
      </c>
      <c r="AN288" s="180">
        <v>0</v>
      </c>
      <c r="AO288" s="180">
        <v>0</v>
      </c>
      <c r="AP288" s="180">
        <v>0</v>
      </c>
      <c r="AQ288" s="180">
        <v>0</v>
      </c>
      <c r="AR288" s="180">
        <v>0</v>
      </c>
      <c r="AS288" s="180">
        <v>0</v>
      </c>
      <c r="AT288" s="180">
        <v>0</v>
      </c>
      <c r="AU288" s="180">
        <v>0</v>
      </c>
      <c r="AV288" s="180">
        <v>0</v>
      </c>
      <c r="AW288" s="180">
        <v>0</v>
      </c>
      <c r="AX288" s="180">
        <v>0</v>
      </c>
      <c r="AY288" s="90"/>
      <c r="AZ288" s="180">
        <v>0</v>
      </c>
      <c r="BA288" s="180">
        <v>0</v>
      </c>
      <c r="BB288" s="180">
        <v>0</v>
      </c>
      <c r="BC288" s="180">
        <v>0</v>
      </c>
      <c r="BD288" s="180">
        <v>0</v>
      </c>
      <c r="BE288" s="180">
        <v>0</v>
      </c>
      <c r="BF288" s="180">
        <v>0</v>
      </c>
      <c r="BG288" s="181"/>
      <c r="BH288" s="90"/>
      <c r="BI288" s="180">
        <v>0</v>
      </c>
      <c r="BJ288" s="180">
        <v>0</v>
      </c>
      <c r="BK288" s="180">
        <v>0</v>
      </c>
      <c r="BL288" s="90"/>
      <c r="BN288" s="90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78"/>
    </row>
    <row r="289" spans="2:84" ht="15" hidden="1" customHeight="1" x14ac:dyDescent="0.3">
      <c r="B289" s="90"/>
      <c r="C289" s="212">
        <v>276</v>
      </c>
      <c r="D289" s="212"/>
      <c r="E289" s="212"/>
      <c r="F289" s="245"/>
      <c r="G289" s="212"/>
      <c r="H289" s="212"/>
      <c r="I289" s="212"/>
      <c r="J289" s="270"/>
      <c r="K289" s="270"/>
      <c r="L289" s="251"/>
      <c r="M289" s="245"/>
      <c r="N289" s="217"/>
      <c r="O289" s="212"/>
      <c r="P289" s="269"/>
      <c r="Q289" s="254"/>
      <c r="R289" s="109"/>
      <c r="S289" s="156"/>
      <c r="T289" s="156"/>
      <c r="U289" s="156"/>
      <c r="V289" s="153">
        <f t="shared" si="8"/>
        <v>0</v>
      </c>
      <c r="W289" s="90"/>
      <c r="Y289" s="180">
        <v>0</v>
      </c>
      <c r="Z289" s="180">
        <v>0</v>
      </c>
      <c r="AA289" s="180">
        <v>0</v>
      </c>
      <c r="AB289" s="180">
        <v>0</v>
      </c>
      <c r="AC289" s="180">
        <v>0</v>
      </c>
      <c r="AD289" s="180">
        <v>0</v>
      </c>
      <c r="AE289" s="180">
        <v>0</v>
      </c>
      <c r="AF289" s="180">
        <v>0</v>
      </c>
      <c r="AG289" s="180">
        <v>0</v>
      </c>
      <c r="AH289" s="180">
        <v>0</v>
      </c>
      <c r="AI289" s="180">
        <v>0</v>
      </c>
      <c r="AJ289" s="180">
        <v>0</v>
      </c>
      <c r="AK289" s="180">
        <v>0</v>
      </c>
      <c r="AL289" s="180">
        <v>0</v>
      </c>
      <c r="AM289" s="180">
        <v>0</v>
      </c>
      <c r="AN289" s="180">
        <v>0</v>
      </c>
      <c r="AO289" s="180">
        <v>0</v>
      </c>
      <c r="AP289" s="180">
        <v>0</v>
      </c>
      <c r="AQ289" s="180">
        <v>0</v>
      </c>
      <c r="AR289" s="180">
        <v>0</v>
      </c>
      <c r="AS289" s="180">
        <v>0</v>
      </c>
      <c r="AT289" s="180">
        <v>0</v>
      </c>
      <c r="AU289" s="180">
        <v>0</v>
      </c>
      <c r="AV289" s="180">
        <v>0</v>
      </c>
      <c r="AW289" s="180">
        <v>0</v>
      </c>
      <c r="AX289" s="180">
        <v>0</v>
      </c>
      <c r="AY289" s="90"/>
      <c r="AZ289" s="180">
        <v>0</v>
      </c>
      <c r="BA289" s="180">
        <v>0</v>
      </c>
      <c r="BB289" s="180">
        <v>0</v>
      </c>
      <c r="BC289" s="180">
        <v>0</v>
      </c>
      <c r="BD289" s="180">
        <v>0</v>
      </c>
      <c r="BE289" s="180">
        <v>0</v>
      </c>
      <c r="BF289" s="180">
        <v>0</v>
      </c>
      <c r="BG289" s="181"/>
      <c r="BH289" s="90"/>
      <c r="BI289" s="180">
        <v>0</v>
      </c>
      <c r="BJ289" s="180">
        <v>0</v>
      </c>
      <c r="BK289" s="180">
        <v>0</v>
      </c>
      <c r="BL289" s="90"/>
      <c r="BN289" s="90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78"/>
    </row>
    <row r="290" spans="2:84" ht="15" hidden="1" customHeight="1" x14ac:dyDescent="0.3">
      <c r="B290" s="90"/>
      <c r="C290" s="212">
        <v>277</v>
      </c>
      <c r="D290" s="212"/>
      <c r="E290" s="212"/>
      <c r="F290" s="245"/>
      <c r="G290" s="212"/>
      <c r="H290" s="212"/>
      <c r="I290" s="212"/>
      <c r="J290" s="270"/>
      <c r="K290" s="270"/>
      <c r="L290" s="251"/>
      <c r="M290" s="245"/>
      <c r="N290" s="217"/>
      <c r="O290" s="212"/>
      <c r="P290" s="269"/>
      <c r="Q290" s="254"/>
      <c r="R290" s="109"/>
      <c r="S290" s="156"/>
      <c r="T290" s="156"/>
      <c r="U290" s="156"/>
      <c r="V290" s="153">
        <f t="shared" si="8"/>
        <v>0</v>
      </c>
      <c r="W290" s="90"/>
      <c r="Y290" s="180">
        <v>0</v>
      </c>
      <c r="Z290" s="180">
        <v>0</v>
      </c>
      <c r="AA290" s="180">
        <v>0</v>
      </c>
      <c r="AB290" s="180">
        <v>0</v>
      </c>
      <c r="AC290" s="180">
        <v>0</v>
      </c>
      <c r="AD290" s="180">
        <v>0</v>
      </c>
      <c r="AE290" s="180">
        <v>0</v>
      </c>
      <c r="AF290" s="180">
        <v>0</v>
      </c>
      <c r="AG290" s="180">
        <v>0</v>
      </c>
      <c r="AH290" s="180">
        <v>0</v>
      </c>
      <c r="AI290" s="180">
        <v>0</v>
      </c>
      <c r="AJ290" s="180">
        <v>0</v>
      </c>
      <c r="AK290" s="180">
        <v>0</v>
      </c>
      <c r="AL290" s="180">
        <v>0</v>
      </c>
      <c r="AM290" s="180">
        <v>0</v>
      </c>
      <c r="AN290" s="180">
        <v>0</v>
      </c>
      <c r="AO290" s="180">
        <v>0</v>
      </c>
      <c r="AP290" s="180">
        <v>0</v>
      </c>
      <c r="AQ290" s="180">
        <v>0</v>
      </c>
      <c r="AR290" s="180">
        <v>0</v>
      </c>
      <c r="AS290" s="180">
        <v>0</v>
      </c>
      <c r="AT290" s="180">
        <v>0</v>
      </c>
      <c r="AU290" s="180">
        <v>0</v>
      </c>
      <c r="AV290" s="180">
        <v>0</v>
      </c>
      <c r="AW290" s="180">
        <v>0</v>
      </c>
      <c r="AX290" s="180">
        <v>0</v>
      </c>
      <c r="AY290" s="90"/>
      <c r="AZ290" s="180">
        <v>0</v>
      </c>
      <c r="BA290" s="180">
        <v>0</v>
      </c>
      <c r="BB290" s="180">
        <v>0</v>
      </c>
      <c r="BC290" s="180">
        <v>0</v>
      </c>
      <c r="BD290" s="180">
        <v>0</v>
      </c>
      <c r="BE290" s="180">
        <v>0</v>
      </c>
      <c r="BF290" s="180">
        <v>0</v>
      </c>
      <c r="BG290" s="181"/>
      <c r="BH290" s="90"/>
      <c r="BI290" s="180">
        <v>0</v>
      </c>
      <c r="BJ290" s="180">
        <v>0</v>
      </c>
      <c r="BK290" s="180">
        <v>0</v>
      </c>
      <c r="BL290" s="90"/>
      <c r="BN290" s="90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78"/>
    </row>
    <row r="291" spans="2:84" ht="15" hidden="1" customHeight="1" x14ac:dyDescent="0.3">
      <c r="B291" s="90"/>
      <c r="C291" s="212">
        <v>278</v>
      </c>
      <c r="D291" s="212"/>
      <c r="E291" s="212"/>
      <c r="F291" s="245"/>
      <c r="G291" s="212"/>
      <c r="H291" s="212"/>
      <c r="I291" s="212"/>
      <c r="J291" s="270"/>
      <c r="K291" s="270"/>
      <c r="L291" s="251"/>
      <c r="M291" s="245"/>
      <c r="N291" s="217"/>
      <c r="O291" s="212"/>
      <c r="P291" s="269"/>
      <c r="Q291" s="254"/>
      <c r="R291" s="109"/>
      <c r="S291" s="156"/>
      <c r="T291" s="156"/>
      <c r="U291" s="156"/>
      <c r="V291" s="153">
        <f t="shared" si="8"/>
        <v>0</v>
      </c>
      <c r="W291" s="90"/>
      <c r="Y291" s="180">
        <v>0</v>
      </c>
      <c r="Z291" s="180">
        <v>0</v>
      </c>
      <c r="AA291" s="180">
        <v>0</v>
      </c>
      <c r="AB291" s="180">
        <v>0</v>
      </c>
      <c r="AC291" s="180">
        <v>0</v>
      </c>
      <c r="AD291" s="180">
        <v>0</v>
      </c>
      <c r="AE291" s="180">
        <v>0</v>
      </c>
      <c r="AF291" s="180">
        <v>0</v>
      </c>
      <c r="AG291" s="180">
        <v>0</v>
      </c>
      <c r="AH291" s="180">
        <v>0</v>
      </c>
      <c r="AI291" s="180">
        <v>0</v>
      </c>
      <c r="AJ291" s="180">
        <v>0</v>
      </c>
      <c r="AK291" s="180">
        <v>0</v>
      </c>
      <c r="AL291" s="180">
        <v>0</v>
      </c>
      <c r="AM291" s="180">
        <v>0</v>
      </c>
      <c r="AN291" s="180">
        <v>0</v>
      </c>
      <c r="AO291" s="180">
        <v>0</v>
      </c>
      <c r="AP291" s="180">
        <v>0</v>
      </c>
      <c r="AQ291" s="180">
        <v>0</v>
      </c>
      <c r="AR291" s="180">
        <v>0</v>
      </c>
      <c r="AS291" s="180">
        <v>0</v>
      </c>
      <c r="AT291" s="180">
        <v>0</v>
      </c>
      <c r="AU291" s="180">
        <v>0</v>
      </c>
      <c r="AV291" s="180">
        <v>0</v>
      </c>
      <c r="AW291" s="180">
        <v>0</v>
      </c>
      <c r="AX291" s="180">
        <v>0</v>
      </c>
      <c r="AY291" s="90"/>
      <c r="AZ291" s="180">
        <v>0</v>
      </c>
      <c r="BA291" s="180">
        <v>0</v>
      </c>
      <c r="BB291" s="180">
        <v>0</v>
      </c>
      <c r="BC291" s="180">
        <v>0</v>
      </c>
      <c r="BD291" s="180">
        <v>0</v>
      </c>
      <c r="BE291" s="180">
        <v>0</v>
      </c>
      <c r="BF291" s="180">
        <v>0</v>
      </c>
      <c r="BG291" s="181"/>
      <c r="BH291" s="90"/>
      <c r="BI291" s="180">
        <v>0</v>
      </c>
      <c r="BJ291" s="180">
        <v>0</v>
      </c>
      <c r="BK291" s="180">
        <v>0</v>
      </c>
      <c r="BL291" s="90"/>
      <c r="BN291" s="90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78"/>
    </row>
    <row r="292" spans="2:84" ht="15" hidden="1" customHeight="1" x14ac:dyDescent="0.3">
      <c r="B292" s="90"/>
      <c r="C292" s="212">
        <v>279</v>
      </c>
      <c r="D292" s="212"/>
      <c r="E292" s="212"/>
      <c r="F292" s="245"/>
      <c r="G292" s="212"/>
      <c r="H292" s="212"/>
      <c r="I292" s="212"/>
      <c r="J292" s="270"/>
      <c r="K292" s="270"/>
      <c r="L292" s="251"/>
      <c r="M292" s="245"/>
      <c r="N292" s="217"/>
      <c r="O292" s="212"/>
      <c r="P292" s="269"/>
      <c r="Q292" s="254"/>
      <c r="R292" s="109"/>
      <c r="S292" s="156"/>
      <c r="T292" s="156"/>
      <c r="U292" s="156"/>
      <c r="V292" s="153">
        <f t="shared" si="8"/>
        <v>0</v>
      </c>
      <c r="W292" s="90"/>
      <c r="Y292" s="180">
        <v>0</v>
      </c>
      <c r="Z292" s="180">
        <v>0</v>
      </c>
      <c r="AA292" s="180">
        <v>0</v>
      </c>
      <c r="AB292" s="180">
        <v>0</v>
      </c>
      <c r="AC292" s="180">
        <v>0</v>
      </c>
      <c r="AD292" s="180">
        <v>0</v>
      </c>
      <c r="AE292" s="180">
        <v>0</v>
      </c>
      <c r="AF292" s="180">
        <v>0</v>
      </c>
      <c r="AG292" s="180">
        <v>0</v>
      </c>
      <c r="AH292" s="180">
        <v>0</v>
      </c>
      <c r="AI292" s="180">
        <v>0</v>
      </c>
      <c r="AJ292" s="180">
        <v>0</v>
      </c>
      <c r="AK292" s="180">
        <v>0</v>
      </c>
      <c r="AL292" s="180">
        <v>0</v>
      </c>
      <c r="AM292" s="180">
        <v>0</v>
      </c>
      <c r="AN292" s="180">
        <v>0</v>
      </c>
      <c r="AO292" s="180">
        <v>0</v>
      </c>
      <c r="AP292" s="180">
        <v>0</v>
      </c>
      <c r="AQ292" s="180">
        <v>0</v>
      </c>
      <c r="AR292" s="180">
        <v>0</v>
      </c>
      <c r="AS292" s="180">
        <v>0</v>
      </c>
      <c r="AT292" s="180">
        <v>0</v>
      </c>
      <c r="AU292" s="180">
        <v>0</v>
      </c>
      <c r="AV292" s="180">
        <v>0</v>
      </c>
      <c r="AW292" s="180">
        <v>0</v>
      </c>
      <c r="AX292" s="180">
        <v>0</v>
      </c>
      <c r="AY292" s="90"/>
      <c r="AZ292" s="180">
        <v>0</v>
      </c>
      <c r="BA292" s="180">
        <v>0</v>
      </c>
      <c r="BB292" s="180">
        <v>0</v>
      </c>
      <c r="BC292" s="180">
        <v>0</v>
      </c>
      <c r="BD292" s="180">
        <v>0</v>
      </c>
      <c r="BE292" s="180">
        <v>0</v>
      </c>
      <c r="BF292" s="180">
        <v>0</v>
      </c>
      <c r="BG292" s="181"/>
      <c r="BH292" s="90"/>
      <c r="BI292" s="180">
        <v>0</v>
      </c>
      <c r="BJ292" s="180">
        <v>0</v>
      </c>
      <c r="BK292" s="180">
        <v>0</v>
      </c>
      <c r="BL292" s="90"/>
      <c r="BN292" s="90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78"/>
    </row>
    <row r="293" spans="2:84" ht="15" hidden="1" customHeight="1" x14ac:dyDescent="0.3">
      <c r="B293" s="90"/>
      <c r="C293" s="212">
        <v>280</v>
      </c>
      <c r="D293" s="212"/>
      <c r="E293" s="212"/>
      <c r="F293" s="245"/>
      <c r="G293" s="212"/>
      <c r="H293" s="212"/>
      <c r="I293" s="212"/>
      <c r="J293" s="270"/>
      <c r="K293" s="270"/>
      <c r="L293" s="251"/>
      <c r="M293" s="245"/>
      <c r="N293" s="217"/>
      <c r="O293" s="212"/>
      <c r="P293" s="269"/>
      <c r="Q293" s="254"/>
      <c r="R293" s="109"/>
      <c r="S293" s="156"/>
      <c r="T293" s="156"/>
      <c r="U293" s="156"/>
      <c r="V293" s="153">
        <f t="shared" si="8"/>
        <v>0</v>
      </c>
      <c r="W293" s="90"/>
      <c r="Y293" s="180">
        <v>0</v>
      </c>
      <c r="Z293" s="180">
        <v>0</v>
      </c>
      <c r="AA293" s="180">
        <v>0</v>
      </c>
      <c r="AB293" s="180">
        <v>0</v>
      </c>
      <c r="AC293" s="180">
        <v>0</v>
      </c>
      <c r="AD293" s="180">
        <v>0</v>
      </c>
      <c r="AE293" s="180">
        <v>0</v>
      </c>
      <c r="AF293" s="180">
        <v>0</v>
      </c>
      <c r="AG293" s="180">
        <v>0</v>
      </c>
      <c r="AH293" s="180">
        <v>0</v>
      </c>
      <c r="AI293" s="180">
        <v>0</v>
      </c>
      <c r="AJ293" s="180">
        <v>0</v>
      </c>
      <c r="AK293" s="180">
        <v>0</v>
      </c>
      <c r="AL293" s="180">
        <v>0</v>
      </c>
      <c r="AM293" s="180">
        <v>0</v>
      </c>
      <c r="AN293" s="180">
        <v>0</v>
      </c>
      <c r="AO293" s="180">
        <v>0</v>
      </c>
      <c r="AP293" s="180">
        <v>0</v>
      </c>
      <c r="AQ293" s="180">
        <v>0</v>
      </c>
      <c r="AR293" s="180">
        <v>0</v>
      </c>
      <c r="AS293" s="180">
        <v>0</v>
      </c>
      <c r="AT293" s="180">
        <v>0</v>
      </c>
      <c r="AU293" s="180">
        <v>0</v>
      </c>
      <c r="AV293" s="180">
        <v>0</v>
      </c>
      <c r="AW293" s="180">
        <v>0</v>
      </c>
      <c r="AX293" s="180">
        <v>0</v>
      </c>
      <c r="AY293" s="90"/>
      <c r="AZ293" s="180">
        <v>0</v>
      </c>
      <c r="BA293" s="180">
        <v>0</v>
      </c>
      <c r="BB293" s="180">
        <v>0</v>
      </c>
      <c r="BC293" s="180">
        <v>0</v>
      </c>
      <c r="BD293" s="180">
        <v>0</v>
      </c>
      <c r="BE293" s="180">
        <v>0</v>
      </c>
      <c r="BF293" s="180">
        <v>0</v>
      </c>
      <c r="BG293" s="181"/>
      <c r="BH293" s="90"/>
      <c r="BI293" s="180">
        <v>0</v>
      </c>
      <c r="BJ293" s="180">
        <v>0</v>
      </c>
      <c r="BK293" s="180">
        <v>0</v>
      </c>
      <c r="BL293" s="90"/>
      <c r="BN293" s="90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78"/>
    </row>
    <row r="294" spans="2:84" ht="15" hidden="1" customHeight="1" x14ac:dyDescent="0.3">
      <c r="B294" s="90"/>
      <c r="C294" s="212">
        <v>281</v>
      </c>
      <c r="D294" s="212"/>
      <c r="E294" s="212"/>
      <c r="F294" s="245"/>
      <c r="G294" s="212"/>
      <c r="H294" s="212"/>
      <c r="I294" s="212"/>
      <c r="J294" s="270"/>
      <c r="K294" s="270"/>
      <c r="L294" s="251"/>
      <c r="M294" s="245"/>
      <c r="N294" s="217"/>
      <c r="O294" s="212"/>
      <c r="P294" s="269"/>
      <c r="Q294" s="254"/>
      <c r="R294" s="109"/>
      <c r="S294" s="156"/>
      <c r="T294" s="156"/>
      <c r="U294" s="156"/>
      <c r="V294" s="153">
        <f t="shared" si="8"/>
        <v>0</v>
      </c>
      <c r="W294" s="90"/>
      <c r="Y294" s="180">
        <v>0</v>
      </c>
      <c r="Z294" s="180">
        <v>0</v>
      </c>
      <c r="AA294" s="180">
        <v>0</v>
      </c>
      <c r="AB294" s="180">
        <v>0</v>
      </c>
      <c r="AC294" s="180">
        <v>0</v>
      </c>
      <c r="AD294" s="180">
        <v>0</v>
      </c>
      <c r="AE294" s="180">
        <v>0</v>
      </c>
      <c r="AF294" s="180">
        <v>0</v>
      </c>
      <c r="AG294" s="180">
        <v>0</v>
      </c>
      <c r="AH294" s="180">
        <v>0</v>
      </c>
      <c r="AI294" s="180">
        <v>0</v>
      </c>
      <c r="AJ294" s="180">
        <v>0</v>
      </c>
      <c r="AK294" s="180">
        <v>0</v>
      </c>
      <c r="AL294" s="180">
        <v>0</v>
      </c>
      <c r="AM294" s="180">
        <v>0</v>
      </c>
      <c r="AN294" s="180">
        <v>0</v>
      </c>
      <c r="AO294" s="180">
        <v>0</v>
      </c>
      <c r="AP294" s="180">
        <v>0</v>
      </c>
      <c r="AQ294" s="180">
        <v>0</v>
      </c>
      <c r="AR294" s="180">
        <v>0</v>
      </c>
      <c r="AS294" s="180">
        <v>0</v>
      </c>
      <c r="AT294" s="180">
        <v>0</v>
      </c>
      <c r="AU294" s="180">
        <v>0</v>
      </c>
      <c r="AV294" s="180">
        <v>0</v>
      </c>
      <c r="AW294" s="180">
        <v>0</v>
      </c>
      <c r="AX294" s="180">
        <v>0</v>
      </c>
      <c r="AY294" s="90"/>
      <c r="AZ294" s="180">
        <v>0</v>
      </c>
      <c r="BA294" s="180">
        <v>0</v>
      </c>
      <c r="BB294" s="180">
        <v>0</v>
      </c>
      <c r="BC294" s="180">
        <v>0</v>
      </c>
      <c r="BD294" s="180">
        <v>0</v>
      </c>
      <c r="BE294" s="180">
        <v>0</v>
      </c>
      <c r="BF294" s="180">
        <v>0</v>
      </c>
      <c r="BG294" s="181"/>
      <c r="BH294" s="90"/>
      <c r="BI294" s="180">
        <v>0</v>
      </c>
      <c r="BJ294" s="180">
        <v>0</v>
      </c>
      <c r="BK294" s="180">
        <v>0</v>
      </c>
      <c r="BL294" s="90"/>
      <c r="BN294" s="90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78"/>
    </row>
    <row r="295" spans="2:84" ht="15" hidden="1" customHeight="1" x14ac:dyDescent="0.3">
      <c r="B295" s="90"/>
      <c r="C295" s="212">
        <v>282</v>
      </c>
      <c r="D295" s="212"/>
      <c r="E295" s="212"/>
      <c r="F295" s="245"/>
      <c r="G295" s="212"/>
      <c r="H295" s="212"/>
      <c r="I295" s="212"/>
      <c r="J295" s="270"/>
      <c r="K295" s="270"/>
      <c r="L295" s="251"/>
      <c r="M295" s="245"/>
      <c r="N295" s="217"/>
      <c r="O295" s="212"/>
      <c r="P295" s="254"/>
      <c r="Q295" s="254"/>
      <c r="R295" s="109"/>
      <c r="S295" s="156"/>
      <c r="T295" s="156"/>
      <c r="U295" s="156"/>
      <c r="V295" s="153">
        <f t="shared" si="8"/>
        <v>0</v>
      </c>
      <c r="W295" s="90"/>
      <c r="Y295" s="180">
        <v>0</v>
      </c>
      <c r="Z295" s="180">
        <v>0</v>
      </c>
      <c r="AA295" s="180">
        <v>0</v>
      </c>
      <c r="AB295" s="180">
        <v>0</v>
      </c>
      <c r="AC295" s="180">
        <v>0</v>
      </c>
      <c r="AD295" s="180">
        <v>0</v>
      </c>
      <c r="AE295" s="180">
        <v>0</v>
      </c>
      <c r="AF295" s="180">
        <v>0</v>
      </c>
      <c r="AG295" s="180">
        <v>0</v>
      </c>
      <c r="AH295" s="180">
        <v>0</v>
      </c>
      <c r="AI295" s="180">
        <v>0</v>
      </c>
      <c r="AJ295" s="180">
        <v>0</v>
      </c>
      <c r="AK295" s="180">
        <v>0</v>
      </c>
      <c r="AL295" s="180">
        <v>0</v>
      </c>
      <c r="AM295" s="180">
        <v>0</v>
      </c>
      <c r="AN295" s="180">
        <v>0</v>
      </c>
      <c r="AO295" s="180">
        <v>0</v>
      </c>
      <c r="AP295" s="180">
        <v>0</v>
      </c>
      <c r="AQ295" s="180">
        <v>0</v>
      </c>
      <c r="AR295" s="180">
        <v>0</v>
      </c>
      <c r="AS295" s="180">
        <v>0</v>
      </c>
      <c r="AT295" s="180">
        <v>0</v>
      </c>
      <c r="AU295" s="180">
        <v>0</v>
      </c>
      <c r="AV295" s="180">
        <v>0</v>
      </c>
      <c r="AW295" s="180">
        <v>0</v>
      </c>
      <c r="AX295" s="180">
        <v>0</v>
      </c>
      <c r="AY295" s="90"/>
      <c r="AZ295" s="180">
        <v>0</v>
      </c>
      <c r="BA295" s="180">
        <v>0</v>
      </c>
      <c r="BB295" s="180">
        <v>0</v>
      </c>
      <c r="BC295" s="180">
        <v>0</v>
      </c>
      <c r="BD295" s="180">
        <v>0</v>
      </c>
      <c r="BE295" s="180">
        <v>0</v>
      </c>
      <c r="BF295" s="180">
        <v>0</v>
      </c>
      <c r="BG295" s="181"/>
      <c r="BH295" s="90"/>
      <c r="BI295" s="180">
        <v>0</v>
      </c>
      <c r="BJ295" s="180">
        <v>0</v>
      </c>
      <c r="BK295" s="180">
        <v>0</v>
      </c>
      <c r="BL295" s="90"/>
      <c r="BN295" s="90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78"/>
    </row>
    <row r="296" spans="2:84" ht="15" hidden="1" customHeight="1" x14ac:dyDescent="0.3">
      <c r="B296" s="90"/>
      <c r="C296" s="212">
        <v>283</v>
      </c>
      <c r="D296" s="212"/>
      <c r="E296" s="212"/>
      <c r="F296" s="245"/>
      <c r="G296" s="212"/>
      <c r="H296" s="212"/>
      <c r="I296" s="212"/>
      <c r="J296" s="270"/>
      <c r="K296" s="270"/>
      <c r="L296" s="251"/>
      <c r="M296" s="245"/>
      <c r="N296" s="217"/>
      <c r="O296" s="212"/>
      <c r="P296" s="269"/>
      <c r="Q296" s="254"/>
      <c r="R296" s="109"/>
      <c r="S296" s="156"/>
      <c r="T296" s="156"/>
      <c r="U296" s="156"/>
      <c r="V296" s="153">
        <f t="shared" si="8"/>
        <v>0</v>
      </c>
      <c r="W296" s="90"/>
      <c r="Y296" s="180">
        <v>0</v>
      </c>
      <c r="Z296" s="180">
        <v>0</v>
      </c>
      <c r="AA296" s="180">
        <v>0</v>
      </c>
      <c r="AB296" s="180">
        <v>0</v>
      </c>
      <c r="AC296" s="180">
        <v>0</v>
      </c>
      <c r="AD296" s="180">
        <v>0</v>
      </c>
      <c r="AE296" s="180">
        <v>0</v>
      </c>
      <c r="AF296" s="180">
        <v>0</v>
      </c>
      <c r="AG296" s="180">
        <v>0</v>
      </c>
      <c r="AH296" s="180">
        <v>0</v>
      </c>
      <c r="AI296" s="180">
        <v>0</v>
      </c>
      <c r="AJ296" s="180">
        <v>0</v>
      </c>
      <c r="AK296" s="180">
        <v>0</v>
      </c>
      <c r="AL296" s="180">
        <v>0</v>
      </c>
      <c r="AM296" s="180">
        <v>0</v>
      </c>
      <c r="AN296" s="180">
        <v>0</v>
      </c>
      <c r="AO296" s="180">
        <v>0</v>
      </c>
      <c r="AP296" s="180">
        <v>0</v>
      </c>
      <c r="AQ296" s="180">
        <v>0</v>
      </c>
      <c r="AR296" s="180">
        <v>0</v>
      </c>
      <c r="AS296" s="180">
        <v>0</v>
      </c>
      <c r="AT296" s="180">
        <v>0</v>
      </c>
      <c r="AU296" s="180">
        <v>0</v>
      </c>
      <c r="AV296" s="180">
        <v>0</v>
      </c>
      <c r="AW296" s="180">
        <v>0</v>
      </c>
      <c r="AX296" s="180">
        <v>0</v>
      </c>
      <c r="AY296" s="90"/>
      <c r="AZ296" s="180">
        <v>0</v>
      </c>
      <c r="BA296" s="180">
        <v>0</v>
      </c>
      <c r="BB296" s="180">
        <v>0</v>
      </c>
      <c r="BC296" s="180">
        <v>0</v>
      </c>
      <c r="BD296" s="180">
        <v>0</v>
      </c>
      <c r="BE296" s="180">
        <v>0</v>
      </c>
      <c r="BF296" s="180">
        <v>0</v>
      </c>
      <c r="BG296" s="181"/>
      <c r="BH296" s="90"/>
      <c r="BI296" s="180">
        <v>0</v>
      </c>
      <c r="BJ296" s="180">
        <v>0</v>
      </c>
      <c r="BK296" s="180">
        <v>0</v>
      </c>
      <c r="BL296" s="90"/>
      <c r="BN296" s="90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78"/>
    </row>
    <row r="297" spans="2:84" ht="15" hidden="1" customHeight="1" x14ac:dyDescent="0.3">
      <c r="B297" s="90"/>
      <c r="C297" s="212">
        <v>284</v>
      </c>
      <c r="D297" s="212"/>
      <c r="E297" s="212"/>
      <c r="F297" s="245"/>
      <c r="G297" s="212"/>
      <c r="H297" s="212"/>
      <c r="I297" s="212"/>
      <c r="J297" s="270"/>
      <c r="K297" s="270"/>
      <c r="L297" s="251"/>
      <c r="M297" s="245"/>
      <c r="N297" s="217"/>
      <c r="O297" s="212"/>
      <c r="P297" s="269"/>
      <c r="Q297" s="254"/>
      <c r="R297" s="109"/>
      <c r="S297" s="156"/>
      <c r="T297" s="156"/>
      <c r="U297" s="156"/>
      <c r="V297" s="153">
        <f t="shared" si="8"/>
        <v>0</v>
      </c>
      <c r="W297" s="90"/>
      <c r="Y297" s="180">
        <v>0</v>
      </c>
      <c r="Z297" s="180">
        <v>0</v>
      </c>
      <c r="AA297" s="180">
        <v>0</v>
      </c>
      <c r="AB297" s="180">
        <v>0</v>
      </c>
      <c r="AC297" s="180">
        <v>0</v>
      </c>
      <c r="AD297" s="180">
        <v>0</v>
      </c>
      <c r="AE297" s="180">
        <v>0</v>
      </c>
      <c r="AF297" s="180">
        <v>0</v>
      </c>
      <c r="AG297" s="180">
        <v>0</v>
      </c>
      <c r="AH297" s="180">
        <v>0</v>
      </c>
      <c r="AI297" s="180">
        <v>0</v>
      </c>
      <c r="AJ297" s="180">
        <v>0</v>
      </c>
      <c r="AK297" s="180">
        <v>0</v>
      </c>
      <c r="AL297" s="180">
        <v>0</v>
      </c>
      <c r="AM297" s="180">
        <v>0</v>
      </c>
      <c r="AN297" s="180">
        <v>0</v>
      </c>
      <c r="AO297" s="180">
        <v>0</v>
      </c>
      <c r="AP297" s="180">
        <v>0</v>
      </c>
      <c r="AQ297" s="180">
        <v>0</v>
      </c>
      <c r="AR297" s="180">
        <v>0</v>
      </c>
      <c r="AS297" s="180">
        <v>0</v>
      </c>
      <c r="AT297" s="180">
        <v>0</v>
      </c>
      <c r="AU297" s="180">
        <v>0</v>
      </c>
      <c r="AV297" s="180">
        <v>0</v>
      </c>
      <c r="AW297" s="180">
        <v>0</v>
      </c>
      <c r="AX297" s="180">
        <v>0</v>
      </c>
      <c r="AY297" s="90"/>
      <c r="AZ297" s="180">
        <v>0</v>
      </c>
      <c r="BA297" s="180">
        <v>0</v>
      </c>
      <c r="BB297" s="180">
        <v>0</v>
      </c>
      <c r="BC297" s="180">
        <v>0</v>
      </c>
      <c r="BD297" s="180">
        <v>0</v>
      </c>
      <c r="BE297" s="180">
        <v>0</v>
      </c>
      <c r="BF297" s="180">
        <v>0</v>
      </c>
      <c r="BG297" s="181"/>
      <c r="BH297" s="90"/>
      <c r="BI297" s="180">
        <v>0</v>
      </c>
      <c r="BJ297" s="180">
        <v>0</v>
      </c>
      <c r="BK297" s="180">
        <v>0</v>
      </c>
      <c r="BL297" s="90"/>
      <c r="BN297" s="90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78"/>
    </row>
    <row r="298" spans="2:84" ht="15" hidden="1" customHeight="1" x14ac:dyDescent="0.3">
      <c r="B298" s="90"/>
      <c r="C298" s="212">
        <v>285</v>
      </c>
      <c r="D298" s="212"/>
      <c r="E298" s="212"/>
      <c r="F298" s="245"/>
      <c r="G298" s="212"/>
      <c r="H298" s="212"/>
      <c r="I298" s="212"/>
      <c r="J298" s="270"/>
      <c r="K298" s="270"/>
      <c r="L298" s="251"/>
      <c r="M298" s="245"/>
      <c r="N298" s="217"/>
      <c r="O298" s="212"/>
      <c r="P298" s="269"/>
      <c r="Q298" s="254"/>
      <c r="R298" s="109"/>
      <c r="S298" s="156"/>
      <c r="T298" s="156"/>
      <c r="U298" s="156"/>
      <c r="V298" s="153">
        <f t="shared" si="8"/>
        <v>0</v>
      </c>
      <c r="W298" s="90"/>
      <c r="Y298" s="180">
        <v>0</v>
      </c>
      <c r="Z298" s="180">
        <v>0</v>
      </c>
      <c r="AA298" s="180">
        <v>0</v>
      </c>
      <c r="AB298" s="180">
        <v>0</v>
      </c>
      <c r="AC298" s="180">
        <v>0</v>
      </c>
      <c r="AD298" s="180">
        <v>0</v>
      </c>
      <c r="AE298" s="180">
        <v>0</v>
      </c>
      <c r="AF298" s="180">
        <v>0</v>
      </c>
      <c r="AG298" s="180">
        <v>0</v>
      </c>
      <c r="AH298" s="180">
        <v>0</v>
      </c>
      <c r="AI298" s="180">
        <v>0</v>
      </c>
      <c r="AJ298" s="180">
        <v>0</v>
      </c>
      <c r="AK298" s="180">
        <v>0</v>
      </c>
      <c r="AL298" s="180">
        <v>0</v>
      </c>
      <c r="AM298" s="180">
        <v>0</v>
      </c>
      <c r="AN298" s="180">
        <v>0</v>
      </c>
      <c r="AO298" s="180">
        <v>0</v>
      </c>
      <c r="AP298" s="180">
        <v>0</v>
      </c>
      <c r="AQ298" s="180">
        <v>0</v>
      </c>
      <c r="AR298" s="180">
        <v>0</v>
      </c>
      <c r="AS298" s="180">
        <v>0</v>
      </c>
      <c r="AT298" s="180">
        <v>0</v>
      </c>
      <c r="AU298" s="180">
        <v>0</v>
      </c>
      <c r="AV298" s="180">
        <v>0</v>
      </c>
      <c r="AW298" s="180">
        <v>0</v>
      </c>
      <c r="AX298" s="180">
        <v>0</v>
      </c>
      <c r="AY298" s="90"/>
      <c r="AZ298" s="180">
        <v>0</v>
      </c>
      <c r="BA298" s="180">
        <v>0</v>
      </c>
      <c r="BB298" s="180">
        <v>0</v>
      </c>
      <c r="BC298" s="180">
        <v>0</v>
      </c>
      <c r="BD298" s="180">
        <v>0</v>
      </c>
      <c r="BE298" s="180">
        <v>0</v>
      </c>
      <c r="BF298" s="180">
        <v>0</v>
      </c>
      <c r="BG298" s="181"/>
      <c r="BH298" s="90"/>
      <c r="BI298" s="180">
        <v>0</v>
      </c>
      <c r="BJ298" s="180">
        <v>0</v>
      </c>
      <c r="BK298" s="180">
        <v>0</v>
      </c>
      <c r="BL298" s="90"/>
      <c r="BN298" s="90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78"/>
    </row>
    <row r="299" spans="2:84" ht="15" hidden="1" customHeight="1" x14ac:dyDescent="0.3">
      <c r="B299" s="90"/>
      <c r="C299" s="212">
        <v>286</v>
      </c>
      <c r="D299" s="212"/>
      <c r="E299" s="212"/>
      <c r="F299" s="245"/>
      <c r="G299" s="212"/>
      <c r="H299" s="212"/>
      <c r="I299" s="212"/>
      <c r="J299" s="270"/>
      <c r="K299" s="270"/>
      <c r="L299" s="251"/>
      <c r="M299" s="245"/>
      <c r="N299" s="217"/>
      <c r="O299" s="212"/>
      <c r="P299" s="269"/>
      <c r="Q299" s="254"/>
      <c r="R299" s="109"/>
      <c r="S299" s="156"/>
      <c r="T299" s="156"/>
      <c r="U299" s="156"/>
      <c r="V299" s="153">
        <f t="shared" si="8"/>
        <v>0</v>
      </c>
      <c r="W299" s="90"/>
      <c r="Y299" s="180">
        <v>0</v>
      </c>
      <c r="Z299" s="180">
        <v>0</v>
      </c>
      <c r="AA299" s="180">
        <v>0</v>
      </c>
      <c r="AB299" s="180">
        <v>0</v>
      </c>
      <c r="AC299" s="180">
        <v>0</v>
      </c>
      <c r="AD299" s="180">
        <v>0</v>
      </c>
      <c r="AE299" s="180">
        <v>0</v>
      </c>
      <c r="AF299" s="180">
        <v>0</v>
      </c>
      <c r="AG299" s="180">
        <v>0</v>
      </c>
      <c r="AH299" s="180">
        <v>0</v>
      </c>
      <c r="AI299" s="180">
        <v>0</v>
      </c>
      <c r="AJ299" s="180">
        <v>0</v>
      </c>
      <c r="AK299" s="180">
        <v>0</v>
      </c>
      <c r="AL299" s="180">
        <v>0</v>
      </c>
      <c r="AM299" s="180">
        <v>0</v>
      </c>
      <c r="AN299" s="180">
        <v>0</v>
      </c>
      <c r="AO299" s="180">
        <v>0</v>
      </c>
      <c r="AP299" s="180">
        <v>0</v>
      </c>
      <c r="AQ299" s="180">
        <v>0</v>
      </c>
      <c r="AR299" s="180">
        <v>0</v>
      </c>
      <c r="AS299" s="180">
        <v>0</v>
      </c>
      <c r="AT299" s="180">
        <v>0</v>
      </c>
      <c r="AU299" s="180">
        <v>0</v>
      </c>
      <c r="AV299" s="180">
        <v>0</v>
      </c>
      <c r="AW299" s="180">
        <v>0</v>
      </c>
      <c r="AX299" s="180">
        <v>0</v>
      </c>
      <c r="AY299" s="90"/>
      <c r="AZ299" s="180">
        <v>0</v>
      </c>
      <c r="BA299" s="180">
        <v>0</v>
      </c>
      <c r="BB299" s="180">
        <v>0</v>
      </c>
      <c r="BC299" s="180">
        <v>0</v>
      </c>
      <c r="BD299" s="180">
        <v>0</v>
      </c>
      <c r="BE299" s="180">
        <v>0</v>
      </c>
      <c r="BF299" s="180">
        <v>0</v>
      </c>
      <c r="BG299" s="181"/>
      <c r="BH299" s="90"/>
      <c r="BI299" s="180">
        <v>0</v>
      </c>
      <c r="BJ299" s="180">
        <v>0</v>
      </c>
      <c r="BK299" s="180">
        <v>0</v>
      </c>
      <c r="BL299" s="90"/>
      <c r="BN299" s="90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78"/>
    </row>
    <row r="300" spans="2:84" ht="15" hidden="1" customHeight="1" x14ac:dyDescent="0.3">
      <c r="B300" s="90"/>
      <c r="C300" s="212">
        <v>287</v>
      </c>
      <c r="D300" s="212"/>
      <c r="E300" s="212"/>
      <c r="F300" s="245"/>
      <c r="G300" s="212"/>
      <c r="H300" s="212"/>
      <c r="I300" s="212"/>
      <c r="J300" s="270"/>
      <c r="K300" s="270"/>
      <c r="L300" s="251"/>
      <c r="M300" s="245"/>
      <c r="N300" s="217"/>
      <c r="O300" s="212"/>
      <c r="P300" s="269"/>
      <c r="Q300" s="254"/>
      <c r="R300" s="109"/>
      <c r="S300" s="156"/>
      <c r="T300" s="156"/>
      <c r="U300" s="156"/>
      <c r="V300" s="153">
        <f t="shared" si="8"/>
        <v>0</v>
      </c>
      <c r="W300" s="90"/>
      <c r="Y300" s="180">
        <v>0</v>
      </c>
      <c r="Z300" s="180">
        <v>0</v>
      </c>
      <c r="AA300" s="180">
        <v>0</v>
      </c>
      <c r="AB300" s="180">
        <v>0</v>
      </c>
      <c r="AC300" s="180">
        <v>0</v>
      </c>
      <c r="AD300" s="180">
        <v>0</v>
      </c>
      <c r="AE300" s="180">
        <v>0</v>
      </c>
      <c r="AF300" s="180">
        <v>0</v>
      </c>
      <c r="AG300" s="180">
        <v>0</v>
      </c>
      <c r="AH300" s="180">
        <v>0</v>
      </c>
      <c r="AI300" s="180">
        <v>0</v>
      </c>
      <c r="AJ300" s="180">
        <v>0</v>
      </c>
      <c r="AK300" s="180">
        <v>0</v>
      </c>
      <c r="AL300" s="180">
        <v>0</v>
      </c>
      <c r="AM300" s="180">
        <v>0</v>
      </c>
      <c r="AN300" s="180">
        <v>0</v>
      </c>
      <c r="AO300" s="180">
        <v>0</v>
      </c>
      <c r="AP300" s="180">
        <v>0</v>
      </c>
      <c r="AQ300" s="180">
        <v>0</v>
      </c>
      <c r="AR300" s="180">
        <v>0</v>
      </c>
      <c r="AS300" s="180">
        <v>0</v>
      </c>
      <c r="AT300" s="180">
        <v>0</v>
      </c>
      <c r="AU300" s="180">
        <v>0</v>
      </c>
      <c r="AV300" s="180">
        <v>0</v>
      </c>
      <c r="AW300" s="180">
        <v>0</v>
      </c>
      <c r="AX300" s="180">
        <v>0</v>
      </c>
      <c r="AY300" s="90"/>
      <c r="AZ300" s="180">
        <v>0</v>
      </c>
      <c r="BA300" s="180">
        <v>0</v>
      </c>
      <c r="BB300" s="180">
        <v>0</v>
      </c>
      <c r="BC300" s="180">
        <v>0</v>
      </c>
      <c r="BD300" s="180">
        <v>0</v>
      </c>
      <c r="BE300" s="180">
        <v>0</v>
      </c>
      <c r="BF300" s="180">
        <v>0</v>
      </c>
      <c r="BG300" s="181"/>
      <c r="BH300" s="90"/>
      <c r="BI300" s="180">
        <v>0</v>
      </c>
      <c r="BJ300" s="180">
        <v>0</v>
      </c>
      <c r="BK300" s="180">
        <v>0</v>
      </c>
      <c r="BL300" s="90"/>
      <c r="BN300" s="90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78"/>
    </row>
    <row r="301" spans="2:84" ht="15" hidden="1" customHeight="1" x14ac:dyDescent="0.3">
      <c r="B301" s="90"/>
      <c r="C301" s="212">
        <v>288</v>
      </c>
      <c r="D301" s="212"/>
      <c r="E301" s="212"/>
      <c r="F301" s="245"/>
      <c r="G301" s="212"/>
      <c r="H301" s="212"/>
      <c r="I301" s="212"/>
      <c r="J301" s="270"/>
      <c r="K301" s="270"/>
      <c r="L301" s="251"/>
      <c r="M301" s="245"/>
      <c r="N301" s="217"/>
      <c r="O301" s="212"/>
      <c r="P301" s="269"/>
      <c r="Q301" s="254"/>
      <c r="R301" s="109"/>
      <c r="S301" s="156"/>
      <c r="T301" s="156"/>
      <c r="U301" s="156"/>
      <c r="V301" s="153">
        <f t="shared" si="8"/>
        <v>0</v>
      </c>
      <c r="W301" s="90"/>
      <c r="Y301" s="180">
        <v>0</v>
      </c>
      <c r="Z301" s="180">
        <v>0</v>
      </c>
      <c r="AA301" s="180">
        <v>0</v>
      </c>
      <c r="AB301" s="180">
        <v>0</v>
      </c>
      <c r="AC301" s="180">
        <v>0</v>
      </c>
      <c r="AD301" s="180">
        <v>0</v>
      </c>
      <c r="AE301" s="180">
        <v>0</v>
      </c>
      <c r="AF301" s="180">
        <v>0</v>
      </c>
      <c r="AG301" s="180">
        <v>0</v>
      </c>
      <c r="AH301" s="180">
        <v>0</v>
      </c>
      <c r="AI301" s="180">
        <v>0</v>
      </c>
      <c r="AJ301" s="180">
        <v>0</v>
      </c>
      <c r="AK301" s="180">
        <v>0</v>
      </c>
      <c r="AL301" s="180">
        <v>0</v>
      </c>
      <c r="AM301" s="180">
        <v>0</v>
      </c>
      <c r="AN301" s="180">
        <v>0</v>
      </c>
      <c r="AO301" s="180">
        <v>0</v>
      </c>
      <c r="AP301" s="180">
        <v>0</v>
      </c>
      <c r="AQ301" s="180">
        <v>0</v>
      </c>
      <c r="AR301" s="180">
        <v>0</v>
      </c>
      <c r="AS301" s="180">
        <v>0</v>
      </c>
      <c r="AT301" s="180">
        <v>0</v>
      </c>
      <c r="AU301" s="180">
        <v>0</v>
      </c>
      <c r="AV301" s="180">
        <v>0</v>
      </c>
      <c r="AW301" s="180">
        <v>0</v>
      </c>
      <c r="AX301" s="180">
        <v>0</v>
      </c>
      <c r="AY301" s="90"/>
      <c r="AZ301" s="180">
        <v>0</v>
      </c>
      <c r="BA301" s="180">
        <v>0</v>
      </c>
      <c r="BB301" s="180">
        <v>0</v>
      </c>
      <c r="BC301" s="180">
        <v>0</v>
      </c>
      <c r="BD301" s="180">
        <v>0</v>
      </c>
      <c r="BE301" s="180">
        <v>0</v>
      </c>
      <c r="BF301" s="180">
        <v>0</v>
      </c>
      <c r="BG301" s="181"/>
      <c r="BH301" s="90"/>
      <c r="BI301" s="180">
        <v>0</v>
      </c>
      <c r="BJ301" s="180">
        <v>0</v>
      </c>
      <c r="BK301" s="180">
        <v>0</v>
      </c>
      <c r="BL301" s="90"/>
      <c r="BN301" s="90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78"/>
    </row>
    <row r="302" spans="2:84" ht="15" hidden="1" customHeight="1" x14ac:dyDescent="0.3">
      <c r="B302" s="90"/>
      <c r="C302" s="212">
        <v>289</v>
      </c>
      <c r="D302" s="212"/>
      <c r="E302" s="212"/>
      <c r="F302" s="245"/>
      <c r="G302" s="212"/>
      <c r="H302" s="212"/>
      <c r="I302" s="212"/>
      <c r="J302" s="270"/>
      <c r="K302" s="270"/>
      <c r="L302" s="251"/>
      <c r="M302" s="245"/>
      <c r="N302" s="217"/>
      <c r="O302" s="212"/>
      <c r="P302" s="269"/>
      <c r="Q302" s="254"/>
      <c r="R302" s="109"/>
      <c r="S302" s="156"/>
      <c r="T302" s="156"/>
      <c r="U302" s="156"/>
      <c r="V302" s="153">
        <f t="shared" si="8"/>
        <v>0</v>
      </c>
      <c r="W302" s="90"/>
      <c r="Y302" s="180">
        <v>0</v>
      </c>
      <c r="Z302" s="180">
        <v>0</v>
      </c>
      <c r="AA302" s="180">
        <v>0</v>
      </c>
      <c r="AB302" s="180">
        <v>0</v>
      </c>
      <c r="AC302" s="180">
        <v>0</v>
      </c>
      <c r="AD302" s="180">
        <v>0</v>
      </c>
      <c r="AE302" s="180">
        <v>0</v>
      </c>
      <c r="AF302" s="180">
        <v>0</v>
      </c>
      <c r="AG302" s="180">
        <v>0</v>
      </c>
      <c r="AH302" s="180">
        <v>0</v>
      </c>
      <c r="AI302" s="180">
        <v>0</v>
      </c>
      <c r="AJ302" s="180">
        <v>0</v>
      </c>
      <c r="AK302" s="180">
        <v>0</v>
      </c>
      <c r="AL302" s="180">
        <v>0</v>
      </c>
      <c r="AM302" s="180">
        <v>0</v>
      </c>
      <c r="AN302" s="180">
        <v>0</v>
      </c>
      <c r="AO302" s="180">
        <v>0</v>
      </c>
      <c r="AP302" s="180">
        <v>0</v>
      </c>
      <c r="AQ302" s="180">
        <v>0</v>
      </c>
      <c r="AR302" s="180">
        <v>0</v>
      </c>
      <c r="AS302" s="180">
        <v>0</v>
      </c>
      <c r="AT302" s="180">
        <v>0</v>
      </c>
      <c r="AU302" s="180">
        <v>0</v>
      </c>
      <c r="AV302" s="180">
        <v>0</v>
      </c>
      <c r="AW302" s="180">
        <v>0</v>
      </c>
      <c r="AX302" s="180">
        <v>0</v>
      </c>
      <c r="AY302" s="90"/>
      <c r="AZ302" s="180">
        <v>0</v>
      </c>
      <c r="BA302" s="180">
        <v>0</v>
      </c>
      <c r="BB302" s="180">
        <v>0</v>
      </c>
      <c r="BC302" s="180">
        <v>0</v>
      </c>
      <c r="BD302" s="180">
        <v>0</v>
      </c>
      <c r="BE302" s="180">
        <v>0</v>
      </c>
      <c r="BF302" s="180">
        <v>0</v>
      </c>
      <c r="BG302" s="181"/>
      <c r="BH302" s="90"/>
      <c r="BI302" s="180">
        <v>0</v>
      </c>
      <c r="BJ302" s="180">
        <v>0</v>
      </c>
      <c r="BK302" s="180">
        <v>0</v>
      </c>
      <c r="BL302" s="90"/>
      <c r="BN302" s="90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78"/>
    </row>
    <row r="303" spans="2:84" ht="15" hidden="1" customHeight="1" x14ac:dyDescent="0.3">
      <c r="B303" s="90"/>
      <c r="C303" s="212">
        <v>290</v>
      </c>
      <c r="D303" s="212"/>
      <c r="E303" s="212"/>
      <c r="F303" s="245"/>
      <c r="G303" s="212"/>
      <c r="H303" s="212"/>
      <c r="I303" s="212"/>
      <c r="J303" s="270"/>
      <c r="K303" s="270"/>
      <c r="L303" s="251"/>
      <c r="M303" s="245"/>
      <c r="N303" s="217"/>
      <c r="O303" s="212"/>
      <c r="P303" s="269"/>
      <c r="Q303" s="254"/>
      <c r="R303" s="109"/>
      <c r="S303" s="156"/>
      <c r="T303" s="156"/>
      <c r="U303" s="156"/>
      <c r="V303" s="153">
        <f t="shared" si="8"/>
        <v>0</v>
      </c>
      <c r="W303" s="90"/>
      <c r="Y303" s="180">
        <v>0</v>
      </c>
      <c r="Z303" s="180">
        <v>0</v>
      </c>
      <c r="AA303" s="180">
        <v>0</v>
      </c>
      <c r="AB303" s="180">
        <v>0</v>
      </c>
      <c r="AC303" s="180">
        <v>0</v>
      </c>
      <c r="AD303" s="180">
        <v>0</v>
      </c>
      <c r="AE303" s="180">
        <v>0</v>
      </c>
      <c r="AF303" s="180">
        <v>0</v>
      </c>
      <c r="AG303" s="180">
        <v>0</v>
      </c>
      <c r="AH303" s="180">
        <v>0</v>
      </c>
      <c r="AI303" s="180">
        <v>0</v>
      </c>
      <c r="AJ303" s="180">
        <v>0</v>
      </c>
      <c r="AK303" s="180">
        <v>0</v>
      </c>
      <c r="AL303" s="180">
        <v>0</v>
      </c>
      <c r="AM303" s="180">
        <v>0</v>
      </c>
      <c r="AN303" s="180">
        <v>0</v>
      </c>
      <c r="AO303" s="180">
        <v>0</v>
      </c>
      <c r="AP303" s="180">
        <v>0</v>
      </c>
      <c r="AQ303" s="180">
        <v>0</v>
      </c>
      <c r="AR303" s="180">
        <v>0</v>
      </c>
      <c r="AS303" s="180">
        <v>0</v>
      </c>
      <c r="AT303" s="180">
        <v>0</v>
      </c>
      <c r="AU303" s="180">
        <v>0</v>
      </c>
      <c r="AV303" s="180">
        <v>0</v>
      </c>
      <c r="AW303" s="180">
        <v>0</v>
      </c>
      <c r="AX303" s="180">
        <v>0</v>
      </c>
      <c r="AY303" s="90"/>
      <c r="AZ303" s="180">
        <v>0</v>
      </c>
      <c r="BA303" s="180">
        <v>0</v>
      </c>
      <c r="BB303" s="180">
        <v>0</v>
      </c>
      <c r="BC303" s="180">
        <v>0</v>
      </c>
      <c r="BD303" s="180">
        <v>0</v>
      </c>
      <c r="BE303" s="180">
        <v>0</v>
      </c>
      <c r="BF303" s="180">
        <v>0</v>
      </c>
      <c r="BG303" s="181"/>
      <c r="BH303" s="90"/>
      <c r="BI303" s="180">
        <v>0</v>
      </c>
      <c r="BJ303" s="180">
        <v>0</v>
      </c>
      <c r="BK303" s="180">
        <v>0</v>
      </c>
      <c r="BL303" s="90"/>
      <c r="BN303" s="90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78"/>
    </row>
    <row r="304" spans="2:84" ht="15" hidden="1" customHeight="1" x14ac:dyDescent="0.3">
      <c r="B304" s="90"/>
      <c r="C304" s="212">
        <v>291</v>
      </c>
      <c r="D304" s="212"/>
      <c r="E304" s="212"/>
      <c r="F304" s="245"/>
      <c r="G304" s="212"/>
      <c r="H304" s="212"/>
      <c r="I304" s="212"/>
      <c r="J304" s="270"/>
      <c r="K304" s="270"/>
      <c r="L304" s="251"/>
      <c r="M304" s="245"/>
      <c r="N304" s="217"/>
      <c r="O304" s="212"/>
      <c r="P304" s="269"/>
      <c r="Q304" s="254"/>
      <c r="R304" s="109"/>
      <c r="S304" s="156"/>
      <c r="T304" s="156"/>
      <c r="U304" s="156"/>
      <c r="V304" s="153">
        <f t="shared" si="8"/>
        <v>0</v>
      </c>
      <c r="W304" s="90"/>
      <c r="Y304" s="180">
        <v>0</v>
      </c>
      <c r="Z304" s="180">
        <v>0</v>
      </c>
      <c r="AA304" s="180">
        <v>0</v>
      </c>
      <c r="AB304" s="180">
        <v>0</v>
      </c>
      <c r="AC304" s="180">
        <v>0</v>
      </c>
      <c r="AD304" s="180">
        <v>0</v>
      </c>
      <c r="AE304" s="180">
        <v>0</v>
      </c>
      <c r="AF304" s="180">
        <v>0</v>
      </c>
      <c r="AG304" s="180">
        <v>0</v>
      </c>
      <c r="AH304" s="180">
        <v>0</v>
      </c>
      <c r="AI304" s="180">
        <v>0</v>
      </c>
      <c r="AJ304" s="180">
        <v>0</v>
      </c>
      <c r="AK304" s="180">
        <v>0</v>
      </c>
      <c r="AL304" s="180">
        <v>0</v>
      </c>
      <c r="AM304" s="180">
        <v>0</v>
      </c>
      <c r="AN304" s="180">
        <v>0</v>
      </c>
      <c r="AO304" s="180">
        <v>0</v>
      </c>
      <c r="AP304" s="180">
        <v>0</v>
      </c>
      <c r="AQ304" s="180">
        <v>0</v>
      </c>
      <c r="AR304" s="180">
        <v>0</v>
      </c>
      <c r="AS304" s="180">
        <v>0</v>
      </c>
      <c r="AT304" s="180">
        <v>0</v>
      </c>
      <c r="AU304" s="180">
        <v>0</v>
      </c>
      <c r="AV304" s="180">
        <v>0</v>
      </c>
      <c r="AW304" s="180">
        <v>0</v>
      </c>
      <c r="AX304" s="180">
        <v>0</v>
      </c>
      <c r="AY304" s="90"/>
      <c r="AZ304" s="180">
        <v>0</v>
      </c>
      <c r="BA304" s="180">
        <v>0</v>
      </c>
      <c r="BB304" s="180">
        <v>0</v>
      </c>
      <c r="BC304" s="180">
        <v>0</v>
      </c>
      <c r="BD304" s="180">
        <v>0</v>
      </c>
      <c r="BE304" s="180">
        <v>0</v>
      </c>
      <c r="BF304" s="180">
        <v>0</v>
      </c>
      <c r="BG304" s="181"/>
      <c r="BH304" s="90"/>
      <c r="BI304" s="180">
        <v>0</v>
      </c>
      <c r="BJ304" s="180">
        <v>0</v>
      </c>
      <c r="BK304" s="180">
        <v>0</v>
      </c>
      <c r="BL304" s="90"/>
      <c r="BN304" s="90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78"/>
    </row>
    <row r="305" spans="2:84" ht="15" hidden="1" customHeight="1" x14ac:dyDescent="0.3">
      <c r="B305" s="90"/>
      <c r="C305" s="212">
        <v>292</v>
      </c>
      <c r="D305" s="212"/>
      <c r="E305" s="212"/>
      <c r="F305" s="245"/>
      <c r="G305" s="212"/>
      <c r="H305" s="212"/>
      <c r="I305" s="212"/>
      <c r="J305" s="270"/>
      <c r="K305" s="270"/>
      <c r="L305" s="251"/>
      <c r="M305" s="245"/>
      <c r="N305" s="217"/>
      <c r="O305" s="212"/>
      <c r="P305" s="254"/>
      <c r="Q305" s="254"/>
      <c r="R305" s="109"/>
      <c r="S305" s="156"/>
      <c r="T305" s="156"/>
      <c r="U305" s="156"/>
      <c r="V305" s="153">
        <f t="shared" si="8"/>
        <v>0</v>
      </c>
      <c r="W305" s="90"/>
      <c r="Y305" s="180">
        <v>0</v>
      </c>
      <c r="Z305" s="180">
        <v>0</v>
      </c>
      <c r="AA305" s="180">
        <v>0</v>
      </c>
      <c r="AB305" s="180">
        <v>0</v>
      </c>
      <c r="AC305" s="180">
        <v>0</v>
      </c>
      <c r="AD305" s="180">
        <v>0</v>
      </c>
      <c r="AE305" s="180">
        <v>0</v>
      </c>
      <c r="AF305" s="180">
        <v>0</v>
      </c>
      <c r="AG305" s="180">
        <v>0</v>
      </c>
      <c r="AH305" s="180">
        <v>0</v>
      </c>
      <c r="AI305" s="180">
        <v>0</v>
      </c>
      <c r="AJ305" s="180">
        <v>0</v>
      </c>
      <c r="AK305" s="180">
        <v>0</v>
      </c>
      <c r="AL305" s="180">
        <v>0</v>
      </c>
      <c r="AM305" s="180">
        <v>0</v>
      </c>
      <c r="AN305" s="180">
        <v>0</v>
      </c>
      <c r="AO305" s="180">
        <v>0</v>
      </c>
      <c r="AP305" s="180">
        <v>0</v>
      </c>
      <c r="AQ305" s="180">
        <v>0</v>
      </c>
      <c r="AR305" s="180">
        <v>0</v>
      </c>
      <c r="AS305" s="180">
        <v>0</v>
      </c>
      <c r="AT305" s="180">
        <v>0</v>
      </c>
      <c r="AU305" s="180">
        <v>0</v>
      </c>
      <c r="AV305" s="180">
        <v>0</v>
      </c>
      <c r="AW305" s="180">
        <v>0</v>
      </c>
      <c r="AX305" s="180">
        <v>0</v>
      </c>
      <c r="AY305" s="90"/>
      <c r="AZ305" s="180">
        <v>0</v>
      </c>
      <c r="BA305" s="180">
        <v>0</v>
      </c>
      <c r="BB305" s="180">
        <v>0</v>
      </c>
      <c r="BC305" s="180">
        <v>0</v>
      </c>
      <c r="BD305" s="180">
        <v>0</v>
      </c>
      <c r="BE305" s="180">
        <v>0</v>
      </c>
      <c r="BF305" s="180">
        <v>0</v>
      </c>
      <c r="BG305" s="181"/>
      <c r="BH305" s="90"/>
      <c r="BI305" s="180">
        <v>0</v>
      </c>
      <c r="BJ305" s="180">
        <v>0</v>
      </c>
      <c r="BK305" s="180">
        <v>0</v>
      </c>
      <c r="BL305" s="90"/>
      <c r="BN305" s="90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78"/>
    </row>
    <row r="306" spans="2:84" ht="15" hidden="1" customHeight="1" x14ac:dyDescent="0.3">
      <c r="B306" s="90"/>
      <c r="C306" s="212">
        <v>293</v>
      </c>
      <c r="D306" s="212"/>
      <c r="E306" s="212"/>
      <c r="F306" s="245"/>
      <c r="G306" s="212"/>
      <c r="H306" s="212"/>
      <c r="I306" s="212"/>
      <c r="J306" s="270"/>
      <c r="K306" s="270"/>
      <c r="L306" s="251"/>
      <c r="M306" s="245"/>
      <c r="N306" s="217"/>
      <c r="O306" s="212"/>
      <c r="P306" s="269"/>
      <c r="Q306" s="254"/>
      <c r="R306" s="109"/>
      <c r="S306" s="156"/>
      <c r="T306" s="156"/>
      <c r="U306" s="156"/>
      <c r="V306" s="153">
        <f t="shared" si="8"/>
        <v>0</v>
      </c>
      <c r="W306" s="90"/>
      <c r="Y306" s="180">
        <v>0</v>
      </c>
      <c r="Z306" s="180">
        <v>0</v>
      </c>
      <c r="AA306" s="180">
        <v>0</v>
      </c>
      <c r="AB306" s="180">
        <v>0</v>
      </c>
      <c r="AC306" s="180">
        <v>0</v>
      </c>
      <c r="AD306" s="180">
        <v>0</v>
      </c>
      <c r="AE306" s="180">
        <v>0</v>
      </c>
      <c r="AF306" s="180">
        <v>0</v>
      </c>
      <c r="AG306" s="180">
        <v>0</v>
      </c>
      <c r="AH306" s="180">
        <v>0</v>
      </c>
      <c r="AI306" s="180">
        <v>0</v>
      </c>
      <c r="AJ306" s="180">
        <v>0</v>
      </c>
      <c r="AK306" s="180">
        <v>0</v>
      </c>
      <c r="AL306" s="180">
        <v>0</v>
      </c>
      <c r="AM306" s="180">
        <v>0</v>
      </c>
      <c r="AN306" s="180">
        <v>0</v>
      </c>
      <c r="AO306" s="180">
        <v>0</v>
      </c>
      <c r="AP306" s="180">
        <v>0</v>
      </c>
      <c r="AQ306" s="180">
        <v>0</v>
      </c>
      <c r="AR306" s="180">
        <v>0</v>
      </c>
      <c r="AS306" s="180">
        <v>0</v>
      </c>
      <c r="AT306" s="180">
        <v>0</v>
      </c>
      <c r="AU306" s="180">
        <v>0</v>
      </c>
      <c r="AV306" s="180">
        <v>0</v>
      </c>
      <c r="AW306" s="180">
        <v>0</v>
      </c>
      <c r="AX306" s="180">
        <v>0</v>
      </c>
      <c r="AY306" s="90"/>
      <c r="AZ306" s="180">
        <v>0</v>
      </c>
      <c r="BA306" s="180">
        <v>0</v>
      </c>
      <c r="BB306" s="180">
        <v>0</v>
      </c>
      <c r="BC306" s="180">
        <v>0</v>
      </c>
      <c r="BD306" s="180">
        <v>0</v>
      </c>
      <c r="BE306" s="180">
        <v>0</v>
      </c>
      <c r="BF306" s="180">
        <v>0</v>
      </c>
      <c r="BG306" s="181"/>
      <c r="BH306" s="90"/>
      <c r="BI306" s="180">
        <v>0</v>
      </c>
      <c r="BJ306" s="180">
        <v>0</v>
      </c>
      <c r="BK306" s="180">
        <v>0</v>
      </c>
      <c r="BL306" s="90"/>
      <c r="BN306" s="90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78"/>
    </row>
    <row r="307" spans="2:84" ht="15" hidden="1" customHeight="1" x14ac:dyDescent="0.3">
      <c r="B307" s="90"/>
      <c r="C307" s="212">
        <v>294</v>
      </c>
      <c r="D307" s="212"/>
      <c r="E307" s="212"/>
      <c r="F307" s="245"/>
      <c r="G307" s="212"/>
      <c r="H307" s="212"/>
      <c r="I307" s="212"/>
      <c r="J307" s="270"/>
      <c r="K307" s="270"/>
      <c r="L307" s="251"/>
      <c r="M307" s="245"/>
      <c r="N307" s="217"/>
      <c r="O307" s="212"/>
      <c r="P307" s="269"/>
      <c r="Q307" s="254"/>
      <c r="R307" s="109"/>
      <c r="S307" s="156"/>
      <c r="T307" s="156"/>
      <c r="U307" s="156"/>
      <c r="V307" s="153">
        <f t="shared" si="8"/>
        <v>0</v>
      </c>
      <c r="W307" s="90"/>
      <c r="Y307" s="180">
        <v>0</v>
      </c>
      <c r="Z307" s="180">
        <v>0</v>
      </c>
      <c r="AA307" s="180">
        <v>0</v>
      </c>
      <c r="AB307" s="180">
        <v>0</v>
      </c>
      <c r="AC307" s="180">
        <v>0</v>
      </c>
      <c r="AD307" s="180">
        <v>0</v>
      </c>
      <c r="AE307" s="180">
        <v>0</v>
      </c>
      <c r="AF307" s="180">
        <v>0</v>
      </c>
      <c r="AG307" s="180">
        <v>0</v>
      </c>
      <c r="AH307" s="180">
        <v>0</v>
      </c>
      <c r="AI307" s="180">
        <v>0</v>
      </c>
      <c r="AJ307" s="180">
        <v>0</v>
      </c>
      <c r="AK307" s="180">
        <v>0</v>
      </c>
      <c r="AL307" s="180">
        <v>0</v>
      </c>
      <c r="AM307" s="180">
        <v>0</v>
      </c>
      <c r="AN307" s="180">
        <v>0</v>
      </c>
      <c r="AO307" s="180">
        <v>0</v>
      </c>
      <c r="AP307" s="180">
        <v>0</v>
      </c>
      <c r="AQ307" s="180">
        <v>0</v>
      </c>
      <c r="AR307" s="180">
        <v>0</v>
      </c>
      <c r="AS307" s="180">
        <v>0</v>
      </c>
      <c r="AT307" s="180">
        <v>0</v>
      </c>
      <c r="AU307" s="180">
        <v>0</v>
      </c>
      <c r="AV307" s="180">
        <v>0</v>
      </c>
      <c r="AW307" s="180">
        <v>0</v>
      </c>
      <c r="AX307" s="180">
        <v>0</v>
      </c>
      <c r="AY307" s="90"/>
      <c r="AZ307" s="180">
        <v>0</v>
      </c>
      <c r="BA307" s="180">
        <v>0</v>
      </c>
      <c r="BB307" s="180">
        <v>0</v>
      </c>
      <c r="BC307" s="180">
        <v>0</v>
      </c>
      <c r="BD307" s="180">
        <v>0</v>
      </c>
      <c r="BE307" s="180">
        <v>0</v>
      </c>
      <c r="BF307" s="180">
        <v>0</v>
      </c>
      <c r="BG307" s="181"/>
      <c r="BH307" s="90"/>
      <c r="BI307" s="180">
        <v>0</v>
      </c>
      <c r="BJ307" s="180">
        <v>0</v>
      </c>
      <c r="BK307" s="180">
        <v>0</v>
      </c>
      <c r="BL307" s="90"/>
      <c r="BN307" s="90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78"/>
    </row>
    <row r="308" spans="2:84" ht="15" hidden="1" customHeight="1" x14ac:dyDescent="0.3">
      <c r="B308" s="90"/>
      <c r="C308" s="212">
        <v>295</v>
      </c>
      <c r="D308" s="212"/>
      <c r="E308" s="212"/>
      <c r="F308" s="245"/>
      <c r="G308" s="212"/>
      <c r="H308" s="212"/>
      <c r="I308" s="212"/>
      <c r="J308" s="270"/>
      <c r="K308" s="270"/>
      <c r="L308" s="251"/>
      <c r="M308" s="245"/>
      <c r="N308" s="217"/>
      <c r="O308" s="212"/>
      <c r="P308" s="269"/>
      <c r="Q308" s="254"/>
      <c r="R308" s="109"/>
      <c r="S308" s="156"/>
      <c r="T308" s="156"/>
      <c r="U308" s="156"/>
      <c r="V308" s="153">
        <f t="shared" si="8"/>
        <v>0</v>
      </c>
      <c r="W308" s="90"/>
      <c r="Y308" s="180">
        <v>0</v>
      </c>
      <c r="Z308" s="180">
        <v>0</v>
      </c>
      <c r="AA308" s="180">
        <v>0</v>
      </c>
      <c r="AB308" s="180">
        <v>0</v>
      </c>
      <c r="AC308" s="180">
        <v>0</v>
      </c>
      <c r="AD308" s="180">
        <v>0</v>
      </c>
      <c r="AE308" s="180">
        <v>0</v>
      </c>
      <c r="AF308" s="180">
        <v>0</v>
      </c>
      <c r="AG308" s="180">
        <v>0</v>
      </c>
      <c r="AH308" s="180">
        <v>0</v>
      </c>
      <c r="AI308" s="180">
        <v>0</v>
      </c>
      <c r="AJ308" s="180">
        <v>0</v>
      </c>
      <c r="AK308" s="180">
        <v>0</v>
      </c>
      <c r="AL308" s="180">
        <v>0</v>
      </c>
      <c r="AM308" s="180">
        <v>0</v>
      </c>
      <c r="AN308" s="180">
        <v>0</v>
      </c>
      <c r="AO308" s="180">
        <v>0</v>
      </c>
      <c r="AP308" s="180">
        <v>0</v>
      </c>
      <c r="AQ308" s="180">
        <v>0</v>
      </c>
      <c r="AR308" s="180">
        <v>0</v>
      </c>
      <c r="AS308" s="180">
        <v>0</v>
      </c>
      <c r="AT308" s="180">
        <v>0</v>
      </c>
      <c r="AU308" s="180">
        <v>0</v>
      </c>
      <c r="AV308" s="180">
        <v>0</v>
      </c>
      <c r="AW308" s="180">
        <v>0</v>
      </c>
      <c r="AX308" s="180">
        <v>0</v>
      </c>
      <c r="AY308" s="90"/>
      <c r="AZ308" s="180">
        <v>0</v>
      </c>
      <c r="BA308" s="180">
        <v>0</v>
      </c>
      <c r="BB308" s="180">
        <v>0</v>
      </c>
      <c r="BC308" s="180">
        <v>0</v>
      </c>
      <c r="BD308" s="180">
        <v>0</v>
      </c>
      <c r="BE308" s="180">
        <v>0</v>
      </c>
      <c r="BF308" s="180">
        <v>0</v>
      </c>
      <c r="BG308" s="181"/>
      <c r="BH308" s="90"/>
      <c r="BI308" s="180">
        <v>0</v>
      </c>
      <c r="BJ308" s="180">
        <v>0</v>
      </c>
      <c r="BK308" s="180">
        <v>0</v>
      </c>
      <c r="BL308" s="90"/>
      <c r="BN308" s="90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78"/>
    </row>
    <row r="309" spans="2:84" ht="15" hidden="1" customHeight="1" x14ac:dyDescent="0.3">
      <c r="B309" s="90"/>
      <c r="C309" s="212">
        <v>296</v>
      </c>
      <c r="D309" s="212"/>
      <c r="E309" s="212"/>
      <c r="F309" s="245"/>
      <c r="G309" s="212"/>
      <c r="H309" s="212"/>
      <c r="I309" s="212"/>
      <c r="J309" s="270"/>
      <c r="K309" s="270"/>
      <c r="L309" s="251"/>
      <c r="M309" s="245"/>
      <c r="N309" s="217"/>
      <c r="O309" s="212"/>
      <c r="P309" s="269"/>
      <c r="Q309" s="254"/>
      <c r="R309" s="109"/>
      <c r="S309" s="156"/>
      <c r="T309" s="156"/>
      <c r="U309" s="156"/>
      <c r="V309" s="153">
        <f t="shared" si="8"/>
        <v>0</v>
      </c>
      <c r="W309" s="90"/>
      <c r="Y309" s="180">
        <v>0</v>
      </c>
      <c r="Z309" s="180">
        <v>0</v>
      </c>
      <c r="AA309" s="180">
        <v>0</v>
      </c>
      <c r="AB309" s="180">
        <v>0</v>
      </c>
      <c r="AC309" s="180">
        <v>0</v>
      </c>
      <c r="AD309" s="180">
        <v>0</v>
      </c>
      <c r="AE309" s="180">
        <v>0</v>
      </c>
      <c r="AF309" s="180">
        <v>0</v>
      </c>
      <c r="AG309" s="180">
        <v>0</v>
      </c>
      <c r="AH309" s="180">
        <v>0</v>
      </c>
      <c r="AI309" s="180">
        <v>0</v>
      </c>
      <c r="AJ309" s="180">
        <v>0</v>
      </c>
      <c r="AK309" s="180">
        <v>0</v>
      </c>
      <c r="AL309" s="180">
        <v>0</v>
      </c>
      <c r="AM309" s="180">
        <v>0</v>
      </c>
      <c r="AN309" s="180">
        <v>0</v>
      </c>
      <c r="AO309" s="180">
        <v>0</v>
      </c>
      <c r="AP309" s="180">
        <v>0</v>
      </c>
      <c r="AQ309" s="180">
        <v>0</v>
      </c>
      <c r="AR309" s="180">
        <v>0</v>
      </c>
      <c r="AS309" s="180">
        <v>0</v>
      </c>
      <c r="AT309" s="180">
        <v>0</v>
      </c>
      <c r="AU309" s="180">
        <v>0</v>
      </c>
      <c r="AV309" s="180">
        <v>0</v>
      </c>
      <c r="AW309" s="180">
        <v>0</v>
      </c>
      <c r="AX309" s="180">
        <v>0</v>
      </c>
      <c r="AY309" s="90"/>
      <c r="AZ309" s="180">
        <v>0</v>
      </c>
      <c r="BA309" s="180">
        <v>0</v>
      </c>
      <c r="BB309" s="180">
        <v>0</v>
      </c>
      <c r="BC309" s="180">
        <v>0</v>
      </c>
      <c r="BD309" s="180">
        <v>0</v>
      </c>
      <c r="BE309" s="180">
        <v>0</v>
      </c>
      <c r="BF309" s="180">
        <v>0</v>
      </c>
      <c r="BG309" s="181"/>
      <c r="BH309" s="90"/>
      <c r="BI309" s="180">
        <v>0</v>
      </c>
      <c r="BJ309" s="180">
        <v>0</v>
      </c>
      <c r="BK309" s="180">
        <v>0</v>
      </c>
      <c r="BL309" s="90"/>
      <c r="BN309" s="90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78"/>
    </row>
    <row r="310" spans="2:84" ht="15" hidden="1" customHeight="1" x14ac:dyDescent="0.3">
      <c r="B310" s="90"/>
      <c r="C310" s="212">
        <v>297</v>
      </c>
      <c r="D310" s="212"/>
      <c r="E310" s="212"/>
      <c r="F310" s="245"/>
      <c r="G310" s="212"/>
      <c r="H310" s="212"/>
      <c r="I310" s="212"/>
      <c r="J310" s="270"/>
      <c r="K310" s="270"/>
      <c r="L310" s="251"/>
      <c r="M310" s="245"/>
      <c r="N310" s="217"/>
      <c r="O310" s="212"/>
      <c r="P310" s="269"/>
      <c r="Q310" s="254"/>
      <c r="R310" s="109"/>
      <c r="S310" s="156"/>
      <c r="T310" s="156"/>
      <c r="U310" s="156"/>
      <c r="V310" s="153">
        <f t="shared" si="8"/>
        <v>0</v>
      </c>
      <c r="W310" s="90"/>
      <c r="Y310" s="180">
        <v>0</v>
      </c>
      <c r="Z310" s="180">
        <v>0</v>
      </c>
      <c r="AA310" s="180">
        <v>0</v>
      </c>
      <c r="AB310" s="180">
        <v>0</v>
      </c>
      <c r="AC310" s="180">
        <v>0</v>
      </c>
      <c r="AD310" s="180">
        <v>0</v>
      </c>
      <c r="AE310" s="180">
        <v>0</v>
      </c>
      <c r="AF310" s="180">
        <v>0</v>
      </c>
      <c r="AG310" s="180">
        <v>0</v>
      </c>
      <c r="AH310" s="180">
        <v>0</v>
      </c>
      <c r="AI310" s="180">
        <v>0</v>
      </c>
      <c r="AJ310" s="180">
        <v>0</v>
      </c>
      <c r="AK310" s="180">
        <v>0</v>
      </c>
      <c r="AL310" s="180">
        <v>0</v>
      </c>
      <c r="AM310" s="180">
        <v>0</v>
      </c>
      <c r="AN310" s="180">
        <v>0</v>
      </c>
      <c r="AO310" s="180">
        <v>0</v>
      </c>
      <c r="AP310" s="180">
        <v>0</v>
      </c>
      <c r="AQ310" s="180">
        <v>0</v>
      </c>
      <c r="AR310" s="180">
        <v>0</v>
      </c>
      <c r="AS310" s="180">
        <v>0</v>
      </c>
      <c r="AT310" s="180">
        <v>0</v>
      </c>
      <c r="AU310" s="180">
        <v>0</v>
      </c>
      <c r="AV310" s="180">
        <v>0</v>
      </c>
      <c r="AW310" s="180">
        <v>0</v>
      </c>
      <c r="AX310" s="180">
        <v>0</v>
      </c>
      <c r="AY310" s="90"/>
      <c r="AZ310" s="180">
        <v>0</v>
      </c>
      <c r="BA310" s="180">
        <v>0</v>
      </c>
      <c r="BB310" s="180">
        <v>0</v>
      </c>
      <c r="BC310" s="180">
        <v>0</v>
      </c>
      <c r="BD310" s="180">
        <v>0</v>
      </c>
      <c r="BE310" s="180">
        <v>0</v>
      </c>
      <c r="BF310" s="180">
        <v>0</v>
      </c>
      <c r="BG310" s="181"/>
      <c r="BH310" s="90"/>
      <c r="BI310" s="180">
        <v>0</v>
      </c>
      <c r="BJ310" s="180">
        <v>0</v>
      </c>
      <c r="BK310" s="180">
        <v>0</v>
      </c>
      <c r="BL310" s="90"/>
      <c r="BN310" s="90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78"/>
    </row>
    <row r="311" spans="2:84" ht="15" hidden="1" customHeight="1" x14ac:dyDescent="0.3">
      <c r="B311" s="90"/>
      <c r="C311" s="212">
        <v>298</v>
      </c>
      <c r="D311" s="212"/>
      <c r="E311" s="212"/>
      <c r="F311" s="245"/>
      <c r="G311" s="212"/>
      <c r="H311" s="212"/>
      <c r="I311" s="212"/>
      <c r="J311" s="270"/>
      <c r="K311" s="270"/>
      <c r="L311" s="251"/>
      <c r="M311" s="245"/>
      <c r="N311" s="217"/>
      <c r="O311" s="212"/>
      <c r="P311" s="269"/>
      <c r="Q311" s="254"/>
      <c r="R311" s="109"/>
      <c r="S311" s="156"/>
      <c r="T311" s="156"/>
      <c r="U311" s="156"/>
      <c r="V311" s="153">
        <f t="shared" si="8"/>
        <v>0</v>
      </c>
      <c r="W311" s="90"/>
      <c r="Y311" s="180">
        <v>0</v>
      </c>
      <c r="Z311" s="180">
        <v>0</v>
      </c>
      <c r="AA311" s="180">
        <v>0</v>
      </c>
      <c r="AB311" s="180">
        <v>0</v>
      </c>
      <c r="AC311" s="180">
        <v>0</v>
      </c>
      <c r="AD311" s="180">
        <v>0</v>
      </c>
      <c r="AE311" s="180">
        <v>0</v>
      </c>
      <c r="AF311" s="180">
        <v>0</v>
      </c>
      <c r="AG311" s="180">
        <v>0</v>
      </c>
      <c r="AH311" s="180">
        <v>0</v>
      </c>
      <c r="AI311" s="180">
        <v>0</v>
      </c>
      <c r="AJ311" s="180">
        <v>0</v>
      </c>
      <c r="AK311" s="180">
        <v>0</v>
      </c>
      <c r="AL311" s="180">
        <v>0</v>
      </c>
      <c r="AM311" s="180">
        <v>0</v>
      </c>
      <c r="AN311" s="180">
        <v>0</v>
      </c>
      <c r="AO311" s="180">
        <v>0</v>
      </c>
      <c r="AP311" s="180">
        <v>0</v>
      </c>
      <c r="AQ311" s="180">
        <v>0</v>
      </c>
      <c r="AR311" s="180">
        <v>0</v>
      </c>
      <c r="AS311" s="180">
        <v>0</v>
      </c>
      <c r="AT311" s="180">
        <v>0</v>
      </c>
      <c r="AU311" s="180">
        <v>0</v>
      </c>
      <c r="AV311" s="180">
        <v>0</v>
      </c>
      <c r="AW311" s="180">
        <v>0</v>
      </c>
      <c r="AX311" s="180">
        <v>0</v>
      </c>
      <c r="AY311" s="90"/>
      <c r="AZ311" s="180">
        <v>0</v>
      </c>
      <c r="BA311" s="180">
        <v>0</v>
      </c>
      <c r="BB311" s="180">
        <v>0</v>
      </c>
      <c r="BC311" s="180">
        <v>0</v>
      </c>
      <c r="BD311" s="180">
        <v>0</v>
      </c>
      <c r="BE311" s="180">
        <v>0</v>
      </c>
      <c r="BF311" s="180">
        <v>0</v>
      </c>
      <c r="BG311" s="181"/>
      <c r="BH311" s="90"/>
      <c r="BI311" s="180">
        <v>0</v>
      </c>
      <c r="BJ311" s="180">
        <v>0</v>
      </c>
      <c r="BK311" s="180">
        <v>0</v>
      </c>
      <c r="BL311" s="90"/>
      <c r="BN311" s="90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78"/>
    </row>
    <row r="312" spans="2:84" ht="15" hidden="1" customHeight="1" x14ac:dyDescent="0.3">
      <c r="B312" s="90"/>
      <c r="C312" s="212">
        <v>299</v>
      </c>
      <c r="D312" s="212"/>
      <c r="E312" s="212"/>
      <c r="F312" s="245"/>
      <c r="G312" s="212"/>
      <c r="H312" s="212"/>
      <c r="I312" s="212"/>
      <c r="J312" s="270"/>
      <c r="K312" s="270"/>
      <c r="L312" s="251"/>
      <c r="M312" s="245"/>
      <c r="N312" s="217"/>
      <c r="O312" s="212"/>
      <c r="P312" s="269"/>
      <c r="Q312" s="254"/>
      <c r="R312" s="109"/>
      <c r="S312" s="156"/>
      <c r="T312" s="156"/>
      <c r="U312" s="156"/>
      <c r="V312" s="153">
        <f t="shared" si="8"/>
        <v>0</v>
      </c>
      <c r="W312" s="90"/>
      <c r="Y312" s="180">
        <v>0</v>
      </c>
      <c r="Z312" s="180">
        <v>0</v>
      </c>
      <c r="AA312" s="180">
        <v>0</v>
      </c>
      <c r="AB312" s="180">
        <v>0</v>
      </c>
      <c r="AC312" s="180">
        <v>0</v>
      </c>
      <c r="AD312" s="180">
        <v>0</v>
      </c>
      <c r="AE312" s="180">
        <v>0</v>
      </c>
      <c r="AF312" s="180">
        <v>0</v>
      </c>
      <c r="AG312" s="180">
        <v>0</v>
      </c>
      <c r="AH312" s="180">
        <v>0</v>
      </c>
      <c r="AI312" s="180">
        <v>0</v>
      </c>
      <c r="AJ312" s="180">
        <v>0</v>
      </c>
      <c r="AK312" s="180">
        <v>0</v>
      </c>
      <c r="AL312" s="180">
        <v>0</v>
      </c>
      <c r="AM312" s="180">
        <v>0</v>
      </c>
      <c r="AN312" s="180">
        <v>0</v>
      </c>
      <c r="AO312" s="180">
        <v>0</v>
      </c>
      <c r="AP312" s="180">
        <v>0</v>
      </c>
      <c r="AQ312" s="180">
        <v>0</v>
      </c>
      <c r="AR312" s="180">
        <v>0</v>
      </c>
      <c r="AS312" s="180">
        <v>0</v>
      </c>
      <c r="AT312" s="180">
        <v>0</v>
      </c>
      <c r="AU312" s="180">
        <v>0</v>
      </c>
      <c r="AV312" s="180">
        <v>0</v>
      </c>
      <c r="AW312" s="180">
        <v>0</v>
      </c>
      <c r="AX312" s="180">
        <v>0</v>
      </c>
      <c r="AY312" s="90"/>
      <c r="AZ312" s="180">
        <v>0</v>
      </c>
      <c r="BA312" s="180">
        <v>0</v>
      </c>
      <c r="BB312" s="180">
        <v>0</v>
      </c>
      <c r="BC312" s="180">
        <v>0</v>
      </c>
      <c r="BD312" s="180">
        <v>0</v>
      </c>
      <c r="BE312" s="180">
        <v>0</v>
      </c>
      <c r="BF312" s="180">
        <v>0</v>
      </c>
      <c r="BG312" s="181"/>
      <c r="BH312" s="90"/>
      <c r="BI312" s="180">
        <v>0</v>
      </c>
      <c r="BJ312" s="180">
        <v>0</v>
      </c>
      <c r="BK312" s="180">
        <v>0</v>
      </c>
      <c r="BL312" s="90"/>
      <c r="BN312" s="90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78"/>
    </row>
    <row r="313" spans="2:84" ht="15" hidden="1" customHeight="1" x14ac:dyDescent="0.3">
      <c r="B313" s="90"/>
      <c r="C313" s="212">
        <v>300</v>
      </c>
      <c r="D313" s="212"/>
      <c r="E313" s="212"/>
      <c r="F313" s="245"/>
      <c r="G313" s="212"/>
      <c r="H313" s="212"/>
      <c r="I313" s="212"/>
      <c r="J313" s="270"/>
      <c r="K313" s="270"/>
      <c r="L313" s="251"/>
      <c r="M313" s="245"/>
      <c r="N313" s="217"/>
      <c r="O313" s="212"/>
      <c r="P313" s="269"/>
      <c r="Q313" s="254"/>
      <c r="R313" s="109"/>
      <c r="S313" s="156"/>
      <c r="T313" s="156"/>
      <c r="U313" s="156"/>
      <c r="V313" s="153">
        <f t="shared" si="8"/>
        <v>0</v>
      </c>
      <c r="W313" s="90"/>
      <c r="Y313" s="180">
        <v>0</v>
      </c>
      <c r="Z313" s="180">
        <v>0</v>
      </c>
      <c r="AA313" s="180">
        <v>0</v>
      </c>
      <c r="AB313" s="180">
        <v>0</v>
      </c>
      <c r="AC313" s="180">
        <v>0</v>
      </c>
      <c r="AD313" s="180">
        <v>0</v>
      </c>
      <c r="AE313" s="180">
        <v>0</v>
      </c>
      <c r="AF313" s="180">
        <v>0</v>
      </c>
      <c r="AG313" s="180">
        <v>0</v>
      </c>
      <c r="AH313" s="180">
        <v>0</v>
      </c>
      <c r="AI313" s="180">
        <v>0</v>
      </c>
      <c r="AJ313" s="180">
        <v>0</v>
      </c>
      <c r="AK313" s="180">
        <v>0</v>
      </c>
      <c r="AL313" s="180">
        <v>0</v>
      </c>
      <c r="AM313" s="180">
        <v>0</v>
      </c>
      <c r="AN313" s="180">
        <v>0</v>
      </c>
      <c r="AO313" s="180">
        <v>0</v>
      </c>
      <c r="AP313" s="180">
        <v>0</v>
      </c>
      <c r="AQ313" s="180">
        <v>0</v>
      </c>
      <c r="AR313" s="180">
        <v>0</v>
      </c>
      <c r="AS313" s="180">
        <v>0</v>
      </c>
      <c r="AT313" s="180">
        <v>0</v>
      </c>
      <c r="AU313" s="180">
        <v>0</v>
      </c>
      <c r="AV313" s="180">
        <v>0</v>
      </c>
      <c r="AW313" s="180">
        <v>0</v>
      </c>
      <c r="AX313" s="180">
        <v>0</v>
      </c>
      <c r="AY313" s="90"/>
      <c r="AZ313" s="180">
        <v>0</v>
      </c>
      <c r="BA313" s="180">
        <v>0</v>
      </c>
      <c r="BB313" s="180">
        <v>0</v>
      </c>
      <c r="BC313" s="180">
        <v>0</v>
      </c>
      <c r="BD313" s="180">
        <v>0</v>
      </c>
      <c r="BE313" s="180">
        <v>0</v>
      </c>
      <c r="BF313" s="180">
        <v>0</v>
      </c>
      <c r="BG313" s="181"/>
      <c r="BH313" s="90"/>
      <c r="BI313" s="180">
        <v>0</v>
      </c>
      <c r="BJ313" s="180">
        <v>0</v>
      </c>
      <c r="BK313" s="180">
        <v>0</v>
      </c>
      <c r="BL313" s="90"/>
      <c r="BN313" s="90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78"/>
    </row>
    <row r="314" spans="2:84" ht="15" hidden="1" customHeight="1" x14ac:dyDescent="0.3">
      <c r="B314" s="90"/>
      <c r="C314" s="212">
        <v>301</v>
      </c>
      <c r="D314" s="212"/>
      <c r="E314" s="212"/>
      <c r="F314" s="245"/>
      <c r="G314" s="212"/>
      <c r="H314" s="212"/>
      <c r="I314" s="212"/>
      <c r="J314" s="270"/>
      <c r="K314" s="270"/>
      <c r="L314" s="251"/>
      <c r="M314" s="245"/>
      <c r="N314" s="217"/>
      <c r="O314" s="212"/>
      <c r="P314" s="269"/>
      <c r="Q314" s="254"/>
      <c r="R314" s="109"/>
      <c r="S314" s="156"/>
      <c r="T314" s="156"/>
      <c r="U314" s="156"/>
      <c r="V314" s="153">
        <f t="shared" si="8"/>
        <v>0</v>
      </c>
      <c r="W314" s="90"/>
      <c r="Y314" s="180">
        <v>0</v>
      </c>
      <c r="Z314" s="180">
        <v>0</v>
      </c>
      <c r="AA314" s="180">
        <v>0</v>
      </c>
      <c r="AB314" s="180">
        <v>0</v>
      </c>
      <c r="AC314" s="180">
        <v>0</v>
      </c>
      <c r="AD314" s="180">
        <v>0</v>
      </c>
      <c r="AE314" s="180">
        <v>0</v>
      </c>
      <c r="AF314" s="180">
        <v>0</v>
      </c>
      <c r="AG314" s="180">
        <v>0</v>
      </c>
      <c r="AH314" s="180">
        <v>0</v>
      </c>
      <c r="AI314" s="180">
        <v>0</v>
      </c>
      <c r="AJ314" s="180">
        <v>0</v>
      </c>
      <c r="AK314" s="180">
        <v>0</v>
      </c>
      <c r="AL314" s="180">
        <v>0</v>
      </c>
      <c r="AM314" s="180">
        <v>0</v>
      </c>
      <c r="AN314" s="180">
        <v>0</v>
      </c>
      <c r="AO314" s="180">
        <v>0</v>
      </c>
      <c r="AP314" s="180">
        <v>0</v>
      </c>
      <c r="AQ314" s="180">
        <v>0</v>
      </c>
      <c r="AR314" s="180">
        <v>0</v>
      </c>
      <c r="AS314" s="180">
        <v>0</v>
      </c>
      <c r="AT314" s="180">
        <v>0</v>
      </c>
      <c r="AU314" s="180">
        <v>0</v>
      </c>
      <c r="AV314" s="180">
        <v>0</v>
      </c>
      <c r="AW314" s="180">
        <v>0</v>
      </c>
      <c r="AX314" s="180">
        <v>0</v>
      </c>
      <c r="AY314" s="90"/>
      <c r="AZ314" s="180">
        <v>0</v>
      </c>
      <c r="BA314" s="180">
        <v>0</v>
      </c>
      <c r="BB314" s="180">
        <v>0</v>
      </c>
      <c r="BC314" s="180">
        <v>0</v>
      </c>
      <c r="BD314" s="180">
        <v>0</v>
      </c>
      <c r="BE314" s="180">
        <v>0</v>
      </c>
      <c r="BF314" s="180">
        <v>0</v>
      </c>
      <c r="BG314" s="181"/>
      <c r="BH314" s="90"/>
      <c r="BI314" s="180">
        <v>0</v>
      </c>
      <c r="BJ314" s="180">
        <v>0</v>
      </c>
      <c r="BK314" s="180">
        <v>0</v>
      </c>
      <c r="BL314" s="90"/>
      <c r="BN314" s="90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78"/>
    </row>
    <row r="315" spans="2:84" ht="15" hidden="1" customHeight="1" x14ac:dyDescent="0.3">
      <c r="B315" s="90"/>
      <c r="C315" s="212">
        <v>302</v>
      </c>
      <c r="D315" s="212"/>
      <c r="E315" s="212"/>
      <c r="F315" s="245"/>
      <c r="G315" s="212"/>
      <c r="H315" s="212"/>
      <c r="I315" s="212"/>
      <c r="J315" s="270"/>
      <c r="K315" s="270"/>
      <c r="L315" s="251"/>
      <c r="M315" s="245"/>
      <c r="N315" s="217"/>
      <c r="O315" s="212"/>
      <c r="P315" s="254"/>
      <c r="Q315" s="254"/>
      <c r="R315" s="109"/>
      <c r="S315" s="156"/>
      <c r="T315" s="156"/>
      <c r="U315" s="156"/>
      <c r="V315" s="153">
        <f t="shared" si="8"/>
        <v>0</v>
      </c>
      <c r="W315" s="90"/>
      <c r="Y315" s="180">
        <v>0</v>
      </c>
      <c r="Z315" s="180">
        <v>0</v>
      </c>
      <c r="AA315" s="180">
        <v>0</v>
      </c>
      <c r="AB315" s="180">
        <v>0</v>
      </c>
      <c r="AC315" s="180">
        <v>0</v>
      </c>
      <c r="AD315" s="180">
        <v>0</v>
      </c>
      <c r="AE315" s="180">
        <v>0</v>
      </c>
      <c r="AF315" s="180">
        <v>0</v>
      </c>
      <c r="AG315" s="180">
        <v>0</v>
      </c>
      <c r="AH315" s="180">
        <v>0</v>
      </c>
      <c r="AI315" s="180">
        <v>0</v>
      </c>
      <c r="AJ315" s="180">
        <v>0</v>
      </c>
      <c r="AK315" s="180">
        <v>0</v>
      </c>
      <c r="AL315" s="180">
        <v>0</v>
      </c>
      <c r="AM315" s="180">
        <v>0</v>
      </c>
      <c r="AN315" s="180">
        <v>0</v>
      </c>
      <c r="AO315" s="180">
        <v>0</v>
      </c>
      <c r="AP315" s="180">
        <v>0</v>
      </c>
      <c r="AQ315" s="180">
        <v>0</v>
      </c>
      <c r="AR315" s="180">
        <v>0</v>
      </c>
      <c r="AS315" s="180">
        <v>0</v>
      </c>
      <c r="AT315" s="180">
        <v>0</v>
      </c>
      <c r="AU315" s="180">
        <v>0</v>
      </c>
      <c r="AV315" s="180">
        <v>0</v>
      </c>
      <c r="AW315" s="180">
        <v>0</v>
      </c>
      <c r="AX315" s="180">
        <v>0</v>
      </c>
      <c r="AY315" s="90"/>
      <c r="AZ315" s="180">
        <v>0</v>
      </c>
      <c r="BA315" s="180">
        <v>0</v>
      </c>
      <c r="BB315" s="180">
        <v>0</v>
      </c>
      <c r="BC315" s="180">
        <v>0</v>
      </c>
      <c r="BD315" s="180">
        <v>0</v>
      </c>
      <c r="BE315" s="180">
        <v>0</v>
      </c>
      <c r="BF315" s="180">
        <v>0</v>
      </c>
      <c r="BG315" s="181"/>
      <c r="BH315" s="90"/>
      <c r="BI315" s="180">
        <v>0</v>
      </c>
      <c r="BJ315" s="180">
        <v>0</v>
      </c>
      <c r="BK315" s="180">
        <v>0</v>
      </c>
      <c r="BL315" s="90"/>
      <c r="BN315" s="90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78"/>
    </row>
    <row r="316" spans="2:84" ht="15" hidden="1" customHeight="1" x14ac:dyDescent="0.3">
      <c r="B316" s="90"/>
      <c r="C316" s="212">
        <v>303</v>
      </c>
      <c r="D316" s="212"/>
      <c r="E316" s="212"/>
      <c r="F316" s="245"/>
      <c r="G316" s="212"/>
      <c r="H316" s="212"/>
      <c r="I316" s="212"/>
      <c r="J316" s="270"/>
      <c r="K316" s="270"/>
      <c r="L316" s="251"/>
      <c r="M316" s="245"/>
      <c r="N316" s="217"/>
      <c r="O316" s="212"/>
      <c r="P316" s="269"/>
      <c r="Q316" s="254"/>
      <c r="R316" s="109"/>
      <c r="S316" s="156"/>
      <c r="T316" s="156"/>
      <c r="U316" s="156"/>
      <c r="V316" s="153">
        <f t="shared" si="8"/>
        <v>0</v>
      </c>
      <c r="W316" s="90"/>
      <c r="Y316" s="180">
        <v>0</v>
      </c>
      <c r="Z316" s="180">
        <v>0</v>
      </c>
      <c r="AA316" s="180">
        <v>0</v>
      </c>
      <c r="AB316" s="180">
        <v>0</v>
      </c>
      <c r="AC316" s="180">
        <v>0</v>
      </c>
      <c r="AD316" s="180">
        <v>0</v>
      </c>
      <c r="AE316" s="180">
        <v>0</v>
      </c>
      <c r="AF316" s="180">
        <v>0</v>
      </c>
      <c r="AG316" s="180">
        <v>0</v>
      </c>
      <c r="AH316" s="180">
        <v>0</v>
      </c>
      <c r="AI316" s="180">
        <v>0</v>
      </c>
      <c r="AJ316" s="180">
        <v>0</v>
      </c>
      <c r="AK316" s="180">
        <v>0</v>
      </c>
      <c r="AL316" s="180">
        <v>0</v>
      </c>
      <c r="AM316" s="180">
        <v>0</v>
      </c>
      <c r="AN316" s="180">
        <v>0</v>
      </c>
      <c r="AO316" s="180">
        <v>0</v>
      </c>
      <c r="AP316" s="180">
        <v>0</v>
      </c>
      <c r="AQ316" s="180">
        <v>0</v>
      </c>
      <c r="AR316" s="180">
        <v>0</v>
      </c>
      <c r="AS316" s="180">
        <v>0</v>
      </c>
      <c r="AT316" s="180">
        <v>0</v>
      </c>
      <c r="AU316" s="180">
        <v>0</v>
      </c>
      <c r="AV316" s="180">
        <v>0</v>
      </c>
      <c r="AW316" s="180">
        <v>0</v>
      </c>
      <c r="AX316" s="180">
        <v>0</v>
      </c>
      <c r="AY316" s="90"/>
      <c r="AZ316" s="180">
        <v>0</v>
      </c>
      <c r="BA316" s="180">
        <v>0</v>
      </c>
      <c r="BB316" s="180">
        <v>0</v>
      </c>
      <c r="BC316" s="180">
        <v>0</v>
      </c>
      <c r="BD316" s="180">
        <v>0</v>
      </c>
      <c r="BE316" s="180">
        <v>0</v>
      </c>
      <c r="BF316" s="180">
        <v>0</v>
      </c>
      <c r="BG316" s="181"/>
      <c r="BH316" s="90"/>
      <c r="BI316" s="180">
        <v>0</v>
      </c>
      <c r="BJ316" s="180">
        <v>0</v>
      </c>
      <c r="BK316" s="180">
        <v>0</v>
      </c>
      <c r="BL316" s="90"/>
      <c r="BN316" s="90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78"/>
    </row>
    <row r="317" spans="2:84" ht="15" hidden="1" customHeight="1" x14ac:dyDescent="0.3">
      <c r="B317" s="90"/>
      <c r="C317" s="212">
        <v>304</v>
      </c>
      <c r="D317" s="212"/>
      <c r="E317" s="212"/>
      <c r="F317" s="245"/>
      <c r="G317" s="212"/>
      <c r="H317" s="212"/>
      <c r="I317" s="212"/>
      <c r="J317" s="270"/>
      <c r="K317" s="270"/>
      <c r="L317" s="251"/>
      <c r="M317" s="245"/>
      <c r="N317" s="217"/>
      <c r="O317" s="212"/>
      <c r="P317" s="269"/>
      <c r="Q317" s="254"/>
      <c r="R317" s="109"/>
      <c r="S317" s="156"/>
      <c r="T317" s="156"/>
      <c r="U317" s="156"/>
      <c r="V317" s="153">
        <f t="shared" si="8"/>
        <v>0</v>
      </c>
      <c r="W317" s="90"/>
      <c r="Y317" s="180">
        <v>0</v>
      </c>
      <c r="Z317" s="180">
        <v>0</v>
      </c>
      <c r="AA317" s="180">
        <v>0</v>
      </c>
      <c r="AB317" s="180">
        <v>0</v>
      </c>
      <c r="AC317" s="180">
        <v>0</v>
      </c>
      <c r="AD317" s="180">
        <v>0</v>
      </c>
      <c r="AE317" s="180">
        <v>0</v>
      </c>
      <c r="AF317" s="180">
        <v>0</v>
      </c>
      <c r="AG317" s="180">
        <v>0</v>
      </c>
      <c r="AH317" s="180">
        <v>0</v>
      </c>
      <c r="AI317" s="180">
        <v>0</v>
      </c>
      <c r="AJ317" s="180">
        <v>0</v>
      </c>
      <c r="AK317" s="180">
        <v>0</v>
      </c>
      <c r="AL317" s="180">
        <v>0</v>
      </c>
      <c r="AM317" s="180">
        <v>0</v>
      </c>
      <c r="AN317" s="180">
        <v>0</v>
      </c>
      <c r="AO317" s="180">
        <v>0</v>
      </c>
      <c r="AP317" s="180">
        <v>0</v>
      </c>
      <c r="AQ317" s="180">
        <v>0</v>
      </c>
      <c r="AR317" s="180">
        <v>0</v>
      </c>
      <c r="AS317" s="180">
        <v>0</v>
      </c>
      <c r="AT317" s="180">
        <v>0</v>
      </c>
      <c r="AU317" s="180">
        <v>0</v>
      </c>
      <c r="AV317" s="180">
        <v>0</v>
      </c>
      <c r="AW317" s="180">
        <v>0</v>
      </c>
      <c r="AX317" s="180">
        <v>0</v>
      </c>
      <c r="AY317" s="90"/>
      <c r="AZ317" s="180">
        <v>0</v>
      </c>
      <c r="BA317" s="180">
        <v>0</v>
      </c>
      <c r="BB317" s="180">
        <v>0</v>
      </c>
      <c r="BC317" s="180">
        <v>0</v>
      </c>
      <c r="BD317" s="180">
        <v>0</v>
      </c>
      <c r="BE317" s="180">
        <v>0</v>
      </c>
      <c r="BF317" s="180">
        <v>0</v>
      </c>
      <c r="BG317" s="181"/>
      <c r="BH317" s="90"/>
      <c r="BI317" s="180">
        <v>0</v>
      </c>
      <c r="BJ317" s="180">
        <v>0</v>
      </c>
      <c r="BK317" s="180">
        <v>0</v>
      </c>
      <c r="BL317" s="90"/>
      <c r="BN317" s="90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78"/>
    </row>
    <row r="318" spans="2:84" ht="15" hidden="1" customHeight="1" x14ac:dyDescent="0.3">
      <c r="B318" s="90"/>
      <c r="C318" s="212">
        <v>305</v>
      </c>
      <c r="D318" s="212"/>
      <c r="E318" s="212"/>
      <c r="F318" s="245"/>
      <c r="G318" s="212"/>
      <c r="H318" s="212"/>
      <c r="I318" s="212"/>
      <c r="J318" s="270"/>
      <c r="K318" s="270"/>
      <c r="L318" s="251"/>
      <c r="M318" s="245"/>
      <c r="N318" s="217"/>
      <c r="O318" s="212"/>
      <c r="P318" s="269"/>
      <c r="Q318" s="254"/>
      <c r="R318" s="109"/>
      <c r="S318" s="156"/>
      <c r="T318" s="156"/>
      <c r="U318" s="156"/>
      <c r="V318" s="153">
        <f t="shared" si="8"/>
        <v>0</v>
      </c>
      <c r="W318" s="90"/>
      <c r="Y318" s="180">
        <v>0</v>
      </c>
      <c r="Z318" s="180">
        <v>0</v>
      </c>
      <c r="AA318" s="180">
        <v>0</v>
      </c>
      <c r="AB318" s="180">
        <v>0</v>
      </c>
      <c r="AC318" s="180">
        <v>0</v>
      </c>
      <c r="AD318" s="180">
        <v>0</v>
      </c>
      <c r="AE318" s="180">
        <v>0</v>
      </c>
      <c r="AF318" s="180">
        <v>0</v>
      </c>
      <c r="AG318" s="180">
        <v>0</v>
      </c>
      <c r="AH318" s="180">
        <v>0</v>
      </c>
      <c r="AI318" s="180">
        <v>0</v>
      </c>
      <c r="AJ318" s="180">
        <v>0</v>
      </c>
      <c r="AK318" s="180">
        <v>0</v>
      </c>
      <c r="AL318" s="180">
        <v>0</v>
      </c>
      <c r="AM318" s="180">
        <v>0</v>
      </c>
      <c r="AN318" s="180">
        <v>0</v>
      </c>
      <c r="AO318" s="180">
        <v>0</v>
      </c>
      <c r="AP318" s="180">
        <v>0</v>
      </c>
      <c r="AQ318" s="180">
        <v>0</v>
      </c>
      <c r="AR318" s="180">
        <v>0</v>
      </c>
      <c r="AS318" s="180">
        <v>0</v>
      </c>
      <c r="AT318" s="180">
        <v>0</v>
      </c>
      <c r="AU318" s="180">
        <v>0</v>
      </c>
      <c r="AV318" s="180">
        <v>0</v>
      </c>
      <c r="AW318" s="180">
        <v>0</v>
      </c>
      <c r="AX318" s="180">
        <v>0</v>
      </c>
      <c r="AY318" s="90"/>
      <c r="AZ318" s="180">
        <v>0</v>
      </c>
      <c r="BA318" s="180">
        <v>0</v>
      </c>
      <c r="BB318" s="180">
        <v>0</v>
      </c>
      <c r="BC318" s="180">
        <v>0</v>
      </c>
      <c r="BD318" s="180">
        <v>0</v>
      </c>
      <c r="BE318" s="180">
        <v>0</v>
      </c>
      <c r="BF318" s="180">
        <v>0</v>
      </c>
      <c r="BG318" s="181"/>
      <c r="BH318" s="90"/>
      <c r="BI318" s="180">
        <v>0</v>
      </c>
      <c r="BJ318" s="180">
        <v>0</v>
      </c>
      <c r="BK318" s="180">
        <v>0</v>
      </c>
      <c r="BL318" s="90"/>
      <c r="BN318" s="90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78"/>
    </row>
    <row r="319" spans="2:84" ht="15" hidden="1" customHeight="1" x14ac:dyDescent="0.3">
      <c r="B319" s="90"/>
      <c r="C319" s="212">
        <v>306</v>
      </c>
      <c r="D319" s="212"/>
      <c r="E319" s="212"/>
      <c r="F319" s="245"/>
      <c r="G319" s="212"/>
      <c r="H319" s="212"/>
      <c r="I319" s="212"/>
      <c r="J319" s="270"/>
      <c r="K319" s="270"/>
      <c r="L319" s="251"/>
      <c r="M319" s="245"/>
      <c r="N319" s="217"/>
      <c r="O319" s="212"/>
      <c r="P319" s="269"/>
      <c r="Q319" s="254"/>
      <c r="R319" s="109"/>
      <c r="S319" s="156"/>
      <c r="T319" s="156"/>
      <c r="U319" s="156"/>
      <c r="V319" s="153">
        <f t="shared" si="8"/>
        <v>0</v>
      </c>
      <c r="W319" s="90"/>
      <c r="Y319" s="180">
        <v>0</v>
      </c>
      <c r="Z319" s="180">
        <v>0</v>
      </c>
      <c r="AA319" s="180">
        <v>0</v>
      </c>
      <c r="AB319" s="180">
        <v>0</v>
      </c>
      <c r="AC319" s="180">
        <v>0</v>
      </c>
      <c r="AD319" s="180">
        <v>0</v>
      </c>
      <c r="AE319" s="180">
        <v>0</v>
      </c>
      <c r="AF319" s="180">
        <v>0</v>
      </c>
      <c r="AG319" s="180">
        <v>0</v>
      </c>
      <c r="AH319" s="180">
        <v>0</v>
      </c>
      <c r="AI319" s="180">
        <v>0</v>
      </c>
      <c r="AJ319" s="180">
        <v>0</v>
      </c>
      <c r="AK319" s="180">
        <v>0</v>
      </c>
      <c r="AL319" s="180">
        <v>0</v>
      </c>
      <c r="AM319" s="180">
        <v>0</v>
      </c>
      <c r="AN319" s="180">
        <v>0</v>
      </c>
      <c r="AO319" s="180">
        <v>0</v>
      </c>
      <c r="AP319" s="180">
        <v>0</v>
      </c>
      <c r="AQ319" s="180">
        <v>0</v>
      </c>
      <c r="AR319" s="180">
        <v>0</v>
      </c>
      <c r="AS319" s="180">
        <v>0</v>
      </c>
      <c r="AT319" s="180">
        <v>0</v>
      </c>
      <c r="AU319" s="180">
        <v>0</v>
      </c>
      <c r="AV319" s="180">
        <v>0</v>
      </c>
      <c r="AW319" s="180">
        <v>0</v>
      </c>
      <c r="AX319" s="180">
        <v>0</v>
      </c>
      <c r="AY319" s="90"/>
      <c r="AZ319" s="180">
        <v>0</v>
      </c>
      <c r="BA319" s="180">
        <v>0</v>
      </c>
      <c r="BB319" s="180">
        <v>0</v>
      </c>
      <c r="BC319" s="180">
        <v>0</v>
      </c>
      <c r="BD319" s="180">
        <v>0</v>
      </c>
      <c r="BE319" s="180">
        <v>0</v>
      </c>
      <c r="BF319" s="180">
        <v>0</v>
      </c>
      <c r="BG319" s="181"/>
      <c r="BH319" s="90"/>
      <c r="BI319" s="180">
        <v>0</v>
      </c>
      <c r="BJ319" s="180">
        <v>0</v>
      </c>
      <c r="BK319" s="180">
        <v>0</v>
      </c>
      <c r="BL319" s="90"/>
      <c r="BN319" s="90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78"/>
    </row>
    <row r="320" spans="2:84" ht="15" hidden="1" customHeight="1" x14ac:dyDescent="0.3">
      <c r="B320" s="90"/>
      <c r="C320" s="212">
        <v>307</v>
      </c>
      <c r="D320" s="212"/>
      <c r="E320" s="212"/>
      <c r="F320" s="245"/>
      <c r="G320" s="212"/>
      <c r="H320" s="212"/>
      <c r="I320" s="212"/>
      <c r="J320" s="270"/>
      <c r="K320" s="270"/>
      <c r="L320" s="251"/>
      <c r="M320" s="245"/>
      <c r="N320" s="217"/>
      <c r="O320" s="212"/>
      <c r="P320" s="269"/>
      <c r="Q320" s="254"/>
      <c r="R320" s="109"/>
      <c r="S320" s="156"/>
      <c r="T320" s="156"/>
      <c r="U320" s="156"/>
      <c r="V320" s="153">
        <f t="shared" si="8"/>
        <v>0</v>
      </c>
      <c r="W320" s="90"/>
      <c r="Y320" s="180">
        <v>0</v>
      </c>
      <c r="Z320" s="180">
        <v>0</v>
      </c>
      <c r="AA320" s="180">
        <v>0</v>
      </c>
      <c r="AB320" s="180">
        <v>0</v>
      </c>
      <c r="AC320" s="180">
        <v>0</v>
      </c>
      <c r="AD320" s="180">
        <v>0</v>
      </c>
      <c r="AE320" s="180">
        <v>0</v>
      </c>
      <c r="AF320" s="180">
        <v>0</v>
      </c>
      <c r="AG320" s="180">
        <v>0</v>
      </c>
      <c r="AH320" s="180">
        <v>0</v>
      </c>
      <c r="AI320" s="180">
        <v>0</v>
      </c>
      <c r="AJ320" s="180">
        <v>0</v>
      </c>
      <c r="AK320" s="180">
        <v>0</v>
      </c>
      <c r="AL320" s="180">
        <v>0</v>
      </c>
      <c r="AM320" s="180">
        <v>0</v>
      </c>
      <c r="AN320" s="180">
        <v>0</v>
      </c>
      <c r="AO320" s="180">
        <v>0</v>
      </c>
      <c r="AP320" s="180">
        <v>0</v>
      </c>
      <c r="AQ320" s="180">
        <v>0</v>
      </c>
      <c r="AR320" s="180">
        <v>0</v>
      </c>
      <c r="AS320" s="180">
        <v>0</v>
      </c>
      <c r="AT320" s="180">
        <v>0</v>
      </c>
      <c r="AU320" s="180">
        <v>0</v>
      </c>
      <c r="AV320" s="180">
        <v>0</v>
      </c>
      <c r="AW320" s="180">
        <v>0</v>
      </c>
      <c r="AX320" s="180">
        <v>0</v>
      </c>
      <c r="AY320" s="90"/>
      <c r="AZ320" s="180">
        <v>0</v>
      </c>
      <c r="BA320" s="180">
        <v>0</v>
      </c>
      <c r="BB320" s="180">
        <v>0</v>
      </c>
      <c r="BC320" s="180">
        <v>0</v>
      </c>
      <c r="BD320" s="180">
        <v>0</v>
      </c>
      <c r="BE320" s="180">
        <v>0</v>
      </c>
      <c r="BF320" s="180">
        <v>0</v>
      </c>
      <c r="BG320" s="181"/>
      <c r="BH320" s="90"/>
      <c r="BI320" s="180">
        <v>0</v>
      </c>
      <c r="BJ320" s="180">
        <v>0</v>
      </c>
      <c r="BK320" s="180">
        <v>0</v>
      </c>
      <c r="BL320" s="90"/>
      <c r="BN320" s="90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78"/>
    </row>
    <row r="321" spans="2:84" ht="15" hidden="1" customHeight="1" x14ac:dyDescent="0.3">
      <c r="B321" s="90"/>
      <c r="C321" s="212">
        <v>308</v>
      </c>
      <c r="D321" s="212"/>
      <c r="E321" s="212"/>
      <c r="F321" s="245"/>
      <c r="G321" s="212"/>
      <c r="H321" s="212"/>
      <c r="I321" s="212"/>
      <c r="J321" s="270"/>
      <c r="K321" s="270"/>
      <c r="L321" s="251"/>
      <c r="M321" s="245"/>
      <c r="N321" s="217"/>
      <c r="O321" s="212"/>
      <c r="P321" s="269"/>
      <c r="Q321" s="254"/>
      <c r="R321" s="109"/>
      <c r="S321" s="156"/>
      <c r="T321" s="156"/>
      <c r="U321" s="156"/>
      <c r="V321" s="153">
        <f t="shared" si="8"/>
        <v>0</v>
      </c>
      <c r="W321" s="90"/>
      <c r="Y321" s="180">
        <v>0</v>
      </c>
      <c r="Z321" s="180">
        <v>0</v>
      </c>
      <c r="AA321" s="180">
        <v>0</v>
      </c>
      <c r="AB321" s="180">
        <v>0</v>
      </c>
      <c r="AC321" s="180">
        <v>0</v>
      </c>
      <c r="AD321" s="180">
        <v>0</v>
      </c>
      <c r="AE321" s="180">
        <v>0</v>
      </c>
      <c r="AF321" s="180">
        <v>0</v>
      </c>
      <c r="AG321" s="180">
        <v>0</v>
      </c>
      <c r="AH321" s="180">
        <v>0</v>
      </c>
      <c r="AI321" s="180">
        <v>0</v>
      </c>
      <c r="AJ321" s="180">
        <v>0</v>
      </c>
      <c r="AK321" s="180">
        <v>0</v>
      </c>
      <c r="AL321" s="180">
        <v>0</v>
      </c>
      <c r="AM321" s="180">
        <v>0</v>
      </c>
      <c r="AN321" s="180">
        <v>0</v>
      </c>
      <c r="AO321" s="180">
        <v>0</v>
      </c>
      <c r="AP321" s="180">
        <v>0</v>
      </c>
      <c r="AQ321" s="180">
        <v>0</v>
      </c>
      <c r="AR321" s="180">
        <v>0</v>
      </c>
      <c r="AS321" s="180">
        <v>0</v>
      </c>
      <c r="AT321" s="180">
        <v>0</v>
      </c>
      <c r="AU321" s="180">
        <v>0</v>
      </c>
      <c r="AV321" s="180">
        <v>0</v>
      </c>
      <c r="AW321" s="180">
        <v>0</v>
      </c>
      <c r="AX321" s="180">
        <v>0</v>
      </c>
      <c r="AY321" s="90"/>
      <c r="AZ321" s="180">
        <v>0</v>
      </c>
      <c r="BA321" s="180">
        <v>0</v>
      </c>
      <c r="BB321" s="180">
        <v>0</v>
      </c>
      <c r="BC321" s="180">
        <v>0</v>
      </c>
      <c r="BD321" s="180">
        <v>0</v>
      </c>
      <c r="BE321" s="180">
        <v>0</v>
      </c>
      <c r="BF321" s="180">
        <v>0</v>
      </c>
      <c r="BG321" s="181"/>
      <c r="BH321" s="90"/>
      <c r="BI321" s="180">
        <v>0</v>
      </c>
      <c r="BJ321" s="180">
        <v>0</v>
      </c>
      <c r="BK321" s="180">
        <v>0</v>
      </c>
      <c r="BL321" s="90"/>
      <c r="BN321" s="90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78"/>
    </row>
    <row r="322" spans="2:84" ht="15" hidden="1" customHeight="1" x14ac:dyDescent="0.3">
      <c r="B322" s="90"/>
      <c r="C322" s="212">
        <v>309</v>
      </c>
      <c r="D322" s="212"/>
      <c r="E322" s="212"/>
      <c r="F322" s="245"/>
      <c r="G322" s="212"/>
      <c r="H322" s="212"/>
      <c r="I322" s="212"/>
      <c r="J322" s="270"/>
      <c r="K322" s="270"/>
      <c r="L322" s="251"/>
      <c r="M322" s="245"/>
      <c r="N322" s="217"/>
      <c r="O322" s="212"/>
      <c r="P322" s="269"/>
      <c r="Q322" s="254"/>
      <c r="R322" s="109"/>
      <c r="S322" s="156"/>
      <c r="T322" s="156"/>
      <c r="U322" s="156"/>
      <c r="V322" s="153">
        <f t="shared" si="8"/>
        <v>0</v>
      </c>
      <c r="W322" s="90"/>
      <c r="Y322" s="180">
        <v>0</v>
      </c>
      <c r="Z322" s="180">
        <v>0</v>
      </c>
      <c r="AA322" s="180">
        <v>0</v>
      </c>
      <c r="AB322" s="180">
        <v>0</v>
      </c>
      <c r="AC322" s="180">
        <v>0</v>
      </c>
      <c r="AD322" s="180">
        <v>0</v>
      </c>
      <c r="AE322" s="180">
        <v>0</v>
      </c>
      <c r="AF322" s="180">
        <v>0</v>
      </c>
      <c r="AG322" s="180">
        <v>0</v>
      </c>
      <c r="AH322" s="180">
        <v>0</v>
      </c>
      <c r="AI322" s="180">
        <v>0</v>
      </c>
      <c r="AJ322" s="180">
        <v>0</v>
      </c>
      <c r="AK322" s="180">
        <v>0</v>
      </c>
      <c r="AL322" s="180">
        <v>0</v>
      </c>
      <c r="AM322" s="180">
        <v>0</v>
      </c>
      <c r="AN322" s="180">
        <v>0</v>
      </c>
      <c r="AO322" s="180">
        <v>0</v>
      </c>
      <c r="AP322" s="180">
        <v>0</v>
      </c>
      <c r="AQ322" s="180">
        <v>0</v>
      </c>
      <c r="AR322" s="180">
        <v>0</v>
      </c>
      <c r="AS322" s="180">
        <v>0</v>
      </c>
      <c r="AT322" s="180">
        <v>0</v>
      </c>
      <c r="AU322" s="180">
        <v>0</v>
      </c>
      <c r="AV322" s="180">
        <v>0</v>
      </c>
      <c r="AW322" s="180">
        <v>0</v>
      </c>
      <c r="AX322" s="180">
        <v>0</v>
      </c>
      <c r="AY322" s="90"/>
      <c r="AZ322" s="180">
        <v>0</v>
      </c>
      <c r="BA322" s="180">
        <v>0</v>
      </c>
      <c r="BB322" s="180">
        <v>0</v>
      </c>
      <c r="BC322" s="180">
        <v>0</v>
      </c>
      <c r="BD322" s="180">
        <v>0</v>
      </c>
      <c r="BE322" s="180">
        <v>0</v>
      </c>
      <c r="BF322" s="180">
        <v>0</v>
      </c>
      <c r="BG322" s="181"/>
      <c r="BH322" s="90"/>
      <c r="BI322" s="180">
        <v>0</v>
      </c>
      <c r="BJ322" s="180">
        <v>0</v>
      </c>
      <c r="BK322" s="180">
        <v>0</v>
      </c>
      <c r="BL322" s="90"/>
      <c r="BN322" s="90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78"/>
    </row>
    <row r="323" spans="2:84" ht="15" hidden="1" customHeight="1" x14ac:dyDescent="0.3">
      <c r="B323" s="90"/>
      <c r="C323" s="212">
        <v>310</v>
      </c>
      <c r="D323" s="212"/>
      <c r="E323" s="212"/>
      <c r="F323" s="245"/>
      <c r="G323" s="212"/>
      <c r="H323" s="212"/>
      <c r="I323" s="212"/>
      <c r="J323" s="270"/>
      <c r="K323" s="270"/>
      <c r="L323" s="251"/>
      <c r="M323" s="245"/>
      <c r="N323" s="217"/>
      <c r="O323" s="212"/>
      <c r="P323" s="269"/>
      <c r="Q323" s="254"/>
      <c r="R323" s="109"/>
      <c r="S323" s="156"/>
      <c r="T323" s="156"/>
      <c r="U323" s="156"/>
      <c r="V323" s="153">
        <f t="shared" si="8"/>
        <v>0</v>
      </c>
      <c r="W323" s="90"/>
      <c r="Y323" s="180">
        <v>0</v>
      </c>
      <c r="Z323" s="180">
        <v>0</v>
      </c>
      <c r="AA323" s="180">
        <v>0</v>
      </c>
      <c r="AB323" s="180">
        <v>0</v>
      </c>
      <c r="AC323" s="180">
        <v>0</v>
      </c>
      <c r="AD323" s="180">
        <v>0</v>
      </c>
      <c r="AE323" s="180">
        <v>0</v>
      </c>
      <c r="AF323" s="180">
        <v>0</v>
      </c>
      <c r="AG323" s="180">
        <v>0</v>
      </c>
      <c r="AH323" s="180">
        <v>0</v>
      </c>
      <c r="AI323" s="180">
        <v>0</v>
      </c>
      <c r="AJ323" s="180">
        <v>0</v>
      </c>
      <c r="AK323" s="180">
        <v>0</v>
      </c>
      <c r="AL323" s="180">
        <v>0</v>
      </c>
      <c r="AM323" s="180">
        <v>0</v>
      </c>
      <c r="AN323" s="180">
        <v>0</v>
      </c>
      <c r="AO323" s="180">
        <v>0</v>
      </c>
      <c r="AP323" s="180">
        <v>0</v>
      </c>
      <c r="AQ323" s="180">
        <v>0</v>
      </c>
      <c r="AR323" s="180">
        <v>0</v>
      </c>
      <c r="AS323" s="180">
        <v>0</v>
      </c>
      <c r="AT323" s="180">
        <v>0</v>
      </c>
      <c r="AU323" s="180">
        <v>0</v>
      </c>
      <c r="AV323" s="180">
        <v>0</v>
      </c>
      <c r="AW323" s="180">
        <v>0</v>
      </c>
      <c r="AX323" s="180">
        <v>0</v>
      </c>
      <c r="AY323" s="90"/>
      <c r="AZ323" s="180">
        <v>0</v>
      </c>
      <c r="BA323" s="180">
        <v>0</v>
      </c>
      <c r="BB323" s="180">
        <v>0</v>
      </c>
      <c r="BC323" s="180">
        <v>0</v>
      </c>
      <c r="BD323" s="180">
        <v>0</v>
      </c>
      <c r="BE323" s="180">
        <v>0</v>
      </c>
      <c r="BF323" s="180">
        <v>0</v>
      </c>
      <c r="BG323" s="181"/>
      <c r="BH323" s="90"/>
      <c r="BI323" s="180">
        <v>0</v>
      </c>
      <c r="BJ323" s="180">
        <v>0</v>
      </c>
      <c r="BK323" s="180">
        <v>0</v>
      </c>
      <c r="BL323" s="90"/>
      <c r="BN323" s="90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78"/>
    </row>
    <row r="324" spans="2:84" ht="15" hidden="1" customHeight="1" x14ac:dyDescent="0.3">
      <c r="B324" s="90"/>
      <c r="C324" s="212">
        <v>311</v>
      </c>
      <c r="D324" s="212"/>
      <c r="E324" s="212"/>
      <c r="F324" s="245"/>
      <c r="G324" s="212"/>
      <c r="H324" s="212"/>
      <c r="I324" s="212"/>
      <c r="J324" s="270"/>
      <c r="K324" s="270"/>
      <c r="L324" s="251"/>
      <c r="M324" s="245"/>
      <c r="N324" s="217"/>
      <c r="O324" s="212"/>
      <c r="P324" s="269"/>
      <c r="Q324" s="254"/>
      <c r="R324" s="109"/>
      <c r="S324" s="156"/>
      <c r="T324" s="156"/>
      <c r="U324" s="156"/>
      <c r="V324" s="153">
        <f t="shared" si="8"/>
        <v>0</v>
      </c>
      <c r="W324" s="90"/>
      <c r="Y324" s="180">
        <v>0</v>
      </c>
      <c r="Z324" s="180">
        <v>0</v>
      </c>
      <c r="AA324" s="180">
        <v>0</v>
      </c>
      <c r="AB324" s="180">
        <v>0</v>
      </c>
      <c r="AC324" s="180">
        <v>0</v>
      </c>
      <c r="AD324" s="180">
        <v>0</v>
      </c>
      <c r="AE324" s="180">
        <v>0</v>
      </c>
      <c r="AF324" s="180">
        <v>0</v>
      </c>
      <c r="AG324" s="180">
        <v>0</v>
      </c>
      <c r="AH324" s="180">
        <v>0</v>
      </c>
      <c r="AI324" s="180">
        <v>0</v>
      </c>
      <c r="AJ324" s="180">
        <v>0</v>
      </c>
      <c r="AK324" s="180">
        <v>0</v>
      </c>
      <c r="AL324" s="180">
        <v>0</v>
      </c>
      <c r="AM324" s="180">
        <v>0</v>
      </c>
      <c r="AN324" s="180">
        <v>0</v>
      </c>
      <c r="AO324" s="180">
        <v>0</v>
      </c>
      <c r="AP324" s="180">
        <v>0</v>
      </c>
      <c r="AQ324" s="180">
        <v>0</v>
      </c>
      <c r="AR324" s="180">
        <v>0</v>
      </c>
      <c r="AS324" s="180">
        <v>0</v>
      </c>
      <c r="AT324" s="180">
        <v>0</v>
      </c>
      <c r="AU324" s="180">
        <v>0</v>
      </c>
      <c r="AV324" s="180">
        <v>0</v>
      </c>
      <c r="AW324" s="180">
        <v>0</v>
      </c>
      <c r="AX324" s="180">
        <v>0</v>
      </c>
      <c r="AY324" s="90"/>
      <c r="AZ324" s="180">
        <v>0</v>
      </c>
      <c r="BA324" s="180">
        <v>0</v>
      </c>
      <c r="BB324" s="180">
        <v>0</v>
      </c>
      <c r="BC324" s="180">
        <v>0</v>
      </c>
      <c r="BD324" s="180">
        <v>0</v>
      </c>
      <c r="BE324" s="180">
        <v>0</v>
      </c>
      <c r="BF324" s="180">
        <v>0</v>
      </c>
      <c r="BG324" s="181"/>
      <c r="BH324" s="90"/>
      <c r="BI324" s="180">
        <v>0</v>
      </c>
      <c r="BJ324" s="180">
        <v>0</v>
      </c>
      <c r="BK324" s="180">
        <v>0</v>
      </c>
      <c r="BL324" s="90"/>
      <c r="BN324" s="90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78"/>
    </row>
    <row r="325" spans="2:84" ht="15" hidden="1" customHeight="1" x14ac:dyDescent="0.3">
      <c r="B325" s="90"/>
      <c r="C325" s="212">
        <v>312</v>
      </c>
      <c r="D325" s="212"/>
      <c r="E325" s="212"/>
      <c r="F325" s="245"/>
      <c r="G325" s="212"/>
      <c r="H325" s="212"/>
      <c r="I325" s="212"/>
      <c r="J325" s="270"/>
      <c r="K325" s="270"/>
      <c r="L325" s="251"/>
      <c r="M325" s="245"/>
      <c r="N325" s="217"/>
      <c r="O325" s="212"/>
      <c r="P325" s="254"/>
      <c r="Q325" s="254"/>
      <c r="R325" s="109"/>
      <c r="S325" s="156"/>
      <c r="T325" s="156"/>
      <c r="U325" s="156"/>
      <c r="V325" s="153">
        <f t="shared" si="8"/>
        <v>0</v>
      </c>
      <c r="W325" s="90"/>
      <c r="Y325" s="180">
        <v>0</v>
      </c>
      <c r="Z325" s="180">
        <v>0</v>
      </c>
      <c r="AA325" s="180">
        <v>0</v>
      </c>
      <c r="AB325" s="180">
        <v>0</v>
      </c>
      <c r="AC325" s="180">
        <v>0</v>
      </c>
      <c r="AD325" s="180">
        <v>0</v>
      </c>
      <c r="AE325" s="180">
        <v>0</v>
      </c>
      <c r="AF325" s="180">
        <v>0</v>
      </c>
      <c r="AG325" s="180">
        <v>0</v>
      </c>
      <c r="AH325" s="180">
        <v>0</v>
      </c>
      <c r="AI325" s="180">
        <v>0</v>
      </c>
      <c r="AJ325" s="180">
        <v>0</v>
      </c>
      <c r="AK325" s="180">
        <v>0</v>
      </c>
      <c r="AL325" s="180">
        <v>0</v>
      </c>
      <c r="AM325" s="180">
        <v>0</v>
      </c>
      <c r="AN325" s="180">
        <v>0</v>
      </c>
      <c r="AO325" s="180">
        <v>0</v>
      </c>
      <c r="AP325" s="180">
        <v>0</v>
      </c>
      <c r="AQ325" s="180">
        <v>0</v>
      </c>
      <c r="AR325" s="180">
        <v>0</v>
      </c>
      <c r="AS325" s="180">
        <v>0</v>
      </c>
      <c r="AT325" s="180">
        <v>0</v>
      </c>
      <c r="AU325" s="180">
        <v>0</v>
      </c>
      <c r="AV325" s="180">
        <v>0</v>
      </c>
      <c r="AW325" s="180">
        <v>0</v>
      </c>
      <c r="AX325" s="180">
        <v>0</v>
      </c>
      <c r="AY325" s="90"/>
      <c r="AZ325" s="180">
        <v>0</v>
      </c>
      <c r="BA325" s="180">
        <v>0</v>
      </c>
      <c r="BB325" s="180">
        <v>0</v>
      </c>
      <c r="BC325" s="180">
        <v>0</v>
      </c>
      <c r="BD325" s="180">
        <v>0</v>
      </c>
      <c r="BE325" s="180">
        <v>0</v>
      </c>
      <c r="BF325" s="180">
        <v>0</v>
      </c>
      <c r="BG325" s="181"/>
      <c r="BH325" s="90"/>
      <c r="BI325" s="180">
        <v>0</v>
      </c>
      <c r="BJ325" s="180">
        <v>0</v>
      </c>
      <c r="BK325" s="180">
        <v>0</v>
      </c>
      <c r="BL325" s="90"/>
      <c r="BN325" s="90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78"/>
    </row>
    <row r="326" spans="2:84" ht="15" hidden="1" customHeight="1" x14ac:dyDescent="0.3">
      <c r="B326" s="90"/>
      <c r="C326" s="212">
        <v>313</v>
      </c>
      <c r="D326" s="212"/>
      <c r="E326" s="212"/>
      <c r="F326" s="245"/>
      <c r="G326" s="212"/>
      <c r="H326" s="212"/>
      <c r="I326" s="212"/>
      <c r="J326" s="270"/>
      <c r="K326" s="270"/>
      <c r="L326" s="251"/>
      <c r="M326" s="245"/>
      <c r="N326" s="217"/>
      <c r="O326" s="212"/>
      <c r="P326" s="269"/>
      <c r="Q326" s="254"/>
      <c r="R326" s="109"/>
      <c r="S326" s="156"/>
      <c r="T326" s="156"/>
      <c r="U326" s="156"/>
      <c r="V326" s="153">
        <f t="shared" si="8"/>
        <v>0</v>
      </c>
      <c r="W326" s="90"/>
      <c r="Y326" s="180">
        <v>0</v>
      </c>
      <c r="Z326" s="180">
        <v>0</v>
      </c>
      <c r="AA326" s="180">
        <v>0</v>
      </c>
      <c r="AB326" s="180">
        <v>0</v>
      </c>
      <c r="AC326" s="180">
        <v>0</v>
      </c>
      <c r="AD326" s="180">
        <v>0</v>
      </c>
      <c r="AE326" s="180">
        <v>0</v>
      </c>
      <c r="AF326" s="180">
        <v>0</v>
      </c>
      <c r="AG326" s="180">
        <v>0</v>
      </c>
      <c r="AH326" s="180">
        <v>0</v>
      </c>
      <c r="AI326" s="180">
        <v>0</v>
      </c>
      <c r="AJ326" s="180">
        <v>0</v>
      </c>
      <c r="AK326" s="180">
        <v>0</v>
      </c>
      <c r="AL326" s="180">
        <v>0</v>
      </c>
      <c r="AM326" s="180">
        <v>0</v>
      </c>
      <c r="AN326" s="180">
        <v>0</v>
      </c>
      <c r="AO326" s="180">
        <v>0</v>
      </c>
      <c r="AP326" s="180">
        <v>0</v>
      </c>
      <c r="AQ326" s="180">
        <v>0</v>
      </c>
      <c r="AR326" s="180">
        <v>0</v>
      </c>
      <c r="AS326" s="180">
        <v>0</v>
      </c>
      <c r="AT326" s="180">
        <v>0</v>
      </c>
      <c r="AU326" s="180">
        <v>0</v>
      </c>
      <c r="AV326" s="180">
        <v>0</v>
      </c>
      <c r="AW326" s="180">
        <v>0</v>
      </c>
      <c r="AX326" s="180">
        <v>0</v>
      </c>
      <c r="AY326" s="90"/>
      <c r="AZ326" s="180">
        <v>0</v>
      </c>
      <c r="BA326" s="180">
        <v>0</v>
      </c>
      <c r="BB326" s="180">
        <v>0</v>
      </c>
      <c r="BC326" s="180">
        <v>0</v>
      </c>
      <c r="BD326" s="180">
        <v>0</v>
      </c>
      <c r="BE326" s="180">
        <v>0</v>
      </c>
      <c r="BF326" s="180">
        <v>0</v>
      </c>
      <c r="BG326" s="181"/>
      <c r="BH326" s="90"/>
      <c r="BI326" s="180">
        <v>0</v>
      </c>
      <c r="BJ326" s="180">
        <v>0</v>
      </c>
      <c r="BK326" s="180">
        <v>0</v>
      </c>
      <c r="BL326" s="90"/>
      <c r="BN326" s="90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78"/>
    </row>
    <row r="327" spans="2:84" ht="15" hidden="1" customHeight="1" x14ac:dyDescent="0.3">
      <c r="B327" s="90"/>
      <c r="C327" s="212">
        <v>314</v>
      </c>
      <c r="D327" s="212"/>
      <c r="E327" s="212"/>
      <c r="F327" s="245"/>
      <c r="G327" s="212"/>
      <c r="H327" s="212"/>
      <c r="I327" s="212"/>
      <c r="J327" s="270"/>
      <c r="K327" s="270"/>
      <c r="L327" s="251"/>
      <c r="M327" s="245"/>
      <c r="N327" s="217"/>
      <c r="O327" s="212"/>
      <c r="P327" s="269"/>
      <c r="Q327" s="254"/>
      <c r="R327" s="109"/>
      <c r="S327" s="156"/>
      <c r="T327" s="156"/>
      <c r="U327" s="156"/>
      <c r="V327" s="153">
        <f t="shared" si="8"/>
        <v>0</v>
      </c>
      <c r="W327" s="90"/>
      <c r="Y327" s="180">
        <v>0</v>
      </c>
      <c r="Z327" s="180">
        <v>0</v>
      </c>
      <c r="AA327" s="180">
        <v>0</v>
      </c>
      <c r="AB327" s="180">
        <v>0</v>
      </c>
      <c r="AC327" s="180">
        <v>0</v>
      </c>
      <c r="AD327" s="180">
        <v>0</v>
      </c>
      <c r="AE327" s="180">
        <v>0</v>
      </c>
      <c r="AF327" s="180">
        <v>0</v>
      </c>
      <c r="AG327" s="180">
        <v>0</v>
      </c>
      <c r="AH327" s="180">
        <v>0</v>
      </c>
      <c r="AI327" s="180">
        <v>0</v>
      </c>
      <c r="AJ327" s="180">
        <v>0</v>
      </c>
      <c r="AK327" s="180">
        <v>0</v>
      </c>
      <c r="AL327" s="180">
        <v>0</v>
      </c>
      <c r="AM327" s="180">
        <v>0</v>
      </c>
      <c r="AN327" s="180">
        <v>0</v>
      </c>
      <c r="AO327" s="180">
        <v>0</v>
      </c>
      <c r="AP327" s="180">
        <v>0</v>
      </c>
      <c r="AQ327" s="180">
        <v>0</v>
      </c>
      <c r="AR327" s="180">
        <v>0</v>
      </c>
      <c r="AS327" s="180">
        <v>0</v>
      </c>
      <c r="AT327" s="180">
        <v>0</v>
      </c>
      <c r="AU327" s="180">
        <v>0</v>
      </c>
      <c r="AV327" s="180">
        <v>0</v>
      </c>
      <c r="AW327" s="180">
        <v>0</v>
      </c>
      <c r="AX327" s="180">
        <v>0</v>
      </c>
      <c r="AY327" s="90"/>
      <c r="AZ327" s="180">
        <v>0</v>
      </c>
      <c r="BA327" s="180">
        <v>0</v>
      </c>
      <c r="BB327" s="180">
        <v>0</v>
      </c>
      <c r="BC327" s="180">
        <v>0</v>
      </c>
      <c r="BD327" s="180">
        <v>0</v>
      </c>
      <c r="BE327" s="180">
        <v>0</v>
      </c>
      <c r="BF327" s="180">
        <v>0</v>
      </c>
      <c r="BG327" s="181"/>
      <c r="BH327" s="90"/>
      <c r="BI327" s="180">
        <v>0</v>
      </c>
      <c r="BJ327" s="180">
        <v>0</v>
      </c>
      <c r="BK327" s="180">
        <v>0</v>
      </c>
      <c r="BL327" s="90"/>
      <c r="BN327" s="90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78"/>
    </row>
    <row r="328" spans="2:84" ht="15" hidden="1" customHeight="1" x14ac:dyDescent="0.3">
      <c r="B328" s="90"/>
      <c r="C328" s="212">
        <v>315</v>
      </c>
      <c r="D328" s="212"/>
      <c r="E328" s="212"/>
      <c r="F328" s="245"/>
      <c r="G328" s="212"/>
      <c r="H328" s="212"/>
      <c r="I328" s="212"/>
      <c r="J328" s="270"/>
      <c r="K328" s="270"/>
      <c r="L328" s="251"/>
      <c r="M328" s="245"/>
      <c r="N328" s="217"/>
      <c r="O328" s="212"/>
      <c r="P328" s="269"/>
      <c r="Q328" s="254"/>
      <c r="R328" s="109"/>
      <c r="S328" s="156"/>
      <c r="T328" s="156"/>
      <c r="U328" s="156"/>
      <c r="V328" s="153">
        <f t="shared" si="8"/>
        <v>0</v>
      </c>
      <c r="W328" s="90"/>
      <c r="Y328" s="180">
        <v>0</v>
      </c>
      <c r="Z328" s="180">
        <v>0</v>
      </c>
      <c r="AA328" s="180">
        <v>0</v>
      </c>
      <c r="AB328" s="180">
        <v>0</v>
      </c>
      <c r="AC328" s="180">
        <v>0</v>
      </c>
      <c r="AD328" s="180">
        <v>0</v>
      </c>
      <c r="AE328" s="180">
        <v>0</v>
      </c>
      <c r="AF328" s="180">
        <v>0</v>
      </c>
      <c r="AG328" s="180">
        <v>0</v>
      </c>
      <c r="AH328" s="180">
        <v>0</v>
      </c>
      <c r="AI328" s="180">
        <v>0</v>
      </c>
      <c r="AJ328" s="180">
        <v>0</v>
      </c>
      <c r="AK328" s="180">
        <v>0</v>
      </c>
      <c r="AL328" s="180">
        <v>0</v>
      </c>
      <c r="AM328" s="180">
        <v>0</v>
      </c>
      <c r="AN328" s="180">
        <v>0</v>
      </c>
      <c r="AO328" s="180">
        <v>0</v>
      </c>
      <c r="AP328" s="180">
        <v>0</v>
      </c>
      <c r="AQ328" s="180">
        <v>0</v>
      </c>
      <c r="AR328" s="180">
        <v>0</v>
      </c>
      <c r="AS328" s="180">
        <v>0</v>
      </c>
      <c r="AT328" s="180">
        <v>0</v>
      </c>
      <c r="AU328" s="180">
        <v>0</v>
      </c>
      <c r="AV328" s="180">
        <v>0</v>
      </c>
      <c r="AW328" s="180">
        <v>0</v>
      </c>
      <c r="AX328" s="180">
        <v>0</v>
      </c>
      <c r="AY328" s="90"/>
      <c r="AZ328" s="180">
        <v>0</v>
      </c>
      <c r="BA328" s="180">
        <v>0</v>
      </c>
      <c r="BB328" s="180">
        <v>0</v>
      </c>
      <c r="BC328" s="180">
        <v>0</v>
      </c>
      <c r="BD328" s="180">
        <v>0</v>
      </c>
      <c r="BE328" s="180">
        <v>0</v>
      </c>
      <c r="BF328" s="180">
        <v>0</v>
      </c>
      <c r="BG328" s="181"/>
      <c r="BH328" s="90"/>
      <c r="BI328" s="180">
        <v>0</v>
      </c>
      <c r="BJ328" s="180">
        <v>0</v>
      </c>
      <c r="BK328" s="180">
        <v>0</v>
      </c>
      <c r="BL328" s="90"/>
      <c r="BN328" s="90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78"/>
    </row>
    <row r="329" spans="2:84" ht="15" hidden="1" customHeight="1" x14ac:dyDescent="0.3">
      <c r="B329" s="90"/>
      <c r="C329" s="212">
        <v>316</v>
      </c>
      <c r="D329" s="212"/>
      <c r="E329" s="212"/>
      <c r="F329" s="245"/>
      <c r="G329" s="212"/>
      <c r="H329" s="212"/>
      <c r="I329" s="212"/>
      <c r="J329" s="270"/>
      <c r="K329" s="270"/>
      <c r="L329" s="251"/>
      <c r="M329" s="245"/>
      <c r="N329" s="217"/>
      <c r="O329" s="212"/>
      <c r="P329" s="269"/>
      <c r="Q329" s="254"/>
      <c r="R329" s="109"/>
      <c r="S329" s="156"/>
      <c r="T329" s="156"/>
      <c r="U329" s="156"/>
      <c r="V329" s="153">
        <f t="shared" si="8"/>
        <v>0</v>
      </c>
      <c r="W329" s="90"/>
      <c r="Y329" s="180">
        <v>0</v>
      </c>
      <c r="Z329" s="180">
        <v>0</v>
      </c>
      <c r="AA329" s="180">
        <v>0</v>
      </c>
      <c r="AB329" s="180">
        <v>0</v>
      </c>
      <c r="AC329" s="180">
        <v>0</v>
      </c>
      <c r="AD329" s="180">
        <v>0</v>
      </c>
      <c r="AE329" s="180">
        <v>0</v>
      </c>
      <c r="AF329" s="180">
        <v>0</v>
      </c>
      <c r="AG329" s="180">
        <v>0</v>
      </c>
      <c r="AH329" s="180">
        <v>0</v>
      </c>
      <c r="AI329" s="180">
        <v>0</v>
      </c>
      <c r="AJ329" s="180">
        <v>0</v>
      </c>
      <c r="AK329" s="180">
        <v>0</v>
      </c>
      <c r="AL329" s="180">
        <v>0</v>
      </c>
      <c r="AM329" s="180">
        <v>0</v>
      </c>
      <c r="AN329" s="180">
        <v>0</v>
      </c>
      <c r="AO329" s="180">
        <v>0</v>
      </c>
      <c r="AP329" s="180">
        <v>0</v>
      </c>
      <c r="AQ329" s="180">
        <v>0</v>
      </c>
      <c r="AR329" s="180">
        <v>0</v>
      </c>
      <c r="AS329" s="180">
        <v>0</v>
      </c>
      <c r="AT329" s="180">
        <v>0</v>
      </c>
      <c r="AU329" s="180">
        <v>0</v>
      </c>
      <c r="AV329" s="180">
        <v>0</v>
      </c>
      <c r="AW329" s="180">
        <v>0</v>
      </c>
      <c r="AX329" s="180">
        <v>0</v>
      </c>
      <c r="AY329" s="90"/>
      <c r="AZ329" s="180">
        <v>0</v>
      </c>
      <c r="BA329" s="180">
        <v>0</v>
      </c>
      <c r="BB329" s="180">
        <v>0</v>
      </c>
      <c r="BC329" s="180">
        <v>0</v>
      </c>
      <c r="BD329" s="180">
        <v>0</v>
      </c>
      <c r="BE329" s="180">
        <v>0</v>
      </c>
      <c r="BF329" s="180">
        <v>0</v>
      </c>
      <c r="BG329" s="181"/>
      <c r="BH329" s="90"/>
      <c r="BI329" s="180">
        <v>0</v>
      </c>
      <c r="BJ329" s="180">
        <v>0</v>
      </c>
      <c r="BK329" s="180">
        <v>0</v>
      </c>
      <c r="BL329" s="90"/>
      <c r="BN329" s="90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78"/>
    </row>
    <row r="330" spans="2:84" ht="15" hidden="1" customHeight="1" x14ac:dyDescent="0.3">
      <c r="B330" s="90"/>
      <c r="C330" s="212">
        <v>317</v>
      </c>
      <c r="D330" s="212"/>
      <c r="E330" s="212"/>
      <c r="F330" s="245"/>
      <c r="G330" s="212"/>
      <c r="H330" s="212"/>
      <c r="I330" s="212"/>
      <c r="J330" s="270"/>
      <c r="K330" s="270"/>
      <c r="L330" s="251"/>
      <c r="M330" s="245"/>
      <c r="N330" s="217"/>
      <c r="O330" s="212"/>
      <c r="P330" s="269"/>
      <c r="Q330" s="254"/>
      <c r="R330" s="109"/>
      <c r="S330" s="156"/>
      <c r="T330" s="156"/>
      <c r="U330" s="156"/>
      <c r="V330" s="153">
        <f t="shared" si="8"/>
        <v>0</v>
      </c>
      <c r="W330" s="90"/>
      <c r="Y330" s="180">
        <v>0</v>
      </c>
      <c r="Z330" s="180">
        <v>0</v>
      </c>
      <c r="AA330" s="180">
        <v>0</v>
      </c>
      <c r="AB330" s="180">
        <v>0</v>
      </c>
      <c r="AC330" s="180">
        <v>0</v>
      </c>
      <c r="AD330" s="180">
        <v>0</v>
      </c>
      <c r="AE330" s="180">
        <v>0</v>
      </c>
      <c r="AF330" s="180">
        <v>0</v>
      </c>
      <c r="AG330" s="180">
        <v>0</v>
      </c>
      <c r="AH330" s="180">
        <v>0</v>
      </c>
      <c r="AI330" s="180">
        <v>0</v>
      </c>
      <c r="AJ330" s="180">
        <v>0</v>
      </c>
      <c r="AK330" s="180">
        <v>0</v>
      </c>
      <c r="AL330" s="180">
        <v>0</v>
      </c>
      <c r="AM330" s="180">
        <v>0</v>
      </c>
      <c r="AN330" s="180">
        <v>0</v>
      </c>
      <c r="AO330" s="180">
        <v>0</v>
      </c>
      <c r="AP330" s="180">
        <v>0</v>
      </c>
      <c r="AQ330" s="180">
        <v>0</v>
      </c>
      <c r="AR330" s="180">
        <v>0</v>
      </c>
      <c r="AS330" s="180">
        <v>0</v>
      </c>
      <c r="AT330" s="180">
        <v>0</v>
      </c>
      <c r="AU330" s="180">
        <v>0</v>
      </c>
      <c r="AV330" s="180">
        <v>0</v>
      </c>
      <c r="AW330" s="180">
        <v>0</v>
      </c>
      <c r="AX330" s="180">
        <v>0</v>
      </c>
      <c r="AY330" s="90"/>
      <c r="AZ330" s="180">
        <v>0</v>
      </c>
      <c r="BA330" s="180">
        <v>0</v>
      </c>
      <c r="BB330" s="180">
        <v>0</v>
      </c>
      <c r="BC330" s="180">
        <v>0</v>
      </c>
      <c r="BD330" s="180">
        <v>0</v>
      </c>
      <c r="BE330" s="180">
        <v>0</v>
      </c>
      <c r="BF330" s="180">
        <v>0</v>
      </c>
      <c r="BG330" s="181"/>
      <c r="BH330" s="90"/>
      <c r="BI330" s="180">
        <v>0</v>
      </c>
      <c r="BJ330" s="180">
        <v>0</v>
      </c>
      <c r="BK330" s="180">
        <v>0</v>
      </c>
      <c r="BL330" s="90"/>
      <c r="BN330" s="90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78"/>
    </row>
    <row r="331" spans="2:84" ht="15" hidden="1" customHeight="1" x14ac:dyDescent="0.3">
      <c r="B331" s="90"/>
      <c r="C331" s="212">
        <v>318</v>
      </c>
      <c r="D331" s="212"/>
      <c r="E331" s="212"/>
      <c r="F331" s="245"/>
      <c r="G331" s="212"/>
      <c r="H331" s="212"/>
      <c r="I331" s="212"/>
      <c r="J331" s="270"/>
      <c r="K331" s="270"/>
      <c r="L331" s="251"/>
      <c r="M331" s="245"/>
      <c r="N331" s="217"/>
      <c r="O331" s="212"/>
      <c r="P331" s="269"/>
      <c r="Q331" s="254"/>
      <c r="R331" s="109"/>
      <c r="S331" s="156"/>
      <c r="T331" s="156"/>
      <c r="U331" s="156"/>
      <c r="V331" s="153">
        <f t="shared" si="8"/>
        <v>0</v>
      </c>
      <c r="W331" s="90"/>
      <c r="Y331" s="180">
        <v>0</v>
      </c>
      <c r="Z331" s="180">
        <v>0</v>
      </c>
      <c r="AA331" s="180">
        <v>0</v>
      </c>
      <c r="AB331" s="180">
        <v>0</v>
      </c>
      <c r="AC331" s="180">
        <v>0</v>
      </c>
      <c r="AD331" s="180">
        <v>0</v>
      </c>
      <c r="AE331" s="180">
        <v>0</v>
      </c>
      <c r="AF331" s="180">
        <v>0</v>
      </c>
      <c r="AG331" s="180">
        <v>0</v>
      </c>
      <c r="AH331" s="180">
        <v>0</v>
      </c>
      <c r="AI331" s="180">
        <v>0</v>
      </c>
      <c r="AJ331" s="180">
        <v>0</v>
      </c>
      <c r="AK331" s="180">
        <v>0</v>
      </c>
      <c r="AL331" s="180">
        <v>0</v>
      </c>
      <c r="AM331" s="180">
        <v>0</v>
      </c>
      <c r="AN331" s="180">
        <v>0</v>
      </c>
      <c r="AO331" s="180">
        <v>0</v>
      </c>
      <c r="AP331" s="180">
        <v>0</v>
      </c>
      <c r="AQ331" s="180">
        <v>0</v>
      </c>
      <c r="AR331" s="180">
        <v>0</v>
      </c>
      <c r="AS331" s="180">
        <v>0</v>
      </c>
      <c r="AT331" s="180">
        <v>0</v>
      </c>
      <c r="AU331" s="180">
        <v>0</v>
      </c>
      <c r="AV331" s="180">
        <v>0</v>
      </c>
      <c r="AW331" s="180">
        <v>0</v>
      </c>
      <c r="AX331" s="180">
        <v>0</v>
      </c>
      <c r="AY331" s="90"/>
      <c r="AZ331" s="180">
        <v>0</v>
      </c>
      <c r="BA331" s="180">
        <v>0</v>
      </c>
      <c r="BB331" s="180">
        <v>0</v>
      </c>
      <c r="BC331" s="180">
        <v>0</v>
      </c>
      <c r="BD331" s="180">
        <v>0</v>
      </c>
      <c r="BE331" s="180">
        <v>0</v>
      </c>
      <c r="BF331" s="180">
        <v>0</v>
      </c>
      <c r="BG331" s="181"/>
      <c r="BH331" s="90"/>
      <c r="BI331" s="180">
        <v>0</v>
      </c>
      <c r="BJ331" s="180">
        <v>0</v>
      </c>
      <c r="BK331" s="180">
        <v>0</v>
      </c>
      <c r="BL331" s="90"/>
      <c r="BN331" s="90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78"/>
    </row>
    <row r="332" spans="2:84" ht="15" hidden="1" customHeight="1" x14ac:dyDescent="0.3">
      <c r="B332" s="90"/>
      <c r="C332" s="212">
        <v>319</v>
      </c>
      <c r="D332" s="212"/>
      <c r="E332" s="212"/>
      <c r="F332" s="245"/>
      <c r="G332" s="212"/>
      <c r="H332" s="212"/>
      <c r="I332" s="212"/>
      <c r="J332" s="270"/>
      <c r="K332" s="270"/>
      <c r="L332" s="251"/>
      <c r="M332" s="245"/>
      <c r="N332" s="217"/>
      <c r="O332" s="212"/>
      <c r="P332" s="269"/>
      <c r="Q332" s="254"/>
      <c r="R332" s="109"/>
      <c r="S332" s="156"/>
      <c r="T332" s="156"/>
      <c r="U332" s="156"/>
      <c r="V332" s="153">
        <f t="shared" si="8"/>
        <v>0</v>
      </c>
      <c r="W332" s="90"/>
      <c r="Y332" s="180">
        <v>0</v>
      </c>
      <c r="Z332" s="180">
        <v>0</v>
      </c>
      <c r="AA332" s="180">
        <v>0</v>
      </c>
      <c r="AB332" s="180">
        <v>0</v>
      </c>
      <c r="AC332" s="180">
        <v>0</v>
      </c>
      <c r="AD332" s="180">
        <v>0</v>
      </c>
      <c r="AE332" s="180">
        <v>0</v>
      </c>
      <c r="AF332" s="180">
        <v>0</v>
      </c>
      <c r="AG332" s="180">
        <v>0</v>
      </c>
      <c r="AH332" s="180">
        <v>0</v>
      </c>
      <c r="AI332" s="180">
        <v>0</v>
      </c>
      <c r="AJ332" s="180">
        <v>0</v>
      </c>
      <c r="AK332" s="180">
        <v>0</v>
      </c>
      <c r="AL332" s="180">
        <v>0</v>
      </c>
      <c r="AM332" s="180">
        <v>0</v>
      </c>
      <c r="AN332" s="180">
        <v>0</v>
      </c>
      <c r="AO332" s="180">
        <v>0</v>
      </c>
      <c r="AP332" s="180">
        <v>0</v>
      </c>
      <c r="AQ332" s="180">
        <v>0</v>
      </c>
      <c r="AR332" s="180">
        <v>0</v>
      </c>
      <c r="AS332" s="180">
        <v>0</v>
      </c>
      <c r="AT332" s="180">
        <v>0</v>
      </c>
      <c r="AU332" s="180">
        <v>0</v>
      </c>
      <c r="AV332" s="180">
        <v>0</v>
      </c>
      <c r="AW332" s="180">
        <v>0</v>
      </c>
      <c r="AX332" s="180">
        <v>0</v>
      </c>
      <c r="AY332" s="90"/>
      <c r="AZ332" s="180">
        <v>0</v>
      </c>
      <c r="BA332" s="180">
        <v>0</v>
      </c>
      <c r="BB332" s="180">
        <v>0</v>
      </c>
      <c r="BC332" s="180">
        <v>0</v>
      </c>
      <c r="BD332" s="180">
        <v>0</v>
      </c>
      <c r="BE332" s="180">
        <v>0</v>
      </c>
      <c r="BF332" s="180">
        <v>0</v>
      </c>
      <c r="BG332" s="181"/>
      <c r="BH332" s="90"/>
      <c r="BI332" s="180">
        <v>0</v>
      </c>
      <c r="BJ332" s="180">
        <v>0</v>
      </c>
      <c r="BK332" s="180">
        <v>0</v>
      </c>
      <c r="BL332" s="90"/>
      <c r="BN332" s="90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78"/>
    </row>
    <row r="333" spans="2:84" ht="15" hidden="1" customHeight="1" x14ac:dyDescent="0.3">
      <c r="B333" s="90"/>
      <c r="C333" s="212">
        <v>320</v>
      </c>
      <c r="D333" s="212"/>
      <c r="E333" s="212"/>
      <c r="F333" s="245"/>
      <c r="G333" s="212"/>
      <c r="H333" s="212"/>
      <c r="I333" s="212"/>
      <c r="J333" s="270"/>
      <c r="K333" s="270"/>
      <c r="L333" s="251"/>
      <c r="M333" s="245"/>
      <c r="N333" s="217"/>
      <c r="O333" s="212"/>
      <c r="P333" s="269"/>
      <c r="Q333" s="254"/>
      <c r="R333" s="109"/>
      <c r="S333" s="156"/>
      <c r="T333" s="156"/>
      <c r="U333" s="156"/>
      <c r="V333" s="153">
        <f t="shared" si="8"/>
        <v>0</v>
      </c>
      <c r="W333" s="90"/>
      <c r="Y333" s="180">
        <v>0</v>
      </c>
      <c r="Z333" s="180">
        <v>0</v>
      </c>
      <c r="AA333" s="180">
        <v>0</v>
      </c>
      <c r="AB333" s="180">
        <v>0</v>
      </c>
      <c r="AC333" s="180">
        <v>0</v>
      </c>
      <c r="AD333" s="180">
        <v>0</v>
      </c>
      <c r="AE333" s="180">
        <v>0</v>
      </c>
      <c r="AF333" s="180">
        <v>0</v>
      </c>
      <c r="AG333" s="180">
        <v>0</v>
      </c>
      <c r="AH333" s="180">
        <v>0</v>
      </c>
      <c r="AI333" s="180">
        <v>0</v>
      </c>
      <c r="AJ333" s="180">
        <v>0</v>
      </c>
      <c r="AK333" s="180">
        <v>0</v>
      </c>
      <c r="AL333" s="180">
        <v>0</v>
      </c>
      <c r="AM333" s="180">
        <v>0</v>
      </c>
      <c r="AN333" s="180">
        <v>0</v>
      </c>
      <c r="AO333" s="180">
        <v>0</v>
      </c>
      <c r="AP333" s="180">
        <v>0</v>
      </c>
      <c r="AQ333" s="180">
        <v>0</v>
      </c>
      <c r="AR333" s="180">
        <v>0</v>
      </c>
      <c r="AS333" s="180">
        <v>0</v>
      </c>
      <c r="AT333" s="180">
        <v>0</v>
      </c>
      <c r="AU333" s="180">
        <v>0</v>
      </c>
      <c r="AV333" s="180">
        <v>0</v>
      </c>
      <c r="AW333" s="180">
        <v>0</v>
      </c>
      <c r="AX333" s="180">
        <v>0</v>
      </c>
      <c r="AY333" s="90"/>
      <c r="AZ333" s="180">
        <v>0</v>
      </c>
      <c r="BA333" s="180">
        <v>0</v>
      </c>
      <c r="BB333" s="180">
        <v>0</v>
      </c>
      <c r="BC333" s="180">
        <v>0</v>
      </c>
      <c r="BD333" s="180">
        <v>0</v>
      </c>
      <c r="BE333" s="180">
        <v>0</v>
      </c>
      <c r="BF333" s="180">
        <v>0</v>
      </c>
      <c r="BG333" s="181"/>
      <c r="BH333" s="90"/>
      <c r="BI333" s="180">
        <v>0</v>
      </c>
      <c r="BJ333" s="180">
        <v>0</v>
      </c>
      <c r="BK333" s="180">
        <v>0</v>
      </c>
      <c r="BL333" s="90"/>
      <c r="BN333" s="90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78"/>
    </row>
    <row r="334" spans="2:84" ht="15" hidden="1" customHeight="1" x14ac:dyDescent="0.3">
      <c r="B334" s="90"/>
      <c r="C334" s="212">
        <v>321</v>
      </c>
      <c r="D334" s="212"/>
      <c r="E334" s="212"/>
      <c r="F334" s="245"/>
      <c r="G334" s="212"/>
      <c r="H334" s="212"/>
      <c r="I334" s="212"/>
      <c r="J334" s="270"/>
      <c r="K334" s="270"/>
      <c r="L334" s="251"/>
      <c r="M334" s="245"/>
      <c r="N334" s="217"/>
      <c r="O334" s="212"/>
      <c r="P334" s="269"/>
      <c r="Q334" s="254"/>
      <c r="R334" s="109"/>
      <c r="S334" s="156"/>
      <c r="T334" s="156"/>
      <c r="U334" s="156"/>
      <c r="V334" s="153">
        <f t="shared" ref="V334:V397" si="9">SUM(T334+U334)</f>
        <v>0</v>
      </c>
      <c r="W334" s="90"/>
      <c r="Y334" s="180">
        <v>0</v>
      </c>
      <c r="Z334" s="180">
        <v>0</v>
      </c>
      <c r="AA334" s="180">
        <v>0</v>
      </c>
      <c r="AB334" s="180">
        <v>0</v>
      </c>
      <c r="AC334" s="180">
        <v>0</v>
      </c>
      <c r="AD334" s="180">
        <v>0</v>
      </c>
      <c r="AE334" s="180">
        <v>0</v>
      </c>
      <c r="AF334" s="180">
        <v>0</v>
      </c>
      <c r="AG334" s="180">
        <v>0</v>
      </c>
      <c r="AH334" s="180">
        <v>0</v>
      </c>
      <c r="AI334" s="180">
        <v>0</v>
      </c>
      <c r="AJ334" s="180">
        <v>0</v>
      </c>
      <c r="AK334" s="180">
        <v>0</v>
      </c>
      <c r="AL334" s="180">
        <v>0</v>
      </c>
      <c r="AM334" s="180">
        <v>0</v>
      </c>
      <c r="AN334" s="180">
        <v>0</v>
      </c>
      <c r="AO334" s="180">
        <v>0</v>
      </c>
      <c r="AP334" s="180">
        <v>0</v>
      </c>
      <c r="AQ334" s="180">
        <v>0</v>
      </c>
      <c r="AR334" s="180">
        <v>0</v>
      </c>
      <c r="AS334" s="180">
        <v>0</v>
      </c>
      <c r="AT334" s="180">
        <v>0</v>
      </c>
      <c r="AU334" s="180">
        <v>0</v>
      </c>
      <c r="AV334" s="180">
        <v>0</v>
      </c>
      <c r="AW334" s="180">
        <v>0</v>
      </c>
      <c r="AX334" s="180">
        <v>0</v>
      </c>
      <c r="AY334" s="90"/>
      <c r="AZ334" s="180">
        <v>0</v>
      </c>
      <c r="BA334" s="180">
        <v>0</v>
      </c>
      <c r="BB334" s="180">
        <v>0</v>
      </c>
      <c r="BC334" s="180">
        <v>0</v>
      </c>
      <c r="BD334" s="180">
        <v>0</v>
      </c>
      <c r="BE334" s="180">
        <v>0</v>
      </c>
      <c r="BF334" s="180">
        <v>0</v>
      </c>
      <c r="BG334" s="181"/>
      <c r="BH334" s="90"/>
      <c r="BI334" s="180">
        <v>0</v>
      </c>
      <c r="BJ334" s="180">
        <v>0</v>
      </c>
      <c r="BK334" s="180">
        <v>0</v>
      </c>
      <c r="BL334" s="90"/>
      <c r="BN334" s="90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78"/>
    </row>
    <row r="335" spans="2:84" ht="15" hidden="1" customHeight="1" x14ac:dyDescent="0.3">
      <c r="B335" s="90"/>
      <c r="C335" s="212">
        <v>322</v>
      </c>
      <c r="D335" s="212"/>
      <c r="E335" s="212"/>
      <c r="F335" s="245"/>
      <c r="G335" s="212"/>
      <c r="H335" s="212"/>
      <c r="I335" s="212"/>
      <c r="J335" s="270"/>
      <c r="K335" s="270"/>
      <c r="L335" s="251"/>
      <c r="M335" s="245"/>
      <c r="N335" s="217"/>
      <c r="O335" s="212"/>
      <c r="P335" s="254"/>
      <c r="Q335" s="254"/>
      <c r="R335" s="109"/>
      <c r="S335" s="156"/>
      <c r="T335" s="156"/>
      <c r="U335" s="156"/>
      <c r="V335" s="153">
        <f t="shared" si="9"/>
        <v>0</v>
      </c>
      <c r="W335" s="90"/>
      <c r="Y335" s="180">
        <v>0</v>
      </c>
      <c r="Z335" s="180">
        <v>0</v>
      </c>
      <c r="AA335" s="180">
        <v>0</v>
      </c>
      <c r="AB335" s="180">
        <v>0</v>
      </c>
      <c r="AC335" s="180">
        <v>0</v>
      </c>
      <c r="AD335" s="180">
        <v>0</v>
      </c>
      <c r="AE335" s="180">
        <v>0</v>
      </c>
      <c r="AF335" s="180">
        <v>0</v>
      </c>
      <c r="AG335" s="180">
        <v>0</v>
      </c>
      <c r="AH335" s="180">
        <v>0</v>
      </c>
      <c r="AI335" s="180">
        <v>0</v>
      </c>
      <c r="AJ335" s="180">
        <v>0</v>
      </c>
      <c r="AK335" s="180">
        <v>0</v>
      </c>
      <c r="AL335" s="180">
        <v>0</v>
      </c>
      <c r="AM335" s="180">
        <v>0</v>
      </c>
      <c r="AN335" s="180">
        <v>0</v>
      </c>
      <c r="AO335" s="180">
        <v>0</v>
      </c>
      <c r="AP335" s="180">
        <v>0</v>
      </c>
      <c r="AQ335" s="180">
        <v>0</v>
      </c>
      <c r="AR335" s="180">
        <v>0</v>
      </c>
      <c r="AS335" s="180">
        <v>0</v>
      </c>
      <c r="AT335" s="180">
        <v>0</v>
      </c>
      <c r="AU335" s="180">
        <v>0</v>
      </c>
      <c r="AV335" s="180">
        <v>0</v>
      </c>
      <c r="AW335" s="180">
        <v>0</v>
      </c>
      <c r="AX335" s="180">
        <v>0</v>
      </c>
      <c r="AY335" s="90"/>
      <c r="AZ335" s="180">
        <v>0</v>
      </c>
      <c r="BA335" s="180">
        <v>0</v>
      </c>
      <c r="BB335" s="180">
        <v>0</v>
      </c>
      <c r="BC335" s="180">
        <v>0</v>
      </c>
      <c r="BD335" s="180">
        <v>0</v>
      </c>
      <c r="BE335" s="180">
        <v>0</v>
      </c>
      <c r="BF335" s="180">
        <v>0</v>
      </c>
      <c r="BG335" s="181"/>
      <c r="BH335" s="90"/>
      <c r="BI335" s="180">
        <v>0</v>
      </c>
      <c r="BJ335" s="180">
        <v>0</v>
      </c>
      <c r="BK335" s="180">
        <v>0</v>
      </c>
      <c r="BL335" s="90"/>
      <c r="BN335" s="90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78"/>
    </row>
    <row r="336" spans="2:84" ht="15" hidden="1" customHeight="1" x14ac:dyDescent="0.3">
      <c r="B336" s="90"/>
      <c r="C336" s="212">
        <v>323</v>
      </c>
      <c r="D336" s="212"/>
      <c r="E336" s="212"/>
      <c r="F336" s="245"/>
      <c r="G336" s="212"/>
      <c r="H336" s="212"/>
      <c r="I336" s="212"/>
      <c r="J336" s="270"/>
      <c r="K336" s="270"/>
      <c r="L336" s="251"/>
      <c r="M336" s="245"/>
      <c r="N336" s="217"/>
      <c r="O336" s="212"/>
      <c r="P336" s="269"/>
      <c r="Q336" s="254"/>
      <c r="R336" s="109"/>
      <c r="S336" s="156"/>
      <c r="T336" s="156"/>
      <c r="U336" s="156"/>
      <c r="V336" s="153">
        <f t="shared" si="9"/>
        <v>0</v>
      </c>
      <c r="W336" s="90"/>
      <c r="Y336" s="180">
        <v>0</v>
      </c>
      <c r="Z336" s="180">
        <v>0</v>
      </c>
      <c r="AA336" s="180">
        <v>0</v>
      </c>
      <c r="AB336" s="180">
        <v>0</v>
      </c>
      <c r="AC336" s="180">
        <v>0</v>
      </c>
      <c r="AD336" s="180">
        <v>0</v>
      </c>
      <c r="AE336" s="180">
        <v>0</v>
      </c>
      <c r="AF336" s="180">
        <v>0</v>
      </c>
      <c r="AG336" s="180">
        <v>0</v>
      </c>
      <c r="AH336" s="180">
        <v>0</v>
      </c>
      <c r="AI336" s="180">
        <v>0</v>
      </c>
      <c r="AJ336" s="180">
        <v>0</v>
      </c>
      <c r="AK336" s="180">
        <v>0</v>
      </c>
      <c r="AL336" s="180">
        <v>0</v>
      </c>
      <c r="AM336" s="180">
        <v>0</v>
      </c>
      <c r="AN336" s="180">
        <v>0</v>
      </c>
      <c r="AO336" s="180">
        <v>0</v>
      </c>
      <c r="AP336" s="180">
        <v>0</v>
      </c>
      <c r="AQ336" s="180">
        <v>0</v>
      </c>
      <c r="AR336" s="180">
        <v>0</v>
      </c>
      <c r="AS336" s="180">
        <v>0</v>
      </c>
      <c r="AT336" s="180">
        <v>0</v>
      </c>
      <c r="AU336" s="180">
        <v>0</v>
      </c>
      <c r="AV336" s="180">
        <v>0</v>
      </c>
      <c r="AW336" s="180">
        <v>0</v>
      </c>
      <c r="AX336" s="180">
        <v>0</v>
      </c>
      <c r="AY336" s="90"/>
      <c r="AZ336" s="180">
        <v>0</v>
      </c>
      <c r="BA336" s="180">
        <v>0</v>
      </c>
      <c r="BB336" s="180">
        <v>0</v>
      </c>
      <c r="BC336" s="180">
        <v>0</v>
      </c>
      <c r="BD336" s="180">
        <v>0</v>
      </c>
      <c r="BE336" s="180">
        <v>0</v>
      </c>
      <c r="BF336" s="180">
        <v>0</v>
      </c>
      <c r="BG336" s="181"/>
      <c r="BH336" s="90"/>
      <c r="BI336" s="180">
        <v>0</v>
      </c>
      <c r="BJ336" s="180">
        <v>0</v>
      </c>
      <c r="BK336" s="180">
        <v>0</v>
      </c>
      <c r="BL336" s="90"/>
      <c r="BN336" s="90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78"/>
    </row>
    <row r="337" spans="2:84" ht="15" hidden="1" customHeight="1" x14ac:dyDescent="0.3">
      <c r="B337" s="90"/>
      <c r="C337" s="212">
        <v>324</v>
      </c>
      <c r="D337" s="212"/>
      <c r="E337" s="212"/>
      <c r="F337" s="245"/>
      <c r="G337" s="212"/>
      <c r="H337" s="212"/>
      <c r="I337" s="212"/>
      <c r="J337" s="270"/>
      <c r="K337" s="270"/>
      <c r="L337" s="251"/>
      <c r="M337" s="245"/>
      <c r="N337" s="217"/>
      <c r="O337" s="212"/>
      <c r="P337" s="269"/>
      <c r="Q337" s="254"/>
      <c r="R337" s="109"/>
      <c r="S337" s="156"/>
      <c r="T337" s="156"/>
      <c r="U337" s="156"/>
      <c r="V337" s="153">
        <f t="shared" si="9"/>
        <v>0</v>
      </c>
      <c r="W337" s="90"/>
      <c r="Y337" s="180">
        <v>0</v>
      </c>
      <c r="Z337" s="180">
        <v>0</v>
      </c>
      <c r="AA337" s="180">
        <v>0</v>
      </c>
      <c r="AB337" s="180">
        <v>0</v>
      </c>
      <c r="AC337" s="180">
        <v>0</v>
      </c>
      <c r="AD337" s="180">
        <v>0</v>
      </c>
      <c r="AE337" s="180">
        <v>0</v>
      </c>
      <c r="AF337" s="180">
        <v>0</v>
      </c>
      <c r="AG337" s="180">
        <v>0</v>
      </c>
      <c r="AH337" s="180">
        <v>0</v>
      </c>
      <c r="AI337" s="180">
        <v>0</v>
      </c>
      <c r="AJ337" s="180">
        <v>0</v>
      </c>
      <c r="AK337" s="180">
        <v>0</v>
      </c>
      <c r="AL337" s="180">
        <v>0</v>
      </c>
      <c r="AM337" s="180">
        <v>0</v>
      </c>
      <c r="AN337" s="180">
        <v>0</v>
      </c>
      <c r="AO337" s="180">
        <v>0</v>
      </c>
      <c r="AP337" s="180">
        <v>0</v>
      </c>
      <c r="AQ337" s="180">
        <v>0</v>
      </c>
      <c r="AR337" s="180">
        <v>0</v>
      </c>
      <c r="AS337" s="180">
        <v>0</v>
      </c>
      <c r="AT337" s="180">
        <v>0</v>
      </c>
      <c r="AU337" s="180">
        <v>0</v>
      </c>
      <c r="AV337" s="180">
        <v>0</v>
      </c>
      <c r="AW337" s="180">
        <v>0</v>
      </c>
      <c r="AX337" s="180">
        <v>0</v>
      </c>
      <c r="AY337" s="90"/>
      <c r="AZ337" s="180">
        <v>0</v>
      </c>
      <c r="BA337" s="180">
        <v>0</v>
      </c>
      <c r="BB337" s="180">
        <v>0</v>
      </c>
      <c r="BC337" s="180">
        <v>0</v>
      </c>
      <c r="BD337" s="180">
        <v>0</v>
      </c>
      <c r="BE337" s="180">
        <v>0</v>
      </c>
      <c r="BF337" s="180">
        <v>0</v>
      </c>
      <c r="BG337" s="181"/>
      <c r="BH337" s="90"/>
      <c r="BI337" s="180">
        <v>0</v>
      </c>
      <c r="BJ337" s="180">
        <v>0</v>
      </c>
      <c r="BK337" s="180">
        <v>0</v>
      </c>
      <c r="BL337" s="90"/>
      <c r="BN337" s="90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78"/>
    </row>
    <row r="338" spans="2:84" ht="15" hidden="1" customHeight="1" x14ac:dyDescent="0.3">
      <c r="B338" s="90"/>
      <c r="C338" s="212">
        <v>325</v>
      </c>
      <c r="D338" s="212"/>
      <c r="E338" s="212"/>
      <c r="F338" s="245"/>
      <c r="G338" s="212"/>
      <c r="H338" s="212"/>
      <c r="I338" s="212"/>
      <c r="J338" s="270"/>
      <c r="K338" s="270"/>
      <c r="L338" s="251"/>
      <c r="M338" s="245"/>
      <c r="N338" s="217"/>
      <c r="O338" s="212"/>
      <c r="P338" s="269"/>
      <c r="Q338" s="254"/>
      <c r="R338" s="109"/>
      <c r="S338" s="156"/>
      <c r="T338" s="156"/>
      <c r="U338" s="156"/>
      <c r="V338" s="153">
        <f t="shared" si="9"/>
        <v>0</v>
      </c>
      <c r="W338" s="90"/>
      <c r="Y338" s="180">
        <v>0</v>
      </c>
      <c r="Z338" s="180">
        <v>0</v>
      </c>
      <c r="AA338" s="180">
        <v>0</v>
      </c>
      <c r="AB338" s="180">
        <v>0</v>
      </c>
      <c r="AC338" s="180">
        <v>0</v>
      </c>
      <c r="AD338" s="180">
        <v>0</v>
      </c>
      <c r="AE338" s="180">
        <v>0</v>
      </c>
      <c r="AF338" s="180">
        <v>0</v>
      </c>
      <c r="AG338" s="180">
        <v>0</v>
      </c>
      <c r="AH338" s="180">
        <v>0</v>
      </c>
      <c r="AI338" s="180">
        <v>0</v>
      </c>
      <c r="AJ338" s="180">
        <v>0</v>
      </c>
      <c r="AK338" s="180">
        <v>0</v>
      </c>
      <c r="AL338" s="180">
        <v>0</v>
      </c>
      <c r="AM338" s="180">
        <v>0</v>
      </c>
      <c r="AN338" s="180">
        <v>0</v>
      </c>
      <c r="AO338" s="180">
        <v>0</v>
      </c>
      <c r="AP338" s="180">
        <v>0</v>
      </c>
      <c r="AQ338" s="180">
        <v>0</v>
      </c>
      <c r="AR338" s="180">
        <v>0</v>
      </c>
      <c r="AS338" s="180">
        <v>0</v>
      </c>
      <c r="AT338" s="180">
        <v>0</v>
      </c>
      <c r="AU338" s="180">
        <v>0</v>
      </c>
      <c r="AV338" s="180">
        <v>0</v>
      </c>
      <c r="AW338" s="180">
        <v>0</v>
      </c>
      <c r="AX338" s="180">
        <v>0</v>
      </c>
      <c r="AY338" s="90"/>
      <c r="AZ338" s="180">
        <v>0</v>
      </c>
      <c r="BA338" s="180">
        <v>0</v>
      </c>
      <c r="BB338" s="180">
        <v>0</v>
      </c>
      <c r="BC338" s="180">
        <v>0</v>
      </c>
      <c r="BD338" s="180">
        <v>0</v>
      </c>
      <c r="BE338" s="180">
        <v>0</v>
      </c>
      <c r="BF338" s="180">
        <v>0</v>
      </c>
      <c r="BG338" s="181"/>
      <c r="BH338" s="90"/>
      <c r="BI338" s="180">
        <v>0</v>
      </c>
      <c r="BJ338" s="180">
        <v>0</v>
      </c>
      <c r="BK338" s="180">
        <v>0</v>
      </c>
      <c r="BL338" s="90"/>
      <c r="BN338" s="90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78"/>
    </row>
    <row r="339" spans="2:84" ht="15" hidden="1" customHeight="1" x14ac:dyDescent="0.3">
      <c r="B339" s="90"/>
      <c r="C339" s="212">
        <v>326</v>
      </c>
      <c r="D339" s="212"/>
      <c r="E339" s="212"/>
      <c r="F339" s="245"/>
      <c r="G339" s="212"/>
      <c r="H339" s="212"/>
      <c r="I339" s="212"/>
      <c r="J339" s="270"/>
      <c r="K339" s="270"/>
      <c r="L339" s="251"/>
      <c r="M339" s="245"/>
      <c r="N339" s="217"/>
      <c r="O339" s="212"/>
      <c r="P339" s="269"/>
      <c r="Q339" s="254"/>
      <c r="R339" s="109"/>
      <c r="S339" s="156"/>
      <c r="T339" s="156"/>
      <c r="U339" s="156"/>
      <c r="V339" s="153">
        <f t="shared" si="9"/>
        <v>0</v>
      </c>
      <c r="W339" s="90"/>
      <c r="Y339" s="180">
        <v>0</v>
      </c>
      <c r="Z339" s="180">
        <v>0</v>
      </c>
      <c r="AA339" s="180">
        <v>0</v>
      </c>
      <c r="AB339" s="180">
        <v>0</v>
      </c>
      <c r="AC339" s="180">
        <v>0</v>
      </c>
      <c r="AD339" s="180">
        <v>0</v>
      </c>
      <c r="AE339" s="180">
        <v>0</v>
      </c>
      <c r="AF339" s="180">
        <v>0</v>
      </c>
      <c r="AG339" s="180">
        <v>0</v>
      </c>
      <c r="AH339" s="180">
        <v>0</v>
      </c>
      <c r="AI339" s="180">
        <v>0</v>
      </c>
      <c r="AJ339" s="180">
        <v>0</v>
      </c>
      <c r="AK339" s="180">
        <v>0</v>
      </c>
      <c r="AL339" s="180">
        <v>0</v>
      </c>
      <c r="AM339" s="180">
        <v>0</v>
      </c>
      <c r="AN339" s="180">
        <v>0</v>
      </c>
      <c r="AO339" s="180">
        <v>0</v>
      </c>
      <c r="AP339" s="180">
        <v>0</v>
      </c>
      <c r="AQ339" s="180">
        <v>0</v>
      </c>
      <c r="AR339" s="180">
        <v>0</v>
      </c>
      <c r="AS339" s="180">
        <v>0</v>
      </c>
      <c r="AT339" s="180">
        <v>0</v>
      </c>
      <c r="AU339" s="180">
        <v>0</v>
      </c>
      <c r="AV339" s="180">
        <v>0</v>
      </c>
      <c r="AW339" s="180">
        <v>0</v>
      </c>
      <c r="AX339" s="180">
        <v>0</v>
      </c>
      <c r="AY339" s="90"/>
      <c r="AZ339" s="180">
        <v>0</v>
      </c>
      <c r="BA339" s="180">
        <v>0</v>
      </c>
      <c r="BB339" s="180">
        <v>0</v>
      </c>
      <c r="BC339" s="180">
        <v>0</v>
      </c>
      <c r="BD339" s="180">
        <v>0</v>
      </c>
      <c r="BE339" s="180">
        <v>0</v>
      </c>
      <c r="BF339" s="180">
        <v>0</v>
      </c>
      <c r="BG339" s="181"/>
      <c r="BH339" s="90"/>
      <c r="BI339" s="180">
        <v>0</v>
      </c>
      <c r="BJ339" s="180">
        <v>0</v>
      </c>
      <c r="BK339" s="180">
        <v>0</v>
      </c>
      <c r="BL339" s="90"/>
      <c r="BN339" s="90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78"/>
    </row>
    <row r="340" spans="2:84" ht="15" hidden="1" customHeight="1" x14ac:dyDescent="0.3">
      <c r="B340" s="90"/>
      <c r="C340" s="212">
        <v>327</v>
      </c>
      <c r="D340" s="212"/>
      <c r="E340" s="212"/>
      <c r="F340" s="245"/>
      <c r="G340" s="212"/>
      <c r="H340" s="212"/>
      <c r="I340" s="212"/>
      <c r="J340" s="270"/>
      <c r="K340" s="270"/>
      <c r="L340" s="251"/>
      <c r="M340" s="245"/>
      <c r="N340" s="217"/>
      <c r="O340" s="212"/>
      <c r="P340" s="269"/>
      <c r="Q340" s="254"/>
      <c r="R340" s="109"/>
      <c r="S340" s="156"/>
      <c r="T340" s="156"/>
      <c r="U340" s="156"/>
      <c r="V340" s="153">
        <f t="shared" si="9"/>
        <v>0</v>
      </c>
      <c r="W340" s="90"/>
      <c r="Y340" s="180">
        <v>0</v>
      </c>
      <c r="Z340" s="180">
        <v>0</v>
      </c>
      <c r="AA340" s="180">
        <v>0</v>
      </c>
      <c r="AB340" s="180">
        <v>0</v>
      </c>
      <c r="AC340" s="180">
        <v>0</v>
      </c>
      <c r="AD340" s="180">
        <v>0</v>
      </c>
      <c r="AE340" s="180">
        <v>0</v>
      </c>
      <c r="AF340" s="180">
        <v>0</v>
      </c>
      <c r="AG340" s="180">
        <v>0</v>
      </c>
      <c r="AH340" s="180">
        <v>0</v>
      </c>
      <c r="AI340" s="180">
        <v>0</v>
      </c>
      <c r="AJ340" s="180">
        <v>0</v>
      </c>
      <c r="AK340" s="180">
        <v>0</v>
      </c>
      <c r="AL340" s="180">
        <v>0</v>
      </c>
      <c r="AM340" s="180">
        <v>0</v>
      </c>
      <c r="AN340" s="180">
        <v>0</v>
      </c>
      <c r="AO340" s="180">
        <v>0</v>
      </c>
      <c r="AP340" s="180">
        <v>0</v>
      </c>
      <c r="AQ340" s="180">
        <v>0</v>
      </c>
      <c r="AR340" s="180">
        <v>0</v>
      </c>
      <c r="AS340" s="180">
        <v>0</v>
      </c>
      <c r="AT340" s="180">
        <v>0</v>
      </c>
      <c r="AU340" s="180">
        <v>0</v>
      </c>
      <c r="AV340" s="180">
        <v>0</v>
      </c>
      <c r="AW340" s="180">
        <v>0</v>
      </c>
      <c r="AX340" s="180">
        <v>0</v>
      </c>
      <c r="AY340" s="90"/>
      <c r="AZ340" s="180">
        <v>0</v>
      </c>
      <c r="BA340" s="180">
        <v>0</v>
      </c>
      <c r="BB340" s="180">
        <v>0</v>
      </c>
      <c r="BC340" s="180">
        <v>0</v>
      </c>
      <c r="BD340" s="180">
        <v>0</v>
      </c>
      <c r="BE340" s="180">
        <v>0</v>
      </c>
      <c r="BF340" s="180">
        <v>0</v>
      </c>
      <c r="BG340" s="181"/>
      <c r="BH340" s="90"/>
      <c r="BI340" s="180">
        <v>0</v>
      </c>
      <c r="BJ340" s="180">
        <v>0</v>
      </c>
      <c r="BK340" s="180">
        <v>0</v>
      </c>
      <c r="BL340" s="90"/>
      <c r="BN340" s="90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78"/>
    </row>
    <row r="341" spans="2:84" ht="15" hidden="1" customHeight="1" x14ac:dyDescent="0.3">
      <c r="B341" s="90"/>
      <c r="C341" s="212">
        <v>328</v>
      </c>
      <c r="D341" s="212"/>
      <c r="E341" s="212"/>
      <c r="F341" s="245"/>
      <c r="G341" s="212"/>
      <c r="H341" s="212"/>
      <c r="I341" s="212"/>
      <c r="J341" s="270"/>
      <c r="K341" s="270"/>
      <c r="L341" s="251"/>
      <c r="M341" s="245"/>
      <c r="N341" s="217"/>
      <c r="O341" s="212"/>
      <c r="P341" s="269"/>
      <c r="Q341" s="254"/>
      <c r="R341" s="109"/>
      <c r="S341" s="156"/>
      <c r="T341" s="156"/>
      <c r="U341" s="156"/>
      <c r="V341" s="153">
        <f t="shared" si="9"/>
        <v>0</v>
      </c>
      <c r="W341" s="90"/>
      <c r="Y341" s="180">
        <v>0</v>
      </c>
      <c r="Z341" s="180">
        <v>0</v>
      </c>
      <c r="AA341" s="180">
        <v>0</v>
      </c>
      <c r="AB341" s="180">
        <v>0</v>
      </c>
      <c r="AC341" s="180">
        <v>0</v>
      </c>
      <c r="AD341" s="180">
        <v>0</v>
      </c>
      <c r="AE341" s="180">
        <v>0</v>
      </c>
      <c r="AF341" s="180">
        <v>0</v>
      </c>
      <c r="AG341" s="180">
        <v>0</v>
      </c>
      <c r="AH341" s="180">
        <v>0</v>
      </c>
      <c r="AI341" s="180">
        <v>0</v>
      </c>
      <c r="AJ341" s="180">
        <v>0</v>
      </c>
      <c r="AK341" s="180">
        <v>0</v>
      </c>
      <c r="AL341" s="180">
        <v>0</v>
      </c>
      <c r="AM341" s="180">
        <v>0</v>
      </c>
      <c r="AN341" s="180">
        <v>0</v>
      </c>
      <c r="AO341" s="180">
        <v>0</v>
      </c>
      <c r="AP341" s="180">
        <v>0</v>
      </c>
      <c r="AQ341" s="180">
        <v>0</v>
      </c>
      <c r="AR341" s="180">
        <v>0</v>
      </c>
      <c r="AS341" s="180">
        <v>0</v>
      </c>
      <c r="AT341" s="180">
        <v>0</v>
      </c>
      <c r="AU341" s="180">
        <v>0</v>
      </c>
      <c r="AV341" s="180">
        <v>0</v>
      </c>
      <c r="AW341" s="180">
        <v>0</v>
      </c>
      <c r="AX341" s="180">
        <v>0</v>
      </c>
      <c r="AY341" s="90"/>
      <c r="AZ341" s="180">
        <v>0</v>
      </c>
      <c r="BA341" s="180">
        <v>0</v>
      </c>
      <c r="BB341" s="180">
        <v>0</v>
      </c>
      <c r="BC341" s="180">
        <v>0</v>
      </c>
      <c r="BD341" s="180">
        <v>0</v>
      </c>
      <c r="BE341" s="180">
        <v>0</v>
      </c>
      <c r="BF341" s="180">
        <v>0</v>
      </c>
      <c r="BG341" s="181"/>
      <c r="BH341" s="90"/>
      <c r="BI341" s="180">
        <v>0</v>
      </c>
      <c r="BJ341" s="180">
        <v>0</v>
      </c>
      <c r="BK341" s="180">
        <v>0</v>
      </c>
      <c r="BL341" s="90"/>
      <c r="BN341" s="90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78"/>
    </row>
    <row r="342" spans="2:84" ht="15" hidden="1" customHeight="1" x14ac:dyDescent="0.3">
      <c r="B342" s="90"/>
      <c r="C342" s="212">
        <v>329</v>
      </c>
      <c r="D342" s="212"/>
      <c r="E342" s="212"/>
      <c r="F342" s="245"/>
      <c r="G342" s="212"/>
      <c r="H342" s="212"/>
      <c r="I342" s="212"/>
      <c r="J342" s="270"/>
      <c r="K342" s="270"/>
      <c r="L342" s="251"/>
      <c r="M342" s="245"/>
      <c r="N342" s="217"/>
      <c r="O342" s="212"/>
      <c r="P342" s="269"/>
      <c r="Q342" s="254"/>
      <c r="R342" s="109"/>
      <c r="S342" s="156"/>
      <c r="T342" s="156"/>
      <c r="U342" s="156"/>
      <c r="V342" s="153">
        <f t="shared" si="9"/>
        <v>0</v>
      </c>
      <c r="W342" s="90"/>
      <c r="Y342" s="180">
        <v>0</v>
      </c>
      <c r="Z342" s="180">
        <v>0</v>
      </c>
      <c r="AA342" s="180">
        <v>0</v>
      </c>
      <c r="AB342" s="180">
        <v>0</v>
      </c>
      <c r="AC342" s="180">
        <v>0</v>
      </c>
      <c r="AD342" s="180">
        <v>0</v>
      </c>
      <c r="AE342" s="180">
        <v>0</v>
      </c>
      <c r="AF342" s="180">
        <v>0</v>
      </c>
      <c r="AG342" s="180">
        <v>0</v>
      </c>
      <c r="AH342" s="180">
        <v>0</v>
      </c>
      <c r="AI342" s="180">
        <v>0</v>
      </c>
      <c r="AJ342" s="180">
        <v>0</v>
      </c>
      <c r="AK342" s="180">
        <v>0</v>
      </c>
      <c r="AL342" s="180">
        <v>0</v>
      </c>
      <c r="AM342" s="180">
        <v>0</v>
      </c>
      <c r="AN342" s="180">
        <v>0</v>
      </c>
      <c r="AO342" s="180">
        <v>0</v>
      </c>
      <c r="AP342" s="180">
        <v>0</v>
      </c>
      <c r="AQ342" s="180">
        <v>0</v>
      </c>
      <c r="AR342" s="180">
        <v>0</v>
      </c>
      <c r="AS342" s="180">
        <v>0</v>
      </c>
      <c r="AT342" s="180">
        <v>0</v>
      </c>
      <c r="AU342" s="180">
        <v>0</v>
      </c>
      <c r="AV342" s="180">
        <v>0</v>
      </c>
      <c r="AW342" s="180">
        <v>0</v>
      </c>
      <c r="AX342" s="180">
        <v>0</v>
      </c>
      <c r="AY342" s="90"/>
      <c r="AZ342" s="180">
        <v>0</v>
      </c>
      <c r="BA342" s="180">
        <v>0</v>
      </c>
      <c r="BB342" s="180">
        <v>0</v>
      </c>
      <c r="BC342" s="180">
        <v>0</v>
      </c>
      <c r="BD342" s="180">
        <v>0</v>
      </c>
      <c r="BE342" s="180">
        <v>0</v>
      </c>
      <c r="BF342" s="180">
        <v>0</v>
      </c>
      <c r="BG342" s="181"/>
      <c r="BH342" s="90"/>
      <c r="BI342" s="180">
        <v>0</v>
      </c>
      <c r="BJ342" s="180">
        <v>0</v>
      </c>
      <c r="BK342" s="180">
        <v>0</v>
      </c>
      <c r="BL342" s="90"/>
      <c r="BN342" s="90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78"/>
    </row>
    <row r="343" spans="2:84" ht="15" hidden="1" customHeight="1" x14ac:dyDescent="0.3">
      <c r="B343" s="90"/>
      <c r="C343" s="212">
        <v>330</v>
      </c>
      <c r="D343" s="212"/>
      <c r="E343" s="212"/>
      <c r="F343" s="245"/>
      <c r="G343" s="212"/>
      <c r="H343" s="212"/>
      <c r="I343" s="212"/>
      <c r="J343" s="270"/>
      <c r="K343" s="270"/>
      <c r="L343" s="251"/>
      <c r="M343" s="245"/>
      <c r="N343" s="217"/>
      <c r="O343" s="212"/>
      <c r="P343" s="269"/>
      <c r="Q343" s="254"/>
      <c r="R343" s="109"/>
      <c r="S343" s="156"/>
      <c r="T343" s="156"/>
      <c r="U343" s="156"/>
      <c r="V343" s="153">
        <f t="shared" si="9"/>
        <v>0</v>
      </c>
      <c r="W343" s="90"/>
      <c r="Y343" s="180">
        <v>0</v>
      </c>
      <c r="Z343" s="180">
        <v>0</v>
      </c>
      <c r="AA343" s="180">
        <v>0</v>
      </c>
      <c r="AB343" s="180">
        <v>0</v>
      </c>
      <c r="AC343" s="180">
        <v>0</v>
      </c>
      <c r="AD343" s="180">
        <v>0</v>
      </c>
      <c r="AE343" s="180">
        <v>0</v>
      </c>
      <c r="AF343" s="180">
        <v>0</v>
      </c>
      <c r="AG343" s="180">
        <v>0</v>
      </c>
      <c r="AH343" s="180">
        <v>0</v>
      </c>
      <c r="AI343" s="180">
        <v>0</v>
      </c>
      <c r="AJ343" s="180">
        <v>0</v>
      </c>
      <c r="AK343" s="180">
        <v>0</v>
      </c>
      <c r="AL343" s="180">
        <v>0</v>
      </c>
      <c r="AM343" s="180">
        <v>0</v>
      </c>
      <c r="AN343" s="180">
        <v>0</v>
      </c>
      <c r="AO343" s="180">
        <v>0</v>
      </c>
      <c r="AP343" s="180">
        <v>0</v>
      </c>
      <c r="AQ343" s="180">
        <v>0</v>
      </c>
      <c r="AR343" s="180">
        <v>0</v>
      </c>
      <c r="AS343" s="180">
        <v>0</v>
      </c>
      <c r="AT343" s="180">
        <v>0</v>
      </c>
      <c r="AU343" s="180">
        <v>0</v>
      </c>
      <c r="AV343" s="180">
        <v>0</v>
      </c>
      <c r="AW343" s="180">
        <v>0</v>
      </c>
      <c r="AX343" s="180">
        <v>0</v>
      </c>
      <c r="AY343" s="90"/>
      <c r="AZ343" s="180">
        <v>0</v>
      </c>
      <c r="BA343" s="180">
        <v>0</v>
      </c>
      <c r="BB343" s="180">
        <v>0</v>
      </c>
      <c r="BC343" s="180">
        <v>0</v>
      </c>
      <c r="BD343" s="180">
        <v>0</v>
      </c>
      <c r="BE343" s="180">
        <v>0</v>
      </c>
      <c r="BF343" s="180">
        <v>0</v>
      </c>
      <c r="BG343" s="181"/>
      <c r="BH343" s="90"/>
      <c r="BI343" s="180">
        <v>0</v>
      </c>
      <c r="BJ343" s="180">
        <v>0</v>
      </c>
      <c r="BK343" s="180">
        <v>0</v>
      </c>
      <c r="BL343" s="90"/>
      <c r="BN343" s="90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78"/>
    </row>
    <row r="344" spans="2:84" ht="15" hidden="1" customHeight="1" x14ac:dyDescent="0.3">
      <c r="B344" s="90"/>
      <c r="C344" s="212">
        <v>331</v>
      </c>
      <c r="D344" s="212"/>
      <c r="E344" s="212"/>
      <c r="F344" s="245"/>
      <c r="G344" s="212"/>
      <c r="H344" s="212"/>
      <c r="I344" s="212"/>
      <c r="J344" s="270"/>
      <c r="K344" s="270"/>
      <c r="L344" s="251"/>
      <c r="M344" s="245"/>
      <c r="N344" s="217"/>
      <c r="O344" s="212"/>
      <c r="P344" s="269"/>
      <c r="Q344" s="254"/>
      <c r="R344" s="109"/>
      <c r="S344" s="156"/>
      <c r="T344" s="156"/>
      <c r="U344" s="156"/>
      <c r="V344" s="153">
        <f t="shared" si="9"/>
        <v>0</v>
      </c>
      <c r="W344" s="90"/>
      <c r="Y344" s="180">
        <v>0</v>
      </c>
      <c r="Z344" s="180">
        <v>0</v>
      </c>
      <c r="AA344" s="180">
        <v>0</v>
      </c>
      <c r="AB344" s="180">
        <v>0</v>
      </c>
      <c r="AC344" s="180">
        <v>0</v>
      </c>
      <c r="AD344" s="180">
        <v>0</v>
      </c>
      <c r="AE344" s="180">
        <v>0</v>
      </c>
      <c r="AF344" s="180">
        <v>0</v>
      </c>
      <c r="AG344" s="180">
        <v>0</v>
      </c>
      <c r="AH344" s="180">
        <v>0</v>
      </c>
      <c r="AI344" s="180">
        <v>0</v>
      </c>
      <c r="AJ344" s="180">
        <v>0</v>
      </c>
      <c r="AK344" s="180">
        <v>0</v>
      </c>
      <c r="AL344" s="180">
        <v>0</v>
      </c>
      <c r="AM344" s="180">
        <v>0</v>
      </c>
      <c r="AN344" s="180">
        <v>0</v>
      </c>
      <c r="AO344" s="180">
        <v>0</v>
      </c>
      <c r="AP344" s="180">
        <v>0</v>
      </c>
      <c r="AQ344" s="180">
        <v>0</v>
      </c>
      <c r="AR344" s="180">
        <v>0</v>
      </c>
      <c r="AS344" s="180">
        <v>0</v>
      </c>
      <c r="AT344" s="180">
        <v>0</v>
      </c>
      <c r="AU344" s="180">
        <v>0</v>
      </c>
      <c r="AV344" s="180">
        <v>0</v>
      </c>
      <c r="AW344" s="180">
        <v>0</v>
      </c>
      <c r="AX344" s="180">
        <v>0</v>
      </c>
      <c r="AY344" s="90"/>
      <c r="AZ344" s="180">
        <v>0</v>
      </c>
      <c r="BA344" s="180">
        <v>0</v>
      </c>
      <c r="BB344" s="180">
        <v>0</v>
      </c>
      <c r="BC344" s="180">
        <v>0</v>
      </c>
      <c r="BD344" s="180">
        <v>0</v>
      </c>
      <c r="BE344" s="180">
        <v>0</v>
      </c>
      <c r="BF344" s="180">
        <v>0</v>
      </c>
      <c r="BG344" s="181"/>
      <c r="BH344" s="90"/>
      <c r="BI344" s="180">
        <v>0</v>
      </c>
      <c r="BJ344" s="180">
        <v>0</v>
      </c>
      <c r="BK344" s="180">
        <v>0</v>
      </c>
      <c r="BL344" s="90"/>
      <c r="BN344" s="90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78"/>
    </row>
    <row r="345" spans="2:84" ht="15" hidden="1" customHeight="1" x14ac:dyDescent="0.3">
      <c r="B345" s="90"/>
      <c r="C345" s="212">
        <v>332</v>
      </c>
      <c r="D345" s="212"/>
      <c r="E345" s="212"/>
      <c r="F345" s="245"/>
      <c r="G345" s="212"/>
      <c r="H345" s="212"/>
      <c r="I345" s="212"/>
      <c r="J345" s="270"/>
      <c r="K345" s="270"/>
      <c r="L345" s="251"/>
      <c r="M345" s="245"/>
      <c r="N345" s="217"/>
      <c r="O345" s="212"/>
      <c r="P345" s="254"/>
      <c r="Q345" s="254"/>
      <c r="R345" s="109"/>
      <c r="S345" s="156"/>
      <c r="T345" s="156"/>
      <c r="U345" s="156"/>
      <c r="V345" s="153">
        <f t="shared" si="9"/>
        <v>0</v>
      </c>
      <c r="W345" s="90"/>
      <c r="Y345" s="180">
        <v>0</v>
      </c>
      <c r="Z345" s="180">
        <v>0</v>
      </c>
      <c r="AA345" s="180">
        <v>0</v>
      </c>
      <c r="AB345" s="180">
        <v>0</v>
      </c>
      <c r="AC345" s="180">
        <v>0</v>
      </c>
      <c r="AD345" s="180">
        <v>0</v>
      </c>
      <c r="AE345" s="180">
        <v>0</v>
      </c>
      <c r="AF345" s="180">
        <v>0</v>
      </c>
      <c r="AG345" s="180">
        <v>0</v>
      </c>
      <c r="AH345" s="180">
        <v>0</v>
      </c>
      <c r="AI345" s="180">
        <v>0</v>
      </c>
      <c r="AJ345" s="180">
        <v>0</v>
      </c>
      <c r="AK345" s="180">
        <v>0</v>
      </c>
      <c r="AL345" s="180">
        <v>0</v>
      </c>
      <c r="AM345" s="180">
        <v>0</v>
      </c>
      <c r="AN345" s="180">
        <v>0</v>
      </c>
      <c r="AO345" s="180">
        <v>0</v>
      </c>
      <c r="AP345" s="180">
        <v>0</v>
      </c>
      <c r="AQ345" s="180">
        <v>0</v>
      </c>
      <c r="AR345" s="180">
        <v>0</v>
      </c>
      <c r="AS345" s="180">
        <v>0</v>
      </c>
      <c r="AT345" s="180">
        <v>0</v>
      </c>
      <c r="AU345" s="180">
        <v>0</v>
      </c>
      <c r="AV345" s="180">
        <v>0</v>
      </c>
      <c r="AW345" s="180">
        <v>0</v>
      </c>
      <c r="AX345" s="180">
        <v>0</v>
      </c>
      <c r="AY345" s="90"/>
      <c r="AZ345" s="180">
        <v>0</v>
      </c>
      <c r="BA345" s="180">
        <v>0</v>
      </c>
      <c r="BB345" s="180">
        <v>0</v>
      </c>
      <c r="BC345" s="180">
        <v>0</v>
      </c>
      <c r="BD345" s="180">
        <v>0</v>
      </c>
      <c r="BE345" s="180">
        <v>0</v>
      </c>
      <c r="BF345" s="180">
        <v>0</v>
      </c>
      <c r="BG345" s="181"/>
      <c r="BH345" s="90"/>
      <c r="BI345" s="180">
        <v>0</v>
      </c>
      <c r="BJ345" s="180">
        <v>0</v>
      </c>
      <c r="BK345" s="180">
        <v>0</v>
      </c>
      <c r="BL345" s="90"/>
      <c r="BN345" s="90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78"/>
    </row>
    <row r="346" spans="2:84" ht="15" hidden="1" customHeight="1" x14ac:dyDescent="0.3">
      <c r="B346" s="90"/>
      <c r="C346" s="212">
        <v>333</v>
      </c>
      <c r="D346" s="212"/>
      <c r="E346" s="212"/>
      <c r="F346" s="245"/>
      <c r="G346" s="212"/>
      <c r="H346" s="212"/>
      <c r="I346" s="212"/>
      <c r="J346" s="270"/>
      <c r="K346" s="270"/>
      <c r="L346" s="251"/>
      <c r="M346" s="245"/>
      <c r="N346" s="217"/>
      <c r="O346" s="212"/>
      <c r="P346" s="269"/>
      <c r="Q346" s="254"/>
      <c r="R346" s="109"/>
      <c r="S346" s="156"/>
      <c r="T346" s="156"/>
      <c r="U346" s="156"/>
      <c r="V346" s="153">
        <f t="shared" si="9"/>
        <v>0</v>
      </c>
      <c r="W346" s="90"/>
      <c r="Y346" s="180">
        <v>0</v>
      </c>
      <c r="Z346" s="180">
        <v>0</v>
      </c>
      <c r="AA346" s="180">
        <v>0</v>
      </c>
      <c r="AB346" s="180">
        <v>0</v>
      </c>
      <c r="AC346" s="180">
        <v>0</v>
      </c>
      <c r="AD346" s="180">
        <v>0</v>
      </c>
      <c r="AE346" s="180">
        <v>0</v>
      </c>
      <c r="AF346" s="180">
        <v>0</v>
      </c>
      <c r="AG346" s="180">
        <v>0</v>
      </c>
      <c r="AH346" s="180">
        <v>0</v>
      </c>
      <c r="AI346" s="180">
        <v>0</v>
      </c>
      <c r="AJ346" s="180">
        <v>0</v>
      </c>
      <c r="AK346" s="180">
        <v>0</v>
      </c>
      <c r="AL346" s="180">
        <v>0</v>
      </c>
      <c r="AM346" s="180">
        <v>0</v>
      </c>
      <c r="AN346" s="180">
        <v>0</v>
      </c>
      <c r="AO346" s="180">
        <v>0</v>
      </c>
      <c r="AP346" s="180">
        <v>0</v>
      </c>
      <c r="AQ346" s="180">
        <v>0</v>
      </c>
      <c r="AR346" s="180">
        <v>0</v>
      </c>
      <c r="AS346" s="180">
        <v>0</v>
      </c>
      <c r="AT346" s="180">
        <v>0</v>
      </c>
      <c r="AU346" s="180">
        <v>0</v>
      </c>
      <c r="AV346" s="180">
        <v>0</v>
      </c>
      <c r="AW346" s="180">
        <v>0</v>
      </c>
      <c r="AX346" s="180">
        <v>0</v>
      </c>
      <c r="AY346" s="90"/>
      <c r="AZ346" s="180">
        <v>0</v>
      </c>
      <c r="BA346" s="180">
        <v>0</v>
      </c>
      <c r="BB346" s="180">
        <v>0</v>
      </c>
      <c r="BC346" s="180">
        <v>0</v>
      </c>
      <c r="BD346" s="180">
        <v>0</v>
      </c>
      <c r="BE346" s="180">
        <v>0</v>
      </c>
      <c r="BF346" s="180">
        <v>0</v>
      </c>
      <c r="BG346" s="181"/>
      <c r="BH346" s="90"/>
      <c r="BI346" s="180">
        <v>0</v>
      </c>
      <c r="BJ346" s="180">
        <v>0</v>
      </c>
      <c r="BK346" s="180">
        <v>0</v>
      </c>
      <c r="BL346" s="90"/>
      <c r="BN346" s="90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78"/>
    </row>
    <row r="347" spans="2:84" ht="15" hidden="1" customHeight="1" x14ac:dyDescent="0.3">
      <c r="B347" s="90"/>
      <c r="C347" s="212">
        <v>334</v>
      </c>
      <c r="D347" s="212"/>
      <c r="E347" s="212"/>
      <c r="F347" s="245"/>
      <c r="G347" s="212"/>
      <c r="H347" s="212"/>
      <c r="I347" s="212"/>
      <c r="J347" s="270"/>
      <c r="K347" s="270"/>
      <c r="L347" s="251"/>
      <c r="M347" s="245"/>
      <c r="N347" s="217"/>
      <c r="O347" s="212"/>
      <c r="P347" s="269"/>
      <c r="Q347" s="254"/>
      <c r="R347" s="109"/>
      <c r="S347" s="156"/>
      <c r="T347" s="156"/>
      <c r="U347" s="156"/>
      <c r="V347" s="153">
        <f t="shared" si="9"/>
        <v>0</v>
      </c>
      <c r="W347" s="90"/>
      <c r="Y347" s="180">
        <v>0</v>
      </c>
      <c r="Z347" s="180">
        <v>0</v>
      </c>
      <c r="AA347" s="180">
        <v>0</v>
      </c>
      <c r="AB347" s="180">
        <v>0</v>
      </c>
      <c r="AC347" s="180">
        <v>0</v>
      </c>
      <c r="AD347" s="180">
        <v>0</v>
      </c>
      <c r="AE347" s="180">
        <v>0</v>
      </c>
      <c r="AF347" s="180">
        <v>0</v>
      </c>
      <c r="AG347" s="180">
        <v>0</v>
      </c>
      <c r="AH347" s="180">
        <v>0</v>
      </c>
      <c r="AI347" s="180">
        <v>0</v>
      </c>
      <c r="AJ347" s="180">
        <v>0</v>
      </c>
      <c r="AK347" s="180">
        <v>0</v>
      </c>
      <c r="AL347" s="180">
        <v>0</v>
      </c>
      <c r="AM347" s="180">
        <v>0</v>
      </c>
      <c r="AN347" s="180">
        <v>0</v>
      </c>
      <c r="AO347" s="180">
        <v>0</v>
      </c>
      <c r="AP347" s="180">
        <v>0</v>
      </c>
      <c r="AQ347" s="180">
        <v>0</v>
      </c>
      <c r="AR347" s="180">
        <v>0</v>
      </c>
      <c r="AS347" s="180">
        <v>0</v>
      </c>
      <c r="AT347" s="180">
        <v>0</v>
      </c>
      <c r="AU347" s="180">
        <v>0</v>
      </c>
      <c r="AV347" s="180">
        <v>0</v>
      </c>
      <c r="AW347" s="180">
        <v>0</v>
      </c>
      <c r="AX347" s="180">
        <v>0</v>
      </c>
      <c r="AY347" s="90"/>
      <c r="AZ347" s="180">
        <v>0</v>
      </c>
      <c r="BA347" s="180">
        <v>0</v>
      </c>
      <c r="BB347" s="180">
        <v>0</v>
      </c>
      <c r="BC347" s="180">
        <v>0</v>
      </c>
      <c r="BD347" s="180">
        <v>0</v>
      </c>
      <c r="BE347" s="180">
        <v>0</v>
      </c>
      <c r="BF347" s="180">
        <v>0</v>
      </c>
      <c r="BG347" s="181"/>
      <c r="BH347" s="90"/>
      <c r="BI347" s="180">
        <v>0</v>
      </c>
      <c r="BJ347" s="180">
        <v>0</v>
      </c>
      <c r="BK347" s="180">
        <v>0</v>
      </c>
      <c r="BL347" s="90"/>
      <c r="BN347" s="90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78"/>
    </row>
    <row r="348" spans="2:84" ht="15" hidden="1" customHeight="1" x14ac:dyDescent="0.3">
      <c r="B348" s="90"/>
      <c r="C348" s="212">
        <v>335</v>
      </c>
      <c r="D348" s="212"/>
      <c r="E348" s="212"/>
      <c r="F348" s="245"/>
      <c r="G348" s="212"/>
      <c r="H348" s="212"/>
      <c r="I348" s="212"/>
      <c r="J348" s="270"/>
      <c r="K348" s="270"/>
      <c r="L348" s="251"/>
      <c r="M348" s="245"/>
      <c r="N348" s="217"/>
      <c r="O348" s="212"/>
      <c r="P348" s="269"/>
      <c r="Q348" s="254"/>
      <c r="R348" s="109"/>
      <c r="S348" s="156"/>
      <c r="T348" s="156"/>
      <c r="U348" s="156"/>
      <c r="V348" s="153">
        <f t="shared" si="9"/>
        <v>0</v>
      </c>
      <c r="W348" s="90"/>
      <c r="Y348" s="180">
        <v>0</v>
      </c>
      <c r="Z348" s="180">
        <v>0</v>
      </c>
      <c r="AA348" s="180">
        <v>0</v>
      </c>
      <c r="AB348" s="180">
        <v>0</v>
      </c>
      <c r="AC348" s="180">
        <v>0</v>
      </c>
      <c r="AD348" s="180">
        <v>0</v>
      </c>
      <c r="AE348" s="180">
        <v>0</v>
      </c>
      <c r="AF348" s="180">
        <v>0</v>
      </c>
      <c r="AG348" s="180">
        <v>0</v>
      </c>
      <c r="AH348" s="180">
        <v>0</v>
      </c>
      <c r="AI348" s="180">
        <v>0</v>
      </c>
      <c r="AJ348" s="180">
        <v>0</v>
      </c>
      <c r="AK348" s="180">
        <v>0</v>
      </c>
      <c r="AL348" s="180">
        <v>0</v>
      </c>
      <c r="AM348" s="180">
        <v>0</v>
      </c>
      <c r="AN348" s="180">
        <v>0</v>
      </c>
      <c r="AO348" s="180">
        <v>0</v>
      </c>
      <c r="AP348" s="180">
        <v>0</v>
      </c>
      <c r="AQ348" s="180">
        <v>0</v>
      </c>
      <c r="AR348" s="180">
        <v>0</v>
      </c>
      <c r="AS348" s="180">
        <v>0</v>
      </c>
      <c r="AT348" s="180">
        <v>0</v>
      </c>
      <c r="AU348" s="180">
        <v>0</v>
      </c>
      <c r="AV348" s="180">
        <v>0</v>
      </c>
      <c r="AW348" s="180">
        <v>0</v>
      </c>
      <c r="AX348" s="180">
        <v>0</v>
      </c>
      <c r="AY348" s="90"/>
      <c r="AZ348" s="180">
        <v>0</v>
      </c>
      <c r="BA348" s="180">
        <v>0</v>
      </c>
      <c r="BB348" s="180">
        <v>0</v>
      </c>
      <c r="BC348" s="180">
        <v>0</v>
      </c>
      <c r="BD348" s="180">
        <v>0</v>
      </c>
      <c r="BE348" s="180">
        <v>0</v>
      </c>
      <c r="BF348" s="180">
        <v>0</v>
      </c>
      <c r="BG348" s="181"/>
      <c r="BH348" s="90"/>
      <c r="BI348" s="180">
        <v>0</v>
      </c>
      <c r="BJ348" s="180">
        <v>0</v>
      </c>
      <c r="BK348" s="180">
        <v>0</v>
      </c>
      <c r="BL348" s="90"/>
      <c r="BN348" s="90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78"/>
    </row>
    <row r="349" spans="2:84" ht="15" hidden="1" customHeight="1" x14ac:dyDescent="0.3">
      <c r="B349" s="90"/>
      <c r="C349" s="212">
        <v>336</v>
      </c>
      <c r="D349" s="212"/>
      <c r="E349" s="212"/>
      <c r="F349" s="245"/>
      <c r="G349" s="212"/>
      <c r="H349" s="212"/>
      <c r="I349" s="212"/>
      <c r="J349" s="270"/>
      <c r="K349" s="270"/>
      <c r="L349" s="251"/>
      <c r="M349" s="245"/>
      <c r="N349" s="217"/>
      <c r="O349" s="212"/>
      <c r="P349" s="269"/>
      <c r="Q349" s="254"/>
      <c r="R349" s="109"/>
      <c r="S349" s="156"/>
      <c r="T349" s="156"/>
      <c r="U349" s="156"/>
      <c r="V349" s="153">
        <f t="shared" si="9"/>
        <v>0</v>
      </c>
      <c r="W349" s="90"/>
      <c r="Y349" s="180">
        <v>0</v>
      </c>
      <c r="Z349" s="180">
        <v>0</v>
      </c>
      <c r="AA349" s="180">
        <v>0</v>
      </c>
      <c r="AB349" s="180">
        <v>0</v>
      </c>
      <c r="AC349" s="180">
        <v>0</v>
      </c>
      <c r="AD349" s="180">
        <v>0</v>
      </c>
      <c r="AE349" s="180">
        <v>0</v>
      </c>
      <c r="AF349" s="180">
        <v>0</v>
      </c>
      <c r="AG349" s="180">
        <v>0</v>
      </c>
      <c r="AH349" s="180">
        <v>0</v>
      </c>
      <c r="AI349" s="180">
        <v>0</v>
      </c>
      <c r="AJ349" s="180">
        <v>0</v>
      </c>
      <c r="AK349" s="180">
        <v>0</v>
      </c>
      <c r="AL349" s="180">
        <v>0</v>
      </c>
      <c r="AM349" s="180">
        <v>0</v>
      </c>
      <c r="AN349" s="180">
        <v>0</v>
      </c>
      <c r="AO349" s="180">
        <v>0</v>
      </c>
      <c r="AP349" s="180">
        <v>0</v>
      </c>
      <c r="AQ349" s="180">
        <v>0</v>
      </c>
      <c r="AR349" s="180">
        <v>0</v>
      </c>
      <c r="AS349" s="180">
        <v>0</v>
      </c>
      <c r="AT349" s="180">
        <v>0</v>
      </c>
      <c r="AU349" s="180">
        <v>0</v>
      </c>
      <c r="AV349" s="180">
        <v>0</v>
      </c>
      <c r="AW349" s="180">
        <v>0</v>
      </c>
      <c r="AX349" s="180">
        <v>0</v>
      </c>
      <c r="AY349" s="90"/>
      <c r="AZ349" s="180">
        <v>0</v>
      </c>
      <c r="BA349" s="180">
        <v>0</v>
      </c>
      <c r="BB349" s="180">
        <v>0</v>
      </c>
      <c r="BC349" s="180">
        <v>0</v>
      </c>
      <c r="BD349" s="180">
        <v>0</v>
      </c>
      <c r="BE349" s="180">
        <v>0</v>
      </c>
      <c r="BF349" s="180">
        <v>0</v>
      </c>
      <c r="BG349" s="181"/>
      <c r="BH349" s="90"/>
      <c r="BI349" s="180">
        <v>0</v>
      </c>
      <c r="BJ349" s="180">
        <v>0</v>
      </c>
      <c r="BK349" s="180">
        <v>0</v>
      </c>
      <c r="BL349" s="90"/>
      <c r="BN349" s="90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78"/>
    </row>
    <row r="350" spans="2:84" ht="15" hidden="1" customHeight="1" x14ac:dyDescent="0.3">
      <c r="B350" s="90"/>
      <c r="C350" s="212">
        <v>337</v>
      </c>
      <c r="D350" s="212"/>
      <c r="E350" s="212"/>
      <c r="F350" s="245"/>
      <c r="G350" s="212"/>
      <c r="H350" s="212"/>
      <c r="I350" s="212"/>
      <c r="J350" s="270"/>
      <c r="K350" s="270"/>
      <c r="L350" s="251"/>
      <c r="M350" s="245"/>
      <c r="N350" s="217"/>
      <c r="O350" s="212"/>
      <c r="P350" s="269"/>
      <c r="Q350" s="254"/>
      <c r="R350" s="109"/>
      <c r="S350" s="156"/>
      <c r="T350" s="156"/>
      <c r="U350" s="156"/>
      <c r="V350" s="153">
        <f t="shared" si="9"/>
        <v>0</v>
      </c>
      <c r="W350" s="90"/>
      <c r="Y350" s="180">
        <v>0</v>
      </c>
      <c r="Z350" s="180">
        <v>0</v>
      </c>
      <c r="AA350" s="180">
        <v>0</v>
      </c>
      <c r="AB350" s="180">
        <v>0</v>
      </c>
      <c r="AC350" s="180">
        <v>0</v>
      </c>
      <c r="AD350" s="180">
        <v>0</v>
      </c>
      <c r="AE350" s="180">
        <v>0</v>
      </c>
      <c r="AF350" s="180">
        <v>0</v>
      </c>
      <c r="AG350" s="180">
        <v>0</v>
      </c>
      <c r="AH350" s="180">
        <v>0</v>
      </c>
      <c r="AI350" s="180">
        <v>0</v>
      </c>
      <c r="AJ350" s="180">
        <v>0</v>
      </c>
      <c r="AK350" s="180">
        <v>0</v>
      </c>
      <c r="AL350" s="180">
        <v>0</v>
      </c>
      <c r="AM350" s="180">
        <v>0</v>
      </c>
      <c r="AN350" s="180">
        <v>0</v>
      </c>
      <c r="AO350" s="180">
        <v>0</v>
      </c>
      <c r="AP350" s="180">
        <v>0</v>
      </c>
      <c r="AQ350" s="180">
        <v>0</v>
      </c>
      <c r="AR350" s="180">
        <v>0</v>
      </c>
      <c r="AS350" s="180">
        <v>0</v>
      </c>
      <c r="AT350" s="180">
        <v>0</v>
      </c>
      <c r="AU350" s="180">
        <v>0</v>
      </c>
      <c r="AV350" s="180">
        <v>0</v>
      </c>
      <c r="AW350" s="180">
        <v>0</v>
      </c>
      <c r="AX350" s="180">
        <v>0</v>
      </c>
      <c r="AY350" s="90"/>
      <c r="AZ350" s="180">
        <v>0</v>
      </c>
      <c r="BA350" s="180">
        <v>0</v>
      </c>
      <c r="BB350" s="180">
        <v>0</v>
      </c>
      <c r="BC350" s="180">
        <v>0</v>
      </c>
      <c r="BD350" s="180">
        <v>0</v>
      </c>
      <c r="BE350" s="180">
        <v>0</v>
      </c>
      <c r="BF350" s="180">
        <v>0</v>
      </c>
      <c r="BG350" s="181"/>
      <c r="BH350" s="90"/>
      <c r="BI350" s="180">
        <v>0</v>
      </c>
      <c r="BJ350" s="180">
        <v>0</v>
      </c>
      <c r="BK350" s="180">
        <v>0</v>
      </c>
      <c r="BL350" s="90"/>
      <c r="BN350" s="90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78"/>
    </row>
    <row r="351" spans="2:84" ht="15" hidden="1" customHeight="1" x14ac:dyDescent="0.3">
      <c r="B351" s="90"/>
      <c r="C351" s="212">
        <v>338</v>
      </c>
      <c r="D351" s="212"/>
      <c r="E351" s="212"/>
      <c r="F351" s="245"/>
      <c r="G351" s="212"/>
      <c r="H351" s="212"/>
      <c r="I351" s="212"/>
      <c r="J351" s="270"/>
      <c r="K351" s="270"/>
      <c r="L351" s="251"/>
      <c r="M351" s="245"/>
      <c r="N351" s="217"/>
      <c r="O351" s="212"/>
      <c r="P351" s="269"/>
      <c r="Q351" s="254"/>
      <c r="R351" s="109"/>
      <c r="S351" s="156"/>
      <c r="T351" s="156"/>
      <c r="U351" s="156"/>
      <c r="V351" s="153">
        <f t="shared" si="9"/>
        <v>0</v>
      </c>
      <c r="W351" s="90"/>
      <c r="Y351" s="180">
        <v>0</v>
      </c>
      <c r="Z351" s="180">
        <v>0</v>
      </c>
      <c r="AA351" s="180">
        <v>0</v>
      </c>
      <c r="AB351" s="180">
        <v>0</v>
      </c>
      <c r="AC351" s="180">
        <v>0</v>
      </c>
      <c r="AD351" s="180">
        <v>0</v>
      </c>
      <c r="AE351" s="180">
        <v>0</v>
      </c>
      <c r="AF351" s="180">
        <v>0</v>
      </c>
      <c r="AG351" s="180">
        <v>0</v>
      </c>
      <c r="AH351" s="180">
        <v>0</v>
      </c>
      <c r="AI351" s="180">
        <v>0</v>
      </c>
      <c r="AJ351" s="180">
        <v>0</v>
      </c>
      <c r="AK351" s="180">
        <v>0</v>
      </c>
      <c r="AL351" s="180">
        <v>0</v>
      </c>
      <c r="AM351" s="180">
        <v>0</v>
      </c>
      <c r="AN351" s="180">
        <v>0</v>
      </c>
      <c r="AO351" s="180">
        <v>0</v>
      </c>
      <c r="AP351" s="180">
        <v>0</v>
      </c>
      <c r="AQ351" s="180">
        <v>0</v>
      </c>
      <c r="AR351" s="180">
        <v>0</v>
      </c>
      <c r="AS351" s="180">
        <v>0</v>
      </c>
      <c r="AT351" s="180">
        <v>0</v>
      </c>
      <c r="AU351" s="180">
        <v>0</v>
      </c>
      <c r="AV351" s="180">
        <v>0</v>
      </c>
      <c r="AW351" s="180">
        <v>0</v>
      </c>
      <c r="AX351" s="180">
        <v>0</v>
      </c>
      <c r="AY351" s="90"/>
      <c r="AZ351" s="180">
        <v>0</v>
      </c>
      <c r="BA351" s="180">
        <v>0</v>
      </c>
      <c r="BB351" s="180">
        <v>0</v>
      </c>
      <c r="BC351" s="180">
        <v>0</v>
      </c>
      <c r="BD351" s="180">
        <v>0</v>
      </c>
      <c r="BE351" s="180">
        <v>0</v>
      </c>
      <c r="BF351" s="180">
        <v>0</v>
      </c>
      <c r="BG351" s="181"/>
      <c r="BH351" s="90"/>
      <c r="BI351" s="180">
        <v>0</v>
      </c>
      <c r="BJ351" s="180">
        <v>0</v>
      </c>
      <c r="BK351" s="180">
        <v>0</v>
      </c>
      <c r="BL351" s="90"/>
      <c r="BN351" s="90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78"/>
    </row>
    <row r="352" spans="2:84" ht="15" hidden="1" customHeight="1" x14ac:dyDescent="0.3">
      <c r="B352" s="90"/>
      <c r="C352" s="212">
        <v>339</v>
      </c>
      <c r="D352" s="212"/>
      <c r="E352" s="212"/>
      <c r="F352" s="245"/>
      <c r="G352" s="212"/>
      <c r="H352" s="212"/>
      <c r="I352" s="212"/>
      <c r="J352" s="270"/>
      <c r="K352" s="270"/>
      <c r="L352" s="251"/>
      <c r="M352" s="245"/>
      <c r="N352" s="217"/>
      <c r="O352" s="212"/>
      <c r="P352" s="269"/>
      <c r="Q352" s="254"/>
      <c r="R352" s="109"/>
      <c r="S352" s="156"/>
      <c r="T352" s="156"/>
      <c r="U352" s="156"/>
      <c r="V352" s="153">
        <f t="shared" si="9"/>
        <v>0</v>
      </c>
      <c r="W352" s="90"/>
      <c r="Y352" s="180">
        <v>0</v>
      </c>
      <c r="Z352" s="180">
        <v>0</v>
      </c>
      <c r="AA352" s="180">
        <v>0</v>
      </c>
      <c r="AB352" s="180">
        <v>0</v>
      </c>
      <c r="AC352" s="180">
        <v>0</v>
      </c>
      <c r="AD352" s="180">
        <v>0</v>
      </c>
      <c r="AE352" s="180">
        <v>0</v>
      </c>
      <c r="AF352" s="180">
        <v>0</v>
      </c>
      <c r="AG352" s="180">
        <v>0</v>
      </c>
      <c r="AH352" s="180">
        <v>0</v>
      </c>
      <c r="AI352" s="180">
        <v>0</v>
      </c>
      <c r="AJ352" s="180">
        <v>0</v>
      </c>
      <c r="AK352" s="180">
        <v>0</v>
      </c>
      <c r="AL352" s="180">
        <v>0</v>
      </c>
      <c r="AM352" s="180">
        <v>0</v>
      </c>
      <c r="AN352" s="180">
        <v>0</v>
      </c>
      <c r="AO352" s="180">
        <v>0</v>
      </c>
      <c r="AP352" s="180">
        <v>0</v>
      </c>
      <c r="AQ352" s="180">
        <v>0</v>
      </c>
      <c r="AR352" s="180">
        <v>0</v>
      </c>
      <c r="AS352" s="180">
        <v>0</v>
      </c>
      <c r="AT352" s="180">
        <v>0</v>
      </c>
      <c r="AU352" s="180">
        <v>0</v>
      </c>
      <c r="AV352" s="180">
        <v>0</v>
      </c>
      <c r="AW352" s="180">
        <v>0</v>
      </c>
      <c r="AX352" s="180">
        <v>0</v>
      </c>
      <c r="AY352" s="90"/>
      <c r="AZ352" s="180">
        <v>0</v>
      </c>
      <c r="BA352" s="180">
        <v>0</v>
      </c>
      <c r="BB352" s="180">
        <v>0</v>
      </c>
      <c r="BC352" s="180">
        <v>0</v>
      </c>
      <c r="BD352" s="180">
        <v>0</v>
      </c>
      <c r="BE352" s="180">
        <v>0</v>
      </c>
      <c r="BF352" s="180">
        <v>0</v>
      </c>
      <c r="BG352" s="181"/>
      <c r="BH352" s="90"/>
      <c r="BI352" s="180">
        <v>0</v>
      </c>
      <c r="BJ352" s="180">
        <v>0</v>
      </c>
      <c r="BK352" s="180">
        <v>0</v>
      </c>
      <c r="BL352" s="90"/>
      <c r="BN352" s="90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78"/>
    </row>
    <row r="353" spans="2:84" ht="15" hidden="1" customHeight="1" x14ac:dyDescent="0.3">
      <c r="B353" s="90"/>
      <c r="C353" s="212">
        <v>340</v>
      </c>
      <c r="D353" s="212"/>
      <c r="E353" s="212"/>
      <c r="F353" s="245"/>
      <c r="G353" s="212"/>
      <c r="H353" s="212"/>
      <c r="I353" s="212"/>
      <c r="J353" s="270"/>
      <c r="K353" s="270"/>
      <c r="L353" s="251"/>
      <c r="M353" s="245"/>
      <c r="N353" s="217"/>
      <c r="O353" s="212"/>
      <c r="P353" s="269"/>
      <c r="Q353" s="254"/>
      <c r="R353" s="109"/>
      <c r="S353" s="156"/>
      <c r="T353" s="156"/>
      <c r="U353" s="156"/>
      <c r="V353" s="153">
        <f t="shared" si="9"/>
        <v>0</v>
      </c>
      <c r="W353" s="90"/>
      <c r="Y353" s="180">
        <v>0</v>
      </c>
      <c r="Z353" s="180">
        <v>0</v>
      </c>
      <c r="AA353" s="180">
        <v>0</v>
      </c>
      <c r="AB353" s="180">
        <v>0</v>
      </c>
      <c r="AC353" s="180">
        <v>0</v>
      </c>
      <c r="AD353" s="180">
        <v>0</v>
      </c>
      <c r="AE353" s="180">
        <v>0</v>
      </c>
      <c r="AF353" s="180">
        <v>0</v>
      </c>
      <c r="AG353" s="180">
        <v>0</v>
      </c>
      <c r="AH353" s="180">
        <v>0</v>
      </c>
      <c r="AI353" s="180">
        <v>0</v>
      </c>
      <c r="AJ353" s="180">
        <v>0</v>
      </c>
      <c r="AK353" s="180">
        <v>0</v>
      </c>
      <c r="AL353" s="180">
        <v>0</v>
      </c>
      <c r="AM353" s="180">
        <v>0</v>
      </c>
      <c r="AN353" s="180">
        <v>0</v>
      </c>
      <c r="AO353" s="180">
        <v>0</v>
      </c>
      <c r="AP353" s="180">
        <v>0</v>
      </c>
      <c r="AQ353" s="180">
        <v>0</v>
      </c>
      <c r="AR353" s="180">
        <v>0</v>
      </c>
      <c r="AS353" s="180">
        <v>0</v>
      </c>
      <c r="AT353" s="180">
        <v>0</v>
      </c>
      <c r="AU353" s="180">
        <v>0</v>
      </c>
      <c r="AV353" s="180">
        <v>0</v>
      </c>
      <c r="AW353" s="180">
        <v>0</v>
      </c>
      <c r="AX353" s="180">
        <v>0</v>
      </c>
      <c r="AY353" s="90"/>
      <c r="AZ353" s="180">
        <v>0</v>
      </c>
      <c r="BA353" s="180">
        <v>0</v>
      </c>
      <c r="BB353" s="180">
        <v>0</v>
      </c>
      <c r="BC353" s="180">
        <v>0</v>
      </c>
      <c r="BD353" s="180">
        <v>0</v>
      </c>
      <c r="BE353" s="180">
        <v>0</v>
      </c>
      <c r="BF353" s="180">
        <v>0</v>
      </c>
      <c r="BG353" s="181"/>
      <c r="BH353" s="90"/>
      <c r="BI353" s="180">
        <v>0</v>
      </c>
      <c r="BJ353" s="180">
        <v>0</v>
      </c>
      <c r="BK353" s="180">
        <v>0</v>
      </c>
      <c r="BL353" s="90"/>
      <c r="BN353" s="90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78"/>
    </row>
    <row r="354" spans="2:84" ht="15" hidden="1" customHeight="1" x14ac:dyDescent="0.3">
      <c r="B354" s="90"/>
      <c r="C354" s="212">
        <v>341</v>
      </c>
      <c r="D354" s="212"/>
      <c r="E354" s="212"/>
      <c r="F354" s="245"/>
      <c r="G354" s="212"/>
      <c r="H354" s="212"/>
      <c r="I354" s="212"/>
      <c r="J354" s="270"/>
      <c r="K354" s="270"/>
      <c r="L354" s="251"/>
      <c r="M354" s="245"/>
      <c r="N354" s="217"/>
      <c r="O354" s="212"/>
      <c r="P354" s="269"/>
      <c r="Q354" s="254"/>
      <c r="R354" s="109"/>
      <c r="S354" s="156"/>
      <c r="T354" s="156"/>
      <c r="U354" s="156"/>
      <c r="V354" s="153">
        <f t="shared" si="9"/>
        <v>0</v>
      </c>
      <c r="W354" s="90"/>
      <c r="Y354" s="180">
        <v>0</v>
      </c>
      <c r="Z354" s="180">
        <v>0</v>
      </c>
      <c r="AA354" s="180">
        <v>0</v>
      </c>
      <c r="AB354" s="180">
        <v>0</v>
      </c>
      <c r="AC354" s="180">
        <v>0</v>
      </c>
      <c r="AD354" s="180">
        <v>0</v>
      </c>
      <c r="AE354" s="180">
        <v>0</v>
      </c>
      <c r="AF354" s="180">
        <v>0</v>
      </c>
      <c r="AG354" s="180">
        <v>0</v>
      </c>
      <c r="AH354" s="180">
        <v>0</v>
      </c>
      <c r="AI354" s="180">
        <v>0</v>
      </c>
      <c r="AJ354" s="180">
        <v>0</v>
      </c>
      <c r="AK354" s="180">
        <v>0</v>
      </c>
      <c r="AL354" s="180">
        <v>0</v>
      </c>
      <c r="AM354" s="180">
        <v>0</v>
      </c>
      <c r="AN354" s="180">
        <v>0</v>
      </c>
      <c r="AO354" s="180">
        <v>0</v>
      </c>
      <c r="AP354" s="180">
        <v>0</v>
      </c>
      <c r="AQ354" s="180">
        <v>0</v>
      </c>
      <c r="AR354" s="180">
        <v>0</v>
      </c>
      <c r="AS354" s="180">
        <v>0</v>
      </c>
      <c r="AT354" s="180">
        <v>0</v>
      </c>
      <c r="AU354" s="180">
        <v>0</v>
      </c>
      <c r="AV354" s="180">
        <v>0</v>
      </c>
      <c r="AW354" s="180">
        <v>0</v>
      </c>
      <c r="AX354" s="180">
        <v>0</v>
      </c>
      <c r="AY354" s="90"/>
      <c r="AZ354" s="180">
        <v>0</v>
      </c>
      <c r="BA354" s="180">
        <v>0</v>
      </c>
      <c r="BB354" s="180">
        <v>0</v>
      </c>
      <c r="BC354" s="180">
        <v>0</v>
      </c>
      <c r="BD354" s="180">
        <v>0</v>
      </c>
      <c r="BE354" s="180">
        <v>0</v>
      </c>
      <c r="BF354" s="180">
        <v>0</v>
      </c>
      <c r="BG354" s="181"/>
      <c r="BH354" s="90"/>
      <c r="BI354" s="180">
        <v>0</v>
      </c>
      <c r="BJ354" s="180">
        <v>0</v>
      </c>
      <c r="BK354" s="180">
        <v>0</v>
      </c>
      <c r="BL354" s="90"/>
      <c r="BN354" s="90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78"/>
    </row>
    <row r="355" spans="2:84" ht="15" hidden="1" customHeight="1" x14ac:dyDescent="0.3">
      <c r="B355" s="90"/>
      <c r="C355" s="212">
        <v>342</v>
      </c>
      <c r="D355" s="212"/>
      <c r="E355" s="212"/>
      <c r="F355" s="245"/>
      <c r="G355" s="212"/>
      <c r="H355" s="212"/>
      <c r="I355" s="212"/>
      <c r="J355" s="270"/>
      <c r="K355" s="270"/>
      <c r="L355" s="251"/>
      <c r="M355" s="245"/>
      <c r="N355" s="217"/>
      <c r="O355" s="212"/>
      <c r="P355" s="254"/>
      <c r="Q355" s="254"/>
      <c r="R355" s="109"/>
      <c r="S355" s="156"/>
      <c r="T355" s="156"/>
      <c r="U355" s="156"/>
      <c r="V355" s="153">
        <f t="shared" si="9"/>
        <v>0</v>
      </c>
      <c r="W355" s="90"/>
      <c r="Y355" s="180">
        <v>0</v>
      </c>
      <c r="Z355" s="180">
        <v>0</v>
      </c>
      <c r="AA355" s="180">
        <v>0</v>
      </c>
      <c r="AB355" s="180">
        <v>0</v>
      </c>
      <c r="AC355" s="180">
        <v>0</v>
      </c>
      <c r="AD355" s="180">
        <v>0</v>
      </c>
      <c r="AE355" s="180">
        <v>0</v>
      </c>
      <c r="AF355" s="180">
        <v>0</v>
      </c>
      <c r="AG355" s="180">
        <v>0</v>
      </c>
      <c r="AH355" s="180">
        <v>0</v>
      </c>
      <c r="AI355" s="180">
        <v>0</v>
      </c>
      <c r="AJ355" s="180">
        <v>0</v>
      </c>
      <c r="AK355" s="180">
        <v>0</v>
      </c>
      <c r="AL355" s="180">
        <v>0</v>
      </c>
      <c r="AM355" s="180">
        <v>0</v>
      </c>
      <c r="AN355" s="180">
        <v>0</v>
      </c>
      <c r="AO355" s="180">
        <v>0</v>
      </c>
      <c r="AP355" s="180">
        <v>0</v>
      </c>
      <c r="AQ355" s="180">
        <v>0</v>
      </c>
      <c r="AR355" s="180">
        <v>0</v>
      </c>
      <c r="AS355" s="180">
        <v>0</v>
      </c>
      <c r="AT355" s="180">
        <v>0</v>
      </c>
      <c r="AU355" s="180">
        <v>0</v>
      </c>
      <c r="AV355" s="180">
        <v>0</v>
      </c>
      <c r="AW355" s="180">
        <v>0</v>
      </c>
      <c r="AX355" s="180">
        <v>0</v>
      </c>
      <c r="AY355" s="90"/>
      <c r="AZ355" s="180">
        <v>0</v>
      </c>
      <c r="BA355" s="180">
        <v>0</v>
      </c>
      <c r="BB355" s="180">
        <v>0</v>
      </c>
      <c r="BC355" s="180">
        <v>0</v>
      </c>
      <c r="BD355" s="180">
        <v>0</v>
      </c>
      <c r="BE355" s="180">
        <v>0</v>
      </c>
      <c r="BF355" s="180">
        <v>0</v>
      </c>
      <c r="BG355" s="181"/>
      <c r="BH355" s="90"/>
      <c r="BI355" s="180">
        <v>0</v>
      </c>
      <c r="BJ355" s="180">
        <v>0</v>
      </c>
      <c r="BK355" s="180">
        <v>0</v>
      </c>
      <c r="BL355" s="90"/>
      <c r="BN355" s="90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78"/>
    </row>
    <row r="356" spans="2:84" ht="15" hidden="1" customHeight="1" x14ac:dyDescent="0.3">
      <c r="B356" s="90"/>
      <c r="C356" s="212">
        <v>343</v>
      </c>
      <c r="D356" s="212"/>
      <c r="E356" s="212"/>
      <c r="F356" s="245"/>
      <c r="G356" s="212"/>
      <c r="H356" s="212"/>
      <c r="I356" s="212"/>
      <c r="J356" s="270"/>
      <c r="K356" s="270"/>
      <c r="L356" s="251"/>
      <c r="M356" s="245"/>
      <c r="N356" s="217"/>
      <c r="O356" s="212"/>
      <c r="P356" s="269"/>
      <c r="Q356" s="254"/>
      <c r="R356" s="109"/>
      <c r="S356" s="156"/>
      <c r="T356" s="156"/>
      <c r="U356" s="156"/>
      <c r="V356" s="153">
        <f t="shared" si="9"/>
        <v>0</v>
      </c>
      <c r="W356" s="90"/>
      <c r="Y356" s="180">
        <v>0</v>
      </c>
      <c r="Z356" s="180">
        <v>0</v>
      </c>
      <c r="AA356" s="180">
        <v>0</v>
      </c>
      <c r="AB356" s="180">
        <v>0</v>
      </c>
      <c r="AC356" s="180">
        <v>0</v>
      </c>
      <c r="AD356" s="180">
        <v>0</v>
      </c>
      <c r="AE356" s="180">
        <v>0</v>
      </c>
      <c r="AF356" s="180">
        <v>0</v>
      </c>
      <c r="AG356" s="180">
        <v>0</v>
      </c>
      <c r="AH356" s="180">
        <v>0</v>
      </c>
      <c r="AI356" s="180">
        <v>0</v>
      </c>
      <c r="AJ356" s="180">
        <v>0</v>
      </c>
      <c r="AK356" s="180">
        <v>0</v>
      </c>
      <c r="AL356" s="180">
        <v>0</v>
      </c>
      <c r="AM356" s="180">
        <v>0</v>
      </c>
      <c r="AN356" s="180">
        <v>0</v>
      </c>
      <c r="AO356" s="180">
        <v>0</v>
      </c>
      <c r="AP356" s="180">
        <v>0</v>
      </c>
      <c r="AQ356" s="180">
        <v>0</v>
      </c>
      <c r="AR356" s="180">
        <v>0</v>
      </c>
      <c r="AS356" s="180">
        <v>0</v>
      </c>
      <c r="AT356" s="180">
        <v>0</v>
      </c>
      <c r="AU356" s="180">
        <v>0</v>
      </c>
      <c r="AV356" s="180">
        <v>0</v>
      </c>
      <c r="AW356" s="180">
        <v>0</v>
      </c>
      <c r="AX356" s="180">
        <v>0</v>
      </c>
      <c r="AY356" s="90"/>
      <c r="AZ356" s="180">
        <v>0</v>
      </c>
      <c r="BA356" s="180">
        <v>0</v>
      </c>
      <c r="BB356" s="180">
        <v>0</v>
      </c>
      <c r="BC356" s="180">
        <v>0</v>
      </c>
      <c r="BD356" s="180">
        <v>0</v>
      </c>
      <c r="BE356" s="180">
        <v>0</v>
      </c>
      <c r="BF356" s="180">
        <v>0</v>
      </c>
      <c r="BG356" s="181"/>
      <c r="BH356" s="90"/>
      <c r="BI356" s="180">
        <v>0</v>
      </c>
      <c r="BJ356" s="180">
        <v>0</v>
      </c>
      <c r="BK356" s="180">
        <v>0</v>
      </c>
      <c r="BL356" s="90"/>
      <c r="BN356" s="90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78"/>
    </row>
    <row r="357" spans="2:84" ht="15" hidden="1" customHeight="1" x14ac:dyDescent="0.3">
      <c r="B357" s="90"/>
      <c r="C357" s="212">
        <v>344</v>
      </c>
      <c r="D357" s="212"/>
      <c r="E357" s="212"/>
      <c r="F357" s="245"/>
      <c r="G357" s="212"/>
      <c r="H357" s="212"/>
      <c r="I357" s="212"/>
      <c r="J357" s="270"/>
      <c r="K357" s="270"/>
      <c r="L357" s="251"/>
      <c r="M357" s="245"/>
      <c r="N357" s="217"/>
      <c r="O357" s="212"/>
      <c r="P357" s="269"/>
      <c r="Q357" s="254"/>
      <c r="R357" s="109"/>
      <c r="S357" s="156"/>
      <c r="T357" s="156"/>
      <c r="U357" s="156"/>
      <c r="V357" s="153">
        <f t="shared" si="9"/>
        <v>0</v>
      </c>
      <c r="W357" s="90"/>
      <c r="Y357" s="180">
        <v>0</v>
      </c>
      <c r="Z357" s="180">
        <v>0</v>
      </c>
      <c r="AA357" s="180">
        <v>0</v>
      </c>
      <c r="AB357" s="180">
        <v>0</v>
      </c>
      <c r="AC357" s="180">
        <v>0</v>
      </c>
      <c r="AD357" s="180">
        <v>0</v>
      </c>
      <c r="AE357" s="180">
        <v>0</v>
      </c>
      <c r="AF357" s="180">
        <v>0</v>
      </c>
      <c r="AG357" s="180">
        <v>0</v>
      </c>
      <c r="AH357" s="180">
        <v>0</v>
      </c>
      <c r="AI357" s="180">
        <v>0</v>
      </c>
      <c r="AJ357" s="180">
        <v>0</v>
      </c>
      <c r="AK357" s="180">
        <v>0</v>
      </c>
      <c r="AL357" s="180">
        <v>0</v>
      </c>
      <c r="AM357" s="180">
        <v>0</v>
      </c>
      <c r="AN357" s="180">
        <v>0</v>
      </c>
      <c r="AO357" s="180">
        <v>0</v>
      </c>
      <c r="AP357" s="180">
        <v>0</v>
      </c>
      <c r="AQ357" s="180">
        <v>0</v>
      </c>
      <c r="AR357" s="180">
        <v>0</v>
      </c>
      <c r="AS357" s="180">
        <v>0</v>
      </c>
      <c r="AT357" s="180">
        <v>0</v>
      </c>
      <c r="AU357" s="180">
        <v>0</v>
      </c>
      <c r="AV357" s="180">
        <v>0</v>
      </c>
      <c r="AW357" s="180">
        <v>0</v>
      </c>
      <c r="AX357" s="180">
        <v>0</v>
      </c>
      <c r="AY357" s="90"/>
      <c r="AZ357" s="180">
        <v>0</v>
      </c>
      <c r="BA357" s="180">
        <v>0</v>
      </c>
      <c r="BB357" s="180">
        <v>0</v>
      </c>
      <c r="BC357" s="180">
        <v>0</v>
      </c>
      <c r="BD357" s="180">
        <v>0</v>
      </c>
      <c r="BE357" s="180">
        <v>0</v>
      </c>
      <c r="BF357" s="180">
        <v>0</v>
      </c>
      <c r="BG357" s="181"/>
      <c r="BH357" s="90"/>
      <c r="BI357" s="180">
        <v>0</v>
      </c>
      <c r="BJ357" s="180">
        <v>0</v>
      </c>
      <c r="BK357" s="180">
        <v>0</v>
      </c>
      <c r="BL357" s="90"/>
      <c r="BN357" s="90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78"/>
    </row>
    <row r="358" spans="2:84" ht="15" hidden="1" customHeight="1" x14ac:dyDescent="0.3">
      <c r="B358" s="90"/>
      <c r="C358" s="212">
        <v>345</v>
      </c>
      <c r="D358" s="212"/>
      <c r="E358" s="212"/>
      <c r="F358" s="245"/>
      <c r="G358" s="212"/>
      <c r="H358" s="212"/>
      <c r="I358" s="212"/>
      <c r="J358" s="270"/>
      <c r="K358" s="270"/>
      <c r="L358" s="251"/>
      <c r="M358" s="245"/>
      <c r="N358" s="217"/>
      <c r="O358" s="212"/>
      <c r="P358" s="269"/>
      <c r="Q358" s="254"/>
      <c r="R358" s="109"/>
      <c r="S358" s="156"/>
      <c r="T358" s="156"/>
      <c r="U358" s="156"/>
      <c r="V358" s="153">
        <f t="shared" si="9"/>
        <v>0</v>
      </c>
      <c r="W358" s="90"/>
      <c r="Y358" s="180">
        <v>0</v>
      </c>
      <c r="Z358" s="180">
        <v>0</v>
      </c>
      <c r="AA358" s="180">
        <v>0</v>
      </c>
      <c r="AB358" s="180">
        <v>0</v>
      </c>
      <c r="AC358" s="180">
        <v>0</v>
      </c>
      <c r="AD358" s="180">
        <v>0</v>
      </c>
      <c r="AE358" s="180">
        <v>0</v>
      </c>
      <c r="AF358" s="180">
        <v>0</v>
      </c>
      <c r="AG358" s="180">
        <v>0</v>
      </c>
      <c r="AH358" s="180">
        <v>0</v>
      </c>
      <c r="AI358" s="180">
        <v>0</v>
      </c>
      <c r="AJ358" s="180">
        <v>0</v>
      </c>
      <c r="AK358" s="180">
        <v>0</v>
      </c>
      <c r="AL358" s="180">
        <v>0</v>
      </c>
      <c r="AM358" s="180">
        <v>0</v>
      </c>
      <c r="AN358" s="180">
        <v>0</v>
      </c>
      <c r="AO358" s="180">
        <v>0</v>
      </c>
      <c r="AP358" s="180">
        <v>0</v>
      </c>
      <c r="AQ358" s="180">
        <v>0</v>
      </c>
      <c r="AR358" s="180">
        <v>0</v>
      </c>
      <c r="AS358" s="180">
        <v>0</v>
      </c>
      <c r="AT358" s="180">
        <v>0</v>
      </c>
      <c r="AU358" s="180">
        <v>0</v>
      </c>
      <c r="AV358" s="180">
        <v>0</v>
      </c>
      <c r="AW358" s="180">
        <v>0</v>
      </c>
      <c r="AX358" s="180">
        <v>0</v>
      </c>
      <c r="AY358" s="90"/>
      <c r="AZ358" s="180">
        <v>0</v>
      </c>
      <c r="BA358" s="180">
        <v>0</v>
      </c>
      <c r="BB358" s="180">
        <v>0</v>
      </c>
      <c r="BC358" s="180">
        <v>0</v>
      </c>
      <c r="BD358" s="180">
        <v>0</v>
      </c>
      <c r="BE358" s="180">
        <v>0</v>
      </c>
      <c r="BF358" s="180">
        <v>0</v>
      </c>
      <c r="BG358" s="181"/>
      <c r="BH358" s="90"/>
      <c r="BI358" s="180">
        <v>0</v>
      </c>
      <c r="BJ358" s="180">
        <v>0</v>
      </c>
      <c r="BK358" s="180">
        <v>0</v>
      </c>
      <c r="BL358" s="90"/>
      <c r="BN358" s="90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78"/>
    </row>
    <row r="359" spans="2:84" ht="15" hidden="1" customHeight="1" x14ac:dyDescent="0.3">
      <c r="B359" s="90"/>
      <c r="C359" s="212">
        <v>346</v>
      </c>
      <c r="D359" s="212"/>
      <c r="E359" s="212"/>
      <c r="F359" s="245"/>
      <c r="G359" s="212"/>
      <c r="H359" s="212"/>
      <c r="I359" s="212"/>
      <c r="J359" s="270"/>
      <c r="K359" s="270"/>
      <c r="L359" s="251"/>
      <c r="M359" s="245"/>
      <c r="N359" s="217"/>
      <c r="O359" s="212"/>
      <c r="P359" s="269"/>
      <c r="Q359" s="254"/>
      <c r="R359" s="109"/>
      <c r="S359" s="156"/>
      <c r="T359" s="156"/>
      <c r="U359" s="156"/>
      <c r="V359" s="153">
        <f t="shared" si="9"/>
        <v>0</v>
      </c>
      <c r="W359" s="90"/>
      <c r="Y359" s="180">
        <v>0</v>
      </c>
      <c r="Z359" s="180">
        <v>0</v>
      </c>
      <c r="AA359" s="180">
        <v>0</v>
      </c>
      <c r="AB359" s="180">
        <v>0</v>
      </c>
      <c r="AC359" s="180">
        <v>0</v>
      </c>
      <c r="AD359" s="180">
        <v>0</v>
      </c>
      <c r="AE359" s="180">
        <v>0</v>
      </c>
      <c r="AF359" s="180">
        <v>0</v>
      </c>
      <c r="AG359" s="180">
        <v>0</v>
      </c>
      <c r="AH359" s="180">
        <v>0</v>
      </c>
      <c r="AI359" s="180">
        <v>0</v>
      </c>
      <c r="AJ359" s="180">
        <v>0</v>
      </c>
      <c r="AK359" s="180">
        <v>0</v>
      </c>
      <c r="AL359" s="180">
        <v>0</v>
      </c>
      <c r="AM359" s="180">
        <v>0</v>
      </c>
      <c r="AN359" s="180">
        <v>0</v>
      </c>
      <c r="AO359" s="180">
        <v>0</v>
      </c>
      <c r="AP359" s="180">
        <v>0</v>
      </c>
      <c r="AQ359" s="180">
        <v>0</v>
      </c>
      <c r="AR359" s="180">
        <v>0</v>
      </c>
      <c r="AS359" s="180">
        <v>0</v>
      </c>
      <c r="AT359" s="180">
        <v>0</v>
      </c>
      <c r="AU359" s="180">
        <v>0</v>
      </c>
      <c r="AV359" s="180">
        <v>0</v>
      </c>
      <c r="AW359" s="180">
        <v>0</v>
      </c>
      <c r="AX359" s="180">
        <v>0</v>
      </c>
      <c r="AY359" s="90"/>
      <c r="AZ359" s="180">
        <v>0</v>
      </c>
      <c r="BA359" s="180">
        <v>0</v>
      </c>
      <c r="BB359" s="180">
        <v>0</v>
      </c>
      <c r="BC359" s="180">
        <v>0</v>
      </c>
      <c r="BD359" s="180">
        <v>0</v>
      </c>
      <c r="BE359" s="180">
        <v>0</v>
      </c>
      <c r="BF359" s="180">
        <v>0</v>
      </c>
      <c r="BG359" s="181"/>
      <c r="BH359" s="90"/>
      <c r="BI359" s="180">
        <v>0</v>
      </c>
      <c r="BJ359" s="180">
        <v>0</v>
      </c>
      <c r="BK359" s="180">
        <v>0</v>
      </c>
      <c r="BL359" s="90"/>
      <c r="BN359" s="90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78"/>
    </row>
    <row r="360" spans="2:84" ht="15" hidden="1" customHeight="1" x14ac:dyDescent="0.3">
      <c r="B360" s="90"/>
      <c r="C360" s="212">
        <v>347</v>
      </c>
      <c r="D360" s="212"/>
      <c r="E360" s="212"/>
      <c r="F360" s="245"/>
      <c r="G360" s="212"/>
      <c r="H360" s="212"/>
      <c r="I360" s="212"/>
      <c r="J360" s="270"/>
      <c r="K360" s="270"/>
      <c r="L360" s="251"/>
      <c r="M360" s="245"/>
      <c r="N360" s="217"/>
      <c r="O360" s="212"/>
      <c r="P360" s="269"/>
      <c r="Q360" s="254"/>
      <c r="R360" s="109"/>
      <c r="S360" s="156"/>
      <c r="T360" s="156"/>
      <c r="U360" s="156"/>
      <c r="V360" s="153">
        <f t="shared" si="9"/>
        <v>0</v>
      </c>
      <c r="W360" s="90"/>
      <c r="Y360" s="180">
        <v>0</v>
      </c>
      <c r="Z360" s="180">
        <v>0</v>
      </c>
      <c r="AA360" s="180">
        <v>0</v>
      </c>
      <c r="AB360" s="180">
        <v>0</v>
      </c>
      <c r="AC360" s="180">
        <v>0</v>
      </c>
      <c r="AD360" s="180">
        <v>0</v>
      </c>
      <c r="AE360" s="180">
        <v>0</v>
      </c>
      <c r="AF360" s="180">
        <v>0</v>
      </c>
      <c r="AG360" s="180">
        <v>0</v>
      </c>
      <c r="AH360" s="180">
        <v>0</v>
      </c>
      <c r="AI360" s="180">
        <v>0</v>
      </c>
      <c r="AJ360" s="180">
        <v>0</v>
      </c>
      <c r="AK360" s="180">
        <v>0</v>
      </c>
      <c r="AL360" s="180">
        <v>0</v>
      </c>
      <c r="AM360" s="180">
        <v>0</v>
      </c>
      <c r="AN360" s="180">
        <v>0</v>
      </c>
      <c r="AO360" s="180">
        <v>0</v>
      </c>
      <c r="AP360" s="180">
        <v>0</v>
      </c>
      <c r="AQ360" s="180">
        <v>0</v>
      </c>
      <c r="AR360" s="180">
        <v>0</v>
      </c>
      <c r="AS360" s="180">
        <v>0</v>
      </c>
      <c r="AT360" s="180">
        <v>0</v>
      </c>
      <c r="AU360" s="180">
        <v>0</v>
      </c>
      <c r="AV360" s="180">
        <v>0</v>
      </c>
      <c r="AW360" s="180">
        <v>0</v>
      </c>
      <c r="AX360" s="180">
        <v>0</v>
      </c>
      <c r="AY360" s="90"/>
      <c r="AZ360" s="180">
        <v>0</v>
      </c>
      <c r="BA360" s="180">
        <v>0</v>
      </c>
      <c r="BB360" s="180">
        <v>0</v>
      </c>
      <c r="BC360" s="180">
        <v>0</v>
      </c>
      <c r="BD360" s="180">
        <v>0</v>
      </c>
      <c r="BE360" s="180">
        <v>0</v>
      </c>
      <c r="BF360" s="180">
        <v>0</v>
      </c>
      <c r="BG360" s="181"/>
      <c r="BH360" s="90"/>
      <c r="BI360" s="180">
        <v>0</v>
      </c>
      <c r="BJ360" s="180">
        <v>0</v>
      </c>
      <c r="BK360" s="180">
        <v>0</v>
      </c>
      <c r="BL360" s="90"/>
      <c r="BN360" s="90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78"/>
    </row>
    <row r="361" spans="2:84" ht="15" hidden="1" customHeight="1" x14ac:dyDescent="0.3">
      <c r="B361" s="90"/>
      <c r="C361" s="212">
        <v>348</v>
      </c>
      <c r="D361" s="212"/>
      <c r="E361" s="212"/>
      <c r="F361" s="245"/>
      <c r="G361" s="212"/>
      <c r="H361" s="212"/>
      <c r="I361" s="212"/>
      <c r="J361" s="270"/>
      <c r="K361" s="270"/>
      <c r="L361" s="251"/>
      <c r="M361" s="245"/>
      <c r="N361" s="217"/>
      <c r="O361" s="212"/>
      <c r="P361" s="269"/>
      <c r="Q361" s="254"/>
      <c r="R361" s="109"/>
      <c r="S361" s="156"/>
      <c r="T361" s="156"/>
      <c r="U361" s="156"/>
      <c r="V361" s="153">
        <f t="shared" si="9"/>
        <v>0</v>
      </c>
      <c r="W361" s="90"/>
      <c r="Y361" s="180">
        <v>0</v>
      </c>
      <c r="Z361" s="180">
        <v>0</v>
      </c>
      <c r="AA361" s="180">
        <v>0</v>
      </c>
      <c r="AB361" s="180">
        <v>0</v>
      </c>
      <c r="AC361" s="180">
        <v>0</v>
      </c>
      <c r="AD361" s="180">
        <v>0</v>
      </c>
      <c r="AE361" s="180">
        <v>0</v>
      </c>
      <c r="AF361" s="180">
        <v>0</v>
      </c>
      <c r="AG361" s="180">
        <v>0</v>
      </c>
      <c r="AH361" s="180">
        <v>0</v>
      </c>
      <c r="AI361" s="180">
        <v>0</v>
      </c>
      <c r="AJ361" s="180">
        <v>0</v>
      </c>
      <c r="AK361" s="180">
        <v>0</v>
      </c>
      <c r="AL361" s="180">
        <v>0</v>
      </c>
      <c r="AM361" s="180">
        <v>0</v>
      </c>
      <c r="AN361" s="180">
        <v>0</v>
      </c>
      <c r="AO361" s="180">
        <v>0</v>
      </c>
      <c r="AP361" s="180">
        <v>0</v>
      </c>
      <c r="AQ361" s="180">
        <v>0</v>
      </c>
      <c r="AR361" s="180">
        <v>0</v>
      </c>
      <c r="AS361" s="180">
        <v>0</v>
      </c>
      <c r="AT361" s="180">
        <v>0</v>
      </c>
      <c r="AU361" s="180">
        <v>0</v>
      </c>
      <c r="AV361" s="180">
        <v>0</v>
      </c>
      <c r="AW361" s="180">
        <v>0</v>
      </c>
      <c r="AX361" s="180">
        <v>0</v>
      </c>
      <c r="AY361" s="90"/>
      <c r="AZ361" s="180">
        <v>0</v>
      </c>
      <c r="BA361" s="180">
        <v>0</v>
      </c>
      <c r="BB361" s="180">
        <v>0</v>
      </c>
      <c r="BC361" s="180">
        <v>0</v>
      </c>
      <c r="BD361" s="180">
        <v>0</v>
      </c>
      <c r="BE361" s="180">
        <v>0</v>
      </c>
      <c r="BF361" s="180">
        <v>0</v>
      </c>
      <c r="BG361" s="181"/>
      <c r="BH361" s="90"/>
      <c r="BI361" s="180">
        <v>0</v>
      </c>
      <c r="BJ361" s="180">
        <v>0</v>
      </c>
      <c r="BK361" s="180">
        <v>0</v>
      </c>
      <c r="BL361" s="90"/>
      <c r="BN361" s="90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78"/>
    </row>
    <row r="362" spans="2:84" ht="15" hidden="1" customHeight="1" x14ac:dyDescent="0.3">
      <c r="B362" s="90"/>
      <c r="C362" s="212">
        <v>349</v>
      </c>
      <c r="D362" s="212"/>
      <c r="E362" s="212"/>
      <c r="F362" s="245"/>
      <c r="G362" s="212"/>
      <c r="H362" s="212"/>
      <c r="I362" s="212"/>
      <c r="J362" s="270"/>
      <c r="K362" s="270"/>
      <c r="L362" s="251"/>
      <c r="M362" s="245"/>
      <c r="N362" s="217"/>
      <c r="O362" s="212"/>
      <c r="P362" s="269"/>
      <c r="Q362" s="254"/>
      <c r="R362" s="109"/>
      <c r="S362" s="156"/>
      <c r="T362" s="156"/>
      <c r="U362" s="156"/>
      <c r="V362" s="153">
        <f t="shared" si="9"/>
        <v>0</v>
      </c>
      <c r="W362" s="90"/>
      <c r="Y362" s="180">
        <v>0</v>
      </c>
      <c r="Z362" s="180">
        <v>0</v>
      </c>
      <c r="AA362" s="180">
        <v>0</v>
      </c>
      <c r="AB362" s="180">
        <v>0</v>
      </c>
      <c r="AC362" s="180">
        <v>0</v>
      </c>
      <c r="AD362" s="180">
        <v>0</v>
      </c>
      <c r="AE362" s="180">
        <v>0</v>
      </c>
      <c r="AF362" s="180">
        <v>0</v>
      </c>
      <c r="AG362" s="180">
        <v>0</v>
      </c>
      <c r="AH362" s="180">
        <v>0</v>
      </c>
      <c r="AI362" s="180">
        <v>0</v>
      </c>
      <c r="AJ362" s="180">
        <v>0</v>
      </c>
      <c r="AK362" s="180">
        <v>0</v>
      </c>
      <c r="AL362" s="180">
        <v>0</v>
      </c>
      <c r="AM362" s="180">
        <v>0</v>
      </c>
      <c r="AN362" s="180">
        <v>0</v>
      </c>
      <c r="AO362" s="180">
        <v>0</v>
      </c>
      <c r="AP362" s="180">
        <v>0</v>
      </c>
      <c r="AQ362" s="180">
        <v>0</v>
      </c>
      <c r="AR362" s="180">
        <v>0</v>
      </c>
      <c r="AS362" s="180">
        <v>0</v>
      </c>
      <c r="AT362" s="180">
        <v>0</v>
      </c>
      <c r="AU362" s="180">
        <v>0</v>
      </c>
      <c r="AV362" s="180">
        <v>0</v>
      </c>
      <c r="AW362" s="180">
        <v>0</v>
      </c>
      <c r="AX362" s="180">
        <v>0</v>
      </c>
      <c r="AY362" s="90"/>
      <c r="AZ362" s="180">
        <v>0</v>
      </c>
      <c r="BA362" s="180">
        <v>0</v>
      </c>
      <c r="BB362" s="180">
        <v>0</v>
      </c>
      <c r="BC362" s="180">
        <v>0</v>
      </c>
      <c r="BD362" s="180">
        <v>0</v>
      </c>
      <c r="BE362" s="180">
        <v>0</v>
      </c>
      <c r="BF362" s="180">
        <v>0</v>
      </c>
      <c r="BG362" s="181"/>
      <c r="BH362" s="90"/>
      <c r="BI362" s="180">
        <v>0</v>
      </c>
      <c r="BJ362" s="180">
        <v>0</v>
      </c>
      <c r="BK362" s="180">
        <v>0</v>
      </c>
      <c r="BL362" s="90"/>
      <c r="BN362" s="90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78"/>
    </row>
    <row r="363" spans="2:84" ht="15" hidden="1" customHeight="1" x14ac:dyDescent="0.3">
      <c r="B363" s="90"/>
      <c r="C363" s="212">
        <v>350</v>
      </c>
      <c r="D363" s="212"/>
      <c r="E363" s="212"/>
      <c r="F363" s="245"/>
      <c r="G363" s="212"/>
      <c r="H363" s="212"/>
      <c r="I363" s="212"/>
      <c r="J363" s="270"/>
      <c r="K363" s="270"/>
      <c r="L363" s="251"/>
      <c r="M363" s="245"/>
      <c r="N363" s="217"/>
      <c r="O363" s="212"/>
      <c r="P363" s="269"/>
      <c r="Q363" s="254"/>
      <c r="R363" s="109"/>
      <c r="S363" s="156"/>
      <c r="T363" s="156"/>
      <c r="U363" s="156"/>
      <c r="V363" s="153">
        <f t="shared" si="9"/>
        <v>0</v>
      </c>
      <c r="W363" s="90"/>
      <c r="Y363" s="180">
        <v>0</v>
      </c>
      <c r="Z363" s="180">
        <v>0</v>
      </c>
      <c r="AA363" s="180">
        <v>0</v>
      </c>
      <c r="AB363" s="180">
        <v>0</v>
      </c>
      <c r="AC363" s="180">
        <v>0</v>
      </c>
      <c r="AD363" s="180">
        <v>0</v>
      </c>
      <c r="AE363" s="180">
        <v>0</v>
      </c>
      <c r="AF363" s="180">
        <v>0</v>
      </c>
      <c r="AG363" s="180">
        <v>0</v>
      </c>
      <c r="AH363" s="180">
        <v>0</v>
      </c>
      <c r="AI363" s="180">
        <v>0</v>
      </c>
      <c r="AJ363" s="180">
        <v>0</v>
      </c>
      <c r="AK363" s="180">
        <v>0</v>
      </c>
      <c r="AL363" s="180">
        <v>0</v>
      </c>
      <c r="AM363" s="180">
        <v>0</v>
      </c>
      <c r="AN363" s="180">
        <v>0</v>
      </c>
      <c r="AO363" s="180">
        <v>0</v>
      </c>
      <c r="AP363" s="180">
        <v>0</v>
      </c>
      <c r="AQ363" s="180">
        <v>0</v>
      </c>
      <c r="AR363" s="180">
        <v>0</v>
      </c>
      <c r="AS363" s="180">
        <v>0</v>
      </c>
      <c r="AT363" s="180">
        <v>0</v>
      </c>
      <c r="AU363" s="180">
        <v>0</v>
      </c>
      <c r="AV363" s="180">
        <v>0</v>
      </c>
      <c r="AW363" s="180">
        <v>0</v>
      </c>
      <c r="AX363" s="180">
        <v>0</v>
      </c>
      <c r="AY363" s="90"/>
      <c r="AZ363" s="180">
        <v>0</v>
      </c>
      <c r="BA363" s="180">
        <v>0</v>
      </c>
      <c r="BB363" s="180">
        <v>0</v>
      </c>
      <c r="BC363" s="180">
        <v>0</v>
      </c>
      <c r="BD363" s="180">
        <v>0</v>
      </c>
      <c r="BE363" s="180">
        <v>0</v>
      </c>
      <c r="BF363" s="180">
        <v>0</v>
      </c>
      <c r="BG363" s="181"/>
      <c r="BH363" s="90"/>
      <c r="BI363" s="180">
        <v>0</v>
      </c>
      <c r="BJ363" s="180">
        <v>0</v>
      </c>
      <c r="BK363" s="180">
        <v>0</v>
      </c>
      <c r="BL363" s="90"/>
      <c r="BN363" s="90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78"/>
    </row>
    <row r="364" spans="2:84" ht="15" hidden="1" customHeight="1" x14ac:dyDescent="0.3">
      <c r="B364" s="90"/>
      <c r="C364" s="212">
        <v>351</v>
      </c>
      <c r="D364" s="212"/>
      <c r="E364" s="212"/>
      <c r="F364" s="245"/>
      <c r="G364" s="212"/>
      <c r="H364" s="212"/>
      <c r="I364" s="212"/>
      <c r="J364" s="270"/>
      <c r="K364" s="270"/>
      <c r="L364" s="251"/>
      <c r="M364" s="245"/>
      <c r="N364" s="217"/>
      <c r="O364" s="212"/>
      <c r="P364" s="269"/>
      <c r="Q364" s="254"/>
      <c r="R364" s="109"/>
      <c r="S364" s="156"/>
      <c r="T364" s="156"/>
      <c r="U364" s="156"/>
      <c r="V364" s="153">
        <f t="shared" si="9"/>
        <v>0</v>
      </c>
      <c r="W364" s="90"/>
      <c r="Y364" s="180">
        <v>0</v>
      </c>
      <c r="Z364" s="180">
        <v>0</v>
      </c>
      <c r="AA364" s="180">
        <v>0</v>
      </c>
      <c r="AB364" s="180">
        <v>0</v>
      </c>
      <c r="AC364" s="180">
        <v>0</v>
      </c>
      <c r="AD364" s="180">
        <v>0</v>
      </c>
      <c r="AE364" s="180">
        <v>0</v>
      </c>
      <c r="AF364" s="180">
        <v>0</v>
      </c>
      <c r="AG364" s="180">
        <v>0</v>
      </c>
      <c r="AH364" s="180">
        <v>0</v>
      </c>
      <c r="AI364" s="180">
        <v>0</v>
      </c>
      <c r="AJ364" s="180">
        <v>0</v>
      </c>
      <c r="AK364" s="180">
        <v>0</v>
      </c>
      <c r="AL364" s="180">
        <v>0</v>
      </c>
      <c r="AM364" s="180">
        <v>0</v>
      </c>
      <c r="AN364" s="180">
        <v>0</v>
      </c>
      <c r="AO364" s="180">
        <v>0</v>
      </c>
      <c r="AP364" s="180">
        <v>0</v>
      </c>
      <c r="AQ364" s="180">
        <v>0</v>
      </c>
      <c r="AR364" s="180">
        <v>0</v>
      </c>
      <c r="AS364" s="180">
        <v>0</v>
      </c>
      <c r="AT364" s="180">
        <v>0</v>
      </c>
      <c r="AU364" s="180">
        <v>0</v>
      </c>
      <c r="AV364" s="180">
        <v>0</v>
      </c>
      <c r="AW364" s="180">
        <v>0</v>
      </c>
      <c r="AX364" s="180">
        <v>0</v>
      </c>
      <c r="AY364" s="90"/>
      <c r="AZ364" s="180">
        <v>0</v>
      </c>
      <c r="BA364" s="180">
        <v>0</v>
      </c>
      <c r="BB364" s="180">
        <v>0</v>
      </c>
      <c r="BC364" s="180">
        <v>0</v>
      </c>
      <c r="BD364" s="180">
        <v>0</v>
      </c>
      <c r="BE364" s="180">
        <v>0</v>
      </c>
      <c r="BF364" s="180">
        <v>0</v>
      </c>
      <c r="BG364" s="181"/>
      <c r="BH364" s="90"/>
      <c r="BI364" s="180">
        <v>0</v>
      </c>
      <c r="BJ364" s="180">
        <v>0</v>
      </c>
      <c r="BK364" s="180">
        <v>0</v>
      </c>
      <c r="BL364" s="90"/>
      <c r="BN364" s="90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78"/>
    </row>
    <row r="365" spans="2:84" ht="15" hidden="1" customHeight="1" x14ac:dyDescent="0.3">
      <c r="B365" s="90"/>
      <c r="C365" s="212">
        <v>352</v>
      </c>
      <c r="D365" s="212"/>
      <c r="E365" s="212"/>
      <c r="F365" s="245"/>
      <c r="G365" s="212"/>
      <c r="H365" s="212"/>
      <c r="I365" s="212"/>
      <c r="J365" s="270"/>
      <c r="K365" s="270"/>
      <c r="L365" s="251"/>
      <c r="M365" s="245"/>
      <c r="N365" s="217"/>
      <c r="O365" s="212"/>
      <c r="P365" s="254"/>
      <c r="Q365" s="254"/>
      <c r="R365" s="109"/>
      <c r="S365" s="156"/>
      <c r="T365" s="156"/>
      <c r="U365" s="156"/>
      <c r="V365" s="153">
        <f t="shared" si="9"/>
        <v>0</v>
      </c>
      <c r="W365" s="90"/>
      <c r="Y365" s="180">
        <v>0</v>
      </c>
      <c r="Z365" s="180">
        <v>0</v>
      </c>
      <c r="AA365" s="180">
        <v>0</v>
      </c>
      <c r="AB365" s="180">
        <v>0</v>
      </c>
      <c r="AC365" s="180">
        <v>0</v>
      </c>
      <c r="AD365" s="180">
        <v>0</v>
      </c>
      <c r="AE365" s="180">
        <v>0</v>
      </c>
      <c r="AF365" s="180">
        <v>0</v>
      </c>
      <c r="AG365" s="180">
        <v>0</v>
      </c>
      <c r="AH365" s="180">
        <v>0</v>
      </c>
      <c r="AI365" s="180">
        <v>0</v>
      </c>
      <c r="AJ365" s="180">
        <v>0</v>
      </c>
      <c r="AK365" s="180">
        <v>0</v>
      </c>
      <c r="AL365" s="180">
        <v>0</v>
      </c>
      <c r="AM365" s="180">
        <v>0</v>
      </c>
      <c r="AN365" s="180">
        <v>0</v>
      </c>
      <c r="AO365" s="180">
        <v>0</v>
      </c>
      <c r="AP365" s="180">
        <v>0</v>
      </c>
      <c r="AQ365" s="180">
        <v>0</v>
      </c>
      <c r="AR365" s="180">
        <v>0</v>
      </c>
      <c r="AS365" s="180">
        <v>0</v>
      </c>
      <c r="AT365" s="180">
        <v>0</v>
      </c>
      <c r="AU365" s="180">
        <v>0</v>
      </c>
      <c r="AV365" s="180">
        <v>0</v>
      </c>
      <c r="AW365" s="180">
        <v>0</v>
      </c>
      <c r="AX365" s="180">
        <v>0</v>
      </c>
      <c r="AY365" s="90"/>
      <c r="AZ365" s="180">
        <v>0</v>
      </c>
      <c r="BA365" s="180">
        <v>0</v>
      </c>
      <c r="BB365" s="180">
        <v>0</v>
      </c>
      <c r="BC365" s="180">
        <v>0</v>
      </c>
      <c r="BD365" s="180">
        <v>0</v>
      </c>
      <c r="BE365" s="180">
        <v>0</v>
      </c>
      <c r="BF365" s="180">
        <v>0</v>
      </c>
      <c r="BG365" s="181"/>
      <c r="BH365" s="90"/>
      <c r="BI365" s="180">
        <v>0</v>
      </c>
      <c r="BJ365" s="180">
        <v>0</v>
      </c>
      <c r="BK365" s="180">
        <v>0</v>
      </c>
      <c r="BL365" s="90"/>
      <c r="BN365" s="90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78"/>
    </row>
    <row r="366" spans="2:84" ht="15" hidden="1" customHeight="1" x14ac:dyDescent="0.3">
      <c r="B366" s="90"/>
      <c r="C366" s="212">
        <v>353</v>
      </c>
      <c r="D366" s="212"/>
      <c r="E366" s="212"/>
      <c r="F366" s="245"/>
      <c r="G366" s="212"/>
      <c r="H366" s="212"/>
      <c r="I366" s="212"/>
      <c r="J366" s="270"/>
      <c r="K366" s="270"/>
      <c r="L366" s="251"/>
      <c r="M366" s="245"/>
      <c r="N366" s="217"/>
      <c r="O366" s="212"/>
      <c r="P366" s="269"/>
      <c r="Q366" s="254"/>
      <c r="R366" s="109"/>
      <c r="S366" s="156"/>
      <c r="T366" s="156"/>
      <c r="U366" s="156"/>
      <c r="V366" s="153">
        <f t="shared" si="9"/>
        <v>0</v>
      </c>
      <c r="W366" s="90"/>
      <c r="Y366" s="180">
        <v>0</v>
      </c>
      <c r="Z366" s="180">
        <v>0</v>
      </c>
      <c r="AA366" s="180">
        <v>0</v>
      </c>
      <c r="AB366" s="180">
        <v>0</v>
      </c>
      <c r="AC366" s="180">
        <v>0</v>
      </c>
      <c r="AD366" s="180">
        <v>0</v>
      </c>
      <c r="AE366" s="180">
        <v>0</v>
      </c>
      <c r="AF366" s="180">
        <v>0</v>
      </c>
      <c r="AG366" s="180">
        <v>0</v>
      </c>
      <c r="AH366" s="180">
        <v>0</v>
      </c>
      <c r="AI366" s="180">
        <v>0</v>
      </c>
      <c r="AJ366" s="180">
        <v>0</v>
      </c>
      <c r="AK366" s="180">
        <v>0</v>
      </c>
      <c r="AL366" s="180">
        <v>0</v>
      </c>
      <c r="AM366" s="180">
        <v>0</v>
      </c>
      <c r="AN366" s="180">
        <v>0</v>
      </c>
      <c r="AO366" s="180">
        <v>0</v>
      </c>
      <c r="AP366" s="180">
        <v>0</v>
      </c>
      <c r="AQ366" s="180">
        <v>0</v>
      </c>
      <c r="AR366" s="180">
        <v>0</v>
      </c>
      <c r="AS366" s="180">
        <v>0</v>
      </c>
      <c r="AT366" s="180">
        <v>0</v>
      </c>
      <c r="AU366" s="180">
        <v>0</v>
      </c>
      <c r="AV366" s="180">
        <v>0</v>
      </c>
      <c r="AW366" s="180">
        <v>0</v>
      </c>
      <c r="AX366" s="180">
        <v>0</v>
      </c>
      <c r="AY366" s="90"/>
      <c r="AZ366" s="180">
        <v>0</v>
      </c>
      <c r="BA366" s="180">
        <v>0</v>
      </c>
      <c r="BB366" s="180">
        <v>0</v>
      </c>
      <c r="BC366" s="180">
        <v>0</v>
      </c>
      <c r="BD366" s="180">
        <v>0</v>
      </c>
      <c r="BE366" s="180">
        <v>0</v>
      </c>
      <c r="BF366" s="180">
        <v>0</v>
      </c>
      <c r="BG366" s="181"/>
      <c r="BH366" s="90"/>
      <c r="BI366" s="180">
        <v>0</v>
      </c>
      <c r="BJ366" s="180">
        <v>0</v>
      </c>
      <c r="BK366" s="180">
        <v>0</v>
      </c>
      <c r="BL366" s="90"/>
      <c r="BN366" s="90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78"/>
    </row>
    <row r="367" spans="2:84" ht="15" hidden="1" customHeight="1" x14ac:dyDescent="0.3">
      <c r="B367" s="90"/>
      <c r="C367" s="212">
        <v>354</v>
      </c>
      <c r="D367" s="212"/>
      <c r="E367" s="212"/>
      <c r="F367" s="245"/>
      <c r="G367" s="212"/>
      <c r="H367" s="212"/>
      <c r="I367" s="212"/>
      <c r="J367" s="270"/>
      <c r="K367" s="270"/>
      <c r="L367" s="251"/>
      <c r="M367" s="245"/>
      <c r="N367" s="217"/>
      <c r="O367" s="212"/>
      <c r="P367" s="269"/>
      <c r="Q367" s="254"/>
      <c r="R367" s="109"/>
      <c r="S367" s="156"/>
      <c r="T367" s="156"/>
      <c r="U367" s="156"/>
      <c r="V367" s="153">
        <f t="shared" si="9"/>
        <v>0</v>
      </c>
      <c r="W367" s="90"/>
      <c r="Y367" s="180">
        <v>0</v>
      </c>
      <c r="Z367" s="180">
        <v>0</v>
      </c>
      <c r="AA367" s="180">
        <v>0</v>
      </c>
      <c r="AB367" s="180">
        <v>0</v>
      </c>
      <c r="AC367" s="180">
        <v>0</v>
      </c>
      <c r="AD367" s="180">
        <v>0</v>
      </c>
      <c r="AE367" s="180">
        <v>0</v>
      </c>
      <c r="AF367" s="180">
        <v>0</v>
      </c>
      <c r="AG367" s="180">
        <v>0</v>
      </c>
      <c r="AH367" s="180">
        <v>0</v>
      </c>
      <c r="AI367" s="180">
        <v>0</v>
      </c>
      <c r="AJ367" s="180">
        <v>0</v>
      </c>
      <c r="AK367" s="180">
        <v>0</v>
      </c>
      <c r="AL367" s="180">
        <v>0</v>
      </c>
      <c r="AM367" s="180">
        <v>0</v>
      </c>
      <c r="AN367" s="180">
        <v>0</v>
      </c>
      <c r="AO367" s="180">
        <v>0</v>
      </c>
      <c r="AP367" s="180">
        <v>0</v>
      </c>
      <c r="AQ367" s="180">
        <v>0</v>
      </c>
      <c r="AR367" s="180">
        <v>0</v>
      </c>
      <c r="AS367" s="180">
        <v>0</v>
      </c>
      <c r="AT367" s="180">
        <v>0</v>
      </c>
      <c r="AU367" s="180">
        <v>0</v>
      </c>
      <c r="AV367" s="180">
        <v>0</v>
      </c>
      <c r="AW367" s="180">
        <v>0</v>
      </c>
      <c r="AX367" s="180">
        <v>0</v>
      </c>
      <c r="AY367" s="90"/>
      <c r="AZ367" s="180">
        <v>0</v>
      </c>
      <c r="BA367" s="180">
        <v>0</v>
      </c>
      <c r="BB367" s="180">
        <v>0</v>
      </c>
      <c r="BC367" s="180">
        <v>0</v>
      </c>
      <c r="BD367" s="180">
        <v>0</v>
      </c>
      <c r="BE367" s="180">
        <v>0</v>
      </c>
      <c r="BF367" s="180">
        <v>0</v>
      </c>
      <c r="BG367" s="181"/>
      <c r="BH367" s="90"/>
      <c r="BI367" s="180">
        <v>0</v>
      </c>
      <c r="BJ367" s="180">
        <v>0</v>
      </c>
      <c r="BK367" s="180">
        <v>0</v>
      </c>
      <c r="BL367" s="90"/>
      <c r="BN367" s="90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78"/>
    </row>
    <row r="368" spans="2:84" ht="15" hidden="1" customHeight="1" x14ac:dyDescent="0.3">
      <c r="B368" s="90"/>
      <c r="C368" s="212">
        <v>355</v>
      </c>
      <c r="D368" s="212"/>
      <c r="E368" s="212"/>
      <c r="F368" s="245"/>
      <c r="G368" s="212"/>
      <c r="H368" s="212"/>
      <c r="I368" s="212"/>
      <c r="J368" s="270"/>
      <c r="K368" s="270"/>
      <c r="L368" s="251"/>
      <c r="M368" s="245"/>
      <c r="N368" s="217"/>
      <c r="O368" s="212"/>
      <c r="P368" s="269"/>
      <c r="Q368" s="254"/>
      <c r="R368" s="109"/>
      <c r="S368" s="156"/>
      <c r="T368" s="156"/>
      <c r="U368" s="156"/>
      <c r="V368" s="153">
        <f t="shared" si="9"/>
        <v>0</v>
      </c>
      <c r="W368" s="90"/>
      <c r="Y368" s="180">
        <v>0</v>
      </c>
      <c r="Z368" s="180">
        <v>0</v>
      </c>
      <c r="AA368" s="180">
        <v>0</v>
      </c>
      <c r="AB368" s="180">
        <v>0</v>
      </c>
      <c r="AC368" s="180">
        <v>0</v>
      </c>
      <c r="AD368" s="180">
        <v>0</v>
      </c>
      <c r="AE368" s="180">
        <v>0</v>
      </c>
      <c r="AF368" s="180">
        <v>0</v>
      </c>
      <c r="AG368" s="180">
        <v>0</v>
      </c>
      <c r="AH368" s="180">
        <v>0</v>
      </c>
      <c r="AI368" s="180">
        <v>0</v>
      </c>
      <c r="AJ368" s="180">
        <v>0</v>
      </c>
      <c r="AK368" s="180">
        <v>0</v>
      </c>
      <c r="AL368" s="180">
        <v>0</v>
      </c>
      <c r="AM368" s="180">
        <v>0</v>
      </c>
      <c r="AN368" s="180">
        <v>0</v>
      </c>
      <c r="AO368" s="180">
        <v>0</v>
      </c>
      <c r="AP368" s="180">
        <v>0</v>
      </c>
      <c r="AQ368" s="180">
        <v>0</v>
      </c>
      <c r="AR368" s="180">
        <v>0</v>
      </c>
      <c r="AS368" s="180">
        <v>0</v>
      </c>
      <c r="AT368" s="180">
        <v>0</v>
      </c>
      <c r="AU368" s="180">
        <v>0</v>
      </c>
      <c r="AV368" s="180">
        <v>0</v>
      </c>
      <c r="AW368" s="180">
        <v>0</v>
      </c>
      <c r="AX368" s="180">
        <v>0</v>
      </c>
      <c r="AY368" s="90"/>
      <c r="AZ368" s="180">
        <v>0</v>
      </c>
      <c r="BA368" s="180">
        <v>0</v>
      </c>
      <c r="BB368" s="180">
        <v>0</v>
      </c>
      <c r="BC368" s="180">
        <v>0</v>
      </c>
      <c r="BD368" s="180">
        <v>0</v>
      </c>
      <c r="BE368" s="180">
        <v>0</v>
      </c>
      <c r="BF368" s="180">
        <v>0</v>
      </c>
      <c r="BG368" s="181"/>
      <c r="BH368" s="90"/>
      <c r="BI368" s="180">
        <v>0</v>
      </c>
      <c r="BJ368" s="180">
        <v>0</v>
      </c>
      <c r="BK368" s="180">
        <v>0</v>
      </c>
      <c r="BL368" s="90"/>
      <c r="BN368" s="90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78"/>
    </row>
    <row r="369" spans="2:84" ht="15" hidden="1" customHeight="1" x14ac:dyDescent="0.3">
      <c r="B369" s="90"/>
      <c r="C369" s="212">
        <v>356</v>
      </c>
      <c r="D369" s="212"/>
      <c r="E369" s="212"/>
      <c r="F369" s="245"/>
      <c r="G369" s="212"/>
      <c r="H369" s="212"/>
      <c r="I369" s="212"/>
      <c r="J369" s="270"/>
      <c r="K369" s="270"/>
      <c r="L369" s="251"/>
      <c r="M369" s="245"/>
      <c r="N369" s="217"/>
      <c r="O369" s="212"/>
      <c r="P369" s="269"/>
      <c r="Q369" s="254"/>
      <c r="R369" s="109"/>
      <c r="S369" s="156"/>
      <c r="T369" s="156"/>
      <c r="U369" s="156"/>
      <c r="V369" s="153">
        <f t="shared" si="9"/>
        <v>0</v>
      </c>
      <c r="W369" s="90"/>
      <c r="Y369" s="180">
        <v>0</v>
      </c>
      <c r="Z369" s="180">
        <v>0</v>
      </c>
      <c r="AA369" s="180">
        <v>0</v>
      </c>
      <c r="AB369" s="180">
        <v>0</v>
      </c>
      <c r="AC369" s="180">
        <v>0</v>
      </c>
      <c r="AD369" s="180">
        <v>0</v>
      </c>
      <c r="AE369" s="180">
        <v>0</v>
      </c>
      <c r="AF369" s="180">
        <v>0</v>
      </c>
      <c r="AG369" s="180">
        <v>0</v>
      </c>
      <c r="AH369" s="180">
        <v>0</v>
      </c>
      <c r="AI369" s="180">
        <v>0</v>
      </c>
      <c r="AJ369" s="180">
        <v>0</v>
      </c>
      <c r="AK369" s="180">
        <v>0</v>
      </c>
      <c r="AL369" s="180">
        <v>0</v>
      </c>
      <c r="AM369" s="180">
        <v>0</v>
      </c>
      <c r="AN369" s="180">
        <v>0</v>
      </c>
      <c r="AO369" s="180">
        <v>0</v>
      </c>
      <c r="AP369" s="180">
        <v>0</v>
      </c>
      <c r="AQ369" s="180">
        <v>0</v>
      </c>
      <c r="AR369" s="180">
        <v>0</v>
      </c>
      <c r="AS369" s="180">
        <v>0</v>
      </c>
      <c r="AT369" s="180">
        <v>0</v>
      </c>
      <c r="AU369" s="180">
        <v>0</v>
      </c>
      <c r="AV369" s="180">
        <v>0</v>
      </c>
      <c r="AW369" s="180">
        <v>0</v>
      </c>
      <c r="AX369" s="180">
        <v>0</v>
      </c>
      <c r="AY369" s="90"/>
      <c r="AZ369" s="180">
        <v>0</v>
      </c>
      <c r="BA369" s="180">
        <v>0</v>
      </c>
      <c r="BB369" s="180">
        <v>0</v>
      </c>
      <c r="BC369" s="180">
        <v>0</v>
      </c>
      <c r="BD369" s="180">
        <v>0</v>
      </c>
      <c r="BE369" s="180">
        <v>0</v>
      </c>
      <c r="BF369" s="180">
        <v>0</v>
      </c>
      <c r="BG369" s="181"/>
      <c r="BH369" s="90"/>
      <c r="BI369" s="180">
        <v>0</v>
      </c>
      <c r="BJ369" s="180">
        <v>0</v>
      </c>
      <c r="BK369" s="180">
        <v>0</v>
      </c>
      <c r="BL369" s="90"/>
      <c r="BN369" s="90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78"/>
    </row>
    <row r="370" spans="2:84" ht="15" hidden="1" customHeight="1" x14ac:dyDescent="0.3">
      <c r="B370" s="90"/>
      <c r="C370" s="212">
        <v>357</v>
      </c>
      <c r="D370" s="212"/>
      <c r="E370" s="212"/>
      <c r="F370" s="245"/>
      <c r="G370" s="212"/>
      <c r="H370" s="212"/>
      <c r="I370" s="212"/>
      <c r="J370" s="270"/>
      <c r="K370" s="270"/>
      <c r="L370" s="251"/>
      <c r="M370" s="245"/>
      <c r="N370" s="217"/>
      <c r="O370" s="212"/>
      <c r="P370" s="269"/>
      <c r="Q370" s="254"/>
      <c r="R370" s="109"/>
      <c r="S370" s="156"/>
      <c r="T370" s="156"/>
      <c r="U370" s="156"/>
      <c r="V370" s="153">
        <f t="shared" si="9"/>
        <v>0</v>
      </c>
      <c r="W370" s="90"/>
      <c r="Y370" s="180">
        <v>0</v>
      </c>
      <c r="Z370" s="180">
        <v>0</v>
      </c>
      <c r="AA370" s="180">
        <v>0</v>
      </c>
      <c r="AB370" s="180">
        <v>0</v>
      </c>
      <c r="AC370" s="180">
        <v>0</v>
      </c>
      <c r="AD370" s="180">
        <v>0</v>
      </c>
      <c r="AE370" s="180">
        <v>0</v>
      </c>
      <c r="AF370" s="180">
        <v>0</v>
      </c>
      <c r="AG370" s="180">
        <v>0</v>
      </c>
      <c r="AH370" s="180">
        <v>0</v>
      </c>
      <c r="AI370" s="180">
        <v>0</v>
      </c>
      <c r="AJ370" s="180">
        <v>0</v>
      </c>
      <c r="AK370" s="180">
        <v>0</v>
      </c>
      <c r="AL370" s="180">
        <v>0</v>
      </c>
      <c r="AM370" s="180">
        <v>0</v>
      </c>
      <c r="AN370" s="180">
        <v>0</v>
      </c>
      <c r="AO370" s="180">
        <v>0</v>
      </c>
      <c r="AP370" s="180">
        <v>0</v>
      </c>
      <c r="AQ370" s="180">
        <v>0</v>
      </c>
      <c r="AR370" s="180">
        <v>0</v>
      </c>
      <c r="AS370" s="180">
        <v>0</v>
      </c>
      <c r="AT370" s="180">
        <v>0</v>
      </c>
      <c r="AU370" s="180">
        <v>0</v>
      </c>
      <c r="AV370" s="180">
        <v>0</v>
      </c>
      <c r="AW370" s="180">
        <v>0</v>
      </c>
      <c r="AX370" s="180">
        <v>0</v>
      </c>
      <c r="AY370" s="90"/>
      <c r="AZ370" s="180">
        <v>0</v>
      </c>
      <c r="BA370" s="180">
        <v>0</v>
      </c>
      <c r="BB370" s="180">
        <v>0</v>
      </c>
      <c r="BC370" s="180">
        <v>0</v>
      </c>
      <c r="BD370" s="180">
        <v>0</v>
      </c>
      <c r="BE370" s="180">
        <v>0</v>
      </c>
      <c r="BF370" s="180">
        <v>0</v>
      </c>
      <c r="BG370" s="181"/>
      <c r="BH370" s="90"/>
      <c r="BI370" s="180">
        <v>0</v>
      </c>
      <c r="BJ370" s="180">
        <v>0</v>
      </c>
      <c r="BK370" s="180">
        <v>0</v>
      </c>
      <c r="BL370" s="90"/>
      <c r="BN370" s="90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78"/>
    </row>
    <row r="371" spans="2:84" ht="15" hidden="1" customHeight="1" x14ac:dyDescent="0.3">
      <c r="B371" s="90"/>
      <c r="C371" s="212">
        <v>358</v>
      </c>
      <c r="D371" s="212"/>
      <c r="E371" s="212"/>
      <c r="F371" s="245"/>
      <c r="G371" s="212"/>
      <c r="H371" s="212"/>
      <c r="I371" s="212"/>
      <c r="J371" s="270"/>
      <c r="K371" s="270"/>
      <c r="L371" s="251"/>
      <c r="M371" s="245"/>
      <c r="N371" s="217"/>
      <c r="O371" s="212"/>
      <c r="P371" s="269"/>
      <c r="Q371" s="254"/>
      <c r="R371" s="109"/>
      <c r="S371" s="156"/>
      <c r="T371" s="156"/>
      <c r="U371" s="156"/>
      <c r="V371" s="153">
        <f t="shared" si="9"/>
        <v>0</v>
      </c>
      <c r="W371" s="90"/>
      <c r="Y371" s="180">
        <v>0</v>
      </c>
      <c r="Z371" s="180">
        <v>0</v>
      </c>
      <c r="AA371" s="180">
        <v>0</v>
      </c>
      <c r="AB371" s="180">
        <v>0</v>
      </c>
      <c r="AC371" s="180">
        <v>0</v>
      </c>
      <c r="AD371" s="180">
        <v>0</v>
      </c>
      <c r="AE371" s="180">
        <v>0</v>
      </c>
      <c r="AF371" s="180">
        <v>0</v>
      </c>
      <c r="AG371" s="180">
        <v>0</v>
      </c>
      <c r="AH371" s="180">
        <v>0</v>
      </c>
      <c r="AI371" s="180">
        <v>0</v>
      </c>
      <c r="AJ371" s="180">
        <v>0</v>
      </c>
      <c r="AK371" s="180">
        <v>0</v>
      </c>
      <c r="AL371" s="180">
        <v>0</v>
      </c>
      <c r="AM371" s="180">
        <v>0</v>
      </c>
      <c r="AN371" s="180">
        <v>0</v>
      </c>
      <c r="AO371" s="180">
        <v>0</v>
      </c>
      <c r="AP371" s="180">
        <v>0</v>
      </c>
      <c r="AQ371" s="180">
        <v>0</v>
      </c>
      <c r="AR371" s="180">
        <v>0</v>
      </c>
      <c r="AS371" s="180">
        <v>0</v>
      </c>
      <c r="AT371" s="180">
        <v>0</v>
      </c>
      <c r="AU371" s="180">
        <v>0</v>
      </c>
      <c r="AV371" s="180">
        <v>0</v>
      </c>
      <c r="AW371" s="180">
        <v>0</v>
      </c>
      <c r="AX371" s="180">
        <v>0</v>
      </c>
      <c r="AY371" s="90"/>
      <c r="AZ371" s="180">
        <v>0</v>
      </c>
      <c r="BA371" s="180">
        <v>0</v>
      </c>
      <c r="BB371" s="180">
        <v>0</v>
      </c>
      <c r="BC371" s="180">
        <v>0</v>
      </c>
      <c r="BD371" s="180">
        <v>0</v>
      </c>
      <c r="BE371" s="180">
        <v>0</v>
      </c>
      <c r="BF371" s="180">
        <v>0</v>
      </c>
      <c r="BG371" s="181"/>
      <c r="BH371" s="90"/>
      <c r="BI371" s="180">
        <v>0</v>
      </c>
      <c r="BJ371" s="180">
        <v>0</v>
      </c>
      <c r="BK371" s="180">
        <v>0</v>
      </c>
      <c r="BL371" s="90"/>
      <c r="BN371" s="90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78"/>
    </row>
    <row r="372" spans="2:84" ht="15" hidden="1" customHeight="1" x14ac:dyDescent="0.3">
      <c r="B372" s="90"/>
      <c r="C372" s="212">
        <v>359</v>
      </c>
      <c r="D372" s="212"/>
      <c r="E372" s="212"/>
      <c r="F372" s="245"/>
      <c r="G372" s="212"/>
      <c r="H372" s="212"/>
      <c r="I372" s="212"/>
      <c r="J372" s="270"/>
      <c r="K372" s="270"/>
      <c r="L372" s="251"/>
      <c r="M372" s="245"/>
      <c r="N372" s="217"/>
      <c r="O372" s="212"/>
      <c r="P372" s="269"/>
      <c r="Q372" s="254"/>
      <c r="R372" s="109"/>
      <c r="S372" s="156"/>
      <c r="T372" s="156"/>
      <c r="U372" s="156"/>
      <c r="V372" s="153">
        <f t="shared" si="9"/>
        <v>0</v>
      </c>
      <c r="W372" s="90"/>
      <c r="Y372" s="180">
        <v>0</v>
      </c>
      <c r="Z372" s="180">
        <v>0</v>
      </c>
      <c r="AA372" s="180">
        <v>0</v>
      </c>
      <c r="AB372" s="180">
        <v>0</v>
      </c>
      <c r="AC372" s="180">
        <v>0</v>
      </c>
      <c r="AD372" s="180">
        <v>0</v>
      </c>
      <c r="AE372" s="180">
        <v>0</v>
      </c>
      <c r="AF372" s="180">
        <v>0</v>
      </c>
      <c r="AG372" s="180">
        <v>0</v>
      </c>
      <c r="AH372" s="180">
        <v>0</v>
      </c>
      <c r="AI372" s="180">
        <v>0</v>
      </c>
      <c r="AJ372" s="180">
        <v>0</v>
      </c>
      <c r="AK372" s="180">
        <v>0</v>
      </c>
      <c r="AL372" s="180">
        <v>0</v>
      </c>
      <c r="AM372" s="180">
        <v>0</v>
      </c>
      <c r="AN372" s="180">
        <v>0</v>
      </c>
      <c r="AO372" s="180">
        <v>0</v>
      </c>
      <c r="AP372" s="180">
        <v>0</v>
      </c>
      <c r="AQ372" s="180">
        <v>0</v>
      </c>
      <c r="AR372" s="180">
        <v>0</v>
      </c>
      <c r="AS372" s="180">
        <v>0</v>
      </c>
      <c r="AT372" s="180">
        <v>0</v>
      </c>
      <c r="AU372" s="180">
        <v>0</v>
      </c>
      <c r="AV372" s="180">
        <v>0</v>
      </c>
      <c r="AW372" s="180">
        <v>0</v>
      </c>
      <c r="AX372" s="180">
        <v>0</v>
      </c>
      <c r="AY372" s="90"/>
      <c r="AZ372" s="180">
        <v>0</v>
      </c>
      <c r="BA372" s="180">
        <v>0</v>
      </c>
      <c r="BB372" s="180">
        <v>0</v>
      </c>
      <c r="BC372" s="180">
        <v>0</v>
      </c>
      <c r="BD372" s="180">
        <v>0</v>
      </c>
      <c r="BE372" s="180">
        <v>0</v>
      </c>
      <c r="BF372" s="180">
        <v>0</v>
      </c>
      <c r="BG372" s="181"/>
      <c r="BH372" s="90"/>
      <c r="BI372" s="180">
        <v>0</v>
      </c>
      <c r="BJ372" s="180">
        <v>0</v>
      </c>
      <c r="BK372" s="180">
        <v>0</v>
      </c>
      <c r="BL372" s="90"/>
      <c r="BN372" s="90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78"/>
    </row>
    <row r="373" spans="2:84" ht="15" hidden="1" customHeight="1" x14ac:dyDescent="0.3">
      <c r="B373" s="90"/>
      <c r="C373" s="212">
        <v>360</v>
      </c>
      <c r="D373" s="212"/>
      <c r="E373" s="212"/>
      <c r="F373" s="245"/>
      <c r="G373" s="212"/>
      <c r="H373" s="212"/>
      <c r="I373" s="212"/>
      <c r="J373" s="270"/>
      <c r="K373" s="270"/>
      <c r="L373" s="251"/>
      <c r="M373" s="245"/>
      <c r="N373" s="217"/>
      <c r="O373" s="212"/>
      <c r="P373" s="269"/>
      <c r="Q373" s="254"/>
      <c r="R373" s="109"/>
      <c r="S373" s="156"/>
      <c r="T373" s="156"/>
      <c r="U373" s="156"/>
      <c r="V373" s="153">
        <f t="shared" si="9"/>
        <v>0</v>
      </c>
      <c r="W373" s="90"/>
      <c r="Y373" s="180">
        <v>0</v>
      </c>
      <c r="Z373" s="180">
        <v>0</v>
      </c>
      <c r="AA373" s="180">
        <v>0</v>
      </c>
      <c r="AB373" s="180">
        <v>0</v>
      </c>
      <c r="AC373" s="180">
        <v>0</v>
      </c>
      <c r="AD373" s="180">
        <v>0</v>
      </c>
      <c r="AE373" s="180">
        <v>0</v>
      </c>
      <c r="AF373" s="180">
        <v>0</v>
      </c>
      <c r="AG373" s="180">
        <v>0</v>
      </c>
      <c r="AH373" s="180">
        <v>0</v>
      </c>
      <c r="AI373" s="180">
        <v>0</v>
      </c>
      <c r="AJ373" s="180">
        <v>0</v>
      </c>
      <c r="AK373" s="180">
        <v>0</v>
      </c>
      <c r="AL373" s="180">
        <v>0</v>
      </c>
      <c r="AM373" s="180">
        <v>0</v>
      </c>
      <c r="AN373" s="180">
        <v>0</v>
      </c>
      <c r="AO373" s="180">
        <v>0</v>
      </c>
      <c r="AP373" s="180">
        <v>0</v>
      </c>
      <c r="AQ373" s="180">
        <v>0</v>
      </c>
      <c r="AR373" s="180">
        <v>0</v>
      </c>
      <c r="AS373" s="180">
        <v>0</v>
      </c>
      <c r="AT373" s="180">
        <v>0</v>
      </c>
      <c r="AU373" s="180">
        <v>0</v>
      </c>
      <c r="AV373" s="180">
        <v>0</v>
      </c>
      <c r="AW373" s="180">
        <v>0</v>
      </c>
      <c r="AX373" s="180">
        <v>0</v>
      </c>
      <c r="AY373" s="90"/>
      <c r="AZ373" s="180">
        <v>0</v>
      </c>
      <c r="BA373" s="180">
        <v>0</v>
      </c>
      <c r="BB373" s="180">
        <v>0</v>
      </c>
      <c r="BC373" s="180">
        <v>0</v>
      </c>
      <c r="BD373" s="180">
        <v>0</v>
      </c>
      <c r="BE373" s="180">
        <v>0</v>
      </c>
      <c r="BF373" s="180">
        <v>0</v>
      </c>
      <c r="BG373" s="181"/>
      <c r="BH373" s="90"/>
      <c r="BI373" s="180">
        <v>0</v>
      </c>
      <c r="BJ373" s="180">
        <v>0</v>
      </c>
      <c r="BK373" s="180">
        <v>0</v>
      </c>
      <c r="BL373" s="90"/>
      <c r="BN373" s="90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78"/>
    </row>
    <row r="374" spans="2:84" ht="15" hidden="1" customHeight="1" x14ac:dyDescent="0.3">
      <c r="B374" s="90"/>
      <c r="C374" s="212">
        <v>361</v>
      </c>
      <c r="D374" s="212"/>
      <c r="E374" s="212"/>
      <c r="F374" s="245"/>
      <c r="G374" s="212"/>
      <c r="H374" s="212"/>
      <c r="I374" s="212"/>
      <c r="J374" s="270"/>
      <c r="K374" s="270"/>
      <c r="L374" s="251"/>
      <c r="M374" s="245"/>
      <c r="N374" s="217"/>
      <c r="O374" s="212"/>
      <c r="P374" s="269"/>
      <c r="Q374" s="254"/>
      <c r="R374" s="109"/>
      <c r="S374" s="156"/>
      <c r="T374" s="156"/>
      <c r="U374" s="156"/>
      <c r="V374" s="153">
        <f t="shared" si="9"/>
        <v>0</v>
      </c>
      <c r="W374" s="90"/>
      <c r="Y374" s="180">
        <v>0</v>
      </c>
      <c r="Z374" s="180">
        <v>0</v>
      </c>
      <c r="AA374" s="180">
        <v>0</v>
      </c>
      <c r="AB374" s="180">
        <v>0</v>
      </c>
      <c r="AC374" s="180">
        <v>0</v>
      </c>
      <c r="AD374" s="180">
        <v>0</v>
      </c>
      <c r="AE374" s="180">
        <v>0</v>
      </c>
      <c r="AF374" s="180">
        <v>0</v>
      </c>
      <c r="AG374" s="180">
        <v>0</v>
      </c>
      <c r="AH374" s="180">
        <v>0</v>
      </c>
      <c r="AI374" s="180">
        <v>0</v>
      </c>
      <c r="AJ374" s="180">
        <v>0</v>
      </c>
      <c r="AK374" s="180">
        <v>0</v>
      </c>
      <c r="AL374" s="180">
        <v>0</v>
      </c>
      <c r="AM374" s="180">
        <v>0</v>
      </c>
      <c r="AN374" s="180">
        <v>0</v>
      </c>
      <c r="AO374" s="180">
        <v>0</v>
      </c>
      <c r="AP374" s="180">
        <v>0</v>
      </c>
      <c r="AQ374" s="180">
        <v>0</v>
      </c>
      <c r="AR374" s="180">
        <v>0</v>
      </c>
      <c r="AS374" s="180">
        <v>0</v>
      </c>
      <c r="AT374" s="180">
        <v>0</v>
      </c>
      <c r="AU374" s="180">
        <v>0</v>
      </c>
      <c r="AV374" s="180">
        <v>0</v>
      </c>
      <c r="AW374" s="180">
        <v>0</v>
      </c>
      <c r="AX374" s="180">
        <v>0</v>
      </c>
      <c r="AY374" s="90"/>
      <c r="AZ374" s="180">
        <v>0</v>
      </c>
      <c r="BA374" s="180">
        <v>0</v>
      </c>
      <c r="BB374" s="180">
        <v>0</v>
      </c>
      <c r="BC374" s="180">
        <v>0</v>
      </c>
      <c r="BD374" s="180">
        <v>0</v>
      </c>
      <c r="BE374" s="180">
        <v>0</v>
      </c>
      <c r="BF374" s="180">
        <v>0</v>
      </c>
      <c r="BG374" s="181"/>
      <c r="BH374" s="90"/>
      <c r="BI374" s="180">
        <v>0</v>
      </c>
      <c r="BJ374" s="180">
        <v>0</v>
      </c>
      <c r="BK374" s="180">
        <v>0</v>
      </c>
      <c r="BL374" s="90"/>
      <c r="BN374" s="90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78"/>
    </row>
    <row r="375" spans="2:84" ht="15" hidden="1" customHeight="1" x14ac:dyDescent="0.3">
      <c r="B375" s="90"/>
      <c r="C375" s="212">
        <v>362</v>
      </c>
      <c r="D375" s="212"/>
      <c r="E375" s="212"/>
      <c r="F375" s="245"/>
      <c r="G375" s="212"/>
      <c r="H375" s="212"/>
      <c r="I375" s="212"/>
      <c r="J375" s="270"/>
      <c r="K375" s="270"/>
      <c r="L375" s="251"/>
      <c r="M375" s="245"/>
      <c r="N375" s="217"/>
      <c r="O375" s="212"/>
      <c r="P375" s="254"/>
      <c r="Q375" s="254"/>
      <c r="R375" s="109"/>
      <c r="S375" s="156"/>
      <c r="T375" s="156"/>
      <c r="U375" s="156"/>
      <c r="V375" s="153">
        <f t="shared" si="9"/>
        <v>0</v>
      </c>
      <c r="W375" s="90"/>
      <c r="Y375" s="180">
        <v>0</v>
      </c>
      <c r="Z375" s="180">
        <v>0</v>
      </c>
      <c r="AA375" s="180">
        <v>0</v>
      </c>
      <c r="AB375" s="180">
        <v>0</v>
      </c>
      <c r="AC375" s="180">
        <v>0</v>
      </c>
      <c r="AD375" s="180">
        <v>0</v>
      </c>
      <c r="AE375" s="180">
        <v>0</v>
      </c>
      <c r="AF375" s="180">
        <v>0</v>
      </c>
      <c r="AG375" s="180">
        <v>0</v>
      </c>
      <c r="AH375" s="180">
        <v>0</v>
      </c>
      <c r="AI375" s="180">
        <v>0</v>
      </c>
      <c r="AJ375" s="180">
        <v>0</v>
      </c>
      <c r="AK375" s="180">
        <v>0</v>
      </c>
      <c r="AL375" s="180">
        <v>0</v>
      </c>
      <c r="AM375" s="180">
        <v>0</v>
      </c>
      <c r="AN375" s="180">
        <v>0</v>
      </c>
      <c r="AO375" s="180">
        <v>0</v>
      </c>
      <c r="AP375" s="180">
        <v>0</v>
      </c>
      <c r="AQ375" s="180">
        <v>0</v>
      </c>
      <c r="AR375" s="180">
        <v>0</v>
      </c>
      <c r="AS375" s="180">
        <v>0</v>
      </c>
      <c r="AT375" s="180">
        <v>0</v>
      </c>
      <c r="AU375" s="180">
        <v>0</v>
      </c>
      <c r="AV375" s="180">
        <v>0</v>
      </c>
      <c r="AW375" s="180">
        <v>0</v>
      </c>
      <c r="AX375" s="180">
        <v>0</v>
      </c>
      <c r="AY375" s="90"/>
      <c r="AZ375" s="180">
        <v>0</v>
      </c>
      <c r="BA375" s="180">
        <v>0</v>
      </c>
      <c r="BB375" s="180">
        <v>0</v>
      </c>
      <c r="BC375" s="180">
        <v>0</v>
      </c>
      <c r="BD375" s="180">
        <v>0</v>
      </c>
      <c r="BE375" s="180">
        <v>0</v>
      </c>
      <c r="BF375" s="180">
        <v>0</v>
      </c>
      <c r="BG375" s="181"/>
      <c r="BH375" s="90"/>
      <c r="BI375" s="180">
        <v>0</v>
      </c>
      <c r="BJ375" s="180">
        <v>0</v>
      </c>
      <c r="BK375" s="180">
        <v>0</v>
      </c>
      <c r="BL375" s="90"/>
      <c r="BN375" s="90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78"/>
    </row>
    <row r="376" spans="2:84" ht="15" hidden="1" customHeight="1" x14ac:dyDescent="0.3">
      <c r="B376" s="90"/>
      <c r="C376" s="212">
        <v>363</v>
      </c>
      <c r="D376" s="212"/>
      <c r="E376" s="212"/>
      <c r="F376" s="245"/>
      <c r="G376" s="212"/>
      <c r="H376" s="212"/>
      <c r="I376" s="212"/>
      <c r="J376" s="270"/>
      <c r="K376" s="270"/>
      <c r="L376" s="251"/>
      <c r="M376" s="245"/>
      <c r="N376" s="217"/>
      <c r="O376" s="212"/>
      <c r="P376" s="269"/>
      <c r="Q376" s="254"/>
      <c r="R376" s="109"/>
      <c r="S376" s="156"/>
      <c r="T376" s="156"/>
      <c r="U376" s="156"/>
      <c r="V376" s="153">
        <f t="shared" si="9"/>
        <v>0</v>
      </c>
      <c r="W376" s="90"/>
      <c r="Y376" s="180">
        <v>0</v>
      </c>
      <c r="Z376" s="180">
        <v>0</v>
      </c>
      <c r="AA376" s="180">
        <v>0</v>
      </c>
      <c r="AB376" s="180">
        <v>0</v>
      </c>
      <c r="AC376" s="180">
        <v>0</v>
      </c>
      <c r="AD376" s="180">
        <v>0</v>
      </c>
      <c r="AE376" s="180">
        <v>0</v>
      </c>
      <c r="AF376" s="180">
        <v>0</v>
      </c>
      <c r="AG376" s="180">
        <v>0</v>
      </c>
      <c r="AH376" s="180">
        <v>0</v>
      </c>
      <c r="AI376" s="180">
        <v>0</v>
      </c>
      <c r="AJ376" s="180">
        <v>0</v>
      </c>
      <c r="AK376" s="180">
        <v>0</v>
      </c>
      <c r="AL376" s="180">
        <v>0</v>
      </c>
      <c r="AM376" s="180">
        <v>0</v>
      </c>
      <c r="AN376" s="180">
        <v>0</v>
      </c>
      <c r="AO376" s="180">
        <v>0</v>
      </c>
      <c r="AP376" s="180">
        <v>0</v>
      </c>
      <c r="AQ376" s="180">
        <v>0</v>
      </c>
      <c r="AR376" s="180">
        <v>0</v>
      </c>
      <c r="AS376" s="180">
        <v>0</v>
      </c>
      <c r="AT376" s="180">
        <v>0</v>
      </c>
      <c r="AU376" s="180">
        <v>0</v>
      </c>
      <c r="AV376" s="180">
        <v>0</v>
      </c>
      <c r="AW376" s="180">
        <v>0</v>
      </c>
      <c r="AX376" s="180">
        <v>0</v>
      </c>
      <c r="AY376" s="90"/>
      <c r="AZ376" s="180">
        <v>0</v>
      </c>
      <c r="BA376" s="180">
        <v>0</v>
      </c>
      <c r="BB376" s="180">
        <v>0</v>
      </c>
      <c r="BC376" s="180">
        <v>0</v>
      </c>
      <c r="BD376" s="180">
        <v>0</v>
      </c>
      <c r="BE376" s="180">
        <v>0</v>
      </c>
      <c r="BF376" s="180">
        <v>0</v>
      </c>
      <c r="BG376" s="181"/>
      <c r="BH376" s="90"/>
      <c r="BI376" s="180">
        <v>0</v>
      </c>
      <c r="BJ376" s="180">
        <v>0</v>
      </c>
      <c r="BK376" s="180">
        <v>0</v>
      </c>
      <c r="BL376" s="90"/>
      <c r="BN376" s="90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78"/>
    </row>
    <row r="377" spans="2:84" ht="15" hidden="1" customHeight="1" x14ac:dyDescent="0.3">
      <c r="B377" s="90"/>
      <c r="C377" s="212">
        <v>364</v>
      </c>
      <c r="D377" s="212"/>
      <c r="E377" s="212"/>
      <c r="F377" s="245"/>
      <c r="G377" s="212"/>
      <c r="H377" s="212"/>
      <c r="I377" s="212"/>
      <c r="J377" s="270"/>
      <c r="K377" s="270"/>
      <c r="L377" s="251"/>
      <c r="M377" s="245"/>
      <c r="N377" s="217"/>
      <c r="O377" s="212"/>
      <c r="P377" s="269"/>
      <c r="Q377" s="254"/>
      <c r="R377" s="109"/>
      <c r="S377" s="156"/>
      <c r="T377" s="156"/>
      <c r="U377" s="156"/>
      <c r="V377" s="153">
        <f t="shared" si="9"/>
        <v>0</v>
      </c>
      <c r="W377" s="90"/>
      <c r="Y377" s="180">
        <v>0</v>
      </c>
      <c r="Z377" s="180">
        <v>0</v>
      </c>
      <c r="AA377" s="180">
        <v>0</v>
      </c>
      <c r="AB377" s="180">
        <v>0</v>
      </c>
      <c r="AC377" s="180">
        <v>0</v>
      </c>
      <c r="AD377" s="180">
        <v>0</v>
      </c>
      <c r="AE377" s="180">
        <v>0</v>
      </c>
      <c r="AF377" s="180">
        <v>0</v>
      </c>
      <c r="AG377" s="180">
        <v>0</v>
      </c>
      <c r="AH377" s="180">
        <v>0</v>
      </c>
      <c r="AI377" s="180">
        <v>0</v>
      </c>
      <c r="AJ377" s="180">
        <v>0</v>
      </c>
      <c r="AK377" s="180">
        <v>0</v>
      </c>
      <c r="AL377" s="180">
        <v>0</v>
      </c>
      <c r="AM377" s="180">
        <v>0</v>
      </c>
      <c r="AN377" s="180">
        <v>0</v>
      </c>
      <c r="AO377" s="180">
        <v>0</v>
      </c>
      <c r="AP377" s="180">
        <v>0</v>
      </c>
      <c r="AQ377" s="180">
        <v>0</v>
      </c>
      <c r="AR377" s="180">
        <v>0</v>
      </c>
      <c r="AS377" s="180">
        <v>0</v>
      </c>
      <c r="AT377" s="180">
        <v>0</v>
      </c>
      <c r="AU377" s="180">
        <v>0</v>
      </c>
      <c r="AV377" s="180">
        <v>0</v>
      </c>
      <c r="AW377" s="180">
        <v>0</v>
      </c>
      <c r="AX377" s="180">
        <v>0</v>
      </c>
      <c r="AY377" s="90"/>
      <c r="AZ377" s="180">
        <v>0</v>
      </c>
      <c r="BA377" s="180">
        <v>0</v>
      </c>
      <c r="BB377" s="180">
        <v>0</v>
      </c>
      <c r="BC377" s="180">
        <v>0</v>
      </c>
      <c r="BD377" s="180">
        <v>0</v>
      </c>
      <c r="BE377" s="180">
        <v>0</v>
      </c>
      <c r="BF377" s="180">
        <v>0</v>
      </c>
      <c r="BG377" s="181"/>
      <c r="BH377" s="90"/>
      <c r="BI377" s="180">
        <v>0</v>
      </c>
      <c r="BJ377" s="180">
        <v>0</v>
      </c>
      <c r="BK377" s="180">
        <v>0</v>
      </c>
      <c r="BL377" s="90"/>
      <c r="BN377" s="90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78"/>
    </row>
    <row r="378" spans="2:84" ht="15" hidden="1" customHeight="1" x14ac:dyDescent="0.3">
      <c r="B378" s="90"/>
      <c r="C378" s="212">
        <v>365</v>
      </c>
      <c r="D378" s="212"/>
      <c r="E378" s="212"/>
      <c r="F378" s="245"/>
      <c r="G378" s="212"/>
      <c r="H378" s="212"/>
      <c r="I378" s="212"/>
      <c r="J378" s="270"/>
      <c r="K378" s="270"/>
      <c r="L378" s="251"/>
      <c r="M378" s="245"/>
      <c r="N378" s="217"/>
      <c r="O378" s="212"/>
      <c r="P378" s="269"/>
      <c r="Q378" s="254"/>
      <c r="R378" s="109"/>
      <c r="S378" s="156"/>
      <c r="T378" s="156"/>
      <c r="U378" s="156"/>
      <c r="V378" s="153">
        <f t="shared" si="9"/>
        <v>0</v>
      </c>
      <c r="W378" s="90"/>
      <c r="Y378" s="180">
        <v>0</v>
      </c>
      <c r="Z378" s="180">
        <v>0</v>
      </c>
      <c r="AA378" s="180">
        <v>0</v>
      </c>
      <c r="AB378" s="180">
        <v>0</v>
      </c>
      <c r="AC378" s="180">
        <v>0</v>
      </c>
      <c r="AD378" s="180">
        <v>0</v>
      </c>
      <c r="AE378" s="180">
        <v>0</v>
      </c>
      <c r="AF378" s="180">
        <v>0</v>
      </c>
      <c r="AG378" s="180">
        <v>0</v>
      </c>
      <c r="AH378" s="180">
        <v>0</v>
      </c>
      <c r="AI378" s="180">
        <v>0</v>
      </c>
      <c r="AJ378" s="180">
        <v>0</v>
      </c>
      <c r="AK378" s="180">
        <v>0</v>
      </c>
      <c r="AL378" s="180">
        <v>0</v>
      </c>
      <c r="AM378" s="180">
        <v>0</v>
      </c>
      <c r="AN378" s="180">
        <v>0</v>
      </c>
      <c r="AO378" s="180">
        <v>0</v>
      </c>
      <c r="AP378" s="180">
        <v>0</v>
      </c>
      <c r="AQ378" s="180">
        <v>0</v>
      </c>
      <c r="AR378" s="180">
        <v>0</v>
      </c>
      <c r="AS378" s="180">
        <v>0</v>
      </c>
      <c r="AT378" s="180">
        <v>0</v>
      </c>
      <c r="AU378" s="180">
        <v>0</v>
      </c>
      <c r="AV378" s="180">
        <v>0</v>
      </c>
      <c r="AW378" s="180">
        <v>0</v>
      </c>
      <c r="AX378" s="180">
        <v>0</v>
      </c>
      <c r="AY378" s="90"/>
      <c r="AZ378" s="180">
        <v>0</v>
      </c>
      <c r="BA378" s="180">
        <v>0</v>
      </c>
      <c r="BB378" s="180">
        <v>0</v>
      </c>
      <c r="BC378" s="180">
        <v>0</v>
      </c>
      <c r="BD378" s="180">
        <v>0</v>
      </c>
      <c r="BE378" s="180">
        <v>0</v>
      </c>
      <c r="BF378" s="180">
        <v>0</v>
      </c>
      <c r="BG378" s="181"/>
      <c r="BH378" s="90"/>
      <c r="BI378" s="180">
        <v>0</v>
      </c>
      <c r="BJ378" s="180">
        <v>0</v>
      </c>
      <c r="BK378" s="180">
        <v>0</v>
      </c>
      <c r="BL378" s="90"/>
      <c r="BN378" s="90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78"/>
    </row>
    <row r="379" spans="2:84" ht="15" hidden="1" customHeight="1" x14ac:dyDescent="0.3">
      <c r="B379" s="90"/>
      <c r="C379" s="212">
        <v>366</v>
      </c>
      <c r="D379" s="212"/>
      <c r="E379" s="212"/>
      <c r="F379" s="245"/>
      <c r="G379" s="212"/>
      <c r="H379" s="212"/>
      <c r="I379" s="212"/>
      <c r="J379" s="270"/>
      <c r="K379" s="270"/>
      <c r="L379" s="251"/>
      <c r="M379" s="245"/>
      <c r="N379" s="217"/>
      <c r="O379" s="212"/>
      <c r="P379" s="269"/>
      <c r="Q379" s="254"/>
      <c r="R379" s="109"/>
      <c r="S379" s="156"/>
      <c r="T379" s="156"/>
      <c r="U379" s="156"/>
      <c r="V379" s="153">
        <f t="shared" si="9"/>
        <v>0</v>
      </c>
      <c r="W379" s="90"/>
      <c r="Y379" s="180">
        <v>0</v>
      </c>
      <c r="Z379" s="180">
        <v>0</v>
      </c>
      <c r="AA379" s="180">
        <v>0</v>
      </c>
      <c r="AB379" s="180">
        <v>0</v>
      </c>
      <c r="AC379" s="180">
        <v>0</v>
      </c>
      <c r="AD379" s="180">
        <v>0</v>
      </c>
      <c r="AE379" s="180">
        <v>0</v>
      </c>
      <c r="AF379" s="180">
        <v>0</v>
      </c>
      <c r="AG379" s="180">
        <v>0</v>
      </c>
      <c r="AH379" s="180">
        <v>0</v>
      </c>
      <c r="AI379" s="180">
        <v>0</v>
      </c>
      <c r="AJ379" s="180">
        <v>0</v>
      </c>
      <c r="AK379" s="180">
        <v>0</v>
      </c>
      <c r="AL379" s="180">
        <v>0</v>
      </c>
      <c r="AM379" s="180">
        <v>0</v>
      </c>
      <c r="AN379" s="180">
        <v>0</v>
      </c>
      <c r="AO379" s="180">
        <v>0</v>
      </c>
      <c r="AP379" s="180">
        <v>0</v>
      </c>
      <c r="AQ379" s="180">
        <v>0</v>
      </c>
      <c r="AR379" s="180">
        <v>0</v>
      </c>
      <c r="AS379" s="180">
        <v>0</v>
      </c>
      <c r="AT379" s="180">
        <v>0</v>
      </c>
      <c r="AU379" s="180">
        <v>0</v>
      </c>
      <c r="AV379" s="180">
        <v>0</v>
      </c>
      <c r="AW379" s="180">
        <v>0</v>
      </c>
      <c r="AX379" s="180">
        <v>0</v>
      </c>
      <c r="AY379" s="90"/>
      <c r="AZ379" s="180">
        <v>0</v>
      </c>
      <c r="BA379" s="180">
        <v>0</v>
      </c>
      <c r="BB379" s="180">
        <v>0</v>
      </c>
      <c r="BC379" s="180">
        <v>0</v>
      </c>
      <c r="BD379" s="180">
        <v>0</v>
      </c>
      <c r="BE379" s="180">
        <v>0</v>
      </c>
      <c r="BF379" s="180">
        <v>0</v>
      </c>
      <c r="BG379" s="181"/>
      <c r="BH379" s="90"/>
      <c r="BI379" s="180">
        <v>0</v>
      </c>
      <c r="BJ379" s="180">
        <v>0</v>
      </c>
      <c r="BK379" s="180">
        <v>0</v>
      </c>
      <c r="BL379" s="90"/>
      <c r="BN379" s="90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78"/>
    </row>
    <row r="380" spans="2:84" ht="15" hidden="1" customHeight="1" x14ac:dyDescent="0.3">
      <c r="B380" s="90"/>
      <c r="C380" s="212">
        <v>367</v>
      </c>
      <c r="D380" s="212"/>
      <c r="E380" s="212"/>
      <c r="F380" s="245"/>
      <c r="G380" s="212"/>
      <c r="H380" s="212"/>
      <c r="I380" s="212"/>
      <c r="J380" s="270"/>
      <c r="K380" s="270"/>
      <c r="L380" s="251"/>
      <c r="M380" s="245"/>
      <c r="N380" s="217"/>
      <c r="O380" s="212"/>
      <c r="P380" s="269"/>
      <c r="Q380" s="254"/>
      <c r="R380" s="109"/>
      <c r="S380" s="156"/>
      <c r="T380" s="156"/>
      <c r="U380" s="156"/>
      <c r="V380" s="153">
        <f t="shared" si="9"/>
        <v>0</v>
      </c>
      <c r="W380" s="90"/>
      <c r="Y380" s="180">
        <v>0</v>
      </c>
      <c r="Z380" s="180">
        <v>0</v>
      </c>
      <c r="AA380" s="180">
        <v>0</v>
      </c>
      <c r="AB380" s="180">
        <v>0</v>
      </c>
      <c r="AC380" s="180">
        <v>0</v>
      </c>
      <c r="AD380" s="180">
        <v>0</v>
      </c>
      <c r="AE380" s="180">
        <v>0</v>
      </c>
      <c r="AF380" s="180">
        <v>0</v>
      </c>
      <c r="AG380" s="180">
        <v>0</v>
      </c>
      <c r="AH380" s="180">
        <v>0</v>
      </c>
      <c r="AI380" s="180">
        <v>0</v>
      </c>
      <c r="AJ380" s="180">
        <v>0</v>
      </c>
      <c r="AK380" s="180">
        <v>0</v>
      </c>
      <c r="AL380" s="180">
        <v>0</v>
      </c>
      <c r="AM380" s="180">
        <v>0</v>
      </c>
      <c r="AN380" s="180">
        <v>0</v>
      </c>
      <c r="AO380" s="180">
        <v>0</v>
      </c>
      <c r="AP380" s="180">
        <v>0</v>
      </c>
      <c r="AQ380" s="180">
        <v>0</v>
      </c>
      <c r="AR380" s="180">
        <v>0</v>
      </c>
      <c r="AS380" s="180">
        <v>0</v>
      </c>
      <c r="AT380" s="180">
        <v>0</v>
      </c>
      <c r="AU380" s="180">
        <v>0</v>
      </c>
      <c r="AV380" s="180">
        <v>0</v>
      </c>
      <c r="AW380" s="180">
        <v>0</v>
      </c>
      <c r="AX380" s="180">
        <v>0</v>
      </c>
      <c r="AY380" s="90"/>
      <c r="AZ380" s="180">
        <v>0</v>
      </c>
      <c r="BA380" s="180">
        <v>0</v>
      </c>
      <c r="BB380" s="180">
        <v>0</v>
      </c>
      <c r="BC380" s="180">
        <v>0</v>
      </c>
      <c r="BD380" s="180">
        <v>0</v>
      </c>
      <c r="BE380" s="180">
        <v>0</v>
      </c>
      <c r="BF380" s="180">
        <v>0</v>
      </c>
      <c r="BG380" s="181"/>
      <c r="BH380" s="90"/>
      <c r="BI380" s="180">
        <v>0</v>
      </c>
      <c r="BJ380" s="180">
        <v>0</v>
      </c>
      <c r="BK380" s="180">
        <v>0</v>
      </c>
      <c r="BL380" s="90"/>
      <c r="BN380" s="90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78"/>
    </row>
    <row r="381" spans="2:84" ht="15" hidden="1" customHeight="1" x14ac:dyDescent="0.3">
      <c r="B381" s="90"/>
      <c r="C381" s="212">
        <v>368</v>
      </c>
      <c r="D381" s="212"/>
      <c r="E381" s="212"/>
      <c r="F381" s="245"/>
      <c r="G381" s="212"/>
      <c r="H381" s="212"/>
      <c r="I381" s="212"/>
      <c r="J381" s="270"/>
      <c r="K381" s="270"/>
      <c r="L381" s="251"/>
      <c r="M381" s="245"/>
      <c r="N381" s="217"/>
      <c r="O381" s="212"/>
      <c r="P381" s="269"/>
      <c r="Q381" s="254"/>
      <c r="R381" s="109"/>
      <c r="S381" s="156"/>
      <c r="T381" s="156"/>
      <c r="U381" s="156"/>
      <c r="V381" s="153">
        <f t="shared" si="9"/>
        <v>0</v>
      </c>
      <c r="W381" s="90"/>
      <c r="Y381" s="180">
        <v>0</v>
      </c>
      <c r="Z381" s="180">
        <v>0</v>
      </c>
      <c r="AA381" s="180">
        <v>0</v>
      </c>
      <c r="AB381" s="180">
        <v>0</v>
      </c>
      <c r="AC381" s="180">
        <v>0</v>
      </c>
      <c r="AD381" s="180">
        <v>0</v>
      </c>
      <c r="AE381" s="180">
        <v>0</v>
      </c>
      <c r="AF381" s="180">
        <v>0</v>
      </c>
      <c r="AG381" s="180">
        <v>0</v>
      </c>
      <c r="AH381" s="180">
        <v>0</v>
      </c>
      <c r="AI381" s="180">
        <v>0</v>
      </c>
      <c r="AJ381" s="180">
        <v>0</v>
      </c>
      <c r="AK381" s="180">
        <v>0</v>
      </c>
      <c r="AL381" s="180">
        <v>0</v>
      </c>
      <c r="AM381" s="180">
        <v>0</v>
      </c>
      <c r="AN381" s="180">
        <v>0</v>
      </c>
      <c r="AO381" s="180">
        <v>0</v>
      </c>
      <c r="AP381" s="180">
        <v>0</v>
      </c>
      <c r="AQ381" s="180">
        <v>0</v>
      </c>
      <c r="AR381" s="180">
        <v>0</v>
      </c>
      <c r="AS381" s="180">
        <v>0</v>
      </c>
      <c r="AT381" s="180">
        <v>0</v>
      </c>
      <c r="AU381" s="180">
        <v>0</v>
      </c>
      <c r="AV381" s="180">
        <v>0</v>
      </c>
      <c r="AW381" s="180">
        <v>0</v>
      </c>
      <c r="AX381" s="180">
        <v>0</v>
      </c>
      <c r="AY381" s="90"/>
      <c r="AZ381" s="180">
        <v>0</v>
      </c>
      <c r="BA381" s="180">
        <v>0</v>
      </c>
      <c r="BB381" s="180">
        <v>0</v>
      </c>
      <c r="BC381" s="180">
        <v>0</v>
      </c>
      <c r="BD381" s="180">
        <v>0</v>
      </c>
      <c r="BE381" s="180">
        <v>0</v>
      </c>
      <c r="BF381" s="180">
        <v>0</v>
      </c>
      <c r="BG381" s="181"/>
      <c r="BH381" s="90"/>
      <c r="BI381" s="180">
        <v>0</v>
      </c>
      <c r="BJ381" s="180">
        <v>0</v>
      </c>
      <c r="BK381" s="180">
        <v>0</v>
      </c>
      <c r="BL381" s="90"/>
      <c r="BN381" s="90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78"/>
    </row>
    <row r="382" spans="2:84" ht="15" hidden="1" customHeight="1" x14ac:dyDescent="0.3">
      <c r="B382" s="90"/>
      <c r="C382" s="212">
        <v>369</v>
      </c>
      <c r="D382" s="212"/>
      <c r="E382" s="212"/>
      <c r="F382" s="245"/>
      <c r="G382" s="212"/>
      <c r="H382" s="212"/>
      <c r="I382" s="212"/>
      <c r="J382" s="270"/>
      <c r="K382" s="270"/>
      <c r="L382" s="251"/>
      <c r="M382" s="245"/>
      <c r="N382" s="217"/>
      <c r="O382" s="212"/>
      <c r="P382" s="269"/>
      <c r="Q382" s="254"/>
      <c r="R382" s="109"/>
      <c r="S382" s="156"/>
      <c r="T382" s="156"/>
      <c r="U382" s="156"/>
      <c r="V382" s="153">
        <f t="shared" si="9"/>
        <v>0</v>
      </c>
      <c r="W382" s="90"/>
      <c r="Y382" s="180">
        <v>0</v>
      </c>
      <c r="Z382" s="180">
        <v>0</v>
      </c>
      <c r="AA382" s="180">
        <v>0</v>
      </c>
      <c r="AB382" s="180">
        <v>0</v>
      </c>
      <c r="AC382" s="180">
        <v>0</v>
      </c>
      <c r="AD382" s="180">
        <v>0</v>
      </c>
      <c r="AE382" s="180">
        <v>0</v>
      </c>
      <c r="AF382" s="180">
        <v>0</v>
      </c>
      <c r="AG382" s="180">
        <v>0</v>
      </c>
      <c r="AH382" s="180">
        <v>0</v>
      </c>
      <c r="AI382" s="180">
        <v>0</v>
      </c>
      <c r="AJ382" s="180">
        <v>0</v>
      </c>
      <c r="AK382" s="180">
        <v>0</v>
      </c>
      <c r="AL382" s="180">
        <v>0</v>
      </c>
      <c r="AM382" s="180">
        <v>0</v>
      </c>
      <c r="AN382" s="180">
        <v>0</v>
      </c>
      <c r="AO382" s="180">
        <v>0</v>
      </c>
      <c r="AP382" s="180">
        <v>0</v>
      </c>
      <c r="AQ382" s="180">
        <v>0</v>
      </c>
      <c r="AR382" s="180">
        <v>0</v>
      </c>
      <c r="AS382" s="180">
        <v>0</v>
      </c>
      <c r="AT382" s="180">
        <v>0</v>
      </c>
      <c r="AU382" s="180">
        <v>0</v>
      </c>
      <c r="AV382" s="180">
        <v>0</v>
      </c>
      <c r="AW382" s="180">
        <v>0</v>
      </c>
      <c r="AX382" s="180">
        <v>0</v>
      </c>
      <c r="AY382" s="90"/>
      <c r="AZ382" s="180">
        <v>0</v>
      </c>
      <c r="BA382" s="180">
        <v>0</v>
      </c>
      <c r="BB382" s="180">
        <v>0</v>
      </c>
      <c r="BC382" s="180">
        <v>0</v>
      </c>
      <c r="BD382" s="180">
        <v>0</v>
      </c>
      <c r="BE382" s="180">
        <v>0</v>
      </c>
      <c r="BF382" s="180">
        <v>0</v>
      </c>
      <c r="BG382" s="181"/>
      <c r="BH382" s="90"/>
      <c r="BI382" s="180">
        <v>0</v>
      </c>
      <c r="BJ382" s="180">
        <v>0</v>
      </c>
      <c r="BK382" s="180">
        <v>0</v>
      </c>
      <c r="BL382" s="90"/>
      <c r="BN382" s="90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78"/>
    </row>
    <row r="383" spans="2:84" ht="15" hidden="1" customHeight="1" x14ac:dyDescent="0.3">
      <c r="B383" s="90"/>
      <c r="C383" s="212">
        <v>370</v>
      </c>
      <c r="D383" s="212"/>
      <c r="E383" s="212"/>
      <c r="F383" s="245"/>
      <c r="G383" s="212"/>
      <c r="H383" s="212"/>
      <c r="I383" s="212"/>
      <c r="J383" s="270"/>
      <c r="K383" s="270"/>
      <c r="L383" s="251"/>
      <c r="M383" s="245"/>
      <c r="N383" s="217"/>
      <c r="O383" s="212"/>
      <c r="P383" s="269"/>
      <c r="Q383" s="254"/>
      <c r="R383" s="109"/>
      <c r="S383" s="156"/>
      <c r="T383" s="156"/>
      <c r="U383" s="156"/>
      <c r="V383" s="153">
        <f t="shared" si="9"/>
        <v>0</v>
      </c>
      <c r="W383" s="90"/>
      <c r="Y383" s="180">
        <v>0</v>
      </c>
      <c r="Z383" s="180">
        <v>0</v>
      </c>
      <c r="AA383" s="180">
        <v>0</v>
      </c>
      <c r="AB383" s="180">
        <v>0</v>
      </c>
      <c r="AC383" s="180">
        <v>0</v>
      </c>
      <c r="AD383" s="180">
        <v>0</v>
      </c>
      <c r="AE383" s="180">
        <v>0</v>
      </c>
      <c r="AF383" s="180">
        <v>0</v>
      </c>
      <c r="AG383" s="180">
        <v>0</v>
      </c>
      <c r="AH383" s="180">
        <v>0</v>
      </c>
      <c r="AI383" s="180">
        <v>0</v>
      </c>
      <c r="AJ383" s="180">
        <v>0</v>
      </c>
      <c r="AK383" s="180">
        <v>0</v>
      </c>
      <c r="AL383" s="180">
        <v>0</v>
      </c>
      <c r="AM383" s="180">
        <v>0</v>
      </c>
      <c r="AN383" s="180">
        <v>0</v>
      </c>
      <c r="AO383" s="180">
        <v>0</v>
      </c>
      <c r="AP383" s="180">
        <v>0</v>
      </c>
      <c r="AQ383" s="180">
        <v>0</v>
      </c>
      <c r="AR383" s="180">
        <v>0</v>
      </c>
      <c r="AS383" s="180">
        <v>0</v>
      </c>
      <c r="AT383" s="180">
        <v>0</v>
      </c>
      <c r="AU383" s="180">
        <v>0</v>
      </c>
      <c r="AV383" s="180">
        <v>0</v>
      </c>
      <c r="AW383" s="180">
        <v>0</v>
      </c>
      <c r="AX383" s="180">
        <v>0</v>
      </c>
      <c r="AY383" s="90"/>
      <c r="AZ383" s="180">
        <v>0</v>
      </c>
      <c r="BA383" s="180">
        <v>0</v>
      </c>
      <c r="BB383" s="180">
        <v>0</v>
      </c>
      <c r="BC383" s="180">
        <v>0</v>
      </c>
      <c r="BD383" s="180">
        <v>0</v>
      </c>
      <c r="BE383" s="180">
        <v>0</v>
      </c>
      <c r="BF383" s="180">
        <v>0</v>
      </c>
      <c r="BG383" s="181"/>
      <c r="BH383" s="90"/>
      <c r="BI383" s="180">
        <v>0</v>
      </c>
      <c r="BJ383" s="180">
        <v>0</v>
      </c>
      <c r="BK383" s="180">
        <v>0</v>
      </c>
      <c r="BL383" s="90"/>
      <c r="BN383" s="90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78"/>
    </row>
    <row r="384" spans="2:84" ht="15" hidden="1" customHeight="1" x14ac:dyDescent="0.3">
      <c r="B384" s="90"/>
      <c r="C384" s="212">
        <v>371</v>
      </c>
      <c r="D384" s="212"/>
      <c r="E384" s="212"/>
      <c r="F384" s="245"/>
      <c r="G384" s="212"/>
      <c r="H384" s="212"/>
      <c r="I384" s="212"/>
      <c r="J384" s="270"/>
      <c r="K384" s="270"/>
      <c r="L384" s="251"/>
      <c r="M384" s="245"/>
      <c r="N384" s="217"/>
      <c r="O384" s="212"/>
      <c r="P384" s="269"/>
      <c r="Q384" s="254"/>
      <c r="R384" s="109"/>
      <c r="S384" s="156"/>
      <c r="T384" s="156"/>
      <c r="U384" s="156"/>
      <c r="V384" s="153">
        <f t="shared" si="9"/>
        <v>0</v>
      </c>
      <c r="W384" s="90"/>
      <c r="Y384" s="180">
        <v>0</v>
      </c>
      <c r="Z384" s="180">
        <v>0</v>
      </c>
      <c r="AA384" s="180">
        <v>0</v>
      </c>
      <c r="AB384" s="180">
        <v>0</v>
      </c>
      <c r="AC384" s="180">
        <v>0</v>
      </c>
      <c r="AD384" s="180">
        <v>0</v>
      </c>
      <c r="AE384" s="180">
        <v>0</v>
      </c>
      <c r="AF384" s="180">
        <v>0</v>
      </c>
      <c r="AG384" s="180">
        <v>0</v>
      </c>
      <c r="AH384" s="180">
        <v>0</v>
      </c>
      <c r="AI384" s="180">
        <v>0</v>
      </c>
      <c r="AJ384" s="180">
        <v>0</v>
      </c>
      <c r="AK384" s="180">
        <v>0</v>
      </c>
      <c r="AL384" s="180">
        <v>0</v>
      </c>
      <c r="AM384" s="180">
        <v>0</v>
      </c>
      <c r="AN384" s="180">
        <v>0</v>
      </c>
      <c r="AO384" s="180">
        <v>0</v>
      </c>
      <c r="AP384" s="180">
        <v>0</v>
      </c>
      <c r="AQ384" s="180">
        <v>0</v>
      </c>
      <c r="AR384" s="180">
        <v>0</v>
      </c>
      <c r="AS384" s="180">
        <v>0</v>
      </c>
      <c r="AT384" s="180">
        <v>0</v>
      </c>
      <c r="AU384" s="180">
        <v>0</v>
      </c>
      <c r="AV384" s="180">
        <v>0</v>
      </c>
      <c r="AW384" s="180">
        <v>0</v>
      </c>
      <c r="AX384" s="180">
        <v>0</v>
      </c>
      <c r="AY384" s="90"/>
      <c r="AZ384" s="180">
        <v>0</v>
      </c>
      <c r="BA384" s="180">
        <v>0</v>
      </c>
      <c r="BB384" s="180">
        <v>0</v>
      </c>
      <c r="BC384" s="180">
        <v>0</v>
      </c>
      <c r="BD384" s="180">
        <v>0</v>
      </c>
      <c r="BE384" s="180">
        <v>0</v>
      </c>
      <c r="BF384" s="180">
        <v>0</v>
      </c>
      <c r="BG384" s="181"/>
      <c r="BH384" s="90"/>
      <c r="BI384" s="180">
        <v>0</v>
      </c>
      <c r="BJ384" s="180">
        <v>0</v>
      </c>
      <c r="BK384" s="180">
        <v>0</v>
      </c>
      <c r="BL384" s="90"/>
      <c r="BN384" s="90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78"/>
    </row>
    <row r="385" spans="2:84" ht="15" hidden="1" customHeight="1" x14ac:dyDescent="0.3">
      <c r="B385" s="90"/>
      <c r="C385" s="212">
        <v>372</v>
      </c>
      <c r="D385" s="212"/>
      <c r="E385" s="212"/>
      <c r="F385" s="245"/>
      <c r="G385" s="212"/>
      <c r="H385" s="212"/>
      <c r="I385" s="212"/>
      <c r="J385" s="270"/>
      <c r="K385" s="270"/>
      <c r="L385" s="251"/>
      <c r="M385" s="245"/>
      <c r="N385" s="217"/>
      <c r="O385" s="212"/>
      <c r="P385" s="254"/>
      <c r="Q385" s="254"/>
      <c r="R385" s="109"/>
      <c r="S385" s="156"/>
      <c r="T385" s="156"/>
      <c r="U385" s="156"/>
      <c r="V385" s="153">
        <f t="shared" si="9"/>
        <v>0</v>
      </c>
      <c r="W385" s="90"/>
      <c r="Y385" s="180">
        <v>0</v>
      </c>
      <c r="Z385" s="180">
        <v>0</v>
      </c>
      <c r="AA385" s="180">
        <v>0</v>
      </c>
      <c r="AB385" s="180">
        <v>0</v>
      </c>
      <c r="AC385" s="180">
        <v>0</v>
      </c>
      <c r="AD385" s="180">
        <v>0</v>
      </c>
      <c r="AE385" s="180">
        <v>0</v>
      </c>
      <c r="AF385" s="180">
        <v>0</v>
      </c>
      <c r="AG385" s="180">
        <v>0</v>
      </c>
      <c r="AH385" s="180">
        <v>0</v>
      </c>
      <c r="AI385" s="180">
        <v>0</v>
      </c>
      <c r="AJ385" s="180">
        <v>0</v>
      </c>
      <c r="AK385" s="180">
        <v>0</v>
      </c>
      <c r="AL385" s="180">
        <v>0</v>
      </c>
      <c r="AM385" s="180">
        <v>0</v>
      </c>
      <c r="AN385" s="180">
        <v>0</v>
      </c>
      <c r="AO385" s="180">
        <v>0</v>
      </c>
      <c r="AP385" s="180">
        <v>0</v>
      </c>
      <c r="AQ385" s="180">
        <v>0</v>
      </c>
      <c r="AR385" s="180">
        <v>0</v>
      </c>
      <c r="AS385" s="180">
        <v>0</v>
      </c>
      <c r="AT385" s="180">
        <v>0</v>
      </c>
      <c r="AU385" s="180">
        <v>0</v>
      </c>
      <c r="AV385" s="180">
        <v>0</v>
      </c>
      <c r="AW385" s="180">
        <v>0</v>
      </c>
      <c r="AX385" s="180">
        <v>0</v>
      </c>
      <c r="AY385" s="90"/>
      <c r="AZ385" s="180">
        <v>0</v>
      </c>
      <c r="BA385" s="180">
        <v>0</v>
      </c>
      <c r="BB385" s="180">
        <v>0</v>
      </c>
      <c r="BC385" s="180">
        <v>0</v>
      </c>
      <c r="BD385" s="180">
        <v>0</v>
      </c>
      <c r="BE385" s="180">
        <v>0</v>
      </c>
      <c r="BF385" s="180">
        <v>0</v>
      </c>
      <c r="BG385" s="181"/>
      <c r="BH385" s="90"/>
      <c r="BI385" s="180">
        <v>0</v>
      </c>
      <c r="BJ385" s="180">
        <v>0</v>
      </c>
      <c r="BK385" s="180">
        <v>0</v>
      </c>
      <c r="BL385" s="90"/>
      <c r="BN385" s="90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78"/>
    </row>
    <row r="386" spans="2:84" ht="15" hidden="1" customHeight="1" x14ac:dyDescent="0.3">
      <c r="B386" s="90"/>
      <c r="C386" s="212">
        <v>373</v>
      </c>
      <c r="D386" s="212"/>
      <c r="E386" s="212"/>
      <c r="F386" s="245"/>
      <c r="G386" s="212"/>
      <c r="H386" s="212"/>
      <c r="I386" s="212"/>
      <c r="J386" s="270"/>
      <c r="K386" s="270"/>
      <c r="L386" s="251"/>
      <c r="M386" s="245"/>
      <c r="N386" s="217"/>
      <c r="O386" s="212"/>
      <c r="P386" s="269"/>
      <c r="Q386" s="254"/>
      <c r="R386" s="109"/>
      <c r="S386" s="156"/>
      <c r="T386" s="156"/>
      <c r="U386" s="156"/>
      <c r="V386" s="153">
        <f t="shared" si="9"/>
        <v>0</v>
      </c>
      <c r="W386" s="90"/>
      <c r="Y386" s="180">
        <v>0</v>
      </c>
      <c r="Z386" s="180">
        <v>0</v>
      </c>
      <c r="AA386" s="180">
        <v>0</v>
      </c>
      <c r="AB386" s="180">
        <v>0</v>
      </c>
      <c r="AC386" s="180">
        <v>0</v>
      </c>
      <c r="AD386" s="180">
        <v>0</v>
      </c>
      <c r="AE386" s="180">
        <v>0</v>
      </c>
      <c r="AF386" s="180">
        <v>0</v>
      </c>
      <c r="AG386" s="180">
        <v>0</v>
      </c>
      <c r="AH386" s="180">
        <v>0</v>
      </c>
      <c r="AI386" s="180">
        <v>0</v>
      </c>
      <c r="AJ386" s="180">
        <v>0</v>
      </c>
      <c r="AK386" s="180">
        <v>0</v>
      </c>
      <c r="AL386" s="180">
        <v>0</v>
      </c>
      <c r="AM386" s="180">
        <v>0</v>
      </c>
      <c r="AN386" s="180">
        <v>0</v>
      </c>
      <c r="AO386" s="180">
        <v>0</v>
      </c>
      <c r="AP386" s="180">
        <v>0</v>
      </c>
      <c r="AQ386" s="180">
        <v>0</v>
      </c>
      <c r="AR386" s="180">
        <v>0</v>
      </c>
      <c r="AS386" s="180">
        <v>0</v>
      </c>
      <c r="AT386" s="180">
        <v>0</v>
      </c>
      <c r="AU386" s="180">
        <v>0</v>
      </c>
      <c r="AV386" s="180">
        <v>0</v>
      </c>
      <c r="AW386" s="180">
        <v>0</v>
      </c>
      <c r="AX386" s="180">
        <v>0</v>
      </c>
      <c r="AY386" s="90"/>
      <c r="AZ386" s="180">
        <v>0</v>
      </c>
      <c r="BA386" s="180">
        <v>0</v>
      </c>
      <c r="BB386" s="180">
        <v>0</v>
      </c>
      <c r="BC386" s="180">
        <v>0</v>
      </c>
      <c r="BD386" s="180">
        <v>0</v>
      </c>
      <c r="BE386" s="180">
        <v>0</v>
      </c>
      <c r="BF386" s="180">
        <v>0</v>
      </c>
      <c r="BG386" s="181"/>
      <c r="BH386" s="90"/>
      <c r="BI386" s="180">
        <v>0</v>
      </c>
      <c r="BJ386" s="180">
        <v>0</v>
      </c>
      <c r="BK386" s="180">
        <v>0</v>
      </c>
      <c r="BL386" s="90"/>
      <c r="BN386" s="90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78"/>
    </row>
    <row r="387" spans="2:84" ht="15" hidden="1" customHeight="1" x14ac:dyDescent="0.3">
      <c r="B387" s="90"/>
      <c r="C387" s="212">
        <v>374</v>
      </c>
      <c r="D387" s="212"/>
      <c r="E387" s="212"/>
      <c r="F387" s="245"/>
      <c r="G387" s="212"/>
      <c r="H387" s="212"/>
      <c r="I387" s="212"/>
      <c r="J387" s="270"/>
      <c r="K387" s="270"/>
      <c r="L387" s="251"/>
      <c r="M387" s="245"/>
      <c r="N387" s="217"/>
      <c r="O387" s="212"/>
      <c r="P387" s="269"/>
      <c r="Q387" s="254"/>
      <c r="R387" s="109"/>
      <c r="S387" s="156"/>
      <c r="T387" s="156"/>
      <c r="U387" s="156"/>
      <c r="V387" s="153">
        <f t="shared" si="9"/>
        <v>0</v>
      </c>
      <c r="W387" s="90"/>
      <c r="Y387" s="180">
        <v>0</v>
      </c>
      <c r="Z387" s="180">
        <v>0</v>
      </c>
      <c r="AA387" s="180">
        <v>0</v>
      </c>
      <c r="AB387" s="180">
        <v>0</v>
      </c>
      <c r="AC387" s="180">
        <v>0</v>
      </c>
      <c r="AD387" s="180">
        <v>0</v>
      </c>
      <c r="AE387" s="180">
        <v>0</v>
      </c>
      <c r="AF387" s="180">
        <v>0</v>
      </c>
      <c r="AG387" s="180">
        <v>0</v>
      </c>
      <c r="AH387" s="180">
        <v>0</v>
      </c>
      <c r="AI387" s="180">
        <v>0</v>
      </c>
      <c r="AJ387" s="180">
        <v>0</v>
      </c>
      <c r="AK387" s="180">
        <v>0</v>
      </c>
      <c r="AL387" s="180">
        <v>0</v>
      </c>
      <c r="AM387" s="180">
        <v>0</v>
      </c>
      <c r="AN387" s="180">
        <v>0</v>
      </c>
      <c r="AO387" s="180">
        <v>0</v>
      </c>
      <c r="AP387" s="180">
        <v>0</v>
      </c>
      <c r="AQ387" s="180">
        <v>0</v>
      </c>
      <c r="AR387" s="180">
        <v>0</v>
      </c>
      <c r="AS387" s="180">
        <v>0</v>
      </c>
      <c r="AT387" s="180">
        <v>0</v>
      </c>
      <c r="AU387" s="180">
        <v>0</v>
      </c>
      <c r="AV387" s="180">
        <v>0</v>
      </c>
      <c r="AW387" s="180">
        <v>0</v>
      </c>
      <c r="AX387" s="180">
        <v>0</v>
      </c>
      <c r="AY387" s="90"/>
      <c r="AZ387" s="180">
        <v>0</v>
      </c>
      <c r="BA387" s="180">
        <v>0</v>
      </c>
      <c r="BB387" s="180">
        <v>0</v>
      </c>
      <c r="BC387" s="180">
        <v>0</v>
      </c>
      <c r="BD387" s="180">
        <v>0</v>
      </c>
      <c r="BE387" s="180">
        <v>0</v>
      </c>
      <c r="BF387" s="180">
        <v>0</v>
      </c>
      <c r="BG387" s="181"/>
      <c r="BH387" s="90"/>
      <c r="BI387" s="180">
        <v>0</v>
      </c>
      <c r="BJ387" s="180">
        <v>0</v>
      </c>
      <c r="BK387" s="180">
        <v>0</v>
      </c>
      <c r="BL387" s="90"/>
      <c r="BN387" s="90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78"/>
    </row>
    <row r="388" spans="2:84" ht="15" hidden="1" customHeight="1" x14ac:dyDescent="0.3">
      <c r="B388" s="90"/>
      <c r="C388" s="212">
        <v>375</v>
      </c>
      <c r="D388" s="212"/>
      <c r="E388" s="212"/>
      <c r="F388" s="245"/>
      <c r="G388" s="212"/>
      <c r="H388" s="212"/>
      <c r="I388" s="212"/>
      <c r="J388" s="270"/>
      <c r="K388" s="270"/>
      <c r="L388" s="251"/>
      <c r="M388" s="245"/>
      <c r="N388" s="217"/>
      <c r="O388" s="212"/>
      <c r="P388" s="269"/>
      <c r="Q388" s="254"/>
      <c r="R388" s="109"/>
      <c r="S388" s="156"/>
      <c r="T388" s="156"/>
      <c r="U388" s="156"/>
      <c r="V388" s="153">
        <f t="shared" si="9"/>
        <v>0</v>
      </c>
      <c r="W388" s="90"/>
      <c r="Y388" s="180">
        <v>0</v>
      </c>
      <c r="Z388" s="180">
        <v>0</v>
      </c>
      <c r="AA388" s="180">
        <v>0</v>
      </c>
      <c r="AB388" s="180">
        <v>0</v>
      </c>
      <c r="AC388" s="180">
        <v>0</v>
      </c>
      <c r="AD388" s="180">
        <v>0</v>
      </c>
      <c r="AE388" s="180">
        <v>0</v>
      </c>
      <c r="AF388" s="180">
        <v>0</v>
      </c>
      <c r="AG388" s="180">
        <v>0</v>
      </c>
      <c r="AH388" s="180">
        <v>0</v>
      </c>
      <c r="AI388" s="180">
        <v>0</v>
      </c>
      <c r="AJ388" s="180">
        <v>0</v>
      </c>
      <c r="AK388" s="180">
        <v>0</v>
      </c>
      <c r="AL388" s="180">
        <v>0</v>
      </c>
      <c r="AM388" s="180">
        <v>0</v>
      </c>
      <c r="AN388" s="180">
        <v>0</v>
      </c>
      <c r="AO388" s="180">
        <v>0</v>
      </c>
      <c r="AP388" s="180">
        <v>0</v>
      </c>
      <c r="AQ388" s="180">
        <v>0</v>
      </c>
      <c r="AR388" s="180">
        <v>0</v>
      </c>
      <c r="AS388" s="180">
        <v>0</v>
      </c>
      <c r="AT388" s="180">
        <v>0</v>
      </c>
      <c r="AU388" s="180">
        <v>0</v>
      </c>
      <c r="AV388" s="180">
        <v>0</v>
      </c>
      <c r="AW388" s="180">
        <v>0</v>
      </c>
      <c r="AX388" s="180">
        <v>0</v>
      </c>
      <c r="AY388" s="90"/>
      <c r="AZ388" s="180">
        <v>0</v>
      </c>
      <c r="BA388" s="180">
        <v>0</v>
      </c>
      <c r="BB388" s="180">
        <v>0</v>
      </c>
      <c r="BC388" s="180">
        <v>0</v>
      </c>
      <c r="BD388" s="180">
        <v>0</v>
      </c>
      <c r="BE388" s="180">
        <v>0</v>
      </c>
      <c r="BF388" s="180">
        <v>0</v>
      </c>
      <c r="BG388" s="181"/>
      <c r="BH388" s="90"/>
      <c r="BI388" s="180">
        <v>0</v>
      </c>
      <c r="BJ388" s="180">
        <v>0</v>
      </c>
      <c r="BK388" s="180">
        <v>0</v>
      </c>
      <c r="BL388" s="90"/>
      <c r="BN388" s="90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78"/>
    </row>
    <row r="389" spans="2:84" ht="15" hidden="1" customHeight="1" x14ac:dyDescent="0.3">
      <c r="B389" s="90"/>
      <c r="C389" s="212">
        <v>376</v>
      </c>
      <c r="D389" s="212"/>
      <c r="E389" s="212"/>
      <c r="F389" s="245"/>
      <c r="G389" s="212"/>
      <c r="H389" s="212"/>
      <c r="I389" s="212"/>
      <c r="J389" s="270"/>
      <c r="K389" s="270"/>
      <c r="L389" s="251"/>
      <c r="M389" s="245"/>
      <c r="N389" s="217"/>
      <c r="O389" s="212"/>
      <c r="P389" s="269"/>
      <c r="Q389" s="254"/>
      <c r="R389" s="109"/>
      <c r="S389" s="156"/>
      <c r="T389" s="156"/>
      <c r="U389" s="156"/>
      <c r="V389" s="153">
        <f t="shared" si="9"/>
        <v>0</v>
      </c>
      <c r="W389" s="90"/>
      <c r="Y389" s="180">
        <v>0</v>
      </c>
      <c r="Z389" s="180">
        <v>0</v>
      </c>
      <c r="AA389" s="180">
        <v>0</v>
      </c>
      <c r="AB389" s="180">
        <v>0</v>
      </c>
      <c r="AC389" s="180">
        <v>0</v>
      </c>
      <c r="AD389" s="180">
        <v>0</v>
      </c>
      <c r="AE389" s="180">
        <v>0</v>
      </c>
      <c r="AF389" s="180">
        <v>0</v>
      </c>
      <c r="AG389" s="180">
        <v>0</v>
      </c>
      <c r="AH389" s="180">
        <v>0</v>
      </c>
      <c r="AI389" s="180">
        <v>0</v>
      </c>
      <c r="AJ389" s="180">
        <v>0</v>
      </c>
      <c r="AK389" s="180">
        <v>0</v>
      </c>
      <c r="AL389" s="180">
        <v>0</v>
      </c>
      <c r="AM389" s="180">
        <v>0</v>
      </c>
      <c r="AN389" s="180">
        <v>0</v>
      </c>
      <c r="AO389" s="180">
        <v>0</v>
      </c>
      <c r="AP389" s="180">
        <v>0</v>
      </c>
      <c r="AQ389" s="180">
        <v>0</v>
      </c>
      <c r="AR389" s="180">
        <v>0</v>
      </c>
      <c r="AS389" s="180">
        <v>0</v>
      </c>
      <c r="AT389" s="180">
        <v>0</v>
      </c>
      <c r="AU389" s="180">
        <v>0</v>
      </c>
      <c r="AV389" s="180">
        <v>0</v>
      </c>
      <c r="AW389" s="180">
        <v>0</v>
      </c>
      <c r="AX389" s="180">
        <v>0</v>
      </c>
      <c r="AY389" s="90"/>
      <c r="AZ389" s="180">
        <v>0</v>
      </c>
      <c r="BA389" s="180">
        <v>0</v>
      </c>
      <c r="BB389" s="180">
        <v>0</v>
      </c>
      <c r="BC389" s="180">
        <v>0</v>
      </c>
      <c r="BD389" s="180">
        <v>0</v>
      </c>
      <c r="BE389" s="180">
        <v>0</v>
      </c>
      <c r="BF389" s="180">
        <v>0</v>
      </c>
      <c r="BG389" s="181"/>
      <c r="BH389" s="90"/>
      <c r="BI389" s="180">
        <v>0</v>
      </c>
      <c r="BJ389" s="180">
        <v>0</v>
      </c>
      <c r="BK389" s="180">
        <v>0</v>
      </c>
      <c r="BL389" s="90"/>
      <c r="BN389" s="90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78"/>
    </row>
    <row r="390" spans="2:84" ht="15" hidden="1" customHeight="1" x14ac:dyDescent="0.3">
      <c r="B390" s="90"/>
      <c r="C390" s="212">
        <v>377</v>
      </c>
      <c r="D390" s="212"/>
      <c r="E390" s="212"/>
      <c r="F390" s="245"/>
      <c r="G390" s="212"/>
      <c r="H390" s="212"/>
      <c r="I390" s="212"/>
      <c r="J390" s="270"/>
      <c r="K390" s="270"/>
      <c r="L390" s="251"/>
      <c r="M390" s="245"/>
      <c r="N390" s="217"/>
      <c r="O390" s="212"/>
      <c r="P390" s="269"/>
      <c r="Q390" s="254"/>
      <c r="R390" s="109"/>
      <c r="S390" s="156"/>
      <c r="T390" s="156"/>
      <c r="U390" s="156"/>
      <c r="V390" s="153">
        <f t="shared" si="9"/>
        <v>0</v>
      </c>
      <c r="W390" s="90"/>
      <c r="Y390" s="180">
        <v>0</v>
      </c>
      <c r="Z390" s="180">
        <v>0</v>
      </c>
      <c r="AA390" s="180">
        <v>0</v>
      </c>
      <c r="AB390" s="180">
        <v>0</v>
      </c>
      <c r="AC390" s="180">
        <v>0</v>
      </c>
      <c r="AD390" s="180">
        <v>0</v>
      </c>
      <c r="AE390" s="180">
        <v>0</v>
      </c>
      <c r="AF390" s="180">
        <v>0</v>
      </c>
      <c r="AG390" s="180">
        <v>0</v>
      </c>
      <c r="AH390" s="180">
        <v>0</v>
      </c>
      <c r="AI390" s="180">
        <v>0</v>
      </c>
      <c r="AJ390" s="180">
        <v>0</v>
      </c>
      <c r="AK390" s="180">
        <v>0</v>
      </c>
      <c r="AL390" s="180">
        <v>0</v>
      </c>
      <c r="AM390" s="180">
        <v>0</v>
      </c>
      <c r="AN390" s="180">
        <v>0</v>
      </c>
      <c r="AO390" s="180">
        <v>0</v>
      </c>
      <c r="AP390" s="180">
        <v>0</v>
      </c>
      <c r="AQ390" s="180">
        <v>0</v>
      </c>
      <c r="AR390" s="180">
        <v>0</v>
      </c>
      <c r="AS390" s="180">
        <v>0</v>
      </c>
      <c r="AT390" s="180">
        <v>0</v>
      </c>
      <c r="AU390" s="180">
        <v>0</v>
      </c>
      <c r="AV390" s="180">
        <v>0</v>
      </c>
      <c r="AW390" s="180">
        <v>0</v>
      </c>
      <c r="AX390" s="180">
        <v>0</v>
      </c>
      <c r="AY390" s="90"/>
      <c r="AZ390" s="180">
        <v>0</v>
      </c>
      <c r="BA390" s="180">
        <v>0</v>
      </c>
      <c r="BB390" s="180">
        <v>0</v>
      </c>
      <c r="BC390" s="180">
        <v>0</v>
      </c>
      <c r="BD390" s="180">
        <v>0</v>
      </c>
      <c r="BE390" s="180">
        <v>0</v>
      </c>
      <c r="BF390" s="180">
        <v>0</v>
      </c>
      <c r="BG390" s="181"/>
      <c r="BH390" s="90"/>
      <c r="BI390" s="180">
        <v>0</v>
      </c>
      <c r="BJ390" s="180">
        <v>0</v>
      </c>
      <c r="BK390" s="180">
        <v>0</v>
      </c>
      <c r="BL390" s="90"/>
      <c r="BN390" s="90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78"/>
    </row>
    <row r="391" spans="2:84" ht="15" hidden="1" customHeight="1" x14ac:dyDescent="0.3">
      <c r="B391" s="90"/>
      <c r="C391" s="212">
        <v>378</v>
      </c>
      <c r="D391" s="212"/>
      <c r="E391" s="212"/>
      <c r="F391" s="245"/>
      <c r="G391" s="212"/>
      <c r="H391" s="212"/>
      <c r="I391" s="212"/>
      <c r="J391" s="270"/>
      <c r="K391" s="270"/>
      <c r="L391" s="251"/>
      <c r="M391" s="245"/>
      <c r="N391" s="217"/>
      <c r="O391" s="212"/>
      <c r="P391" s="269"/>
      <c r="Q391" s="254"/>
      <c r="R391" s="109"/>
      <c r="S391" s="156"/>
      <c r="T391" s="156"/>
      <c r="U391" s="156"/>
      <c r="V391" s="153">
        <f t="shared" si="9"/>
        <v>0</v>
      </c>
      <c r="W391" s="90"/>
      <c r="Y391" s="180">
        <v>0</v>
      </c>
      <c r="Z391" s="180">
        <v>0</v>
      </c>
      <c r="AA391" s="180">
        <v>0</v>
      </c>
      <c r="AB391" s="180">
        <v>0</v>
      </c>
      <c r="AC391" s="180">
        <v>0</v>
      </c>
      <c r="AD391" s="180">
        <v>0</v>
      </c>
      <c r="AE391" s="180">
        <v>0</v>
      </c>
      <c r="AF391" s="180">
        <v>0</v>
      </c>
      <c r="AG391" s="180">
        <v>0</v>
      </c>
      <c r="AH391" s="180">
        <v>0</v>
      </c>
      <c r="AI391" s="180">
        <v>0</v>
      </c>
      <c r="AJ391" s="180">
        <v>0</v>
      </c>
      <c r="AK391" s="180">
        <v>0</v>
      </c>
      <c r="AL391" s="180">
        <v>0</v>
      </c>
      <c r="AM391" s="180">
        <v>0</v>
      </c>
      <c r="AN391" s="180">
        <v>0</v>
      </c>
      <c r="AO391" s="180">
        <v>0</v>
      </c>
      <c r="AP391" s="180">
        <v>0</v>
      </c>
      <c r="AQ391" s="180">
        <v>0</v>
      </c>
      <c r="AR391" s="180">
        <v>0</v>
      </c>
      <c r="AS391" s="180">
        <v>0</v>
      </c>
      <c r="AT391" s="180">
        <v>0</v>
      </c>
      <c r="AU391" s="180">
        <v>0</v>
      </c>
      <c r="AV391" s="180">
        <v>0</v>
      </c>
      <c r="AW391" s="180">
        <v>0</v>
      </c>
      <c r="AX391" s="180">
        <v>0</v>
      </c>
      <c r="AY391" s="90"/>
      <c r="AZ391" s="180">
        <v>0</v>
      </c>
      <c r="BA391" s="180">
        <v>0</v>
      </c>
      <c r="BB391" s="180">
        <v>0</v>
      </c>
      <c r="BC391" s="180">
        <v>0</v>
      </c>
      <c r="BD391" s="180">
        <v>0</v>
      </c>
      <c r="BE391" s="180">
        <v>0</v>
      </c>
      <c r="BF391" s="180">
        <v>0</v>
      </c>
      <c r="BG391" s="181"/>
      <c r="BH391" s="90"/>
      <c r="BI391" s="180">
        <v>0</v>
      </c>
      <c r="BJ391" s="180">
        <v>0</v>
      </c>
      <c r="BK391" s="180">
        <v>0</v>
      </c>
      <c r="BL391" s="90"/>
      <c r="BN391" s="90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78"/>
    </row>
    <row r="392" spans="2:84" ht="15" hidden="1" customHeight="1" x14ac:dyDescent="0.3">
      <c r="B392" s="90"/>
      <c r="C392" s="212">
        <v>379</v>
      </c>
      <c r="D392" s="212"/>
      <c r="E392" s="212"/>
      <c r="F392" s="245"/>
      <c r="G392" s="212"/>
      <c r="H392" s="212"/>
      <c r="I392" s="212"/>
      <c r="J392" s="270"/>
      <c r="K392" s="270"/>
      <c r="L392" s="251"/>
      <c r="M392" s="245"/>
      <c r="N392" s="217"/>
      <c r="O392" s="212"/>
      <c r="P392" s="269"/>
      <c r="Q392" s="254"/>
      <c r="R392" s="109"/>
      <c r="S392" s="156"/>
      <c r="T392" s="156"/>
      <c r="U392" s="156"/>
      <c r="V392" s="153">
        <f t="shared" si="9"/>
        <v>0</v>
      </c>
      <c r="W392" s="90"/>
      <c r="Y392" s="180">
        <v>0</v>
      </c>
      <c r="Z392" s="180">
        <v>0</v>
      </c>
      <c r="AA392" s="180">
        <v>0</v>
      </c>
      <c r="AB392" s="180">
        <v>0</v>
      </c>
      <c r="AC392" s="180">
        <v>0</v>
      </c>
      <c r="AD392" s="180">
        <v>0</v>
      </c>
      <c r="AE392" s="180">
        <v>0</v>
      </c>
      <c r="AF392" s="180">
        <v>0</v>
      </c>
      <c r="AG392" s="180">
        <v>0</v>
      </c>
      <c r="AH392" s="180">
        <v>0</v>
      </c>
      <c r="AI392" s="180">
        <v>0</v>
      </c>
      <c r="AJ392" s="180">
        <v>0</v>
      </c>
      <c r="AK392" s="180">
        <v>0</v>
      </c>
      <c r="AL392" s="180">
        <v>0</v>
      </c>
      <c r="AM392" s="180">
        <v>0</v>
      </c>
      <c r="AN392" s="180">
        <v>0</v>
      </c>
      <c r="AO392" s="180">
        <v>0</v>
      </c>
      <c r="AP392" s="180">
        <v>0</v>
      </c>
      <c r="AQ392" s="180">
        <v>0</v>
      </c>
      <c r="AR392" s="180">
        <v>0</v>
      </c>
      <c r="AS392" s="180">
        <v>0</v>
      </c>
      <c r="AT392" s="180">
        <v>0</v>
      </c>
      <c r="AU392" s="180">
        <v>0</v>
      </c>
      <c r="AV392" s="180">
        <v>0</v>
      </c>
      <c r="AW392" s="180">
        <v>0</v>
      </c>
      <c r="AX392" s="180">
        <v>0</v>
      </c>
      <c r="AY392" s="90"/>
      <c r="AZ392" s="180">
        <v>0</v>
      </c>
      <c r="BA392" s="180">
        <v>0</v>
      </c>
      <c r="BB392" s="180">
        <v>0</v>
      </c>
      <c r="BC392" s="180">
        <v>0</v>
      </c>
      <c r="BD392" s="180">
        <v>0</v>
      </c>
      <c r="BE392" s="180">
        <v>0</v>
      </c>
      <c r="BF392" s="180">
        <v>0</v>
      </c>
      <c r="BG392" s="181"/>
      <c r="BH392" s="90"/>
      <c r="BI392" s="180">
        <v>0</v>
      </c>
      <c r="BJ392" s="180">
        <v>0</v>
      </c>
      <c r="BK392" s="180">
        <v>0</v>
      </c>
      <c r="BL392" s="90"/>
      <c r="BN392" s="90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78"/>
    </row>
    <row r="393" spans="2:84" ht="15" hidden="1" customHeight="1" x14ac:dyDescent="0.3">
      <c r="B393" s="90"/>
      <c r="C393" s="212">
        <v>380</v>
      </c>
      <c r="D393" s="212"/>
      <c r="E393" s="212"/>
      <c r="F393" s="245"/>
      <c r="G393" s="212"/>
      <c r="H393" s="212"/>
      <c r="I393" s="212"/>
      <c r="J393" s="270"/>
      <c r="K393" s="270"/>
      <c r="L393" s="251"/>
      <c r="M393" s="245"/>
      <c r="N393" s="217"/>
      <c r="O393" s="212"/>
      <c r="P393" s="269"/>
      <c r="Q393" s="254"/>
      <c r="R393" s="109"/>
      <c r="S393" s="156"/>
      <c r="T393" s="156"/>
      <c r="U393" s="156"/>
      <c r="V393" s="153">
        <f t="shared" si="9"/>
        <v>0</v>
      </c>
      <c r="W393" s="90"/>
      <c r="Y393" s="180">
        <v>0</v>
      </c>
      <c r="Z393" s="180">
        <v>0</v>
      </c>
      <c r="AA393" s="180">
        <v>0</v>
      </c>
      <c r="AB393" s="180">
        <v>0</v>
      </c>
      <c r="AC393" s="180">
        <v>0</v>
      </c>
      <c r="AD393" s="180">
        <v>0</v>
      </c>
      <c r="AE393" s="180">
        <v>0</v>
      </c>
      <c r="AF393" s="180">
        <v>0</v>
      </c>
      <c r="AG393" s="180">
        <v>0</v>
      </c>
      <c r="AH393" s="180">
        <v>0</v>
      </c>
      <c r="AI393" s="180">
        <v>0</v>
      </c>
      <c r="AJ393" s="180">
        <v>0</v>
      </c>
      <c r="AK393" s="180">
        <v>0</v>
      </c>
      <c r="AL393" s="180">
        <v>0</v>
      </c>
      <c r="AM393" s="180">
        <v>0</v>
      </c>
      <c r="AN393" s="180">
        <v>0</v>
      </c>
      <c r="AO393" s="180">
        <v>0</v>
      </c>
      <c r="AP393" s="180">
        <v>0</v>
      </c>
      <c r="AQ393" s="180">
        <v>0</v>
      </c>
      <c r="AR393" s="180">
        <v>0</v>
      </c>
      <c r="AS393" s="180">
        <v>0</v>
      </c>
      <c r="AT393" s="180">
        <v>0</v>
      </c>
      <c r="AU393" s="180">
        <v>0</v>
      </c>
      <c r="AV393" s="180">
        <v>0</v>
      </c>
      <c r="AW393" s="180">
        <v>0</v>
      </c>
      <c r="AX393" s="180">
        <v>0</v>
      </c>
      <c r="AY393" s="90"/>
      <c r="AZ393" s="180">
        <v>0</v>
      </c>
      <c r="BA393" s="180">
        <v>0</v>
      </c>
      <c r="BB393" s="180">
        <v>0</v>
      </c>
      <c r="BC393" s="180">
        <v>0</v>
      </c>
      <c r="BD393" s="180">
        <v>0</v>
      </c>
      <c r="BE393" s="180">
        <v>0</v>
      </c>
      <c r="BF393" s="180">
        <v>0</v>
      </c>
      <c r="BG393" s="181"/>
      <c r="BH393" s="90"/>
      <c r="BI393" s="180">
        <v>0</v>
      </c>
      <c r="BJ393" s="180">
        <v>0</v>
      </c>
      <c r="BK393" s="180">
        <v>0</v>
      </c>
      <c r="BL393" s="90"/>
      <c r="BN393" s="90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78"/>
    </row>
    <row r="394" spans="2:84" ht="15" hidden="1" customHeight="1" x14ac:dyDescent="0.3">
      <c r="B394" s="90"/>
      <c r="C394" s="212">
        <v>381</v>
      </c>
      <c r="D394" s="212"/>
      <c r="E394" s="212"/>
      <c r="F394" s="245"/>
      <c r="G394" s="212"/>
      <c r="H394" s="212"/>
      <c r="I394" s="212"/>
      <c r="J394" s="270"/>
      <c r="K394" s="270"/>
      <c r="L394" s="251"/>
      <c r="M394" s="245"/>
      <c r="N394" s="217"/>
      <c r="O394" s="212"/>
      <c r="P394" s="269"/>
      <c r="Q394" s="254"/>
      <c r="R394" s="109"/>
      <c r="S394" s="156"/>
      <c r="T394" s="156"/>
      <c r="U394" s="156"/>
      <c r="V394" s="153">
        <f t="shared" si="9"/>
        <v>0</v>
      </c>
      <c r="W394" s="90"/>
      <c r="Y394" s="180">
        <v>0</v>
      </c>
      <c r="Z394" s="180">
        <v>0</v>
      </c>
      <c r="AA394" s="180">
        <v>0</v>
      </c>
      <c r="AB394" s="180">
        <v>0</v>
      </c>
      <c r="AC394" s="180">
        <v>0</v>
      </c>
      <c r="AD394" s="180">
        <v>0</v>
      </c>
      <c r="AE394" s="180">
        <v>0</v>
      </c>
      <c r="AF394" s="180">
        <v>0</v>
      </c>
      <c r="AG394" s="180">
        <v>0</v>
      </c>
      <c r="AH394" s="180">
        <v>0</v>
      </c>
      <c r="AI394" s="180">
        <v>0</v>
      </c>
      <c r="AJ394" s="180">
        <v>0</v>
      </c>
      <c r="AK394" s="180">
        <v>0</v>
      </c>
      <c r="AL394" s="180">
        <v>0</v>
      </c>
      <c r="AM394" s="180">
        <v>0</v>
      </c>
      <c r="AN394" s="180">
        <v>0</v>
      </c>
      <c r="AO394" s="180">
        <v>0</v>
      </c>
      <c r="AP394" s="180">
        <v>0</v>
      </c>
      <c r="AQ394" s="180">
        <v>0</v>
      </c>
      <c r="AR394" s="180">
        <v>0</v>
      </c>
      <c r="AS394" s="180">
        <v>0</v>
      </c>
      <c r="AT394" s="180">
        <v>0</v>
      </c>
      <c r="AU394" s="180">
        <v>0</v>
      </c>
      <c r="AV394" s="180">
        <v>0</v>
      </c>
      <c r="AW394" s="180">
        <v>0</v>
      </c>
      <c r="AX394" s="180">
        <v>0</v>
      </c>
      <c r="AY394" s="90"/>
      <c r="AZ394" s="180">
        <v>0</v>
      </c>
      <c r="BA394" s="180">
        <v>0</v>
      </c>
      <c r="BB394" s="180">
        <v>0</v>
      </c>
      <c r="BC394" s="180">
        <v>0</v>
      </c>
      <c r="BD394" s="180">
        <v>0</v>
      </c>
      <c r="BE394" s="180">
        <v>0</v>
      </c>
      <c r="BF394" s="180">
        <v>0</v>
      </c>
      <c r="BG394" s="181"/>
      <c r="BH394" s="90"/>
      <c r="BI394" s="180">
        <v>0</v>
      </c>
      <c r="BJ394" s="180">
        <v>0</v>
      </c>
      <c r="BK394" s="180">
        <v>0</v>
      </c>
      <c r="BL394" s="90"/>
      <c r="BN394" s="90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78"/>
    </row>
    <row r="395" spans="2:84" ht="15" hidden="1" customHeight="1" x14ac:dyDescent="0.3">
      <c r="B395" s="90"/>
      <c r="C395" s="212">
        <v>382</v>
      </c>
      <c r="D395" s="212"/>
      <c r="E395" s="212"/>
      <c r="F395" s="245"/>
      <c r="G395" s="212"/>
      <c r="H395" s="212"/>
      <c r="I395" s="212"/>
      <c r="J395" s="270"/>
      <c r="K395" s="270"/>
      <c r="L395" s="251"/>
      <c r="M395" s="245"/>
      <c r="N395" s="217"/>
      <c r="O395" s="212"/>
      <c r="P395" s="269"/>
      <c r="Q395" s="254"/>
      <c r="R395" s="109"/>
      <c r="S395" s="156"/>
      <c r="T395" s="156"/>
      <c r="U395" s="156"/>
      <c r="V395" s="153">
        <f t="shared" si="9"/>
        <v>0</v>
      </c>
      <c r="W395" s="90"/>
      <c r="Y395" s="180">
        <v>0</v>
      </c>
      <c r="Z395" s="180">
        <v>0</v>
      </c>
      <c r="AA395" s="180">
        <v>0</v>
      </c>
      <c r="AB395" s="180">
        <v>0</v>
      </c>
      <c r="AC395" s="180">
        <v>0</v>
      </c>
      <c r="AD395" s="180">
        <v>0</v>
      </c>
      <c r="AE395" s="180">
        <v>0</v>
      </c>
      <c r="AF395" s="180">
        <v>0</v>
      </c>
      <c r="AG395" s="180">
        <v>0</v>
      </c>
      <c r="AH395" s="180">
        <v>0</v>
      </c>
      <c r="AI395" s="180">
        <v>0</v>
      </c>
      <c r="AJ395" s="180">
        <v>0</v>
      </c>
      <c r="AK395" s="180">
        <v>0</v>
      </c>
      <c r="AL395" s="180">
        <v>0</v>
      </c>
      <c r="AM395" s="180">
        <v>0</v>
      </c>
      <c r="AN395" s="180">
        <v>0</v>
      </c>
      <c r="AO395" s="180">
        <v>0</v>
      </c>
      <c r="AP395" s="180">
        <v>0</v>
      </c>
      <c r="AQ395" s="180">
        <v>0</v>
      </c>
      <c r="AR395" s="180">
        <v>0</v>
      </c>
      <c r="AS395" s="180">
        <v>0</v>
      </c>
      <c r="AT395" s="180">
        <v>0</v>
      </c>
      <c r="AU395" s="180">
        <v>0</v>
      </c>
      <c r="AV395" s="180">
        <v>0</v>
      </c>
      <c r="AW395" s="180">
        <v>0</v>
      </c>
      <c r="AX395" s="180">
        <v>0</v>
      </c>
      <c r="AY395" s="90"/>
      <c r="AZ395" s="180">
        <v>0</v>
      </c>
      <c r="BA395" s="180">
        <v>0</v>
      </c>
      <c r="BB395" s="180">
        <v>0</v>
      </c>
      <c r="BC395" s="180">
        <v>0</v>
      </c>
      <c r="BD395" s="180">
        <v>0</v>
      </c>
      <c r="BE395" s="180">
        <v>0</v>
      </c>
      <c r="BF395" s="180">
        <v>0</v>
      </c>
      <c r="BG395" s="181"/>
      <c r="BH395" s="90"/>
      <c r="BI395" s="180">
        <v>0</v>
      </c>
      <c r="BJ395" s="180">
        <v>0</v>
      </c>
      <c r="BK395" s="180">
        <v>0</v>
      </c>
      <c r="BL395" s="90"/>
      <c r="BN395" s="90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78"/>
    </row>
    <row r="396" spans="2:84" ht="15" hidden="1" customHeight="1" x14ac:dyDescent="0.3">
      <c r="B396" s="90"/>
      <c r="C396" s="212">
        <v>383</v>
      </c>
      <c r="D396" s="212"/>
      <c r="E396" s="212"/>
      <c r="F396" s="245"/>
      <c r="G396" s="212"/>
      <c r="H396" s="212"/>
      <c r="I396" s="212"/>
      <c r="J396" s="270"/>
      <c r="K396" s="270"/>
      <c r="L396" s="251"/>
      <c r="M396" s="245"/>
      <c r="N396" s="217"/>
      <c r="O396" s="212"/>
      <c r="P396" s="269"/>
      <c r="Q396" s="254"/>
      <c r="R396" s="109"/>
      <c r="S396" s="156"/>
      <c r="T396" s="156"/>
      <c r="U396" s="156"/>
      <c r="V396" s="153">
        <f t="shared" si="9"/>
        <v>0</v>
      </c>
      <c r="W396" s="90"/>
      <c r="Y396" s="180">
        <v>0</v>
      </c>
      <c r="Z396" s="180">
        <v>0</v>
      </c>
      <c r="AA396" s="180">
        <v>0</v>
      </c>
      <c r="AB396" s="180">
        <v>0</v>
      </c>
      <c r="AC396" s="180">
        <v>0</v>
      </c>
      <c r="AD396" s="180">
        <v>0</v>
      </c>
      <c r="AE396" s="180">
        <v>0</v>
      </c>
      <c r="AF396" s="180">
        <v>0</v>
      </c>
      <c r="AG396" s="180">
        <v>0</v>
      </c>
      <c r="AH396" s="180">
        <v>0</v>
      </c>
      <c r="AI396" s="180">
        <v>0</v>
      </c>
      <c r="AJ396" s="180">
        <v>0</v>
      </c>
      <c r="AK396" s="180">
        <v>0</v>
      </c>
      <c r="AL396" s="180">
        <v>0</v>
      </c>
      <c r="AM396" s="180">
        <v>0</v>
      </c>
      <c r="AN396" s="180">
        <v>0</v>
      </c>
      <c r="AO396" s="180">
        <v>0</v>
      </c>
      <c r="AP396" s="180">
        <v>0</v>
      </c>
      <c r="AQ396" s="180">
        <v>0</v>
      </c>
      <c r="AR396" s="180">
        <v>0</v>
      </c>
      <c r="AS396" s="180">
        <v>0</v>
      </c>
      <c r="AT396" s="180">
        <v>0</v>
      </c>
      <c r="AU396" s="180">
        <v>0</v>
      </c>
      <c r="AV396" s="180">
        <v>0</v>
      </c>
      <c r="AW396" s="180">
        <v>0</v>
      </c>
      <c r="AX396" s="180">
        <v>0</v>
      </c>
      <c r="AY396" s="90"/>
      <c r="AZ396" s="180">
        <v>0</v>
      </c>
      <c r="BA396" s="180">
        <v>0</v>
      </c>
      <c r="BB396" s="180">
        <v>0</v>
      </c>
      <c r="BC396" s="180">
        <v>0</v>
      </c>
      <c r="BD396" s="180">
        <v>0</v>
      </c>
      <c r="BE396" s="180">
        <v>0</v>
      </c>
      <c r="BF396" s="180">
        <v>0</v>
      </c>
      <c r="BG396" s="181"/>
      <c r="BH396" s="90"/>
      <c r="BI396" s="180">
        <v>0</v>
      </c>
      <c r="BJ396" s="180">
        <v>0</v>
      </c>
      <c r="BK396" s="180">
        <v>0</v>
      </c>
      <c r="BL396" s="90"/>
      <c r="BN396" s="90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78"/>
    </row>
    <row r="397" spans="2:84" ht="15" hidden="1" customHeight="1" x14ac:dyDescent="0.3">
      <c r="B397" s="90"/>
      <c r="C397" s="212">
        <v>384</v>
      </c>
      <c r="D397" s="212"/>
      <c r="E397" s="212"/>
      <c r="F397" s="245"/>
      <c r="G397" s="212"/>
      <c r="H397" s="212"/>
      <c r="I397" s="212"/>
      <c r="J397" s="270"/>
      <c r="K397" s="270"/>
      <c r="L397" s="251"/>
      <c r="M397" s="245"/>
      <c r="N397" s="217"/>
      <c r="O397" s="212"/>
      <c r="P397" s="269"/>
      <c r="Q397" s="254"/>
      <c r="R397" s="109"/>
      <c r="S397" s="156"/>
      <c r="T397" s="156"/>
      <c r="U397" s="156"/>
      <c r="V397" s="153">
        <f t="shared" si="9"/>
        <v>0</v>
      </c>
      <c r="W397" s="90"/>
      <c r="Y397" s="180">
        <v>0</v>
      </c>
      <c r="Z397" s="180">
        <v>0</v>
      </c>
      <c r="AA397" s="180">
        <v>0</v>
      </c>
      <c r="AB397" s="180">
        <v>0</v>
      </c>
      <c r="AC397" s="180">
        <v>0</v>
      </c>
      <c r="AD397" s="180">
        <v>0</v>
      </c>
      <c r="AE397" s="180">
        <v>0</v>
      </c>
      <c r="AF397" s="180">
        <v>0</v>
      </c>
      <c r="AG397" s="180">
        <v>0</v>
      </c>
      <c r="AH397" s="180">
        <v>0</v>
      </c>
      <c r="AI397" s="180">
        <v>0</v>
      </c>
      <c r="AJ397" s="180">
        <v>0</v>
      </c>
      <c r="AK397" s="180">
        <v>0</v>
      </c>
      <c r="AL397" s="180">
        <v>0</v>
      </c>
      <c r="AM397" s="180">
        <v>0</v>
      </c>
      <c r="AN397" s="180">
        <v>0</v>
      </c>
      <c r="AO397" s="180">
        <v>0</v>
      </c>
      <c r="AP397" s="180">
        <v>0</v>
      </c>
      <c r="AQ397" s="180">
        <v>0</v>
      </c>
      <c r="AR397" s="180">
        <v>0</v>
      </c>
      <c r="AS397" s="180">
        <v>0</v>
      </c>
      <c r="AT397" s="180">
        <v>0</v>
      </c>
      <c r="AU397" s="180">
        <v>0</v>
      </c>
      <c r="AV397" s="180">
        <v>0</v>
      </c>
      <c r="AW397" s="180">
        <v>0</v>
      </c>
      <c r="AX397" s="180">
        <v>0</v>
      </c>
      <c r="AY397" s="90"/>
      <c r="AZ397" s="180">
        <v>0</v>
      </c>
      <c r="BA397" s="180">
        <v>0</v>
      </c>
      <c r="BB397" s="180">
        <v>0</v>
      </c>
      <c r="BC397" s="180">
        <v>0</v>
      </c>
      <c r="BD397" s="180">
        <v>0</v>
      </c>
      <c r="BE397" s="180">
        <v>0</v>
      </c>
      <c r="BF397" s="180">
        <v>0</v>
      </c>
      <c r="BG397" s="181"/>
      <c r="BH397" s="90"/>
      <c r="BI397" s="180">
        <v>0</v>
      </c>
      <c r="BJ397" s="180">
        <v>0</v>
      </c>
      <c r="BK397" s="180">
        <v>0</v>
      </c>
      <c r="BL397" s="90"/>
      <c r="BN397" s="90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78"/>
    </row>
    <row r="398" spans="2:84" ht="15" hidden="1" customHeight="1" x14ac:dyDescent="0.3">
      <c r="B398" s="90"/>
      <c r="C398" s="212">
        <v>385</v>
      </c>
      <c r="D398" s="212"/>
      <c r="E398" s="212"/>
      <c r="F398" s="245"/>
      <c r="G398" s="212"/>
      <c r="H398" s="212"/>
      <c r="I398" s="212"/>
      <c r="J398" s="270"/>
      <c r="K398" s="270"/>
      <c r="L398" s="251"/>
      <c r="M398" s="245"/>
      <c r="N398" s="217"/>
      <c r="O398" s="212"/>
      <c r="P398" s="269"/>
      <c r="Q398" s="254"/>
      <c r="R398" s="109"/>
      <c r="S398" s="156"/>
      <c r="T398" s="156"/>
      <c r="U398" s="156"/>
      <c r="V398" s="153">
        <f t="shared" ref="V398:V461" si="10">SUM(T398+U398)</f>
        <v>0</v>
      </c>
      <c r="W398" s="90"/>
      <c r="Y398" s="180">
        <v>0</v>
      </c>
      <c r="Z398" s="180">
        <v>0</v>
      </c>
      <c r="AA398" s="180">
        <v>0</v>
      </c>
      <c r="AB398" s="180">
        <v>0</v>
      </c>
      <c r="AC398" s="180">
        <v>0</v>
      </c>
      <c r="AD398" s="180">
        <v>0</v>
      </c>
      <c r="AE398" s="180">
        <v>0</v>
      </c>
      <c r="AF398" s="180">
        <v>0</v>
      </c>
      <c r="AG398" s="180">
        <v>0</v>
      </c>
      <c r="AH398" s="180">
        <v>0</v>
      </c>
      <c r="AI398" s="180">
        <v>0</v>
      </c>
      <c r="AJ398" s="180">
        <v>0</v>
      </c>
      <c r="AK398" s="180">
        <v>0</v>
      </c>
      <c r="AL398" s="180">
        <v>0</v>
      </c>
      <c r="AM398" s="180">
        <v>0</v>
      </c>
      <c r="AN398" s="180">
        <v>0</v>
      </c>
      <c r="AO398" s="180">
        <v>0</v>
      </c>
      <c r="AP398" s="180">
        <v>0</v>
      </c>
      <c r="AQ398" s="180">
        <v>0</v>
      </c>
      <c r="AR398" s="180">
        <v>0</v>
      </c>
      <c r="AS398" s="180">
        <v>0</v>
      </c>
      <c r="AT398" s="180">
        <v>0</v>
      </c>
      <c r="AU398" s="180">
        <v>0</v>
      </c>
      <c r="AV398" s="180">
        <v>0</v>
      </c>
      <c r="AW398" s="180">
        <v>0</v>
      </c>
      <c r="AX398" s="180">
        <v>0</v>
      </c>
      <c r="AY398" s="90"/>
      <c r="AZ398" s="180">
        <v>0</v>
      </c>
      <c r="BA398" s="180">
        <v>0</v>
      </c>
      <c r="BB398" s="180">
        <v>0</v>
      </c>
      <c r="BC398" s="180">
        <v>0</v>
      </c>
      <c r="BD398" s="180">
        <v>0</v>
      </c>
      <c r="BE398" s="180">
        <v>0</v>
      </c>
      <c r="BF398" s="180">
        <v>0</v>
      </c>
      <c r="BG398" s="181"/>
      <c r="BH398" s="90"/>
      <c r="BI398" s="180">
        <v>0</v>
      </c>
      <c r="BJ398" s="180">
        <v>0</v>
      </c>
      <c r="BK398" s="180">
        <v>0</v>
      </c>
      <c r="BL398" s="90"/>
      <c r="BN398" s="90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78"/>
    </row>
    <row r="399" spans="2:84" ht="15" hidden="1" customHeight="1" x14ac:dyDescent="0.3">
      <c r="B399" s="90"/>
      <c r="C399" s="212">
        <v>386</v>
      </c>
      <c r="D399" s="212"/>
      <c r="E399" s="212"/>
      <c r="F399" s="245"/>
      <c r="G399" s="212"/>
      <c r="H399" s="212"/>
      <c r="I399" s="212"/>
      <c r="J399" s="270"/>
      <c r="K399" s="270"/>
      <c r="L399" s="251"/>
      <c r="M399" s="245"/>
      <c r="N399" s="217"/>
      <c r="O399" s="212"/>
      <c r="P399" s="269"/>
      <c r="Q399" s="254"/>
      <c r="R399" s="109"/>
      <c r="S399" s="156"/>
      <c r="T399" s="156"/>
      <c r="U399" s="156"/>
      <c r="V399" s="153">
        <f t="shared" si="10"/>
        <v>0</v>
      </c>
      <c r="W399" s="90"/>
      <c r="Y399" s="180">
        <v>0</v>
      </c>
      <c r="Z399" s="180">
        <v>0</v>
      </c>
      <c r="AA399" s="180">
        <v>0</v>
      </c>
      <c r="AB399" s="180">
        <v>0</v>
      </c>
      <c r="AC399" s="180">
        <v>0</v>
      </c>
      <c r="AD399" s="180">
        <v>0</v>
      </c>
      <c r="AE399" s="180">
        <v>0</v>
      </c>
      <c r="AF399" s="180">
        <v>0</v>
      </c>
      <c r="AG399" s="180">
        <v>0</v>
      </c>
      <c r="AH399" s="180">
        <v>0</v>
      </c>
      <c r="AI399" s="180">
        <v>0</v>
      </c>
      <c r="AJ399" s="180">
        <v>0</v>
      </c>
      <c r="AK399" s="180">
        <v>0</v>
      </c>
      <c r="AL399" s="180">
        <v>0</v>
      </c>
      <c r="AM399" s="180">
        <v>0</v>
      </c>
      <c r="AN399" s="180">
        <v>0</v>
      </c>
      <c r="AO399" s="180">
        <v>0</v>
      </c>
      <c r="AP399" s="180">
        <v>0</v>
      </c>
      <c r="AQ399" s="180">
        <v>0</v>
      </c>
      <c r="AR399" s="180">
        <v>0</v>
      </c>
      <c r="AS399" s="180">
        <v>0</v>
      </c>
      <c r="AT399" s="180">
        <v>0</v>
      </c>
      <c r="AU399" s="180">
        <v>0</v>
      </c>
      <c r="AV399" s="180">
        <v>0</v>
      </c>
      <c r="AW399" s="180">
        <v>0</v>
      </c>
      <c r="AX399" s="180">
        <v>0</v>
      </c>
      <c r="AY399" s="90"/>
      <c r="AZ399" s="180">
        <v>0</v>
      </c>
      <c r="BA399" s="180">
        <v>0</v>
      </c>
      <c r="BB399" s="180">
        <v>0</v>
      </c>
      <c r="BC399" s="180">
        <v>0</v>
      </c>
      <c r="BD399" s="180">
        <v>0</v>
      </c>
      <c r="BE399" s="180">
        <v>0</v>
      </c>
      <c r="BF399" s="180">
        <v>0</v>
      </c>
      <c r="BG399" s="181"/>
      <c r="BH399" s="90"/>
      <c r="BI399" s="180">
        <v>0</v>
      </c>
      <c r="BJ399" s="180">
        <v>0</v>
      </c>
      <c r="BK399" s="180">
        <v>0</v>
      </c>
      <c r="BL399" s="90"/>
      <c r="BN399" s="90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78"/>
    </row>
    <row r="400" spans="2:84" ht="15" hidden="1" customHeight="1" x14ac:dyDescent="0.3">
      <c r="B400" s="90"/>
      <c r="C400" s="212">
        <v>387</v>
      </c>
      <c r="D400" s="212"/>
      <c r="E400" s="212"/>
      <c r="F400" s="245"/>
      <c r="G400" s="212"/>
      <c r="H400" s="212"/>
      <c r="I400" s="212"/>
      <c r="J400" s="270"/>
      <c r="K400" s="270"/>
      <c r="L400" s="251"/>
      <c r="M400" s="245"/>
      <c r="N400" s="217"/>
      <c r="O400" s="212"/>
      <c r="P400" s="269"/>
      <c r="Q400" s="254"/>
      <c r="R400" s="109"/>
      <c r="S400" s="156"/>
      <c r="T400" s="156"/>
      <c r="U400" s="156"/>
      <c r="V400" s="153">
        <f t="shared" si="10"/>
        <v>0</v>
      </c>
      <c r="W400" s="90"/>
      <c r="Y400" s="180">
        <v>0</v>
      </c>
      <c r="Z400" s="180">
        <v>0</v>
      </c>
      <c r="AA400" s="180">
        <v>0</v>
      </c>
      <c r="AB400" s="180">
        <v>0</v>
      </c>
      <c r="AC400" s="180">
        <v>0</v>
      </c>
      <c r="AD400" s="180">
        <v>0</v>
      </c>
      <c r="AE400" s="180">
        <v>0</v>
      </c>
      <c r="AF400" s="180">
        <v>0</v>
      </c>
      <c r="AG400" s="180">
        <v>0</v>
      </c>
      <c r="AH400" s="180">
        <v>0</v>
      </c>
      <c r="AI400" s="180">
        <v>0</v>
      </c>
      <c r="AJ400" s="180">
        <v>0</v>
      </c>
      <c r="AK400" s="180">
        <v>0</v>
      </c>
      <c r="AL400" s="180">
        <v>0</v>
      </c>
      <c r="AM400" s="180">
        <v>0</v>
      </c>
      <c r="AN400" s="180">
        <v>0</v>
      </c>
      <c r="AO400" s="180">
        <v>0</v>
      </c>
      <c r="AP400" s="180">
        <v>0</v>
      </c>
      <c r="AQ400" s="180">
        <v>0</v>
      </c>
      <c r="AR400" s="180">
        <v>0</v>
      </c>
      <c r="AS400" s="180">
        <v>0</v>
      </c>
      <c r="AT400" s="180">
        <v>0</v>
      </c>
      <c r="AU400" s="180">
        <v>0</v>
      </c>
      <c r="AV400" s="180">
        <v>0</v>
      </c>
      <c r="AW400" s="180">
        <v>0</v>
      </c>
      <c r="AX400" s="180">
        <v>0</v>
      </c>
      <c r="AY400" s="90"/>
      <c r="AZ400" s="180">
        <v>0</v>
      </c>
      <c r="BA400" s="180">
        <v>0</v>
      </c>
      <c r="BB400" s="180">
        <v>0</v>
      </c>
      <c r="BC400" s="180">
        <v>0</v>
      </c>
      <c r="BD400" s="180">
        <v>0</v>
      </c>
      <c r="BE400" s="180">
        <v>0</v>
      </c>
      <c r="BF400" s="180">
        <v>0</v>
      </c>
      <c r="BG400" s="181"/>
      <c r="BH400" s="90"/>
      <c r="BI400" s="180">
        <v>0</v>
      </c>
      <c r="BJ400" s="180">
        <v>0</v>
      </c>
      <c r="BK400" s="180">
        <v>0</v>
      </c>
      <c r="BL400" s="90"/>
      <c r="BN400" s="90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78"/>
    </row>
    <row r="401" spans="2:84" ht="15" hidden="1" customHeight="1" x14ac:dyDescent="0.3">
      <c r="B401" s="90"/>
      <c r="C401" s="212">
        <v>388</v>
      </c>
      <c r="D401" s="212"/>
      <c r="E401" s="212"/>
      <c r="F401" s="245"/>
      <c r="G401" s="212"/>
      <c r="H401" s="212"/>
      <c r="I401" s="212"/>
      <c r="J401" s="270"/>
      <c r="K401" s="270"/>
      <c r="L401" s="251"/>
      <c r="M401" s="245"/>
      <c r="N401" s="217"/>
      <c r="O401" s="212"/>
      <c r="P401" s="254"/>
      <c r="Q401" s="254"/>
      <c r="R401" s="109"/>
      <c r="S401" s="156"/>
      <c r="T401" s="156"/>
      <c r="U401" s="156"/>
      <c r="V401" s="153">
        <f t="shared" si="10"/>
        <v>0</v>
      </c>
      <c r="W401" s="90"/>
      <c r="Y401" s="180">
        <v>0</v>
      </c>
      <c r="Z401" s="180">
        <v>0</v>
      </c>
      <c r="AA401" s="180">
        <v>0</v>
      </c>
      <c r="AB401" s="180">
        <v>0</v>
      </c>
      <c r="AC401" s="180">
        <v>0</v>
      </c>
      <c r="AD401" s="180">
        <v>0</v>
      </c>
      <c r="AE401" s="180">
        <v>0</v>
      </c>
      <c r="AF401" s="180">
        <v>0</v>
      </c>
      <c r="AG401" s="180">
        <v>0</v>
      </c>
      <c r="AH401" s="180">
        <v>0</v>
      </c>
      <c r="AI401" s="180">
        <v>0</v>
      </c>
      <c r="AJ401" s="180">
        <v>0</v>
      </c>
      <c r="AK401" s="180">
        <v>0</v>
      </c>
      <c r="AL401" s="180">
        <v>0</v>
      </c>
      <c r="AM401" s="180">
        <v>0</v>
      </c>
      <c r="AN401" s="180">
        <v>0</v>
      </c>
      <c r="AO401" s="180">
        <v>0</v>
      </c>
      <c r="AP401" s="180">
        <v>0</v>
      </c>
      <c r="AQ401" s="180">
        <v>0</v>
      </c>
      <c r="AR401" s="180">
        <v>0</v>
      </c>
      <c r="AS401" s="180">
        <v>0</v>
      </c>
      <c r="AT401" s="180">
        <v>0</v>
      </c>
      <c r="AU401" s="180">
        <v>0</v>
      </c>
      <c r="AV401" s="180">
        <v>0</v>
      </c>
      <c r="AW401" s="180">
        <v>0</v>
      </c>
      <c r="AX401" s="180">
        <v>0</v>
      </c>
      <c r="AY401" s="90"/>
      <c r="AZ401" s="180">
        <v>0</v>
      </c>
      <c r="BA401" s="180">
        <v>0</v>
      </c>
      <c r="BB401" s="180">
        <v>0</v>
      </c>
      <c r="BC401" s="180">
        <v>0</v>
      </c>
      <c r="BD401" s="180">
        <v>0</v>
      </c>
      <c r="BE401" s="180">
        <v>0</v>
      </c>
      <c r="BF401" s="180">
        <v>0</v>
      </c>
      <c r="BG401" s="181"/>
      <c r="BH401" s="90"/>
      <c r="BI401" s="180">
        <v>0</v>
      </c>
      <c r="BJ401" s="180">
        <v>0</v>
      </c>
      <c r="BK401" s="180">
        <v>0</v>
      </c>
      <c r="BL401" s="90"/>
      <c r="BN401" s="90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78"/>
    </row>
    <row r="402" spans="2:84" ht="15" hidden="1" customHeight="1" x14ac:dyDescent="0.3">
      <c r="B402" s="90"/>
      <c r="C402" s="212">
        <v>389</v>
      </c>
      <c r="D402" s="212"/>
      <c r="E402" s="212"/>
      <c r="F402" s="245"/>
      <c r="G402" s="212"/>
      <c r="H402" s="212"/>
      <c r="I402" s="212"/>
      <c r="J402" s="270"/>
      <c r="K402" s="270"/>
      <c r="L402" s="251"/>
      <c r="M402" s="245"/>
      <c r="N402" s="217"/>
      <c r="O402" s="212"/>
      <c r="P402" s="269"/>
      <c r="Q402" s="254"/>
      <c r="R402" s="109"/>
      <c r="S402" s="156"/>
      <c r="T402" s="156"/>
      <c r="U402" s="156"/>
      <c r="V402" s="153">
        <f t="shared" si="10"/>
        <v>0</v>
      </c>
      <c r="W402" s="90"/>
      <c r="Y402" s="180">
        <v>0</v>
      </c>
      <c r="Z402" s="180">
        <v>0</v>
      </c>
      <c r="AA402" s="180">
        <v>0</v>
      </c>
      <c r="AB402" s="180">
        <v>0</v>
      </c>
      <c r="AC402" s="180">
        <v>0</v>
      </c>
      <c r="AD402" s="180">
        <v>0</v>
      </c>
      <c r="AE402" s="180">
        <v>0</v>
      </c>
      <c r="AF402" s="180">
        <v>0</v>
      </c>
      <c r="AG402" s="180">
        <v>0</v>
      </c>
      <c r="AH402" s="180">
        <v>0</v>
      </c>
      <c r="AI402" s="180">
        <v>0</v>
      </c>
      <c r="AJ402" s="180">
        <v>0</v>
      </c>
      <c r="AK402" s="180">
        <v>0</v>
      </c>
      <c r="AL402" s="180">
        <v>0</v>
      </c>
      <c r="AM402" s="180">
        <v>0</v>
      </c>
      <c r="AN402" s="180">
        <v>0</v>
      </c>
      <c r="AO402" s="180">
        <v>0</v>
      </c>
      <c r="AP402" s="180">
        <v>0</v>
      </c>
      <c r="AQ402" s="180">
        <v>0</v>
      </c>
      <c r="AR402" s="180">
        <v>0</v>
      </c>
      <c r="AS402" s="180">
        <v>0</v>
      </c>
      <c r="AT402" s="180">
        <v>0</v>
      </c>
      <c r="AU402" s="180">
        <v>0</v>
      </c>
      <c r="AV402" s="180">
        <v>0</v>
      </c>
      <c r="AW402" s="180">
        <v>0</v>
      </c>
      <c r="AX402" s="180">
        <v>0</v>
      </c>
      <c r="AY402" s="90"/>
      <c r="AZ402" s="180">
        <v>0</v>
      </c>
      <c r="BA402" s="180">
        <v>0</v>
      </c>
      <c r="BB402" s="180">
        <v>0</v>
      </c>
      <c r="BC402" s="180">
        <v>0</v>
      </c>
      <c r="BD402" s="180">
        <v>0</v>
      </c>
      <c r="BE402" s="180">
        <v>0</v>
      </c>
      <c r="BF402" s="180">
        <v>0</v>
      </c>
      <c r="BG402" s="181"/>
      <c r="BH402" s="90"/>
      <c r="BI402" s="180">
        <v>0</v>
      </c>
      <c r="BJ402" s="180">
        <v>0</v>
      </c>
      <c r="BK402" s="180">
        <v>0</v>
      </c>
      <c r="BL402" s="90"/>
      <c r="BN402" s="90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78"/>
    </row>
    <row r="403" spans="2:84" ht="15" hidden="1" customHeight="1" x14ac:dyDescent="0.3">
      <c r="B403" s="90"/>
      <c r="C403" s="212">
        <v>390</v>
      </c>
      <c r="D403" s="212"/>
      <c r="E403" s="212"/>
      <c r="F403" s="245"/>
      <c r="G403" s="212"/>
      <c r="H403" s="212"/>
      <c r="I403" s="212"/>
      <c r="J403" s="270"/>
      <c r="K403" s="270"/>
      <c r="L403" s="251"/>
      <c r="M403" s="245"/>
      <c r="N403" s="217"/>
      <c r="O403" s="212"/>
      <c r="P403" s="269"/>
      <c r="Q403" s="254"/>
      <c r="R403" s="109"/>
      <c r="S403" s="156"/>
      <c r="T403" s="156"/>
      <c r="U403" s="156"/>
      <c r="V403" s="153">
        <f t="shared" si="10"/>
        <v>0</v>
      </c>
      <c r="W403" s="90"/>
      <c r="Y403" s="180">
        <v>0</v>
      </c>
      <c r="Z403" s="180">
        <v>0</v>
      </c>
      <c r="AA403" s="180">
        <v>0</v>
      </c>
      <c r="AB403" s="180">
        <v>0</v>
      </c>
      <c r="AC403" s="180">
        <v>0</v>
      </c>
      <c r="AD403" s="180">
        <v>0</v>
      </c>
      <c r="AE403" s="180">
        <v>0</v>
      </c>
      <c r="AF403" s="180">
        <v>0</v>
      </c>
      <c r="AG403" s="180">
        <v>0</v>
      </c>
      <c r="AH403" s="180">
        <v>0</v>
      </c>
      <c r="AI403" s="180">
        <v>0</v>
      </c>
      <c r="AJ403" s="180">
        <v>0</v>
      </c>
      <c r="AK403" s="180">
        <v>0</v>
      </c>
      <c r="AL403" s="180">
        <v>0</v>
      </c>
      <c r="AM403" s="180">
        <v>0</v>
      </c>
      <c r="AN403" s="180">
        <v>0</v>
      </c>
      <c r="AO403" s="180">
        <v>0</v>
      </c>
      <c r="AP403" s="180">
        <v>0</v>
      </c>
      <c r="AQ403" s="180">
        <v>0</v>
      </c>
      <c r="AR403" s="180">
        <v>0</v>
      </c>
      <c r="AS403" s="180">
        <v>0</v>
      </c>
      <c r="AT403" s="180">
        <v>0</v>
      </c>
      <c r="AU403" s="180">
        <v>0</v>
      </c>
      <c r="AV403" s="180">
        <v>0</v>
      </c>
      <c r="AW403" s="180">
        <v>0</v>
      </c>
      <c r="AX403" s="180">
        <v>0</v>
      </c>
      <c r="AY403" s="90"/>
      <c r="AZ403" s="180">
        <v>0</v>
      </c>
      <c r="BA403" s="180">
        <v>0</v>
      </c>
      <c r="BB403" s="180">
        <v>0</v>
      </c>
      <c r="BC403" s="180">
        <v>0</v>
      </c>
      <c r="BD403" s="180">
        <v>0</v>
      </c>
      <c r="BE403" s="180">
        <v>0</v>
      </c>
      <c r="BF403" s="180">
        <v>0</v>
      </c>
      <c r="BG403" s="181"/>
      <c r="BH403" s="90"/>
      <c r="BI403" s="180">
        <v>0</v>
      </c>
      <c r="BJ403" s="180">
        <v>0</v>
      </c>
      <c r="BK403" s="180">
        <v>0</v>
      </c>
      <c r="BL403" s="90"/>
      <c r="BN403" s="90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78"/>
    </row>
    <row r="404" spans="2:84" ht="15" hidden="1" customHeight="1" x14ac:dyDescent="0.3">
      <c r="B404" s="90"/>
      <c r="C404" s="212">
        <v>391</v>
      </c>
      <c r="D404" s="212"/>
      <c r="E404" s="212"/>
      <c r="F404" s="245"/>
      <c r="G404" s="212"/>
      <c r="H404" s="212"/>
      <c r="I404" s="212"/>
      <c r="J404" s="270"/>
      <c r="K404" s="270"/>
      <c r="L404" s="251"/>
      <c r="M404" s="245"/>
      <c r="N404" s="217"/>
      <c r="O404" s="212"/>
      <c r="P404" s="269"/>
      <c r="Q404" s="254"/>
      <c r="R404" s="109"/>
      <c r="S404" s="156"/>
      <c r="T404" s="156"/>
      <c r="U404" s="156"/>
      <c r="V404" s="153">
        <f t="shared" si="10"/>
        <v>0</v>
      </c>
      <c r="W404" s="90"/>
      <c r="Y404" s="180">
        <v>0</v>
      </c>
      <c r="Z404" s="180">
        <v>0</v>
      </c>
      <c r="AA404" s="180">
        <v>0</v>
      </c>
      <c r="AB404" s="180">
        <v>0</v>
      </c>
      <c r="AC404" s="180">
        <v>0</v>
      </c>
      <c r="AD404" s="180">
        <v>0</v>
      </c>
      <c r="AE404" s="180">
        <v>0</v>
      </c>
      <c r="AF404" s="180">
        <v>0</v>
      </c>
      <c r="AG404" s="180">
        <v>0</v>
      </c>
      <c r="AH404" s="180">
        <v>0</v>
      </c>
      <c r="AI404" s="180">
        <v>0</v>
      </c>
      <c r="AJ404" s="180">
        <v>0</v>
      </c>
      <c r="AK404" s="180">
        <v>0</v>
      </c>
      <c r="AL404" s="180">
        <v>0</v>
      </c>
      <c r="AM404" s="180">
        <v>0</v>
      </c>
      <c r="AN404" s="180">
        <v>0</v>
      </c>
      <c r="AO404" s="180">
        <v>0</v>
      </c>
      <c r="AP404" s="180">
        <v>0</v>
      </c>
      <c r="AQ404" s="180">
        <v>0</v>
      </c>
      <c r="AR404" s="180">
        <v>0</v>
      </c>
      <c r="AS404" s="180">
        <v>0</v>
      </c>
      <c r="AT404" s="180">
        <v>0</v>
      </c>
      <c r="AU404" s="180">
        <v>0</v>
      </c>
      <c r="AV404" s="180">
        <v>0</v>
      </c>
      <c r="AW404" s="180">
        <v>0</v>
      </c>
      <c r="AX404" s="180">
        <v>0</v>
      </c>
      <c r="AY404" s="90"/>
      <c r="AZ404" s="180">
        <v>0</v>
      </c>
      <c r="BA404" s="180">
        <v>0</v>
      </c>
      <c r="BB404" s="180">
        <v>0</v>
      </c>
      <c r="BC404" s="180">
        <v>0</v>
      </c>
      <c r="BD404" s="180">
        <v>0</v>
      </c>
      <c r="BE404" s="180">
        <v>0</v>
      </c>
      <c r="BF404" s="180">
        <v>0</v>
      </c>
      <c r="BG404" s="181"/>
      <c r="BH404" s="90"/>
      <c r="BI404" s="180">
        <v>0</v>
      </c>
      <c r="BJ404" s="180">
        <v>0</v>
      </c>
      <c r="BK404" s="180">
        <v>0</v>
      </c>
      <c r="BL404" s="90"/>
      <c r="BN404" s="90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78"/>
    </row>
    <row r="405" spans="2:84" ht="15" hidden="1" customHeight="1" x14ac:dyDescent="0.3">
      <c r="B405" s="90"/>
      <c r="C405" s="212">
        <v>392</v>
      </c>
      <c r="D405" s="212"/>
      <c r="E405" s="212"/>
      <c r="F405" s="245"/>
      <c r="G405" s="212"/>
      <c r="H405" s="212"/>
      <c r="I405" s="212"/>
      <c r="J405" s="270"/>
      <c r="K405" s="270"/>
      <c r="L405" s="251"/>
      <c r="M405" s="245"/>
      <c r="N405" s="217"/>
      <c r="O405" s="212"/>
      <c r="P405" s="269"/>
      <c r="Q405" s="254"/>
      <c r="R405" s="109"/>
      <c r="S405" s="156"/>
      <c r="T405" s="156"/>
      <c r="U405" s="156"/>
      <c r="V405" s="153">
        <f t="shared" si="10"/>
        <v>0</v>
      </c>
      <c r="W405" s="90"/>
      <c r="Y405" s="180">
        <v>0</v>
      </c>
      <c r="Z405" s="180">
        <v>0</v>
      </c>
      <c r="AA405" s="180">
        <v>0</v>
      </c>
      <c r="AB405" s="180">
        <v>0</v>
      </c>
      <c r="AC405" s="180">
        <v>0</v>
      </c>
      <c r="AD405" s="180">
        <v>0</v>
      </c>
      <c r="AE405" s="180">
        <v>0</v>
      </c>
      <c r="AF405" s="180">
        <v>0</v>
      </c>
      <c r="AG405" s="180">
        <v>0</v>
      </c>
      <c r="AH405" s="180">
        <v>0</v>
      </c>
      <c r="AI405" s="180">
        <v>0</v>
      </c>
      <c r="AJ405" s="180">
        <v>0</v>
      </c>
      <c r="AK405" s="180">
        <v>0</v>
      </c>
      <c r="AL405" s="180">
        <v>0</v>
      </c>
      <c r="AM405" s="180">
        <v>0</v>
      </c>
      <c r="AN405" s="180">
        <v>0</v>
      </c>
      <c r="AO405" s="180">
        <v>0</v>
      </c>
      <c r="AP405" s="180">
        <v>0</v>
      </c>
      <c r="AQ405" s="180">
        <v>0</v>
      </c>
      <c r="AR405" s="180">
        <v>0</v>
      </c>
      <c r="AS405" s="180">
        <v>0</v>
      </c>
      <c r="AT405" s="180">
        <v>0</v>
      </c>
      <c r="AU405" s="180">
        <v>0</v>
      </c>
      <c r="AV405" s="180">
        <v>0</v>
      </c>
      <c r="AW405" s="180">
        <v>0</v>
      </c>
      <c r="AX405" s="180">
        <v>0</v>
      </c>
      <c r="AY405" s="90"/>
      <c r="AZ405" s="180">
        <v>0</v>
      </c>
      <c r="BA405" s="180">
        <v>0</v>
      </c>
      <c r="BB405" s="180">
        <v>0</v>
      </c>
      <c r="BC405" s="180">
        <v>0</v>
      </c>
      <c r="BD405" s="180">
        <v>0</v>
      </c>
      <c r="BE405" s="180">
        <v>0</v>
      </c>
      <c r="BF405" s="180">
        <v>0</v>
      </c>
      <c r="BG405" s="181"/>
      <c r="BH405" s="90"/>
      <c r="BI405" s="180">
        <v>0</v>
      </c>
      <c r="BJ405" s="180">
        <v>0</v>
      </c>
      <c r="BK405" s="180">
        <v>0</v>
      </c>
      <c r="BL405" s="90"/>
      <c r="BN405" s="90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78"/>
    </row>
    <row r="406" spans="2:84" ht="15" hidden="1" customHeight="1" x14ac:dyDescent="0.3">
      <c r="B406" s="90"/>
      <c r="C406" s="212">
        <v>393</v>
      </c>
      <c r="D406" s="212"/>
      <c r="E406" s="212"/>
      <c r="F406" s="245"/>
      <c r="G406" s="212"/>
      <c r="H406" s="212"/>
      <c r="I406" s="212"/>
      <c r="J406" s="270"/>
      <c r="K406" s="270"/>
      <c r="L406" s="251"/>
      <c r="M406" s="245"/>
      <c r="N406" s="217"/>
      <c r="O406" s="212"/>
      <c r="P406" s="254"/>
      <c r="Q406" s="254"/>
      <c r="R406" s="109"/>
      <c r="S406" s="156"/>
      <c r="T406" s="156"/>
      <c r="U406" s="156"/>
      <c r="V406" s="153">
        <f t="shared" si="10"/>
        <v>0</v>
      </c>
      <c r="W406" s="90"/>
      <c r="Y406" s="180">
        <v>0</v>
      </c>
      <c r="Z406" s="180">
        <v>0</v>
      </c>
      <c r="AA406" s="180">
        <v>0</v>
      </c>
      <c r="AB406" s="180">
        <v>0</v>
      </c>
      <c r="AC406" s="180">
        <v>0</v>
      </c>
      <c r="AD406" s="180">
        <v>0</v>
      </c>
      <c r="AE406" s="180">
        <v>0</v>
      </c>
      <c r="AF406" s="180">
        <v>0</v>
      </c>
      <c r="AG406" s="180">
        <v>0</v>
      </c>
      <c r="AH406" s="180">
        <v>0</v>
      </c>
      <c r="AI406" s="180">
        <v>0</v>
      </c>
      <c r="AJ406" s="180">
        <v>0</v>
      </c>
      <c r="AK406" s="180">
        <v>0</v>
      </c>
      <c r="AL406" s="180">
        <v>0</v>
      </c>
      <c r="AM406" s="180">
        <v>0</v>
      </c>
      <c r="AN406" s="180">
        <v>0</v>
      </c>
      <c r="AO406" s="180">
        <v>0</v>
      </c>
      <c r="AP406" s="180">
        <v>0</v>
      </c>
      <c r="AQ406" s="180">
        <v>0</v>
      </c>
      <c r="AR406" s="180">
        <v>0</v>
      </c>
      <c r="AS406" s="180">
        <v>0</v>
      </c>
      <c r="AT406" s="180">
        <v>0</v>
      </c>
      <c r="AU406" s="180">
        <v>0</v>
      </c>
      <c r="AV406" s="180">
        <v>0</v>
      </c>
      <c r="AW406" s="180">
        <v>0</v>
      </c>
      <c r="AX406" s="180">
        <v>0</v>
      </c>
      <c r="AY406" s="90"/>
      <c r="AZ406" s="180">
        <v>0</v>
      </c>
      <c r="BA406" s="180">
        <v>0</v>
      </c>
      <c r="BB406" s="180">
        <v>0</v>
      </c>
      <c r="BC406" s="180">
        <v>0</v>
      </c>
      <c r="BD406" s="180">
        <v>0</v>
      </c>
      <c r="BE406" s="180">
        <v>0</v>
      </c>
      <c r="BF406" s="180">
        <v>0</v>
      </c>
      <c r="BG406" s="181"/>
      <c r="BH406" s="90"/>
      <c r="BI406" s="180">
        <v>0</v>
      </c>
      <c r="BJ406" s="180">
        <v>0</v>
      </c>
      <c r="BK406" s="180">
        <v>0</v>
      </c>
      <c r="BL406" s="90"/>
      <c r="BN406" s="90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78"/>
    </row>
    <row r="407" spans="2:84" ht="15" hidden="1" customHeight="1" x14ac:dyDescent="0.3">
      <c r="B407" s="90"/>
      <c r="C407" s="212">
        <v>394</v>
      </c>
      <c r="D407" s="212"/>
      <c r="E407" s="212"/>
      <c r="F407" s="245"/>
      <c r="G407" s="212"/>
      <c r="H407" s="212"/>
      <c r="I407" s="212"/>
      <c r="J407" s="270"/>
      <c r="K407" s="270"/>
      <c r="L407" s="251"/>
      <c r="M407" s="245"/>
      <c r="N407" s="217"/>
      <c r="O407" s="212"/>
      <c r="P407" s="269"/>
      <c r="Q407" s="254"/>
      <c r="R407" s="109"/>
      <c r="S407" s="156"/>
      <c r="T407" s="156"/>
      <c r="U407" s="156"/>
      <c r="V407" s="153">
        <f t="shared" si="10"/>
        <v>0</v>
      </c>
      <c r="W407" s="90"/>
      <c r="Y407" s="180">
        <v>0</v>
      </c>
      <c r="Z407" s="180">
        <v>0</v>
      </c>
      <c r="AA407" s="180">
        <v>0</v>
      </c>
      <c r="AB407" s="180">
        <v>0</v>
      </c>
      <c r="AC407" s="180">
        <v>0</v>
      </c>
      <c r="AD407" s="180">
        <v>0</v>
      </c>
      <c r="AE407" s="180">
        <v>0</v>
      </c>
      <c r="AF407" s="180">
        <v>0</v>
      </c>
      <c r="AG407" s="180">
        <v>0</v>
      </c>
      <c r="AH407" s="180">
        <v>0</v>
      </c>
      <c r="AI407" s="180">
        <v>0</v>
      </c>
      <c r="AJ407" s="180">
        <v>0</v>
      </c>
      <c r="AK407" s="180">
        <v>0</v>
      </c>
      <c r="AL407" s="180">
        <v>0</v>
      </c>
      <c r="AM407" s="180">
        <v>0</v>
      </c>
      <c r="AN407" s="180">
        <v>0</v>
      </c>
      <c r="AO407" s="180">
        <v>0</v>
      </c>
      <c r="AP407" s="180">
        <v>0</v>
      </c>
      <c r="AQ407" s="180">
        <v>0</v>
      </c>
      <c r="AR407" s="180">
        <v>0</v>
      </c>
      <c r="AS407" s="180">
        <v>0</v>
      </c>
      <c r="AT407" s="180">
        <v>0</v>
      </c>
      <c r="AU407" s="180">
        <v>0</v>
      </c>
      <c r="AV407" s="180">
        <v>0</v>
      </c>
      <c r="AW407" s="180">
        <v>0</v>
      </c>
      <c r="AX407" s="180">
        <v>0</v>
      </c>
      <c r="AY407" s="90"/>
      <c r="AZ407" s="180">
        <v>0</v>
      </c>
      <c r="BA407" s="180">
        <v>0</v>
      </c>
      <c r="BB407" s="180">
        <v>0</v>
      </c>
      <c r="BC407" s="180">
        <v>0</v>
      </c>
      <c r="BD407" s="180">
        <v>0</v>
      </c>
      <c r="BE407" s="180">
        <v>0</v>
      </c>
      <c r="BF407" s="180">
        <v>0</v>
      </c>
      <c r="BG407" s="181"/>
      <c r="BH407" s="90"/>
      <c r="BI407" s="180">
        <v>0</v>
      </c>
      <c r="BJ407" s="180">
        <v>0</v>
      </c>
      <c r="BK407" s="180">
        <v>0</v>
      </c>
      <c r="BL407" s="90"/>
      <c r="BN407" s="90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78"/>
    </row>
    <row r="408" spans="2:84" ht="15" hidden="1" customHeight="1" x14ac:dyDescent="0.3">
      <c r="B408" s="90"/>
      <c r="C408" s="212">
        <v>395</v>
      </c>
      <c r="D408" s="212"/>
      <c r="E408" s="212"/>
      <c r="F408" s="245"/>
      <c r="G408" s="212"/>
      <c r="H408" s="212"/>
      <c r="I408" s="212"/>
      <c r="J408" s="270"/>
      <c r="K408" s="270"/>
      <c r="L408" s="251"/>
      <c r="M408" s="245"/>
      <c r="N408" s="217"/>
      <c r="O408" s="212"/>
      <c r="P408" s="269"/>
      <c r="Q408" s="254"/>
      <c r="R408" s="109"/>
      <c r="S408" s="156"/>
      <c r="T408" s="156"/>
      <c r="U408" s="156"/>
      <c r="V408" s="153">
        <f t="shared" si="10"/>
        <v>0</v>
      </c>
      <c r="W408" s="90"/>
      <c r="Y408" s="180">
        <v>0</v>
      </c>
      <c r="Z408" s="180">
        <v>0</v>
      </c>
      <c r="AA408" s="180">
        <v>0</v>
      </c>
      <c r="AB408" s="180">
        <v>0</v>
      </c>
      <c r="AC408" s="180">
        <v>0</v>
      </c>
      <c r="AD408" s="180">
        <v>0</v>
      </c>
      <c r="AE408" s="180">
        <v>0</v>
      </c>
      <c r="AF408" s="180">
        <v>0</v>
      </c>
      <c r="AG408" s="180">
        <v>0</v>
      </c>
      <c r="AH408" s="180">
        <v>0</v>
      </c>
      <c r="AI408" s="180">
        <v>0</v>
      </c>
      <c r="AJ408" s="180">
        <v>0</v>
      </c>
      <c r="AK408" s="180">
        <v>0</v>
      </c>
      <c r="AL408" s="180">
        <v>0</v>
      </c>
      <c r="AM408" s="180">
        <v>0</v>
      </c>
      <c r="AN408" s="180">
        <v>0</v>
      </c>
      <c r="AO408" s="180">
        <v>0</v>
      </c>
      <c r="AP408" s="180">
        <v>0</v>
      </c>
      <c r="AQ408" s="180">
        <v>0</v>
      </c>
      <c r="AR408" s="180">
        <v>0</v>
      </c>
      <c r="AS408" s="180">
        <v>0</v>
      </c>
      <c r="AT408" s="180">
        <v>0</v>
      </c>
      <c r="AU408" s="180">
        <v>0</v>
      </c>
      <c r="AV408" s="180">
        <v>0</v>
      </c>
      <c r="AW408" s="180">
        <v>0</v>
      </c>
      <c r="AX408" s="180">
        <v>0</v>
      </c>
      <c r="AY408" s="90"/>
      <c r="AZ408" s="180">
        <v>0</v>
      </c>
      <c r="BA408" s="180">
        <v>0</v>
      </c>
      <c r="BB408" s="180">
        <v>0</v>
      </c>
      <c r="BC408" s="180">
        <v>0</v>
      </c>
      <c r="BD408" s="180">
        <v>0</v>
      </c>
      <c r="BE408" s="180">
        <v>0</v>
      </c>
      <c r="BF408" s="180">
        <v>0</v>
      </c>
      <c r="BG408" s="181"/>
      <c r="BH408" s="90"/>
      <c r="BI408" s="180">
        <v>0</v>
      </c>
      <c r="BJ408" s="180">
        <v>0</v>
      </c>
      <c r="BK408" s="180">
        <v>0</v>
      </c>
      <c r="BL408" s="90"/>
      <c r="BN408" s="90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78"/>
    </row>
    <row r="409" spans="2:84" ht="15" hidden="1" customHeight="1" x14ac:dyDescent="0.3">
      <c r="B409" s="90"/>
      <c r="C409" s="212">
        <v>396</v>
      </c>
      <c r="D409" s="212"/>
      <c r="E409" s="212"/>
      <c r="F409" s="245"/>
      <c r="G409" s="212"/>
      <c r="H409" s="212"/>
      <c r="I409" s="212"/>
      <c r="J409" s="270"/>
      <c r="K409" s="270"/>
      <c r="L409" s="251"/>
      <c r="M409" s="245"/>
      <c r="N409" s="217"/>
      <c r="O409" s="212"/>
      <c r="P409" s="269"/>
      <c r="Q409" s="254"/>
      <c r="R409" s="109"/>
      <c r="S409" s="156"/>
      <c r="T409" s="156"/>
      <c r="U409" s="156"/>
      <c r="V409" s="153">
        <f t="shared" si="10"/>
        <v>0</v>
      </c>
      <c r="W409" s="90"/>
      <c r="Y409" s="180">
        <v>0</v>
      </c>
      <c r="Z409" s="180">
        <v>0</v>
      </c>
      <c r="AA409" s="180">
        <v>0</v>
      </c>
      <c r="AB409" s="180">
        <v>0</v>
      </c>
      <c r="AC409" s="180">
        <v>0</v>
      </c>
      <c r="AD409" s="180">
        <v>0</v>
      </c>
      <c r="AE409" s="180">
        <v>0</v>
      </c>
      <c r="AF409" s="180">
        <v>0</v>
      </c>
      <c r="AG409" s="180">
        <v>0</v>
      </c>
      <c r="AH409" s="180">
        <v>0</v>
      </c>
      <c r="AI409" s="180">
        <v>0</v>
      </c>
      <c r="AJ409" s="180">
        <v>0</v>
      </c>
      <c r="AK409" s="180">
        <v>0</v>
      </c>
      <c r="AL409" s="180">
        <v>0</v>
      </c>
      <c r="AM409" s="180">
        <v>0</v>
      </c>
      <c r="AN409" s="180">
        <v>0</v>
      </c>
      <c r="AO409" s="180">
        <v>0</v>
      </c>
      <c r="AP409" s="180">
        <v>0</v>
      </c>
      <c r="AQ409" s="180">
        <v>0</v>
      </c>
      <c r="AR409" s="180">
        <v>0</v>
      </c>
      <c r="AS409" s="180">
        <v>0</v>
      </c>
      <c r="AT409" s="180">
        <v>0</v>
      </c>
      <c r="AU409" s="180">
        <v>0</v>
      </c>
      <c r="AV409" s="180">
        <v>0</v>
      </c>
      <c r="AW409" s="180">
        <v>0</v>
      </c>
      <c r="AX409" s="180">
        <v>0</v>
      </c>
      <c r="AY409" s="90"/>
      <c r="AZ409" s="180">
        <v>0</v>
      </c>
      <c r="BA409" s="180">
        <v>0</v>
      </c>
      <c r="BB409" s="180">
        <v>0</v>
      </c>
      <c r="BC409" s="180">
        <v>0</v>
      </c>
      <c r="BD409" s="180">
        <v>0</v>
      </c>
      <c r="BE409" s="180">
        <v>0</v>
      </c>
      <c r="BF409" s="180">
        <v>0</v>
      </c>
      <c r="BG409" s="181"/>
      <c r="BH409" s="90"/>
      <c r="BI409" s="180">
        <v>0</v>
      </c>
      <c r="BJ409" s="180">
        <v>0</v>
      </c>
      <c r="BK409" s="180">
        <v>0</v>
      </c>
      <c r="BL409" s="90"/>
      <c r="BN409" s="90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78"/>
    </row>
    <row r="410" spans="2:84" ht="15" hidden="1" customHeight="1" x14ac:dyDescent="0.3">
      <c r="B410" s="90"/>
      <c r="C410" s="212">
        <v>397</v>
      </c>
      <c r="D410" s="212"/>
      <c r="E410" s="212"/>
      <c r="F410" s="245"/>
      <c r="G410" s="212"/>
      <c r="H410" s="212"/>
      <c r="I410" s="212"/>
      <c r="J410" s="270"/>
      <c r="K410" s="270"/>
      <c r="L410" s="251"/>
      <c r="M410" s="245"/>
      <c r="N410" s="217"/>
      <c r="O410" s="212"/>
      <c r="P410" s="269"/>
      <c r="Q410" s="254"/>
      <c r="R410" s="109"/>
      <c r="S410" s="156"/>
      <c r="T410" s="156"/>
      <c r="U410" s="156"/>
      <c r="V410" s="153">
        <f t="shared" si="10"/>
        <v>0</v>
      </c>
      <c r="W410" s="90"/>
      <c r="Y410" s="180">
        <v>0</v>
      </c>
      <c r="Z410" s="180">
        <v>0</v>
      </c>
      <c r="AA410" s="180">
        <v>0</v>
      </c>
      <c r="AB410" s="180">
        <v>0</v>
      </c>
      <c r="AC410" s="180">
        <v>0</v>
      </c>
      <c r="AD410" s="180">
        <v>0</v>
      </c>
      <c r="AE410" s="180">
        <v>0</v>
      </c>
      <c r="AF410" s="180">
        <v>0</v>
      </c>
      <c r="AG410" s="180">
        <v>0</v>
      </c>
      <c r="AH410" s="180">
        <v>0</v>
      </c>
      <c r="AI410" s="180">
        <v>0</v>
      </c>
      <c r="AJ410" s="180">
        <v>0</v>
      </c>
      <c r="AK410" s="180">
        <v>0</v>
      </c>
      <c r="AL410" s="180">
        <v>0</v>
      </c>
      <c r="AM410" s="180">
        <v>0</v>
      </c>
      <c r="AN410" s="180">
        <v>0</v>
      </c>
      <c r="AO410" s="180">
        <v>0</v>
      </c>
      <c r="AP410" s="180">
        <v>0</v>
      </c>
      <c r="AQ410" s="180">
        <v>0</v>
      </c>
      <c r="AR410" s="180">
        <v>0</v>
      </c>
      <c r="AS410" s="180">
        <v>0</v>
      </c>
      <c r="AT410" s="180">
        <v>0</v>
      </c>
      <c r="AU410" s="180">
        <v>0</v>
      </c>
      <c r="AV410" s="180">
        <v>0</v>
      </c>
      <c r="AW410" s="180">
        <v>0</v>
      </c>
      <c r="AX410" s="180">
        <v>0</v>
      </c>
      <c r="AY410" s="90"/>
      <c r="AZ410" s="180">
        <v>0</v>
      </c>
      <c r="BA410" s="180">
        <v>0</v>
      </c>
      <c r="BB410" s="180">
        <v>0</v>
      </c>
      <c r="BC410" s="180">
        <v>0</v>
      </c>
      <c r="BD410" s="180">
        <v>0</v>
      </c>
      <c r="BE410" s="180">
        <v>0</v>
      </c>
      <c r="BF410" s="180">
        <v>0</v>
      </c>
      <c r="BG410" s="181"/>
      <c r="BH410" s="90"/>
      <c r="BI410" s="180">
        <v>0</v>
      </c>
      <c r="BJ410" s="180">
        <v>0</v>
      </c>
      <c r="BK410" s="180">
        <v>0</v>
      </c>
      <c r="BL410" s="90"/>
      <c r="BN410" s="90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78"/>
    </row>
    <row r="411" spans="2:84" ht="15" hidden="1" customHeight="1" x14ac:dyDescent="0.3">
      <c r="B411" s="90"/>
      <c r="C411" s="212">
        <v>398</v>
      </c>
      <c r="D411" s="212"/>
      <c r="E411" s="212"/>
      <c r="F411" s="245"/>
      <c r="G411" s="212"/>
      <c r="H411" s="212"/>
      <c r="I411" s="212"/>
      <c r="J411" s="270"/>
      <c r="K411" s="270"/>
      <c r="L411" s="251"/>
      <c r="M411" s="245"/>
      <c r="N411" s="217"/>
      <c r="O411" s="212"/>
      <c r="P411" s="269"/>
      <c r="Q411" s="254"/>
      <c r="R411" s="109"/>
      <c r="S411" s="156"/>
      <c r="T411" s="156"/>
      <c r="U411" s="156"/>
      <c r="V411" s="153">
        <f t="shared" si="10"/>
        <v>0</v>
      </c>
      <c r="W411" s="90"/>
      <c r="Y411" s="180">
        <v>0</v>
      </c>
      <c r="Z411" s="180">
        <v>0</v>
      </c>
      <c r="AA411" s="180">
        <v>0</v>
      </c>
      <c r="AB411" s="180">
        <v>0</v>
      </c>
      <c r="AC411" s="180">
        <v>0</v>
      </c>
      <c r="AD411" s="180">
        <v>0</v>
      </c>
      <c r="AE411" s="180">
        <v>0</v>
      </c>
      <c r="AF411" s="180">
        <v>0</v>
      </c>
      <c r="AG411" s="180">
        <v>0</v>
      </c>
      <c r="AH411" s="180">
        <v>0</v>
      </c>
      <c r="AI411" s="180">
        <v>0</v>
      </c>
      <c r="AJ411" s="180">
        <v>0</v>
      </c>
      <c r="AK411" s="180">
        <v>0</v>
      </c>
      <c r="AL411" s="180">
        <v>0</v>
      </c>
      <c r="AM411" s="180">
        <v>0</v>
      </c>
      <c r="AN411" s="180">
        <v>0</v>
      </c>
      <c r="AO411" s="180">
        <v>0</v>
      </c>
      <c r="AP411" s="180">
        <v>0</v>
      </c>
      <c r="AQ411" s="180">
        <v>0</v>
      </c>
      <c r="AR411" s="180">
        <v>0</v>
      </c>
      <c r="AS411" s="180">
        <v>0</v>
      </c>
      <c r="AT411" s="180">
        <v>0</v>
      </c>
      <c r="AU411" s="180">
        <v>0</v>
      </c>
      <c r="AV411" s="180">
        <v>0</v>
      </c>
      <c r="AW411" s="180">
        <v>0</v>
      </c>
      <c r="AX411" s="180">
        <v>0</v>
      </c>
      <c r="AY411" s="90"/>
      <c r="AZ411" s="180">
        <v>0</v>
      </c>
      <c r="BA411" s="180">
        <v>0</v>
      </c>
      <c r="BB411" s="180">
        <v>0</v>
      </c>
      <c r="BC411" s="180">
        <v>0</v>
      </c>
      <c r="BD411" s="180">
        <v>0</v>
      </c>
      <c r="BE411" s="180">
        <v>0</v>
      </c>
      <c r="BF411" s="180">
        <v>0</v>
      </c>
      <c r="BG411" s="181"/>
      <c r="BH411" s="90"/>
      <c r="BI411" s="180">
        <v>0</v>
      </c>
      <c r="BJ411" s="180">
        <v>0</v>
      </c>
      <c r="BK411" s="180">
        <v>0</v>
      </c>
      <c r="BL411" s="90"/>
      <c r="BN411" s="90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78"/>
    </row>
    <row r="412" spans="2:84" ht="15" hidden="1" customHeight="1" x14ac:dyDescent="0.3">
      <c r="B412" s="90"/>
      <c r="C412" s="212">
        <v>399</v>
      </c>
      <c r="D412" s="212"/>
      <c r="E412" s="212"/>
      <c r="F412" s="245"/>
      <c r="G412" s="212"/>
      <c r="H412" s="212"/>
      <c r="I412" s="212"/>
      <c r="J412" s="270"/>
      <c r="K412" s="270"/>
      <c r="L412" s="251"/>
      <c r="M412" s="245"/>
      <c r="N412" s="217"/>
      <c r="O412" s="212"/>
      <c r="P412" s="269"/>
      <c r="Q412" s="254"/>
      <c r="R412" s="109"/>
      <c r="S412" s="156"/>
      <c r="T412" s="156"/>
      <c r="U412" s="156"/>
      <c r="V412" s="153">
        <f t="shared" si="10"/>
        <v>0</v>
      </c>
      <c r="W412" s="90"/>
      <c r="Y412" s="180">
        <v>0</v>
      </c>
      <c r="Z412" s="180">
        <v>0</v>
      </c>
      <c r="AA412" s="180">
        <v>0</v>
      </c>
      <c r="AB412" s="180">
        <v>0</v>
      </c>
      <c r="AC412" s="180">
        <v>0</v>
      </c>
      <c r="AD412" s="180">
        <v>0</v>
      </c>
      <c r="AE412" s="180">
        <v>0</v>
      </c>
      <c r="AF412" s="180">
        <v>0</v>
      </c>
      <c r="AG412" s="180">
        <v>0</v>
      </c>
      <c r="AH412" s="180">
        <v>0</v>
      </c>
      <c r="AI412" s="180">
        <v>0</v>
      </c>
      <c r="AJ412" s="180">
        <v>0</v>
      </c>
      <c r="AK412" s="180">
        <v>0</v>
      </c>
      <c r="AL412" s="180">
        <v>0</v>
      </c>
      <c r="AM412" s="180">
        <v>0</v>
      </c>
      <c r="AN412" s="180">
        <v>0</v>
      </c>
      <c r="AO412" s="180">
        <v>0</v>
      </c>
      <c r="AP412" s="180">
        <v>0</v>
      </c>
      <c r="AQ412" s="180">
        <v>0</v>
      </c>
      <c r="AR412" s="180">
        <v>0</v>
      </c>
      <c r="AS412" s="180">
        <v>0</v>
      </c>
      <c r="AT412" s="180">
        <v>0</v>
      </c>
      <c r="AU412" s="180">
        <v>0</v>
      </c>
      <c r="AV412" s="180">
        <v>0</v>
      </c>
      <c r="AW412" s="180">
        <v>0</v>
      </c>
      <c r="AX412" s="180">
        <v>0</v>
      </c>
      <c r="AY412" s="90"/>
      <c r="AZ412" s="180">
        <v>0</v>
      </c>
      <c r="BA412" s="180">
        <v>0</v>
      </c>
      <c r="BB412" s="180">
        <v>0</v>
      </c>
      <c r="BC412" s="180">
        <v>0</v>
      </c>
      <c r="BD412" s="180">
        <v>0</v>
      </c>
      <c r="BE412" s="180">
        <v>0</v>
      </c>
      <c r="BF412" s="180">
        <v>0</v>
      </c>
      <c r="BG412" s="181"/>
      <c r="BH412" s="90"/>
      <c r="BI412" s="180">
        <v>0</v>
      </c>
      <c r="BJ412" s="180">
        <v>0</v>
      </c>
      <c r="BK412" s="180">
        <v>0</v>
      </c>
      <c r="BL412" s="90"/>
      <c r="BN412" s="90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78"/>
    </row>
    <row r="413" spans="2:84" ht="15" hidden="1" customHeight="1" x14ac:dyDescent="0.3">
      <c r="B413" s="90"/>
      <c r="C413" s="212">
        <v>400</v>
      </c>
      <c r="D413" s="212"/>
      <c r="E413" s="212"/>
      <c r="F413" s="245"/>
      <c r="G413" s="212"/>
      <c r="H413" s="212"/>
      <c r="I413" s="212"/>
      <c r="J413" s="270"/>
      <c r="K413" s="270"/>
      <c r="L413" s="251"/>
      <c r="M413" s="245"/>
      <c r="N413" s="217"/>
      <c r="O413" s="212"/>
      <c r="P413" s="269"/>
      <c r="Q413" s="254"/>
      <c r="R413" s="109"/>
      <c r="S413" s="156"/>
      <c r="T413" s="156"/>
      <c r="U413" s="156"/>
      <c r="V413" s="153">
        <f t="shared" si="10"/>
        <v>0</v>
      </c>
      <c r="W413" s="90"/>
      <c r="Y413" s="180">
        <v>0</v>
      </c>
      <c r="Z413" s="180">
        <v>0</v>
      </c>
      <c r="AA413" s="180">
        <v>0</v>
      </c>
      <c r="AB413" s="180">
        <v>0</v>
      </c>
      <c r="AC413" s="180">
        <v>0</v>
      </c>
      <c r="AD413" s="180">
        <v>0</v>
      </c>
      <c r="AE413" s="180">
        <v>0</v>
      </c>
      <c r="AF413" s="180">
        <v>0</v>
      </c>
      <c r="AG413" s="180">
        <v>0</v>
      </c>
      <c r="AH413" s="180">
        <v>0</v>
      </c>
      <c r="AI413" s="180">
        <v>0</v>
      </c>
      <c r="AJ413" s="180">
        <v>0</v>
      </c>
      <c r="AK413" s="180">
        <v>0</v>
      </c>
      <c r="AL413" s="180">
        <v>0</v>
      </c>
      <c r="AM413" s="180">
        <v>0</v>
      </c>
      <c r="AN413" s="180">
        <v>0</v>
      </c>
      <c r="AO413" s="180">
        <v>0</v>
      </c>
      <c r="AP413" s="180">
        <v>0</v>
      </c>
      <c r="AQ413" s="180">
        <v>0</v>
      </c>
      <c r="AR413" s="180">
        <v>0</v>
      </c>
      <c r="AS413" s="180">
        <v>0</v>
      </c>
      <c r="AT413" s="180">
        <v>0</v>
      </c>
      <c r="AU413" s="180">
        <v>0</v>
      </c>
      <c r="AV413" s="180">
        <v>0</v>
      </c>
      <c r="AW413" s="180">
        <v>0</v>
      </c>
      <c r="AX413" s="180">
        <v>0</v>
      </c>
      <c r="AY413" s="90"/>
      <c r="AZ413" s="180">
        <v>0</v>
      </c>
      <c r="BA413" s="180">
        <v>0</v>
      </c>
      <c r="BB413" s="180">
        <v>0</v>
      </c>
      <c r="BC413" s="180">
        <v>0</v>
      </c>
      <c r="BD413" s="180">
        <v>0</v>
      </c>
      <c r="BE413" s="180">
        <v>0</v>
      </c>
      <c r="BF413" s="180">
        <v>0</v>
      </c>
      <c r="BG413" s="181"/>
      <c r="BH413" s="90"/>
      <c r="BI413" s="180">
        <v>0</v>
      </c>
      <c r="BJ413" s="180">
        <v>0</v>
      </c>
      <c r="BK413" s="180">
        <v>0</v>
      </c>
      <c r="BL413" s="90"/>
      <c r="BN413" s="90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78"/>
    </row>
    <row r="414" spans="2:84" ht="15" hidden="1" customHeight="1" x14ac:dyDescent="0.3">
      <c r="B414" s="90"/>
      <c r="C414" s="212">
        <v>401</v>
      </c>
      <c r="D414" s="212"/>
      <c r="E414" s="212"/>
      <c r="F414" s="245"/>
      <c r="G414" s="212"/>
      <c r="H414" s="212"/>
      <c r="I414" s="212"/>
      <c r="J414" s="270"/>
      <c r="K414" s="270"/>
      <c r="L414" s="251"/>
      <c r="M414" s="245"/>
      <c r="N414" s="217"/>
      <c r="O414" s="212"/>
      <c r="P414" s="269"/>
      <c r="Q414" s="254"/>
      <c r="R414" s="109"/>
      <c r="S414" s="156"/>
      <c r="T414" s="156"/>
      <c r="U414" s="156"/>
      <c r="V414" s="153">
        <f t="shared" si="10"/>
        <v>0</v>
      </c>
      <c r="W414" s="90"/>
      <c r="Y414" s="180">
        <v>0</v>
      </c>
      <c r="Z414" s="180">
        <v>0</v>
      </c>
      <c r="AA414" s="180">
        <v>0</v>
      </c>
      <c r="AB414" s="180">
        <v>0</v>
      </c>
      <c r="AC414" s="180">
        <v>0</v>
      </c>
      <c r="AD414" s="180">
        <v>0</v>
      </c>
      <c r="AE414" s="180">
        <v>0</v>
      </c>
      <c r="AF414" s="180">
        <v>0</v>
      </c>
      <c r="AG414" s="180">
        <v>0</v>
      </c>
      <c r="AH414" s="180">
        <v>0</v>
      </c>
      <c r="AI414" s="180">
        <v>0</v>
      </c>
      <c r="AJ414" s="180">
        <v>0</v>
      </c>
      <c r="AK414" s="180">
        <v>0</v>
      </c>
      <c r="AL414" s="180">
        <v>0</v>
      </c>
      <c r="AM414" s="180">
        <v>0</v>
      </c>
      <c r="AN414" s="180">
        <v>0</v>
      </c>
      <c r="AO414" s="180">
        <v>0</v>
      </c>
      <c r="AP414" s="180">
        <v>0</v>
      </c>
      <c r="AQ414" s="180">
        <v>0</v>
      </c>
      <c r="AR414" s="180">
        <v>0</v>
      </c>
      <c r="AS414" s="180">
        <v>0</v>
      </c>
      <c r="AT414" s="180">
        <v>0</v>
      </c>
      <c r="AU414" s="180">
        <v>0</v>
      </c>
      <c r="AV414" s="180">
        <v>0</v>
      </c>
      <c r="AW414" s="180">
        <v>0</v>
      </c>
      <c r="AX414" s="180">
        <v>0</v>
      </c>
      <c r="AY414" s="90"/>
      <c r="AZ414" s="180">
        <v>0</v>
      </c>
      <c r="BA414" s="180">
        <v>0</v>
      </c>
      <c r="BB414" s="180">
        <v>0</v>
      </c>
      <c r="BC414" s="180">
        <v>0</v>
      </c>
      <c r="BD414" s="180">
        <v>0</v>
      </c>
      <c r="BE414" s="180">
        <v>0</v>
      </c>
      <c r="BF414" s="180">
        <v>0</v>
      </c>
      <c r="BG414" s="181"/>
      <c r="BH414" s="90"/>
      <c r="BI414" s="180">
        <v>0</v>
      </c>
      <c r="BJ414" s="180">
        <v>0</v>
      </c>
      <c r="BK414" s="180">
        <v>0</v>
      </c>
      <c r="BL414" s="90"/>
      <c r="BN414" s="90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78"/>
    </row>
    <row r="415" spans="2:84" ht="15" hidden="1" customHeight="1" x14ac:dyDescent="0.3">
      <c r="B415" s="90"/>
      <c r="C415" s="212">
        <v>402</v>
      </c>
      <c r="D415" s="212"/>
      <c r="E415" s="212"/>
      <c r="F415" s="245"/>
      <c r="G415" s="212"/>
      <c r="H415" s="212"/>
      <c r="I415" s="212"/>
      <c r="J415" s="270"/>
      <c r="K415" s="270"/>
      <c r="L415" s="251"/>
      <c r="M415" s="245"/>
      <c r="N415" s="217"/>
      <c r="O415" s="212"/>
      <c r="P415" s="269"/>
      <c r="Q415" s="254"/>
      <c r="R415" s="109"/>
      <c r="S415" s="156"/>
      <c r="T415" s="156"/>
      <c r="U415" s="156"/>
      <c r="V415" s="153">
        <f t="shared" si="10"/>
        <v>0</v>
      </c>
      <c r="W415" s="90"/>
      <c r="Y415" s="180">
        <v>0</v>
      </c>
      <c r="Z415" s="180">
        <v>0</v>
      </c>
      <c r="AA415" s="180">
        <v>0</v>
      </c>
      <c r="AB415" s="180">
        <v>0</v>
      </c>
      <c r="AC415" s="180">
        <v>0</v>
      </c>
      <c r="AD415" s="180">
        <v>0</v>
      </c>
      <c r="AE415" s="180">
        <v>0</v>
      </c>
      <c r="AF415" s="180">
        <v>0</v>
      </c>
      <c r="AG415" s="180">
        <v>0</v>
      </c>
      <c r="AH415" s="180">
        <v>0</v>
      </c>
      <c r="AI415" s="180">
        <v>0</v>
      </c>
      <c r="AJ415" s="180">
        <v>0</v>
      </c>
      <c r="AK415" s="180">
        <v>0</v>
      </c>
      <c r="AL415" s="180">
        <v>0</v>
      </c>
      <c r="AM415" s="180">
        <v>0</v>
      </c>
      <c r="AN415" s="180">
        <v>0</v>
      </c>
      <c r="AO415" s="180">
        <v>0</v>
      </c>
      <c r="AP415" s="180">
        <v>0</v>
      </c>
      <c r="AQ415" s="180">
        <v>0</v>
      </c>
      <c r="AR415" s="180">
        <v>0</v>
      </c>
      <c r="AS415" s="180">
        <v>0</v>
      </c>
      <c r="AT415" s="180">
        <v>0</v>
      </c>
      <c r="AU415" s="180">
        <v>0</v>
      </c>
      <c r="AV415" s="180">
        <v>0</v>
      </c>
      <c r="AW415" s="180">
        <v>0</v>
      </c>
      <c r="AX415" s="180">
        <v>0</v>
      </c>
      <c r="AY415" s="90"/>
      <c r="AZ415" s="180">
        <v>0</v>
      </c>
      <c r="BA415" s="180">
        <v>0</v>
      </c>
      <c r="BB415" s="180">
        <v>0</v>
      </c>
      <c r="BC415" s="180">
        <v>0</v>
      </c>
      <c r="BD415" s="180">
        <v>0</v>
      </c>
      <c r="BE415" s="180">
        <v>0</v>
      </c>
      <c r="BF415" s="180">
        <v>0</v>
      </c>
      <c r="BG415" s="181"/>
      <c r="BH415" s="90"/>
      <c r="BI415" s="180">
        <v>0</v>
      </c>
      <c r="BJ415" s="180">
        <v>0</v>
      </c>
      <c r="BK415" s="180">
        <v>0</v>
      </c>
      <c r="BL415" s="90"/>
      <c r="BN415" s="90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78"/>
    </row>
    <row r="416" spans="2:84" ht="15" hidden="1" customHeight="1" x14ac:dyDescent="0.3">
      <c r="B416" s="90"/>
      <c r="C416" s="212">
        <v>403</v>
      </c>
      <c r="D416" s="212"/>
      <c r="E416" s="212"/>
      <c r="F416" s="245"/>
      <c r="G416" s="212"/>
      <c r="H416" s="212"/>
      <c r="I416" s="212"/>
      <c r="J416" s="270"/>
      <c r="K416" s="270"/>
      <c r="L416" s="251"/>
      <c r="M416" s="245"/>
      <c r="N416" s="217"/>
      <c r="O416" s="212"/>
      <c r="P416" s="269"/>
      <c r="Q416" s="254"/>
      <c r="R416" s="109"/>
      <c r="S416" s="156"/>
      <c r="T416" s="156"/>
      <c r="U416" s="156"/>
      <c r="V416" s="153">
        <f t="shared" si="10"/>
        <v>0</v>
      </c>
      <c r="W416" s="90"/>
      <c r="Y416" s="180">
        <v>0</v>
      </c>
      <c r="Z416" s="180">
        <v>0</v>
      </c>
      <c r="AA416" s="180">
        <v>0</v>
      </c>
      <c r="AB416" s="180">
        <v>0</v>
      </c>
      <c r="AC416" s="180">
        <v>0</v>
      </c>
      <c r="AD416" s="180">
        <v>0</v>
      </c>
      <c r="AE416" s="180">
        <v>0</v>
      </c>
      <c r="AF416" s="180">
        <v>0</v>
      </c>
      <c r="AG416" s="180">
        <v>0</v>
      </c>
      <c r="AH416" s="180">
        <v>0</v>
      </c>
      <c r="AI416" s="180">
        <v>0</v>
      </c>
      <c r="AJ416" s="180">
        <v>0</v>
      </c>
      <c r="AK416" s="180">
        <v>0</v>
      </c>
      <c r="AL416" s="180">
        <v>0</v>
      </c>
      <c r="AM416" s="180">
        <v>0</v>
      </c>
      <c r="AN416" s="180">
        <v>0</v>
      </c>
      <c r="AO416" s="180">
        <v>0</v>
      </c>
      <c r="AP416" s="180">
        <v>0</v>
      </c>
      <c r="AQ416" s="180">
        <v>0</v>
      </c>
      <c r="AR416" s="180">
        <v>0</v>
      </c>
      <c r="AS416" s="180">
        <v>0</v>
      </c>
      <c r="AT416" s="180">
        <v>0</v>
      </c>
      <c r="AU416" s="180">
        <v>0</v>
      </c>
      <c r="AV416" s="180">
        <v>0</v>
      </c>
      <c r="AW416" s="180">
        <v>0</v>
      </c>
      <c r="AX416" s="180">
        <v>0</v>
      </c>
      <c r="AY416" s="90"/>
      <c r="AZ416" s="180">
        <v>0</v>
      </c>
      <c r="BA416" s="180">
        <v>0</v>
      </c>
      <c r="BB416" s="180">
        <v>0</v>
      </c>
      <c r="BC416" s="180">
        <v>0</v>
      </c>
      <c r="BD416" s="180">
        <v>0</v>
      </c>
      <c r="BE416" s="180">
        <v>0</v>
      </c>
      <c r="BF416" s="180">
        <v>0</v>
      </c>
      <c r="BG416" s="181"/>
      <c r="BH416" s="90"/>
      <c r="BI416" s="180">
        <v>0</v>
      </c>
      <c r="BJ416" s="180">
        <v>0</v>
      </c>
      <c r="BK416" s="180">
        <v>0</v>
      </c>
      <c r="BL416" s="90"/>
      <c r="BN416" s="90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78"/>
    </row>
    <row r="417" spans="2:84" ht="15" hidden="1" customHeight="1" x14ac:dyDescent="0.3">
      <c r="B417" s="90"/>
      <c r="C417" s="212">
        <v>404</v>
      </c>
      <c r="D417" s="212"/>
      <c r="E417" s="212"/>
      <c r="F417" s="245"/>
      <c r="G417" s="212"/>
      <c r="H417" s="212"/>
      <c r="I417" s="212"/>
      <c r="J417" s="270"/>
      <c r="K417" s="270"/>
      <c r="L417" s="251"/>
      <c r="M417" s="245"/>
      <c r="N417" s="217"/>
      <c r="O417" s="212"/>
      <c r="P417" s="269"/>
      <c r="Q417" s="254"/>
      <c r="R417" s="109"/>
      <c r="S417" s="156"/>
      <c r="T417" s="156"/>
      <c r="U417" s="156"/>
      <c r="V417" s="153">
        <f t="shared" si="10"/>
        <v>0</v>
      </c>
      <c r="W417" s="90"/>
      <c r="Y417" s="180">
        <v>0</v>
      </c>
      <c r="Z417" s="180">
        <v>0</v>
      </c>
      <c r="AA417" s="180">
        <v>0</v>
      </c>
      <c r="AB417" s="180">
        <v>0</v>
      </c>
      <c r="AC417" s="180">
        <v>0</v>
      </c>
      <c r="AD417" s="180">
        <v>0</v>
      </c>
      <c r="AE417" s="180">
        <v>0</v>
      </c>
      <c r="AF417" s="180">
        <v>0</v>
      </c>
      <c r="AG417" s="180">
        <v>0</v>
      </c>
      <c r="AH417" s="180">
        <v>0</v>
      </c>
      <c r="AI417" s="180">
        <v>0</v>
      </c>
      <c r="AJ417" s="180">
        <v>0</v>
      </c>
      <c r="AK417" s="180">
        <v>0</v>
      </c>
      <c r="AL417" s="180">
        <v>0</v>
      </c>
      <c r="AM417" s="180">
        <v>0</v>
      </c>
      <c r="AN417" s="180">
        <v>0</v>
      </c>
      <c r="AO417" s="180">
        <v>0</v>
      </c>
      <c r="AP417" s="180">
        <v>0</v>
      </c>
      <c r="AQ417" s="180">
        <v>0</v>
      </c>
      <c r="AR417" s="180">
        <v>0</v>
      </c>
      <c r="AS417" s="180">
        <v>0</v>
      </c>
      <c r="AT417" s="180">
        <v>0</v>
      </c>
      <c r="AU417" s="180">
        <v>0</v>
      </c>
      <c r="AV417" s="180">
        <v>0</v>
      </c>
      <c r="AW417" s="180">
        <v>0</v>
      </c>
      <c r="AX417" s="180">
        <v>0</v>
      </c>
      <c r="AY417" s="90"/>
      <c r="AZ417" s="180">
        <v>0</v>
      </c>
      <c r="BA417" s="180">
        <v>0</v>
      </c>
      <c r="BB417" s="180">
        <v>0</v>
      </c>
      <c r="BC417" s="180">
        <v>0</v>
      </c>
      <c r="BD417" s="180">
        <v>0</v>
      </c>
      <c r="BE417" s="180">
        <v>0</v>
      </c>
      <c r="BF417" s="180">
        <v>0</v>
      </c>
      <c r="BG417" s="181"/>
      <c r="BH417" s="90"/>
      <c r="BI417" s="180">
        <v>0</v>
      </c>
      <c r="BJ417" s="180">
        <v>0</v>
      </c>
      <c r="BK417" s="180">
        <v>0</v>
      </c>
      <c r="BL417" s="90"/>
      <c r="BN417" s="90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78"/>
    </row>
    <row r="418" spans="2:84" ht="15" hidden="1" customHeight="1" x14ac:dyDescent="0.3">
      <c r="B418" s="90"/>
      <c r="C418" s="212">
        <v>405</v>
      </c>
      <c r="D418" s="212"/>
      <c r="E418" s="212"/>
      <c r="F418" s="245"/>
      <c r="G418" s="212"/>
      <c r="H418" s="212"/>
      <c r="I418" s="212"/>
      <c r="J418" s="270"/>
      <c r="K418" s="270"/>
      <c r="L418" s="251"/>
      <c r="M418" s="245"/>
      <c r="N418" s="217"/>
      <c r="O418" s="212"/>
      <c r="P418" s="269"/>
      <c r="Q418" s="254"/>
      <c r="R418" s="109"/>
      <c r="S418" s="156"/>
      <c r="T418" s="156"/>
      <c r="U418" s="156"/>
      <c r="V418" s="153">
        <f t="shared" si="10"/>
        <v>0</v>
      </c>
      <c r="W418" s="90"/>
      <c r="Y418" s="180">
        <v>0</v>
      </c>
      <c r="Z418" s="180">
        <v>0</v>
      </c>
      <c r="AA418" s="180">
        <v>0</v>
      </c>
      <c r="AB418" s="180">
        <v>0</v>
      </c>
      <c r="AC418" s="180">
        <v>0</v>
      </c>
      <c r="AD418" s="180">
        <v>0</v>
      </c>
      <c r="AE418" s="180">
        <v>0</v>
      </c>
      <c r="AF418" s="180">
        <v>0</v>
      </c>
      <c r="AG418" s="180">
        <v>0</v>
      </c>
      <c r="AH418" s="180">
        <v>0</v>
      </c>
      <c r="AI418" s="180">
        <v>0</v>
      </c>
      <c r="AJ418" s="180">
        <v>0</v>
      </c>
      <c r="AK418" s="180">
        <v>0</v>
      </c>
      <c r="AL418" s="180">
        <v>0</v>
      </c>
      <c r="AM418" s="180">
        <v>0</v>
      </c>
      <c r="AN418" s="180">
        <v>0</v>
      </c>
      <c r="AO418" s="180">
        <v>0</v>
      </c>
      <c r="AP418" s="180">
        <v>0</v>
      </c>
      <c r="AQ418" s="180">
        <v>0</v>
      </c>
      <c r="AR418" s="180">
        <v>0</v>
      </c>
      <c r="AS418" s="180">
        <v>0</v>
      </c>
      <c r="AT418" s="180">
        <v>0</v>
      </c>
      <c r="AU418" s="180">
        <v>0</v>
      </c>
      <c r="AV418" s="180">
        <v>0</v>
      </c>
      <c r="AW418" s="180">
        <v>0</v>
      </c>
      <c r="AX418" s="180">
        <v>0</v>
      </c>
      <c r="AY418" s="90"/>
      <c r="AZ418" s="180">
        <v>0</v>
      </c>
      <c r="BA418" s="180">
        <v>0</v>
      </c>
      <c r="BB418" s="180">
        <v>0</v>
      </c>
      <c r="BC418" s="180">
        <v>0</v>
      </c>
      <c r="BD418" s="180">
        <v>0</v>
      </c>
      <c r="BE418" s="180">
        <v>0</v>
      </c>
      <c r="BF418" s="180">
        <v>0</v>
      </c>
      <c r="BG418" s="181"/>
      <c r="BH418" s="90"/>
      <c r="BI418" s="180">
        <v>0</v>
      </c>
      <c r="BJ418" s="180">
        <v>0</v>
      </c>
      <c r="BK418" s="180">
        <v>0</v>
      </c>
      <c r="BL418" s="90"/>
      <c r="BN418" s="90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78"/>
    </row>
    <row r="419" spans="2:84" ht="15" hidden="1" customHeight="1" x14ac:dyDescent="0.3">
      <c r="B419" s="90"/>
      <c r="C419" s="212">
        <v>406</v>
      </c>
      <c r="D419" s="212"/>
      <c r="E419" s="212"/>
      <c r="F419" s="245"/>
      <c r="G419" s="212"/>
      <c r="H419" s="212"/>
      <c r="I419" s="212"/>
      <c r="J419" s="270"/>
      <c r="K419" s="270"/>
      <c r="L419" s="251"/>
      <c r="M419" s="245"/>
      <c r="N419" s="217"/>
      <c r="O419" s="212"/>
      <c r="P419" s="269"/>
      <c r="Q419" s="254"/>
      <c r="R419" s="109"/>
      <c r="S419" s="156"/>
      <c r="T419" s="156"/>
      <c r="U419" s="156"/>
      <c r="V419" s="153">
        <f t="shared" si="10"/>
        <v>0</v>
      </c>
      <c r="W419" s="90"/>
      <c r="Y419" s="180">
        <v>0</v>
      </c>
      <c r="Z419" s="180">
        <v>0</v>
      </c>
      <c r="AA419" s="180">
        <v>0</v>
      </c>
      <c r="AB419" s="180">
        <v>0</v>
      </c>
      <c r="AC419" s="180">
        <v>0</v>
      </c>
      <c r="AD419" s="180">
        <v>0</v>
      </c>
      <c r="AE419" s="180">
        <v>0</v>
      </c>
      <c r="AF419" s="180">
        <v>0</v>
      </c>
      <c r="AG419" s="180">
        <v>0</v>
      </c>
      <c r="AH419" s="180">
        <v>0</v>
      </c>
      <c r="AI419" s="180">
        <v>0</v>
      </c>
      <c r="AJ419" s="180">
        <v>0</v>
      </c>
      <c r="AK419" s="180">
        <v>0</v>
      </c>
      <c r="AL419" s="180">
        <v>0</v>
      </c>
      <c r="AM419" s="180">
        <v>0</v>
      </c>
      <c r="AN419" s="180">
        <v>0</v>
      </c>
      <c r="AO419" s="180">
        <v>0</v>
      </c>
      <c r="AP419" s="180">
        <v>0</v>
      </c>
      <c r="AQ419" s="180">
        <v>0</v>
      </c>
      <c r="AR419" s="180">
        <v>0</v>
      </c>
      <c r="AS419" s="180">
        <v>0</v>
      </c>
      <c r="AT419" s="180">
        <v>0</v>
      </c>
      <c r="AU419" s="180">
        <v>0</v>
      </c>
      <c r="AV419" s="180">
        <v>0</v>
      </c>
      <c r="AW419" s="180">
        <v>0</v>
      </c>
      <c r="AX419" s="180">
        <v>0</v>
      </c>
      <c r="AY419" s="90"/>
      <c r="AZ419" s="180">
        <v>0</v>
      </c>
      <c r="BA419" s="180">
        <v>0</v>
      </c>
      <c r="BB419" s="180">
        <v>0</v>
      </c>
      <c r="BC419" s="180">
        <v>0</v>
      </c>
      <c r="BD419" s="180">
        <v>0</v>
      </c>
      <c r="BE419" s="180">
        <v>0</v>
      </c>
      <c r="BF419" s="180">
        <v>0</v>
      </c>
      <c r="BG419" s="181"/>
      <c r="BH419" s="90"/>
      <c r="BI419" s="180">
        <v>0</v>
      </c>
      <c r="BJ419" s="180">
        <v>0</v>
      </c>
      <c r="BK419" s="180">
        <v>0</v>
      </c>
      <c r="BL419" s="90"/>
      <c r="BN419" s="90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78"/>
    </row>
    <row r="420" spans="2:84" ht="15" hidden="1" customHeight="1" x14ac:dyDescent="0.3">
      <c r="B420" s="90"/>
      <c r="C420" s="212">
        <v>407</v>
      </c>
      <c r="D420" s="212"/>
      <c r="E420" s="212"/>
      <c r="F420" s="245"/>
      <c r="G420" s="212"/>
      <c r="H420" s="212"/>
      <c r="I420" s="212"/>
      <c r="J420" s="270"/>
      <c r="K420" s="270"/>
      <c r="L420" s="251"/>
      <c r="M420" s="245"/>
      <c r="N420" s="217"/>
      <c r="O420" s="212"/>
      <c r="P420" s="269"/>
      <c r="Q420" s="254"/>
      <c r="R420" s="109"/>
      <c r="S420" s="156"/>
      <c r="T420" s="156"/>
      <c r="U420" s="156"/>
      <c r="V420" s="153">
        <f t="shared" si="10"/>
        <v>0</v>
      </c>
      <c r="W420" s="90"/>
      <c r="Y420" s="180">
        <v>0</v>
      </c>
      <c r="Z420" s="180">
        <v>0</v>
      </c>
      <c r="AA420" s="180">
        <v>0</v>
      </c>
      <c r="AB420" s="180">
        <v>0</v>
      </c>
      <c r="AC420" s="180">
        <v>0</v>
      </c>
      <c r="AD420" s="180">
        <v>0</v>
      </c>
      <c r="AE420" s="180">
        <v>0</v>
      </c>
      <c r="AF420" s="180">
        <v>0</v>
      </c>
      <c r="AG420" s="180">
        <v>0</v>
      </c>
      <c r="AH420" s="180">
        <v>0</v>
      </c>
      <c r="AI420" s="180">
        <v>0</v>
      </c>
      <c r="AJ420" s="180">
        <v>0</v>
      </c>
      <c r="AK420" s="180">
        <v>0</v>
      </c>
      <c r="AL420" s="180">
        <v>0</v>
      </c>
      <c r="AM420" s="180">
        <v>0</v>
      </c>
      <c r="AN420" s="180">
        <v>0</v>
      </c>
      <c r="AO420" s="180">
        <v>0</v>
      </c>
      <c r="AP420" s="180">
        <v>0</v>
      </c>
      <c r="AQ420" s="180">
        <v>0</v>
      </c>
      <c r="AR420" s="180">
        <v>0</v>
      </c>
      <c r="AS420" s="180">
        <v>0</v>
      </c>
      <c r="AT420" s="180">
        <v>0</v>
      </c>
      <c r="AU420" s="180">
        <v>0</v>
      </c>
      <c r="AV420" s="180">
        <v>0</v>
      </c>
      <c r="AW420" s="180">
        <v>0</v>
      </c>
      <c r="AX420" s="180">
        <v>0</v>
      </c>
      <c r="AY420" s="90"/>
      <c r="AZ420" s="180">
        <v>0</v>
      </c>
      <c r="BA420" s="180">
        <v>0</v>
      </c>
      <c r="BB420" s="180">
        <v>0</v>
      </c>
      <c r="BC420" s="180">
        <v>0</v>
      </c>
      <c r="BD420" s="180">
        <v>0</v>
      </c>
      <c r="BE420" s="180">
        <v>0</v>
      </c>
      <c r="BF420" s="180">
        <v>0</v>
      </c>
      <c r="BG420" s="181"/>
      <c r="BH420" s="90"/>
      <c r="BI420" s="180">
        <v>0</v>
      </c>
      <c r="BJ420" s="180">
        <v>0</v>
      </c>
      <c r="BK420" s="180">
        <v>0</v>
      </c>
      <c r="BL420" s="90"/>
      <c r="BN420" s="90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78"/>
    </row>
    <row r="421" spans="2:84" ht="15" hidden="1" customHeight="1" x14ac:dyDescent="0.3">
      <c r="B421" s="90"/>
      <c r="C421" s="212">
        <v>408</v>
      </c>
      <c r="D421" s="212"/>
      <c r="E421" s="212"/>
      <c r="F421" s="245"/>
      <c r="G421" s="212"/>
      <c r="H421" s="212"/>
      <c r="I421" s="212"/>
      <c r="J421" s="270"/>
      <c r="K421" s="270"/>
      <c r="L421" s="251"/>
      <c r="M421" s="245"/>
      <c r="N421" s="217"/>
      <c r="O421" s="212"/>
      <c r="P421" s="269"/>
      <c r="Q421" s="254"/>
      <c r="R421" s="109"/>
      <c r="S421" s="156"/>
      <c r="T421" s="156"/>
      <c r="U421" s="156"/>
      <c r="V421" s="153">
        <f t="shared" si="10"/>
        <v>0</v>
      </c>
      <c r="W421" s="90"/>
      <c r="Y421" s="180">
        <v>0</v>
      </c>
      <c r="Z421" s="180">
        <v>0</v>
      </c>
      <c r="AA421" s="180">
        <v>0</v>
      </c>
      <c r="AB421" s="180">
        <v>0</v>
      </c>
      <c r="AC421" s="180">
        <v>0</v>
      </c>
      <c r="AD421" s="180">
        <v>0</v>
      </c>
      <c r="AE421" s="180">
        <v>0</v>
      </c>
      <c r="AF421" s="180">
        <v>0</v>
      </c>
      <c r="AG421" s="180">
        <v>0</v>
      </c>
      <c r="AH421" s="180">
        <v>0</v>
      </c>
      <c r="AI421" s="180">
        <v>0</v>
      </c>
      <c r="AJ421" s="180">
        <v>0</v>
      </c>
      <c r="AK421" s="180">
        <v>0</v>
      </c>
      <c r="AL421" s="180">
        <v>0</v>
      </c>
      <c r="AM421" s="180">
        <v>0</v>
      </c>
      <c r="AN421" s="180">
        <v>0</v>
      </c>
      <c r="AO421" s="180">
        <v>0</v>
      </c>
      <c r="AP421" s="180">
        <v>0</v>
      </c>
      <c r="AQ421" s="180">
        <v>0</v>
      </c>
      <c r="AR421" s="180">
        <v>0</v>
      </c>
      <c r="AS421" s="180">
        <v>0</v>
      </c>
      <c r="AT421" s="180">
        <v>0</v>
      </c>
      <c r="AU421" s="180">
        <v>0</v>
      </c>
      <c r="AV421" s="180">
        <v>0</v>
      </c>
      <c r="AW421" s="180">
        <v>0</v>
      </c>
      <c r="AX421" s="180">
        <v>0</v>
      </c>
      <c r="AY421" s="90"/>
      <c r="AZ421" s="180">
        <v>0</v>
      </c>
      <c r="BA421" s="180">
        <v>0</v>
      </c>
      <c r="BB421" s="180">
        <v>0</v>
      </c>
      <c r="BC421" s="180">
        <v>0</v>
      </c>
      <c r="BD421" s="180">
        <v>0</v>
      </c>
      <c r="BE421" s="180">
        <v>0</v>
      </c>
      <c r="BF421" s="180">
        <v>0</v>
      </c>
      <c r="BG421" s="181"/>
      <c r="BH421" s="90"/>
      <c r="BI421" s="180">
        <v>0</v>
      </c>
      <c r="BJ421" s="180">
        <v>0</v>
      </c>
      <c r="BK421" s="180">
        <v>0</v>
      </c>
      <c r="BL421" s="90"/>
      <c r="BN421" s="90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78"/>
    </row>
    <row r="422" spans="2:84" ht="15" hidden="1" customHeight="1" x14ac:dyDescent="0.3">
      <c r="B422" s="90"/>
      <c r="C422" s="212">
        <v>409</v>
      </c>
      <c r="D422" s="212"/>
      <c r="E422" s="212"/>
      <c r="F422" s="245"/>
      <c r="G422" s="212"/>
      <c r="H422" s="212"/>
      <c r="I422" s="212"/>
      <c r="J422" s="270"/>
      <c r="K422" s="270"/>
      <c r="L422" s="251"/>
      <c r="M422" s="245"/>
      <c r="N422" s="217"/>
      <c r="O422" s="212"/>
      <c r="P422" s="254"/>
      <c r="Q422" s="254"/>
      <c r="R422" s="109"/>
      <c r="S422" s="156"/>
      <c r="T422" s="156"/>
      <c r="U422" s="156"/>
      <c r="V422" s="153">
        <f t="shared" si="10"/>
        <v>0</v>
      </c>
      <c r="W422" s="90"/>
      <c r="Y422" s="180">
        <v>0</v>
      </c>
      <c r="Z422" s="180">
        <v>0</v>
      </c>
      <c r="AA422" s="180">
        <v>0</v>
      </c>
      <c r="AB422" s="180">
        <v>0</v>
      </c>
      <c r="AC422" s="180">
        <v>0</v>
      </c>
      <c r="AD422" s="180">
        <v>0</v>
      </c>
      <c r="AE422" s="180">
        <v>0</v>
      </c>
      <c r="AF422" s="180">
        <v>0</v>
      </c>
      <c r="AG422" s="180">
        <v>0</v>
      </c>
      <c r="AH422" s="180">
        <v>0</v>
      </c>
      <c r="AI422" s="180">
        <v>0</v>
      </c>
      <c r="AJ422" s="180">
        <v>0</v>
      </c>
      <c r="AK422" s="180">
        <v>0</v>
      </c>
      <c r="AL422" s="180">
        <v>0</v>
      </c>
      <c r="AM422" s="180">
        <v>0</v>
      </c>
      <c r="AN422" s="180">
        <v>0</v>
      </c>
      <c r="AO422" s="180">
        <v>0</v>
      </c>
      <c r="AP422" s="180">
        <v>0</v>
      </c>
      <c r="AQ422" s="180">
        <v>0</v>
      </c>
      <c r="AR422" s="180">
        <v>0</v>
      </c>
      <c r="AS422" s="180">
        <v>0</v>
      </c>
      <c r="AT422" s="180">
        <v>0</v>
      </c>
      <c r="AU422" s="180">
        <v>0</v>
      </c>
      <c r="AV422" s="180">
        <v>0</v>
      </c>
      <c r="AW422" s="180">
        <v>0</v>
      </c>
      <c r="AX422" s="180">
        <v>0</v>
      </c>
      <c r="AY422" s="90"/>
      <c r="AZ422" s="180">
        <v>0</v>
      </c>
      <c r="BA422" s="180">
        <v>0</v>
      </c>
      <c r="BB422" s="180">
        <v>0</v>
      </c>
      <c r="BC422" s="180">
        <v>0</v>
      </c>
      <c r="BD422" s="180">
        <v>0</v>
      </c>
      <c r="BE422" s="180">
        <v>0</v>
      </c>
      <c r="BF422" s="180">
        <v>0</v>
      </c>
      <c r="BG422" s="181"/>
      <c r="BH422" s="90"/>
      <c r="BI422" s="180">
        <v>0</v>
      </c>
      <c r="BJ422" s="180">
        <v>0</v>
      </c>
      <c r="BK422" s="180">
        <v>0</v>
      </c>
      <c r="BL422" s="90"/>
      <c r="BN422" s="90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78"/>
    </row>
    <row r="423" spans="2:84" ht="15" hidden="1" customHeight="1" x14ac:dyDescent="0.3">
      <c r="B423" s="90"/>
      <c r="C423" s="212">
        <v>410</v>
      </c>
      <c r="D423" s="212"/>
      <c r="E423" s="212"/>
      <c r="F423" s="245"/>
      <c r="G423" s="212"/>
      <c r="H423" s="212"/>
      <c r="I423" s="212"/>
      <c r="J423" s="270"/>
      <c r="K423" s="270"/>
      <c r="L423" s="251"/>
      <c r="M423" s="245"/>
      <c r="N423" s="217"/>
      <c r="O423" s="212"/>
      <c r="P423" s="269"/>
      <c r="Q423" s="254"/>
      <c r="R423" s="109"/>
      <c r="S423" s="156"/>
      <c r="T423" s="156"/>
      <c r="U423" s="156"/>
      <c r="V423" s="153">
        <f t="shared" si="10"/>
        <v>0</v>
      </c>
      <c r="W423" s="90"/>
      <c r="Y423" s="180">
        <v>0</v>
      </c>
      <c r="Z423" s="180">
        <v>0</v>
      </c>
      <c r="AA423" s="180">
        <v>0</v>
      </c>
      <c r="AB423" s="180">
        <v>0</v>
      </c>
      <c r="AC423" s="180">
        <v>0</v>
      </c>
      <c r="AD423" s="180">
        <v>0</v>
      </c>
      <c r="AE423" s="180">
        <v>0</v>
      </c>
      <c r="AF423" s="180">
        <v>0</v>
      </c>
      <c r="AG423" s="180">
        <v>0</v>
      </c>
      <c r="AH423" s="180">
        <v>0</v>
      </c>
      <c r="AI423" s="180">
        <v>0</v>
      </c>
      <c r="AJ423" s="180">
        <v>0</v>
      </c>
      <c r="AK423" s="180">
        <v>0</v>
      </c>
      <c r="AL423" s="180">
        <v>0</v>
      </c>
      <c r="AM423" s="180">
        <v>0</v>
      </c>
      <c r="AN423" s="180">
        <v>0</v>
      </c>
      <c r="AO423" s="180">
        <v>0</v>
      </c>
      <c r="AP423" s="180">
        <v>0</v>
      </c>
      <c r="AQ423" s="180">
        <v>0</v>
      </c>
      <c r="AR423" s="180">
        <v>0</v>
      </c>
      <c r="AS423" s="180">
        <v>0</v>
      </c>
      <c r="AT423" s="180">
        <v>0</v>
      </c>
      <c r="AU423" s="180">
        <v>0</v>
      </c>
      <c r="AV423" s="180">
        <v>0</v>
      </c>
      <c r="AW423" s="180">
        <v>0</v>
      </c>
      <c r="AX423" s="180">
        <v>0</v>
      </c>
      <c r="AY423" s="90"/>
      <c r="AZ423" s="180">
        <v>0</v>
      </c>
      <c r="BA423" s="180">
        <v>0</v>
      </c>
      <c r="BB423" s="180">
        <v>0</v>
      </c>
      <c r="BC423" s="180">
        <v>0</v>
      </c>
      <c r="BD423" s="180">
        <v>0</v>
      </c>
      <c r="BE423" s="180">
        <v>0</v>
      </c>
      <c r="BF423" s="180">
        <v>0</v>
      </c>
      <c r="BG423" s="181"/>
      <c r="BH423" s="90"/>
      <c r="BI423" s="180">
        <v>0</v>
      </c>
      <c r="BJ423" s="180">
        <v>0</v>
      </c>
      <c r="BK423" s="180">
        <v>0</v>
      </c>
      <c r="BL423" s="90"/>
      <c r="BN423" s="90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78"/>
    </row>
    <row r="424" spans="2:84" ht="15" hidden="1" customHeight="1" x14ac:dyDescent="0.3">
      <c r="B424" s="90"/>
      <c r="C424" s="212">
        <v>411</v>
      </c>
      <c r="D424" s="212"/>
      <c r="E424" s="212"/>
      <c r="F424" s="245"/>
      <c r="G424" s="212"/>
      <c r="H424" s="212"/>
      <c r="I424" s="212"/>
      <c r="J424" s="270"/>
      <c r="K424" s="270"/>
      <c r="L424" s="251"/>
      <c r="M424" s="245"/>
      <c r="N424" s="217"/>
      <c r="O424" s="212"/>
      <c r="P424" s="269"/>
      <c r="Q424" s="254"/>
      <c r="R424" s="109"/>
      <c r="S424" s="156"/>
      <c r="T424" s="156"/>
      <c r="U424" s="156"/>
      <c r="V424" s="153">
        <f t="shared" si="10"/>
        <v>0</v>
      </c>
      <c r="W424" s="90"/>
      <c r="Y424" s="180">
        <v>0</v>
      </c>
      <c r="Z424" s="180">
        <v>0</v>
      </c>
      <c r="AA424" s="180">
        <v>0</v>
      </c>
      <c r="AB424" s="180">
        <v>0</v>
      </c>
      <c r="AC424" s="180">
        <v>0</v>
      </c>
      <c r="AD424" s="180">
        <v>0</v>
      </c>
      <c r="AE424" s="180">
        <v>0</v>
      </c>
      <c r="AF424" s="180">
        <v>0</v>
      </c>
      <c r="AG424" s="180">
        <v>0</v>
      </c>
      <c r="AH424" s="180">
        <v>0</v>
      </c>
      <c r="AI424" s="180">
        <v>0</v>
      </c>
      <c r="AJ424" s="180">
        <v>0</v>
      </c>
      <c r="AK424" s="180">
        <v>0</v>
      </c>
      <c r="AL424" s="180">
        <v>0</v>
      </c>
      <c r="AM424" s="180">
        <v>0</v>
      </c>
      <c r="AN424" s="180">
        <v>0</v>
      </c>
      <c r="AO424" s="180">
        <v>0</v>
      </c>
      <c r="AP424" s="180">
        <v>0</v>
      </c>
      <c r="AQ424" s="180">
        <v>0</v>
      </c>
      <c r="AR424" s="180">
        <v>0</v>
      </c>
      <c r="AS424" s="180">
        <v>0</v>
      </c>
      <c r="AT424" s="180">
        <v>0</v>
      </c>
      <c r="AU424" s="180">
        <v>0</v>
      </c>
      <c r="AV424" s="180">
        <v>0</v>
      </c>
      <c r="AW424" s="180">
        <v>0</v>
      </c>
      <c r="AX424" s="180">
        <v>0</v>
      </c>
      <c r="AY424" s="90"/>
      <c r="AZ424" s="180">
        <v>0</v>
      </c>
      <c r="BA424" s="180">
        <v>0</v>
      </c>
      <c r="BB424" s="180">
        <v>0</v>
      </c>
      <c r="BC424" s="180">
        <v>0</v>
      </c>
      <c r="BD424" s="180">
        <v>0</v>
      </c>
      <c r="BE424" s="180">
        <v>0</v>
      </c>
      <c r="BF424" s="180">
        <v>0</v>
      </c>
      <c r="BG424" s="181"/>
      <c r="BH424" s="90"/>
      <c r="BI424" s="180">
        <v>0</v>
      </c>
      <c r="BJ424" s="180">
        <v>0</v>
      </c>
      <c r="BK424" s="180">
        <v>0</v>
      </c>
      <c r="BL424" s="90"/>
      <c r="BN424" s="90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78"/>
    </row>
    <row r="425" spans="2:84" ht="15" hidden="1" customHeight="1" x14ac:dyDescent="0.3">
      <c r="B425" s="90"/>
      <c r="C425" s="212">
        <v>412</v>
      </c>
      <c r="D425" s="212"/>
      <c r="E425" s="212"/>
      <c r="F425" s="245"/>
      <c r="G425" s="212"/>
      <c r="H425" s="212"/>
      <c r="I425" s="212"/>
      <c r="J425" s="270"/>
      <c r="K425" s="270"/>
      <c r="L425" s="251"/>
      <c r="M425" s="245"/>
      <c r="N425" s="217"/>
      <c r="O425" s="212"/>
      <c r="P425" s="269"/>
      <c r="Q425" s="254"/>
      <c r="R425" s="109"/>
      <c r="S425" s="156"/>
      <c r="T425" s="156"/>
      <c r="U425" s="156"/>
      <c r="V425" s="153">
        <f t="shared" si="10"/>
        <v>0</v>
      </c>
      <c r="W425" s="90"/>
      <c r="Y425" s="180">
        <v>0</v>
      </c>
      <c r="Z425" s="180">
        <v>0</v>
      </c>
      <c r="AA425" s="180">
        <v>0</v>
      </c>
      <c r="AB425" s="180">
        <v>0</v>
      </c>
      <c r="AC425" s="180">
        <v>0</v>
      </c>
      <c r="AD425" s="180">
        <v>0</v>
      </c>
      <c r="AE425" s="180">
        <v>0</v>
      </c>
      <c r="AF425" s="180">
        <v>0</v>
      </c>
      <c r="AG425" s="180">
        <v>0</v>
      </c>
      <c r="AH425" s="180">
        <v>0</v>
      </c>
      <c r="AI425" s="180">
        <v>0</v>
      </c>
      <c r="AJ425" s="180">
        <v>0</v>
      </c>
      <c r="AK425" s="180">
        <v>0</v>
      </c>
      <c r="AL425" s="180">
        <v>0</v>
      </c>
      <c r="AM425" s="180">
        <v>0</v>
      </c>
      <c r="AN425" s="180">
        <v>0</v>
      </c>
      <c r="AO425" s="180">
        <v>0</v>
      </c>
      <c r="AP425" s="180">
        <v>0</v>
      </c>
      <c r="AQ425" s="180">
        <v>0</v>
      </c>
      <c r="AR425" s="180">
        <v>0</v>
      </c>
      <c r="AS425" s="180">
        <v>0</v>
      </c>
      <c r="AT425" s="180">
        <v>0</v>
      </c>
      <c r="AU425" s="180">
        <v>0</v>
      </c>
      <c r="AV425" s="180">
        <v>0</v>
      </c>
      <c r="AW425" s="180">
        <v>0</v>
      </c>
      <c r="AX425" s="180">
        <v>0</v>
      </c>
      <c r="AY425" s="90"/>
      <c r="AZ425" s="180">
        <v>0</v>
      </c>
      <c r="BA425" s="180">
        <v>0</v>
      </c>
      <c r="BB425" s="180">
        <v>0</v>
      </c>
      <c r="BC425" s="180">
        <v>0</v>
      </c>
      <c r="BD425" s="180">
        <v>0</v>
      </c>
      <c r="BE425" s="180">
        <v>0</v>
      </c>
      <c r="BF425" s="180">
        <v>0</v>
      </c>
      <c r="BG425" s="181"/>
      <c r="BH425" s="90"/>
      <c r="BI425" s="180">
        <v>0</v>
      </c>
      <c r="BJ425" s="180">
        <v>0</v>
      </c>
      <c r="BK425" s="180">
        <v>0</v>
      </c>
      <c r="BL425" s="90"/>
      <c r="BN425" s="90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78"/>
    </row>
    <row r="426" spans="2:84" ht="15" hidden="1" customHeight="1" x14ac:dyDescent="0.3">
      <c r="B426" s="90"/>
      <c r="C426" s="212">
        <v>413</v>
      </c>
      <c r="D426" s="212"/>
      <c r="E426" s="212"/>
      <c r="F426" s="245"/>
      <c r="G426" s="212"/>
      <c r="H426" s="212"/>
      <c r="I426" s="212"/>
      <c r="J426" s="270"/>
      <c r="K426" s="270"/>
      <c r="L426" s="251"/>
      <c r="M426" s="245"/>
      <c r="N426" s="217"/>
      <c r="O426" s="212"/>
      <c r="P426" s="269"/>
      <c r="Q426" s="254"/>
      <c r="R426" s="109"/>
      <c r="S426" s="156"/>
      <c r="T426" s="156"/>
      <c r="U426" s="156"/>
      <c r="V426" s="153">
        <f t="shared" si="10"/>
        <v>0</v>
      </c>
      <c r="W426" s="90"/>
      <c r="Y426" s="180">
        <v>0</v>
      </c>
      <c r="Z426" s="180">
        <v>0</v>
      </c>
      <c r="AA426" s="180">
        <v>0</v>
      </c>
      <c r="AB426" s="180">
        <v>0</v>
      </c>
      <c r="AC426" s="180">
        <v>0</v>
      </c>
      <c r="AD426" s="180">
        <v>0</v>
      </c>
      <c r="AE426" s="180">
        <v>0</v>
      </c>
      <c r="AF426" s="180">
        <v>0</v>
      </c>
      <c r="AG426" s="180">
        <v>0</v>
      </c>
      <c r="AH426" s="180">
        <v>0</v>
      </c>
      <c r="AI426" s="180">
        <v>0</v>
      </c>
      <c r="AJ426" s="180">
        <v>0</v>
      </c>
      <c r="AK426" s="180">
        <v>0</v>
      </c>
      <c r="AL426" s="180">
        <v>0</v>
      </c>
      <c r="AM426" s="180">
        <v>0</v>
      </c>
      <c r="AN426" s="180">
        <v>0</v>
      </c>
      <c r="AO426" s="180">
        <v>0</v>
      </c>
      <c r="AP426" s="180">
        <v>0</v>
      </c>
      <c r="AQ426" s="180">
        <v>0</v>
      </c>
      <c r="AR426" s="180">
        <v>0</v>
      </c>
      <c r="AS426" s="180">
        <v>0</v>
      </c>
      <c r="AT426" s="180">
        <v>0</v>
      </c>
      <c r="AU426" s="180">
        <v>0</v>
      </c>
      <c r="AV426" s="180">
        <v>0</v>
      </c>
      <c r="AW426" s="180">
        <v>0</v>
      </c>
      <c r="AX426" s="180">
        <v>0</v>
      </c>
      <c r="AY426" s="90"/>
      <c r="AZ426" s="180">
        <v>0</v>
      </c>
      <c r="BA426" s="180">
        <v>0</v>
      </c>
      <c r="BB426" s="180">
        <v>0</v>
      </c>
      <c r="BC426" s="180">
        <v>0</v>
      </c>
      <c r="BD426" s="180">
        <v>0</v>
      </c>
      <c r="BE426" s="180">
        <v>0</v>
      </c>
      <c r="BF426" s="180">
        <v>0</v>
      </c>
      <c r="BG426" s="181"/>
      <c r="BH426" s="90"/>
      <c r="BI426" s="180">
        <v>0</v>
      </c>
      <c r="BJ426" s="180">
        <v>0</v>
      </c>
      <c r="BK426" s="180">
        <v>0</v>
      </c>
      <c r="BL426" s="90"/>
      <c r="BN426" s="90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78"/>
    </row>
    <row r="427" spans="2:84" ht="15" hidden="1" customHeight="1" x14ac:dyDescent="0.3">
      <c r="B427" s="90"/>
      <c r="C427" s="212">
        <v>414</v>
      </c>
      <c r="D427" s="212"/>
      <c r="E427" s="212"/>
      <c r="F427" s="245"/>
      <c r="G427" s="212"/>
      <c r="H427" s="212"/>
      <c r="I427" s="212"/>
      <c r="J427" s="270"/>
      <c r="K427" s="270"/>
      <c r="L427" s="251"/>
      <c r="M427" s="245"/>
      <c r="N427" s="217"/>
      <c r="O427" s="212"/>
      <c r="P427" s="269"/>
      <c r="Q427" s="254"/>
      <c r="R427" s="109"/>
      <c r="S427" s="156"/>
      <c r="T427" s="156"/>
      <c r="U427" s="156"/>
      <c r="V427" s="153">
        <f t="shared" si="10"/>
        <v>0</v>
      </c>
      <c r="W427" s="90"/>
      <c r="Y427" s="180">
        <v>0</v>
      </c>
      <c r="Z427" s="180">
        <v>0</v>
      </c>
      <c r="AA427" s="180">
        <v>0</v>
      </c>
      <c r="AB427" s="180">
        <v>0</v>
      </c>
      <c r="AC427" s="180">
        <v>0</v>
      </c>
      <c r="AD427" s="180">
        <v>0</v>
      </c>
      <c r="AE427" s="180">
        <v>0</v>
      </c>
      <c r="AF427" s="180">
        <v>0</v>
      </c>
      <c r="AG427" s="180">
        <v>0</v>
      </c>
      <c r="AH427" s="180">
        <v>0</v>
      </c>
      <c r="AI427" s="180">
        <v>0</v>
      </c>
      <c r="AJ427" s="180">
        <v>0</v>
      </c>
      <c r="AK427" s="180">
        <v>0</v>
      </c>
      <c r="AL427" s="180">
        <v>0</v>
      </c>
      <c r="AM427" s="180">
        <v>0</v>
      </c>
      <c r="AN427" s="180">
        <v>0</v>
      </c>
      <c r="AO427" s="180">
        <v>0</v>
      </c>
      <c r="AP427" s="180">
        <v>0</v>
      </c>
      <c r="AQ427" s="180">
        <v>0</v>
      </c>
      <c r="AR427" s="180">
        <v>0</v>
      </c>
      <c r="AS427" s="180">
        <v>0</v>
      </c>
      <c r="AT427" s="180">
        <v>0</v>
      </c>
      <c r="AU427" s="180">
        <v>0</v>
      </c>
      <c r="AV427" s="180">
        <v>0</v>
      </c>
      <c r="AW427" s="180">
        <v>0</v>
      </c>
      <c r="AX427" s="180">
        <v>0</v>
      </c>
      <c r="AY427" s="90"/>
      <c r="AZ427" s="180">
        <v>0</v>
      </c>
      <c r="BA427" s="180">
        <v>0</v>
      </c>
      <c r="BB427" s="180">
        <v>0</v>
      </c>
      <c r="BC427" s="180">
        <v>0</v>
      </c>
      <c r="BD427" s="180">
        <v>0</v>
      </c>
      <c r="BE427" s="180">
        <v>0</v>
      </c>
      <c r="BF427" s="180">
        <v>0</v>
      </c>
      <c r="BG427" s="181"/>
      <c r="BH427" s="90"/>
      <c r="BI427" s="180">
        <v>0</v>
      </c>
      <c r="BJ427" s="180">
        <v>0</v>
      </c>
      <c r="BK427" s="180">
        <v>0</v>
      </c>
      <c r="BL427" s="90"/>
      <c r="BN427" s="90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78"/>
    </row>
    <row r="428" spans="2:84" ht="15" hidden="1" customHeight="1" x14ac:dyDescent="0.3">
      <c r="B428" s="90"/>
      <c r="C428" s="212">
        <v>415</v>
      </c>
      <c r="D428" s="212"/>
      <c r="E428" s="212"/>
      <c r="F428" s="245"/>
      <c r="G428" s="212"/>
      <c r="H428" s="212"/>
      <c r="I428" s="212"/>
      <c r="J428" s="270"/>
      <c r="K428" s="270"/>
      <c r="L428" s="251"/>
      <c r="M428" s="245"/>
      <c r="N428" s="217"/>
      <c r="O428" s="212"/>
      <c r="P428" s="269"/>
      <c r="Q428" s="254"/>
      <c r="R428" s="109"/>
      <c r="S428" s="156"/>
      <c r="T428" s="156"/>
      <c r="U428" s="156"/>
      <c r="V428" s="153">
        <f t="shared" si="10"/>
        <v>0</v>
      </c>
      <c r="W428" s="90"/>
      <c r="Y428" s="180">
        <v>0</v>
      </c>
      <c r="Z428" s="180">
        <v>0</v>
      </c>
      <c r="AA428" s="180">
        <v>0</v>
      </c>
      <c r="AB428" s="180">
        <v>0</v>
      </c>
      <c r="AC428" s="180">
        <v>0</v>
      </c>
      <c r="AD428" s="180">
        <v>0</v>
      </c>
      <c r="AE428" s="180">
        <v>0</v>
      </c>
      <c r="AF428" s="180">
        <v>0</v>
      </c>
      <c r="AG428" s="180">
        <v>0</v>
      </c>
      <c r="AH428" s="180">
        <v>0</v>
      </c>
      <c r="AI428" s="180">
        <v>0</v>
      </c>
      <c r="AJ428" s="180">
        <v>0</v>
      </c>
      <c r="AK428" s="180">
        <v>0</v>
      </c>
      <c r="AL428" s="180">
        <v>0</v>
      </c>
      <c r="AM428" s="180">
        <v>0</v>
      </c>
      <c r="AN428" s="180">
        <v>0</v>
      </c>
      <c r="AO428" s="180">
        <v>0</v>
      </c>
      <c r="AP428" s="180">
        <v>0</v>
      </c>
      <c r="AQ428" s="180">
        <v>0</v>
      </c>
      <c r="AR428" s="180">
        <v>0</v>
      </c>
      <c r="AS428" s="180">
        <v>0</v>
      </c>
      <c r="AT428" s="180">
        <v>0</v>
      </c>
      <c r="AU428" s="180">
        <v>0</v>
      </c>
      <c r="AV428" s="180">
        <v>0</v>
      </c>
      <c r="AW428" s="180">
        <v>0</v>
      </c>
      <c r="AX428" s="180">
        <v>0</v>
      </c>
      <c r="AY428" s="90"/>
      <c r="AZ428" s="180">
        <v>0</v>
      </c>
      <c r="BA428" s="180">
        <v>0</v>
      </c>
      <c r="BB428" s="180">
        <v>0</v>
      </c>
      <c r="BC428" s="180">
        <v>0</v>
      </c>
      <c r="BD428" s="180">
        <v>0</v>
      </c>
      <c r="BE428" s="180">
        <v>0</v>
      </c>
      <c r="BF428" s="180">
        <v>0</v>
      </c>
      <c r="BG428" s="181"/>
      <c r="BH428" s="90"/>
      <c r="BI428" s="180">
        <v>0</v>
      </c>
      <c r="BJ428" s="180">
        <v>0</v>
      </c>
      <c r="BK428" s="180">
        <v>0</v>
      </c>
      <c r="BL428" s="90"/>
      <c r="BN428" s="90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78"/>
    </row>
    <row r="429" spans="2:84" ht="15" hidden="1" customHeight="1" x14ac:dyDescent="0.3">
      <c r="B429" s="90"/>
      <c r="C429" s="212">
        <v>416</v>
      </c>
      <c r="D429" s="212"/>
      <c r="E429" s="212"/>
      <c r="F429" s="245"/>
      <c r="G429" s="212"/>
      <c r="H429" s="212"/>
      <c r="I429" s="212"/>
      <c r="J429" s="270"/>
      <c r="K429" s="270"/>
      <c r="L429" s="251"/>
      <c r="M429" s="245"/>
      <c r="N429" s="217"/>
      <c r="O429" s="212"/>
      <c r="P429" s="269"/>
      <c r="Q429" s="254"/>
      <c r="R429" s="109"/>
      <c r="S429" s="156"/>
      <c r="T429" s="156"/>
      <c r="U429" s="156"/>
      <c r="V429" s="153">
        <f t="shared" si="10"/>
        <v>0</v>
      </c>
      <c r="W429" s="90"/>
      <c r="Y429" s="180">
        <v>0</v>
      </c>
      <c r="Z429" s="180">
        <v>0</v>
      </c>
      <c r="AA429" s="180">
        <v>0</v>
      </c>
      <c r="AB429" s="180">
        <v>0</v>
      </c>
      <c r="AC429" s="180">
        <v>0</v>
      </c>
      <c r="AD429" s="180">
        <v>0</v>
      </c>
      <c r="AE429" s="180">
        <v>0</v>
      </c>
      <c r="AF429" s="180">
        <v>0</v>
      </c>
      <c r="AG429" s="180">
        <v>0</v>
      </c>
      <c r="AH429" s="180">
        <v>0</v>
      </c>
      <c r="AI429" s="180">
        <v>0</v>
      </c>
      <c r="AJ429" s="180">
        <v>0</v>
      </c>
      <c r="AK429" s="180">
        <v>0</v>
      </c>
      <c r="AL429" s="180">
        <v>0</v>
      </c>
      <c r="AM429" s="180">
        <v>0</v>
      </c>
      <c r="AN429" s="180">
        <v>0</v>
      </c>
      <c r="AO429" s="180">
        <v>0</v>
      </c>
      <c r="AP429" s="180">
        <v>0</v>
      </c>
      <c r="AQ429" s="180">
        <v>0</v>
      </c>
      <c r="AR429" s="180">
        <v>0</v>
      </c>
      <c r="AS429" s="180">
        <v>0</v>
      </c>
      <c r="AT429" s="180">
        <v>0</v>
      </c>
      <c r="AU429" s="180">
        <v>0</v>
      </c>
      <c r="AV429" s="180">
        <v>0</v>
      </c>
      <c r="AW429" s="180">
        <v>0</v>
      </c>
      <c r="AX429" s="180">
        <v>0</v>
      </c>
      <c r="AY429" s="90"/>
      <c r="AZ429" s="180">
        <v>0</v>
      </c>
      <c r="BA429" s="180">
        <v>0</v>
      </c>
      <c r="BB429" s="180">
        <v>0</v>
      </c>
      <c r="BC429" s="180">
        <v>0</v>
      </c>
      <c r="BD429" s="180">
        <v>0</v>
      </c>
      <c r="BE429" s="180">
        <v>0</v>
      </c>
      <c r="BF429" s="180">
        <v>0</v>
      </c>
      <c r="BG429" s="181"/>
      <c r="BH429" s="90"/>
      <c r="BI429" s="180">
        <v>0</v>
      </c>
      <c r="BJ429" s="180">
        <v>0</v>
      </c>
      <c r="BK429" s="180">
        <v>0</v>
      </c>
      <c r="BL429" s="90"/>
      <c r="BN429" s="90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78"/>
    </row>
    <row r="430" spans="2:84" ht="15" hidden="1" customHeight="1" x14ac:dyDescent="0.3">
      <c r="B430" s="90"/>
      <c r="C430" s="212">
        <v>417</v>
      </c>
      <c r="D430" s="212"/>
      <c r="E430" s="212"/>
      <c r="F430" s="245"/>
      <c r="G430" s="212"/>
      <c r="H430" s="212"/>
      <c r="I430" s="212"/>
      <c r="J430" s="270"/>
      <c r="K430" s="270"/>
      <c r="L430" s="251"/>
      <c r="M430" s="245"/>
      <c r="N430" s="217"/>
      <c r="O430" s="212"/>
      <c r="P430" s="269"/>
      <c r="Q430" s="254"/>
      <c r="R430" s="109"/>
      <c r="S430" s="156"/>
      <c r="T430" s="156"/>
      <c r="U430" s="156"/>
      <c r="V430" s="153">
        <f t="shared" si="10"/>
        <v>0</v>
      </c>
      <c r="W430" s="90"/>
      <c r="Y430" s="180">
        <v>0</v>
      </c>
      <c r="Z430" s="180">
        <v>0</v>
      </c>
      <c r="AA430" s="180">
        <v>0</v>
      </c>
      <c r="AB430" s="180">
        <v>0</v>
      </c>
      <c r="AC430" s="180">
        <v>0</v>
      </c>
      <c r="AD430" s="180">
        <v>0</v>
      </c>
      <c r="AE430" s="180">
        <v>0</v>
      </c>
      <c r="AF430" s="180">
        <v>0</v>
      </c>
      <c r="AG430" s="180">
        <v>0</v>
      </c>
      <c r="AH430" s="180">
        <v>0</v>
      </c>
      <c r="AI430" s="180">
        <v>0</v>
      </c>
      <c r="AJ430" s="180">
        <v>0</v>
      </c>
      <c r="AK430" s="180">
        <v>0</v>
      </c>
      <c r="AL430" s="180">
        <v>0</v>
      </c>
      <c r="AM430" s="180">
        <v>0</v>
      </c>
      <c r="AN430" s="180">
        <v>0</v>
      </c>
      <c r="AO430" s="180">
        <v>0</v>
      </c>
      <c r="AP430" s="180">
        <v>0</v>
      </c>
      <c r="AQ430" s="180">
        <v>0</v>
      </c>
      <c r="AR430" s="180">
        <v>0</v>
      </c>
      <c r="AS430" s="180">
        <v>0</v>
      </c>
      <c r="AT430" s="180">
        <v>0</v>
      </c>
      <c r="AU430" s="180">
        <v>0</v>
      </c>
      <c r="AV430" s="180">
        <v>0</v>
      </c>
      <c r="AW430" s="180">
        <v>0</v>
      </c>
      <c r="AX430" s="180">
        <v>0</v>
      </c>
      <c r="AY430" s="90"/>
      <c r="AZ430" s="180">
        <v>0</v>
      </c>
      <c r="BA430" s="180">
        <v>0</v>
      </c>
      <c r="BB430" s="180">
        <v>0</v>
      </c>
      <c r="BC430" s="180">
        <v>0</v>
      </c>
      <c r="BD430" s="180">
        <v>0</v>
      </c>
      <c r="BE430" s="180">
        <v>0</v>
      </c>
      <c r="BF430" s="180">
        <v>0</v>
      </c>
      <c r="BG430" s="181"/>
      <c r="BH430" s="90"/>
      <c r="BI430" s="180">
        <v>0</v>
      </c>
      <c r="BJ430" s="180">
        <v>0</v>
      </c>
      <c r="BK430" s="180">
        <v>0</v>
      </c>
      <c r="BL430" s="90"/>
      <c r="BN430" s="90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78"/>
    </row>
    <row r="431" spans="2:84" ht="15" hidden="1" customHeight="1" x14ac:dyDescent="0.3">
      <c r="B431" s="90"/>
      <c r="C431" s="212">
        <v>418</v>
      </c>
      <c r="D431" s="212"/>
      <c r="E431" s="212"/>
      <c r="F431" s="245"/>
      <c r="G431" s="212"/>
      <c r="H431" s="212"/>
      <c r="I431" s="212"/>
      <c r="J431" s="270"/>
      <c r="K431" s="270"/>
      <c r="L431" s="251"/>
      <c r="M431" s="245"/>
      <c r="N431" s="217"/>
      <c r="O431" s="212"/>
      <c r="P431" s="269"/>
      <c r="Q431" s="254"/>
      <c r="R431" s="109"/>
      <c r="S431" s="156"/>
      <c r="T431" s="156"/>
      <c r="U431" s="156"/>
      <c r="V431" s="153">
        <f t="shared" si="10"/>
        <v>0</v>
      </c>
      <c r="W431" s="90"/>
      <c r="Y431" s="180">
        <v>0</v>
      </c>
      <c r="Z431" s="180">
        <v>0</v>
      </c>
      <c r="AA431" s="180">
        <v>0</v>
      </c>
      <c r="AB431" s="180">
        <v>0</v>
      </c>
      <c r="AC431" s="180">
        <v>0</v>
      </c>
      <c r="AD431" s="180">
        <v>0</v>
      </c>
      <c r="AE431" s="180">
        <v>0</v>
      </c>
      <c r="AF431" s="180">
        <v>0</v>
      </c>
      <c r="AG431" s="180">
        <v>0</v>
      </c>
      <c r="AH431" s="180">
        <v>0</v>
      </c>
      <c r="AI431" s="180">
        <v>0</v>
      </c>
      <c r="AJ431" s="180">
        <v>0</v>
      </c>
      <c r="AK431" s="180">
        <v>0</v>
      </c>
      <c r="AL431" s="180">
        <v>0</v>
      </c>
      <c r="AM431" s="180">
        <v>0</v>
      </c>
      <c r="AN431" s="180">
        <v>0</v>
      </c>
      <c r="AO431" s="180">
        <v>0</v>
      </c>
      <c r="AP431" s="180">
        <v>0</v>
      </c>
      <c r="AQ431" s="180">
        <v>0</v>
      </c>
      <c r="AR431" s="180">
        <v>0</v>
      </c>
      <c r="AS431" s="180">
        <v>0</v>
      </c>
      <c r="AT431" s="180">
        <v>0</v>
      </c>
      <c r="AU431" s="180">
        <v>0</v>
      </c>
      <c r="AV431" s="180">
        <v>0</v>
      </c>
      <c r="AW431" s="180">
        <v>0</v>
      </c>
      <c r="AX431" s="180">
        <v>0</v>
      </c>
      <c r="AY431" s="90"/>
      <c r="AZ431" s="180">
        <v>0</v>
      </c>
      <c r="BA431" s="180">
        <v>0</v>
      </c>
      <c r="BB431" s="180">
        <v>0</v>
      </c>
      <c r="BC431" s="180">
        <v>0</v>
      </c>
      <c r="BD431" s="180">
        <v>0</v>
      </c>
      <c r="BE431" s="180">
        <v>0</v>
      </c>
      <c r="BF431" s="180">
        <v>0</v>
      </c>
      <c r="BG431" s="181"/>
      <c r="BH431" s="90"/>
      <c r="BI431" s="180">
        <v>0</v>
      </c>
      <c r="BJ431" s="180">
        <v>0</v>
      </c>
      <c r="BK431" s="180">
        <v>0</v>
      </c>
      <c r="BL431" s="90"/>
      <c r="BN431" s="90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78"/>
    </row>
    <row r="432" spans="2:84" ht="15" hidden="1" customHeight="1" x14ac:dyDescent="0.3">
      <c r="B432" s="90"/>
      <c r="C432" s="212">
        <v>419</v>
      </c>
      <c r="D432" s="212"/>
      <c r="E432" s="212"/>
      <c r="F432" s="245"/>
      <c r="G432" s="212"/>
      <c r="H432" s="212"/>
      <c r="I432" s="212"/>
      <c r="J432" s="270"/>
      <c r="K432" s="270"/>
      <c r="L432" s="251"/>
      <c r="M432" s="245"/>
      <c r="N432" s="217"/>
      <c r="O432" s="212"/>
      <c r="P432" s="254"/>
      <c r="Q432" s="254"/>
      <c r="R432" s="109"/>
      <c r="S432" s="156"/>
      <c r="T432" s="156"/>
      <c r="U432" s="156"/>
      <c r="V432" s="153">
        <f t="shared" si="10"/>
        <v>0</v>
      </c>
      <c r="W432" s="90"/>
      <c r="Y432" s="180">
        <v>0</v>
      </c>
      <c r="Z432" s="180">
        <v>0</v>
      </c>
      <c r="AA432" s="180">
        <v>0</v>
      </c>
      <c r="AB432" s="180">
        <v>0</v>
      </c>
      <c r="AC432" s="180">
        <v>0</v>
      </c>
      <c r="AD432" s="180">
        <v>0</v>
      </c>
      <c r="AE432" s="180">
        <v>0</v>
      </c>
      <c r="AF432" s="180">
        <v>0</v>
      </c>
      <c r="AG432" s="180">
        <v>0</v>
      </c>
      <c r="AH432" s="180">
        <v>0</v>
      </c>
      <c r="AI432" s="180">
        <v>0</v>
      </c>
      <c r="AJ432" s="180">
        <v>0</v>
      </c>
      <c r="AK432" s="180">
        <v>0</v>
      </c>
      <c r="AL432" s="180">
        <v>0</v>
      </c>
      <c r="AM432" s="180">
        <v>0</v>
      </c>
      <c r="AN432" s="180">
        <v>0</v>
      </c>
      <c r="AO432" s="180">
        <v>0</v>
      </c>
      <c r="AP432" s="180">
        <v>0</v>
      </c>
      <c r="AQ432" s="180">
        <v>0</v>
      </c>
      <c r="AR432" s="180">
        <v>0</v>
      </c>
      <c r="AS432" s="180">
        <v>0</v>
      </c>
      <c r="AT432" s="180">
        <v>0</v>
      </c>
      <c r="AU432" s="180">
        <v>0</v>
      </c>
      <c r="AV432" s="180">
        <v>0</v>
      </c>
      <c r="AW432" s="180">
        <v>0</v>
      </c>
      <c r="AX432" s="180">
        <v>0</v>
      </c>
      <c r="AY432" s="90"/>
      <c r="AZ432" s="180">
        <v>0</v>
      </c>
      <c r="BA432" s="180">
        <v>0</v>
      </c>
      <c r="BB432" s="180">
        <v>0</v>
      </c>
      <c r="BC432" s="180">
        <v>0</v>
      </c>
      <c r="BD432" s="180">
        <v>0</v>
      </c>
      <c r="BE432" s="180">
        <v>0</v>
      </c>
      <c r="BF432" s="180">
        <v>0</v>
      </c>
      <c r="BG432" s="181"/>
      <c r="BH432" s="90"/>
      <c r="BI432" s="180">
        <v>0</v>
      </c>
      <c r="BJ432" s="180">
        <v>0</v>
      </c>
      <c r="BK432" s="180">
        <v>0</v>
      </c>
      <c r="BL432" s="90"/>
      <c r="BN432" s="90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78"/>
    </row>
    <row r="433" spans="2:84" ht="15" hidden="1" customHeight="1" x14ac:dyDescent="0.3">
      <c r="B433" s="90"/>
      <c r="C433" s="212">
        <v>420</v>
      </c>
      <c r="D433" s="212"/>
      <c r="E433" s="212"/>
      <c r="F433" s="245"/>
      <c r="G433" s="212"/>
      <c r="H433" s="212"/>
      <c r="I433" s="212"/>
      <c r="J433" s="270"/>
      <c r="K433" s="270"/>
      <c r="L433" s="251"/>
      <c r="M433" s="245"/>
      <c r="N433" s="217"/>
      <c r="O433" s="212"/>
      <c r="P433" s="269"/>
      <c r="Q433" s="254"/>
      <c r="R433" s="109"/>
      <c r="S433" s="156"/>
      <c r="T433" s="156"/>
      <c r="U433" s="156"/>
      <c r="V433" s="153">
        <f t="shared" si="10"/>
        <v>0</v>
      </c>
      <c r="W433" s="90"/>
      <c r="Y433" s="180">
        <v>0</v>
      </c>
      <c r="Z433" s="180">
        <v>0</v>
      </c>
      <c r="AA433" s="180">
        <v>0</v>
      </c>
      <c r="AB433" s="180">
        <v>0</v>
      </c>
      <c r="AC433" s="180">
        <v>0</v>
      </c>
      <c r="AD433" s="180">
        <v>0</v>
      </c>
      <c r="AE433" s="180">
        <v>0</v>
      </c>
      <c r="AF433" s="180">
        <v>0</v>
      </c>
      <c r="AG433" s="180">
        <v>0</v>
      </c>
      <c r="AH433" s="180">
        <v>0</v>
      </c>
      <c r="AI433" s="180">
        <v>0</v>
      </c>
      <c r="AJ433" s="180">
        <v>0</v>
      </c>
      <c r="AK433" s="180">
        <v>0</v>
      </c>
      <c r="AL433" s="180">
        <v>0</v>
      </c>
      <c r="AM433" s="180">
        <v>0</v>
      </c>
      <c r="AN433" s="180">
        <v>0</v>
      </c>
      <c r="AO433" s="180">
        <v>0</v>
      </c>
      <c r="AP433" s="180">
        <v>0</v>
      </c>
      <c r="AQ433" s="180">
        <v>0</v>
      </c>
      <c r="AR433" s="180">
        <v>0</v>
      </c>
      <c r="AS433" s="180">
        <v>0</v>
      </c>
      <c r="AT433" s="180">
        <v>0</v>
      </c>
      <c r="AU433" s="180">
        <v>0</v>
      </c>
      <c r="AV433" s="180">
        <v>0</v>
      </c>
      <c r="AW433" s="180">
        <v>0</v>
      </c>
      <c r="AX433" s="180">
        <v>0</v>
      </c>
      <c r="AY433" s="90"/>
      <c r="AZ433" s="180">
        <v>0</v>
      </c>
      <c r="BA433" s="180">
        <v>0</v>
      </c>
      <c r="BB433" s="180">
        <v>0</v>
      </c>
      <c r="BC433" s="180">
        <v>0</v>
      </c>
      <c r="BD433" s="180">
        <v>0</v>
      </c>
      <c r="BE433" s="180">
        <v>0</v>
      </c>
      <c r="BF433" s="180">
        <v>0</v>
      </c>
      <c r="BG433" s="181"/>
      <c r="BH433" s="90"/>
      <c r="BI433" s="180">
        <v>0</v>
      </c>
      <c r="BJ433" s="180">
        <v>0</v>
      </c>
      <c r="BK433" s="180">
        <v>0</v>
      </c>
      <c r="BL433" s="90"/>
      <c r="BN433" s="90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78"/>
    </row>
    <row r="434" spans="2:84" ht="15" hidden="1" customHeight="1" x14ac:dyDescent="0.3">
      <c r="B434" s="90"/>
      <c r="C434" s="212">
        <v>421</v>
      </c>
      <c r="D434" s="212"/>
      <c r="E434" s="212"/>
      <c r="F434" s="245"/>
      <c r="G434" s="212"/>
      <c r="H434" s="212"/>
      <c r="I434" s="212"/>
      <c r="J434" s="270"/>
      <c r="K434" s="270"/>
      <c r="L434" s="251"/>
      <c r="M434" s="245"/>
      <c r="N434" s="217"/>
      <c r="O434" s="212"/>
      <c r="P434" s="269"/>
      <c r="Q434" s="254"/>
      <c r="R434" s="109"/>
      <c r="S434" s="156"/>
      <c r="T434" s="156"/>
      <c r="U434" s="156"/>
      <c r="V434" s="153">
        <f t="shared" si="10"/>
        <v>0</v>
      </c>
      <c r="W434" s="90"/>
      <c r="Y434" s="180">
        <v>0</v>
      </c>
      <c r="Z434" s="180">
        <v>0</v>
      </c>
      <c r="AA434" s="180">
        <v>0</v>
      </c>
      <c r="AB434" s="180">
        <v>0</v>
      </c>
      <c r="AC434" s="180">
        <v>0</v>
      </c>
      <c r="AD434" s="180">
        <v>0</v>
      </c>
      <c r="AE434" s="180">
        <v>0</v>
      </c>
      <c r="AF434" s="180">
        <v>0</v>
      </c>
      <c r="AG434" s="180">
        <v>0</v>
      </c>
      <c r="AH434" s="180">
        <v>0</v>
      </c>
      <c r="AI434" s="180">
        <v>0</v>
      </c>
      <c r="AJ434" s="180">
        <v>0</v>
      </c>
      <c r="AK434" s="180">
        <v>0</v>
      </c>
      <c r="AL434" s="180">
        <v>0</v>
      </c>
      <c r="AM434" s="180">
        <v>0</v>
      </c>
      <c r="AN434" s="180">
        <v>0</v>
      </c>
      <c r="AO434" s="180">
        <v>0</v>
      </c>
      <c r="AP434" s="180">
        <v>0</v>
      </c>
      <c r="AQ434" s="180">
        <v>0</v>
      </c>
      <c r="AR434" s="180">
        <v>0</v>
      </c>
      <c r="AS434" s="180">
        <v>0</v>
      </c>
      <c r="AT434" s="180">
        <v>0</v>
      </c>
      <c r="AU434" s="180">
        <v>0</v>
      </c>
      <c r="AV434" s="180">
        <v>0</v>
      </c>
      <c r="AW434" s="180">
        <v>0</v>
      </c>
      <c r="AX434" s="180">
        <v>0</v>
      </c>
      <c r="AY434" s="90"/>
      <c r="AZ434" s="180">
        <v>0</v>
      </c>
      <c r="BA434" s="180">
        <v>0</v>
      </c>
      <c r="BB434" s="180">
        <v>0</v>
      </c>
      <c r="BC434" s="180">
        <v>0</v>
      </c>
      <c r="BD434" s="180">
        <v>0</v>
      </c>
      <c r="BE434" s="180">
        <v>0</v>
      </c>
      <c r="BF434" s="180">
        <v>0</v>
      </c>
      <c r="BG434" s="181"/>
      <c r="BH434" s="90"/>
      <c r="BI434" s="180">
        <v>0</v>
      </c>
      <c r="BJ434" s="180">
        <v>0</v>
      </c>
      <c r="BK434" s="180">
        <v>0</v>
      </c>
      <c r="BL434" s="90"/>
      <c r="BN434" s="90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78"/>
    </row>
    <row r="435" spans="2:84" ht="15" hidden="1" customHeight="1" x14ac:dyDescent="0.3">
      <c r="B435" s="90"/>
      <c r="C435" s="212">
        <v>422</v>
      </c>
      <c r="D435" s="212"/>
      <c r="E435" s="212"/>
      <c r="F435" s="245"/>
      <c r="G435" s="212"/>
      <c r="H435" s="212"/>
      <c r="I435" s="212"/>
      <c r="J435" s="270"/>
      <c r="K435" s="270"/>
      <c r="L435" s="251"/>
      <c r="M435" s="245"/>
      <c r="N435" s="217"/>
      <c r="O435" s="212"/>
      <c r="P435" s="269"/>
      <c r="Q435" s="254"/>
      <c r="R435" s="109"/>
      <c r="S435" s="156"/>
      <c r="T435" s="156"/>
      <c r="U435" s="156"/>
      <c r="V435" s="153">
        <f t="shared" si="10"/>
        <v>0</v>
      </c>
      <c r="W435" s="90"/>
      <c r="Y435" s="180">
        <v>0</v>
      </c>
      <c r="Z435" s="180">
        <v>0</v>
      </c>
      <c r="AA435" s="180">
        <v>0</v>
      </c>
      <c r="AB435" s="180">
        <v>0</v>
      </c>
      <c r="AC435" s="180">
        <v>0</v>
      </c>
      <c r="AD435" s="180">
        <v>0</v>
      </c>
      <c r="AE435" s="180">
        <v>0</v>
      </c>
      <c r="AF435" s="180">
        <v>0</v>
      </c>
      <c r="AG435" s="180">
        <v>0</v>
      </c>
      <c r="AH435" s="180">
        <v>0</v>
      </c>
      <c r="AI435" s="180">
        <v>0</v>
      </c>
      <c r="AJ435" s="180">
        <v>0</v>
      </c>
      <c r="AK435" s="180">
        <v>0</v>
      </c>
      <c r="AL435" s="180">
        <v>0</v>
      </c>
      <c r="AM435" s="180">
        <v>0</v>
      </c>
      <c r="AN435" s="180">
        <v>0</v>
      </c>
      <c r="AO435" s="180">
        <v>0</v>
      </c>
      <c r="AP435" s="180">
        <v>0</v>
      </c>
      <c r="AQ435" s="180">
        <v>0</v>
      </c>
      <c r="AR435" s="180">
        <v>0</v>
      </c>
      <c r="AS435" s="180">
        <v>0</v>
      </c>
      <c r="AT435" s="180">
        <v>0</v>
      </c>
      <c r="AU435" s="180">
        <v>0</v>
      </c>
      <c r="AV435" s="180">
        <v>0</v>
      </c>
      <c r="AW435" s="180">
        <v>0</v>
      </c>
      <c r="AX435" s="180">
        <v>0</v>
      </c>
      <c r="AY435" s="90"/>
      <c r="AZ435" s="180">
        <v>0</v>
      </c>
      <c r="BA435" s="180">
        <v>0</v>
      </c>
      <c r="BB435" s="180">
        <v>0</v>
      </c>
      <c r="BC435" s="180">
        <v>0</v>
      </c>
      <c r="BD435" s="180">
        <v>0</v>
      </c>
      <c r="BE435" s="180">
        <v>0</v>
      </c>
      <c r="BF435" s="180">
        <v>0</v>
      </c>
      <c r="BG435" s="181"/>
      <c r="BH435" s="90"/>
      <c r="BI435" s="180">
        <v>0</v>
      </c>
      <c r="BJ435" s="180">
        <v>0</v>
      </c>
      <c r="BK435" s="180">
        <v>0</v>
      </c>
      <c r="BL435" s="90"/>
      <c r="BN435" s="90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78"/>
    </row>
    <row r="436" spans="2:84" ht="15" hidden="1" customHeight="1" x14ac:dyDescent="0.3">
      <c r="B436" s="90"/>
      <c r="C436" s="212">
        <v>423</v>
      </c>
      <c r="D436" s="212"/>
      <c r="E436" s="212"/>
      <c r="F436" s="245"/>
      <c r="G436" s="212"/>
      <c r="H436" s="212"/>
      <c r="I436" s="212"/>
      <c r="J436" s="270"/>
      <c r="K436" s="270"/>
      <c r="L436" s="251"/>
      <c r="M436" s="245"/>
      <c r="N436" s="217"/>
      <c r="O436" s="212"/>
      <c r="P436" s="269"/>
      <c r="Q436" s="254"/>
      <c r="R436" s="109"/>
      <c r="S436" s="156"/>
      <c r="T436" s="156"/>
      <c r="U436" s="156"/>
      <c r="V436" s="153">
        <f t="shared" si="10"/>
        <v>0</v>
      </c>
      <c r="W436" s="90"/>
      <c r="Y436" s="180">
        <v>0</v>
      </c>
      <c r="Z436" s="180">
        <v>0</v>
      </c>
      <c r="AA436" s="180">
        <v>0</v>
      </c>
      <c r="AB436" s="180">
        <v>0</v>
      </c>
      <c r="AC436" s="180">
        <v>0</v>
      </c>
      <c r="AD436" s="180">
        <v>0</v>
      </c>
      <c r="AE436" s="180">
        <v>0</v>
      </c>
      <c r="AF436" s="180">
        <v>0</v>
      </c>
      <c r="AG436" s="180">
        <v>0</v>
      </c>
      <c r="AH436" s="180">
        <v>0</v>
      </c>
      <c r="AI436" s="180">
        <v>0</v>
      </c>
      <c r="AJ436" s="180">
        <v>0</v>
      </c>
      <c r="AK436" s="180">
        <v>0</v>
      </c>
      <c r="AL436" s="180">
        <v>0</v>
      </c>
      <c r="AM436" s="180">
        <v>0</v>
      </c>
      <c r="AN436" s="180">
        <v>0</v>
      </c>
      <c r="AO436" s="180">
        <v>0</v>
      </c>
      <c r="AP436" s="180">
        <v>0</v>
      </c>
      <c r="AQ436" s="180">
        <v>0</v>
      </c>
      <c r="AR436" s="180">
        <v>0</v>
      </c>
      <c r="AS436" s="180">
        <v>0</v>
      </c>
      <c r="AT436" s="180">
        <v>0</v>
      </c>
      <c r="AU436" s="180">
        <v>0</v>
      </c>
      <c r="AV436" s="180">
        <v>0</v>
      </c>
      <c r="AW436" s="180">
        <v>0</v>
      </c>
      <c r="AX436" s="180">
        <v>0</v>
      </c>
      <c r="AY436" s="90"/>
      <c r="AZ436" s="180">
        <v>0</v>
      </c>
      <c r="BA436" s="180">
        <v>0</v>
      </c>
      <c r="BB436" s="180">
        <v>0</v>
      </c>
      <c r="BC436" s="180">
        <v>0</v>
      </c>
      <c r="BD436" s="180">
        <v>0</v>
      </c>
      <c r="BE436" s="180">
        <v>0</v>
      </c>
      <c r="BF436" s="180">
        <v>0</v>
      </c>
      <c r="BG436" s="181"/>
      <c r="BH436" s="90"/>
      <c r="BI436" s="180">
        <v>0</v>
      </c>
      <c r="BJ436" s="180">
        <v>0</v>
      </c>
      <c r="BK436" s="180">
        <v>0</v>
      </c>
      <c r="BL436" s="90"/>
      <c r="BN436" s="90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78"/>
    </row>
    <row r="437" spans="2:84" ht="15" hidden="1" customHeight="1" x14ac:dyDescent="0.3">
      <c r="B437" s="90"/>
      <c r="C437" s="212">
        <v>424</v>
      </c>
      <c r="D437" s="212"/>
      <c r="E437" s="212"/>
      <c r="F437" s="245"/>
      <c r="G437" s="212"/>
      <c r="H437" s="212"/>
      <c r="I437" s="212"/>
      <c r="J437" s="270"/>
      <c r="K437" s="270"/>
      <c r="L437" s="251"/>
      <c r="M437" s="245"/>
      <c r="N437" s="217"/>
      <c r="O437" s="212"/>
      <c r="P437" s="269"/>
      <c r="Q437" s="254"/>
      <c r="R437" s="109"/>
      <c r="S437" s="156"/>
      <c r="T437" s="156"/>
      <c r="U437" s="156"/>
      <c r="V437" s="153">
        <f t="shared" si="10"/>
        <v>0</v>
      </c>
      <c r="W437" s="90"/>
      <c r="Y437" s="180">
        <v>0</v>
      </c>
      <c r="Z437" s="180">
        <v>0</v>
      </c>
      <c r="AA437" s="180">
        <v>0</v>
      </c>
      <c r="AB437" s="180">
        <v>0</v>
      </c>
      <c r="AC437" s="180">
        <v>0</v>
      </c>
      <c r="AD437" s="180">
        <v>0</v>
      </c>
      <c r="AE437" s="180">
        <v>0</v>
      </c>
      <c r="AF437" s="180">
        <v>0</v>
      </c>
      <c r="AG437" s="180">
        <v>0</v>
      </c>
      <c r="AH437" s="180">
        <v>0</v>
      </c>
      <c r="AI437" s="180">
        <v>0</v>
      </c>
      <c r="AJ437" s="180">
        <v>0</v>
      </c>
      <c r="AK437" s="180">
        <v>0</v>
      </c>
      <c r="AL437" s="180">
        <v>0</v>
      </c>
      <c r="AM437" s="180">
        <v>0</v>
      </c>
      <c r="AN437" s="180">
        <v>0</v>
      </c>
      <c r="AO437" s="180">
        <v>0</v>
      </c>
      <c r="AP437" s="180">
        <v>0</v>
      </c>
      <c r="AQ437" s="180">
        <v>0</v>
      </c>
      <c r="AR437" s="180">
        <v>0</v>
      </c>
      <c r="AS437" s="180">
        <v>0</v>
      </c>
      <c r="AT437" s="180">
        <v>0</v>
      </c>
      <c r="AU437" s="180">
        <v>0</v>
      </c>
      <c r="AV437" s="180">
        <v>0</v>
      </c>
      <c r="AW437" s="180">
        <v>0</v>
      </c>
      <c r="AX437" s="180">
        <v>0</v>
      </c>
      <c r="AY437" s="90"/>
      <c r="AZ437" s="180">
        <v>0</v>
      </c>
      <c r="BA437" s="180">
        <v>0</v>
      </c>
      <c r="BB437" s="180">
        <v>0</v>
      </c>
      <c r="BC437" s="180">
        <v>0</v>
      </c>
      <c r="BD437" s="180">
        <v>0</v>
      </c>
      <c r="BE437" s="180">
        <v>0</v>
      </c>
      <c r="BF437" s="180">
        <v>0</v>
      </c>
      <c r="BG437" s="181"/>
      <c r="BH437" s="90"/>
      <c r="BI437" s="180">
        <v>0</v>
      </c>
      <c r="BJ437" s="180">
        <v>0</v>
      </c>
      <c r="BK437" s="180">
        <v>0</v>
      </c>
      <c r="BL437" s="90"/>
      <c r="BN437" s="90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78"/>
    </row>
    <row r="438" spans="2:84" ht="15" hidden="1" customHeight="1" x14ac:dyDescent="0.3">
      <c r="B438" s="90"/>
      <c r="C438" s="212">
        <v>425</v>
      </c>
      <c r="D438" s="212"/>
      <c r="E438" s="212"/>
      <c r="F438" s="245"/>
      <c r="G438" s="212"/>
      <c r="H438" s="212"/>
      <c r="I438" s="212"/>
      <c r="J438" s="270"/>
      <c r="K438" s="270"/>
      <c r="L438" s="251"/>
      <c r="M438" s="245"/>
      <c r="N438" s="217"/>
      <c r="O438" s="212"/>
      <c r="P438" s="269"/>
      <c r="Q438" s="254"/>
      <c r="R438" s="109"/>
      <c r="S438" s="156"/>
      <c r="T438" s="156"/>
      <c r="U438" s="156"/>
      <c r="V438" s="153">
        <f t="shared" si="10"/>
        <v>0</v>
      </c>
      <c r="W438" s="90"/>
      <c r="Y438" s="180">
        <v>0</v>
      </c>
      <c r="Z438" s="180">
        <v>0</v>
      </c>
      <c r="AA438" s="180">
        <v>0</v>
      </c>
      <c r="AB438" s="180">
        <v>0</v>
      </c>
      <c r="AC438" s="180">
        <v>0</v>
      </c>
      <c r="AD438" s="180">
        <v>0</v>
      </c>
      <c r="AE438" s="180">
        <v>0</v>
      </c>
      <c r="AF438" s="180">
        <v>0</v>
      </c>
      <c r="AG438" s="180">
        <v>0</v>
      </c>
      <c r="AH438" s="180">
        <v>0</v>
      </c>
      <c r="AI438" s="180">
        <v>0</v>
      </c>
      <c r="AJ438" s="180">
        <v>0</v>
      </c>
      <c r="AK438" s="180">
        <v>0</v>
      </c>
      <c r="AL438" s="180">
        <v>0</v>
      </c>
      <c r="AM438" s="180">
        <v>0</v>
      </c>
      <c r="AN438" s="180">
        <v>0</v>
      </c>
      <c r="AO438" s="180">
        <v>0</v>
      </c>
      <c r="AP438" s="180">
        <v>0</v>
      </c>
      <c r="AQ438" s="180">
        <v>0</v>
      </c>
      <c r="AR438" s="180">
        <v>0</v>
      </c>
      <c r="AS438" s="180">
        <v>0</v>
      </c>
      <c r="AT438" s="180">
        <v>0</v>
      </c>
      <c r="AU438" s="180">
        <v>0</v>
      </c>
      <c r="AV438" s="180">
        <v>0</v>
      </c>
      <c r="AW438" s="180">
        <v>0</v>
      </c>
      <c r="AX438" s="180">
        <v>0</v>
      </c>
      <c r="AY438" s="90"/>
      <c r="AZ438" s="180">
        <v>0</v>
      </c>
      <c r="BA438" s="180">
        <v>0</v>
      </c>
      <c r="BB438" s="180">
        <v>0</v>
      </c>
      <c r="BC438" s="180">
        <v>0</v>
      </c>
      <c r="BD438" s="180">
        <v>0</v>
      </c>
      <c r="BE438" s="180">
        <v>0</v>
      </c>
      <c r="BF438" s="180">
        <v>0</v>
      </c>
      <c r="BG438" s="181"/>
      <c r="BH438" s="90"/>
      <c r="BI438" s="180">
        <v>0</v>
      </c>
      <c r="BJ438" s="180">
        <v>0</v>
      </c>
      <c r="BK438" s="180">
        <v>0</v>
      </c>
      <c r="BL438" s="90"/>
      <c r="BN438" s="90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78"/>
    </row>
    <row r="439" spans="2:84" ht="15" hidden="1" customHeight="1" x14ac:dyDescent="0.3">
      <c r="B439" s="90"/>
      <c r="C439" s="212">
        <v>426</v>
      </c>
      <c r="D439" s="212"/>
      <c r="E439" s="212"/>
      <c r="F439" s="245"/>
      <c r="G439" s="212"/>
      <c r="H439" s="212"/>
      <c r="I439" s="212"/>
      <c r="J439" s="270"/>
      <c r="K439" s="270"/>
      <c r="L439" s="251"/>
      <c r="M439" s="245"/>
      <c r="N439" s="217"/>
      <c r="O439" s="212"/>
      <c r="P439" s="269"/>
      <c r="Q439" s="254"/>
      <c r="R439" s="109"/>
      <c r="S439" s="156"/>
      <c r="T439" s="156"/>
      <c r="U439" s="156"/>
      <c r="V439" s="153">
        <f t="shared" si="10"/>
        <v>0</v>
      </c>
      <c r="W439" s="90"/>
      <c r="Y439" s="180">
        <v>0</v>
      </c>
      <c r="Z439" s="180">
        <v>0</v>
      </c>
      <c r="AA439" s="180">
        <v>0</v>
      </c>
      <c r="AB439" s="180">
        <v>0</v>
      </c>
      <c r="AC439" s="180">
        <v>0</v>
      </c>
      <c r="AD439" s="180">
        <v>0</v>
      </c>
      <c r="AE439" s="180">
        <v>0</v>
      </c>
      <c r="AF439" s="180">
        <v>0</v>
      </c>
      <c r="AG439" s="180">
        <v>0</v>
      </c>
      <c r="AH439" s="180">
        <v>0</v>
      </c>
      <c r="AI439" s="180">
        <v>0</v>
      </c>
      <c r="AJ439" s="180">
        <v>0</v>
      </c>
      <c r="AK439" s="180">
        <v>0</v>
      </c>
      <c r="AL439" s="180">
        <v>0</v>
      </c>
      <c r="AM439" s="180">
        <v>0</v>
      </c>
      <c r="AN439" s="180">
        <v>0</v>
      </c>
      <c r="AO439" s="180">
        <v>0</v>
      </c>
      <c r="AP439" s="180">
        <v>0</v>
      </c>
      <c r="AQ439" s="180">
        <v>0</v>
      </c>
      <c r="AR439" s="180">
        <v>0</v>
      </c>
      <c r="AS439" s="180">
        <v>0</v>
      </c>
      <c r="AT439" s="180">
        <v>0</v>
      </c>
      <c r="AU439" s="180">
        <v>0</v>
      </c>
      <c r="AV439" s="180">
        <v>0</v>
      </c>
      <c r="AW439" s="180">
        <v>0</v>
      </c>
      <c r="AX439" s="180">
        <v>0</v>
      </c>
      <c r="AY439" s="90"/>
      <c r="AZ439" s="180">
        <v>0</v>
      </c>
      <c r="BA439" s="180">
        <v>0</v>
      </c>
      <c r="BB439" s="180">
        <v>0</v>
      </c>
      <c r="BC439" s="180">
        <v>0</v>
      </c>
      <c r="BD439" s="180">
        <v>0</v>
      </c>
      <c r="BE439" s="180">
        <v>0</v>
      </c>
      <c r="BF439" s="180">
        <v>0</v>
      </c>
      <c r="BG439" s="181"/>
      <c r="BH439" s="90"/>
      <c r="BI439" s="180">
        <v>0</v>
      </c>
      <c r="BJ439" s="180">
        <v>0</v>
      </c>
      <c r="BK439" s="180">
        <v>0</v>
      </c>
      <c r="BL439" s="90"/>
      <c r="BN439" s="90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78"/>
    </row>
    <row r="440" spans="2:84" ht="15" hidden="1" customHeight="1" x14ac:dyDescent="0.3">
      <c r="B440" s="90"/>
      <c r="C440" s="212">
        <v>427</v>
      </c>
      <c r="D440" s="212"/>
      <c r="E440" s="212"/>
      <c r="F440" s="245"/>
      <c r="G440" s="212"/>
      <c r="H440" s="212"/>
      <c r="I440" s="212"/>
      <c r="J440" s="270"/>
      <c r="K440" s="270"/>
      <c r="L440" s="251"/>
      <c r="M440" s="245"/>
      <c r="N440" s="217"/>
      <c r="O440" s="212"/>
      <c r="P440" s="269"/>
      <c r="Q440" s="254"/>
      <c r="R440" s="109"/>
      <c r="S440" s="156"/>
      <c r="T440" s="156"/>
      <c r="U440" s="156"/>
      <c r="V440" s="153">
        <f t="shared" si="10"/>
        <v>0</v>
      </c>
      <c r="W440" s="90"/>
      <c r="Y440" s="180">
        <v>0</v>
      </c>
      <c r="Z440" s="180">
        <v>0</v>
      </c>
      <c r="AA440" s="180">
        <v>0</v>
      </c>
      <c r="AB440" s="180">
        <v>0</v>
      </c>
      <c r="AC440" s="180">
        <v>0</v>
      </c>
      <c r="AD440" s="180">
        <v>0</v>
      </c>
      <c r="AE440" s="180">
        <v>0</v>
      </c>
      <c r="AF440" s="180">
        <v>0</v>
      </c>
      <c r="AG440" s="180">
        <v>0</v>
      </c>
      <c r="AH440" s="180">
        <v>0</v>
      </c>
      <c r="AI440" s="180">
        <v>0</v>
      </c>
      <c r="AJ440" s="180">
        <v>0</v>
      </c>
      <c r="AK440" s="180">
        <v>0</v>
      </c>
      <c r="AL440" s="180">
        <v>0</v>
      </c>
      <c r="AM440" s="180">
        <v>0</v>
      </c>
      <c r="AN440" s="180">
        <v>0</v>
      </c>
      <c r="AO440" s="180">
        <v>0</v>
      </c>
      <c r="AP440" s="180">
        <v>0</v>
      </c>
      <c r="AQ440" s="180">
        <v>0</v>
      </c>
      <c r="AR440" s="180">
        <v>0</v>
      </c>
      <c r="AS440" s="180">
        <v>0</v>
      </c>
      <c r="AT440" s="180">
        <v>0</v>
      </c>
      <c r="AU440" s="180">
        <v>0</v>
      </c>
      <c r="AV440" s="180">
        <v>0</v>
      </c>
      <c r="AW440" s="180">
        <v>0</v>
      </c>
      <c r="AX440" s="180">
        <v>0</v>
      </c>
      <c r="AY440" s="90"/>
      <c r="AZ440" s="180">
        <v>0</v>
      </c>
      <c r="BA440" s="180">
        <v>0</v>
      </c>
      <c r="BB440" s="180">
        <v>0</v>
      </c>
      <c r="BC440" s="180">
        <v>0</v>
      </c>
      <c r="BD440" s="180">
        <v>0</v>
      </c>
      <c r="BE440" s="180">
        <v>0</v>
      </c>
      <c r="BF440" s="180">
        <v>0</v>
      </c>
      <c r="BG440" s="181"/>
      <c r="BH440" s="90"/>
      <c r="BI440" s="180">
        <v>0</v>
      </c>
      <c r="BJ440" s="180">
        <v>0</v>
      </c>
      <c r="BK440" s="180">
        <v>0</v>
      </c>
      <c r="BL440" s="90"/>
      <c r="BN440" s="90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78"/>
    </row>
    <row r="441" spans="2:84" ht="15" hidden="1" customHeight="1" x14ac:dyDescent="0.3">
      <c r="B441" s="90"/>
      <c r="C441" s="212">
        <v>428</v>
      </c>
      <c r="D441" s="212"/>
      <c r="E441" s="212"/>
      <c r="F441" s="245"/>
      <c r="G441" s="212"/>
      <c r="H441" s="212"/>
      <c r="I441" s="212"/>
      <c r="J441" s="270"/>
      <c r="K441" s="270"/>
      <c r="L441" s="251"/>
      <c r="M441" s="245"/>
      <c r="N441" s="217"/>
      <c r="O441" s="212"/>
      <c r="P441" s="269"/>
      <c r="Q441" s="254"/>
      <c r="R441" s="109"/>
      <c r="S441" s="156"/>
      <c r="T441" s="156"/>
      <c r="U441" s="156"/>
      <c r="V441" s="153">
        <f t="shared" si="10"/>
        <v>0</v>
      </c>
      <c r="W441" s="90"/>
      <c r="Y441" s="180">
        <v>0</v>
      </c>
      <c r="Z441" s="180">
        <v>0</v>
      </c>
      <c r="AA441" s="180">
        <v>0</v>
      </c>
      <c r="AB441" s="180">
        <v>0</v>
      </c>
      <c r="AC441" s="180">
        <v>0</v>
      </c>
      <c r="AD441" s="180">
        <v>0</v>
      </c>
      <c r="AE441" s="180">
        <v>0</v>
      </c>
      <c r="AF441" s="180">
        <v>0</v>
      </c>
      <c r="AG441" s="180">
        <v>0</v>
      </c>
      <c r="AH441" s="180">
        <v>0</v>
      </c>
      <c r="AI441" s="180">
        <v>0</v>
      </c>
      <c r="AJ441" s="180">
        <v>0</v>
      </c>
      <c r="AK441" s="180">
        <v>0</v>
      </c>
      <c r="AL441" s="180">
        <v>0</v>
      </c>
      <c r="AM441" s="180">
        <v>0</v>
      </c>
      <c r="AN441" s="180">
        <v>0</v>
      </c>
      <c r="AO441" s="180">
        <v>0</v>
      </c>
      <c r="AP441" s="180">
        <v>0</v>
      </c>
      <c r="AQ441" s="180">
        <v>0</v>
      </c>
      <c r="AR441" s="180">
        <v>0</v>
      </c>
      <c r="AS441" s="180">
        <v>0</v>
      </c>
      <c r="AT441" s="180">
        <v>0</v>
      </c>
      <c r="AU441" s="180">
        <v>0</v>
      </c>
      <c r="AV441" s="180">
        <v>0</v>
      </c>
      <c r="AW441" s="180">
        <v>0</v>
      </c>
      <c r="AX441" s="180">
        <v>0</v>
      </c>
      <c r="AY441" s="90"/>
      <c r="AZ441" s="180">
        <v>0</v>
      </c>
      <c r="BA441" s="180">
        <v>0</v>
      </c>
      <c r="BB441" s="180">
        <v>0</v>
      </c>
      <c r="BC441" s="180">
        <v>0</v>
      </c>
      <c r="BD441" s="180">
        <v>0</v>
      </c>
      <c r="BE441" s="180">
        <v>0</v>
      </c>
      <c r="BF441" s="180">
        <v>0</v>
      </c>
      <c r="BG441" s="181"/>
      <c r="BH441" s="90"/>
      <c r="BI441" s="180">
        <v>0</v>
      </c>
      <c r="BJ441" s="180">
        <v>0</v>
      </c>
      <c r="BK441" s="180">
        <v>0</v>
      </c>
      <c r="BL441" s="90"/>
      <c r="BN441" s="90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78"/>
    </row>
    <row r="442" spans="2:84" ht="15" hidden="1" customHeight="1" x14ac:dyDescent="0.3">
      <c r="B442" s="90"/>
      <c r="C442" s="212">
        <v>429</v>
      </c>
      <c r="D442" s="212"/>
      <c r="E442" s="212"/>
      <c r="F442" s="245"/>
      <c r="G442" s="212"/>
      <c r="H442" s="212"/>
      <c r="I442" s="212"/>
      <c r="J442" s="270"/>
      <c r="K442" s="270"/>
      <c r="L442" s="251"/>
      <c r="M442" s="245"/>
      <c r="N442" s="217"/>
      <c r="O442" s="212"/>
      <c r="P442" s="254"/>
      <c r="Q442" s="254"/>
      <c r="R442" s="109"/>
      <c r="S442" s="156"/>
      <c r="T442" s="156"/>
      <c r="U442" s="156"/>
      <c r="V442" s="153">
        <f t="shared" si="10"/>
        <v>0</v>
      </c>
      <c r="W442" s="90"/>
      <c r="Y442" s="180">
        <v>0</v>
      </c>
      <c r="Z442" s="180">
        <v>0</v>
      </c>
      <c r="AA442" s="180">
        <v>0</v>
      </c>
      <c r="AB442" s="180">
        <v>0</v>
      </c>
      <c r="AC442" s="180">
        <v>0</v>
      </c>
      <c r="AD442" s="180">
        <v>0</v>
      </c>
      <c r="AE442" s="180">
        <v>0</v>
      </c>
      <c r="AF442" s="180">
        <v>0</v>
      </c>
      <c r="AG442" s="180">
        <v>0</v>
      </c>
      <c r="AH442" s="180">
        <v>0</v>
      </c>
      <c r="AI442" s="180">
        <v>0</v>
      </c>
      <c r="AJ442" s="180">
        <v>0</v>
      </c>
      <c r="AK442" s="180">
        <v>0</v>
      </c>
      <c r="AL442" s="180">
        <v>0</v>
      </c>
      <c r="AM442" s="180">
        <v>0</v>
      </c>
      <c r="AN442" s="180">
        <v>0</v>
      </c>
      <c r="AO442" s="180">
        <v>0</v>
      </c>
      <c r="AP442" s="180">
        <v>0</v>
      </c>
      <c r="AQ442" s="180">
        <v>0</v>
      </c>
      <c r="AR442" s="180">
        <v>0</v>
      </c>
      <c r="AS442" s="180">
        <v>0</v>
      </c>
      <c r="AT442" s="180">
        <v>0</v>
      </c>
      <c r="AU442" s="180">
        <v>0</v>
      </c>
      <c r="AV442" s="180">
        <v>0</v>
      </c>
      <c r="AW442" s="180">
        <v>0</v>
      </c>
      <c r="AX442" s="180">
        <v>0</v>
      </c>
      <c r="AY442" s="90"/>
      <c r="AZ442" s="180">
        <v>0</v>
      </c>
      <c r="BA442" s="180">
        <v>0</v>
      </c>
      <c r="BB442" s="180">
        <v>0</v>
      </c>
      <c r="BC442" s="180">
        <v>0</v>
      </c>
      <c r="BD442" s="180">
        <v>0</v>
      </c>
      <c r="BE442" s="180">
        <v>0</v>
      </c>
      <c r="BF442" s="180">
        <v>0</v>
      </c>
      <c r="BG442" s="181"/>
      <c r="BH442" s="90"/>
      <c r="BI442" s="180">
        <v>0</v>
      </c>
      <c r="BJ442" s="180">
        <v>0</v>
      </c>
      <c r="BK442" s="180">
        <v>0</v>
      </c>
      <c r="BL442" s="90"/>
      <c r="BN442" s="90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78"/>
    </row>
    <row r="443" spans="2:84" ht="15" hidden="1" customHeight="1" x14ac:dyDescent="0.3">
      <c r="B443" s="90"/>
      <c r="C443" s="212">
        <v>430</v>
      </c>
      <c r="D443" s="212"/>
      <c r="E443" s="212"/>
      <c r="F443" s="245"/>
      <c r="G443" s="212"/>
      <c r="H443" s="212"/>
      <c r="I443" s="212"/>
      <c r="J443" s="270"/>
      <c r="K443" s="270"/>
      <c r="L443" s="251"/>
      <c r="M443" s="245"/>
      <c r="N443" s="217"/>
      <c r="O443" s="212"/>
      <c r="P443" s="269"/>
      <c r="Q443" s="254"/>
      <c r="R443" s="109"/>
      <c r="S443" s="156"/>
      <c r="T443" s="156"/>
      <c r="U443" s="156"/>
      <c r="V443" s="153">
        <f t="shared" si="10"/>
        <v>0</v>
      </c>
      <c r="W443" s="90"/>
      <c r="Y443" s="180">
        <v>0</v>
      </c>
      <c r="Z443" s="180">
        <v>0</v>
      </c>
      <c r="AA443" s="180">
        <v>0</v>
      </c>
      <c r="AB443" s="180">
        <v>0</v>
      </c>
      <c r="AC443" s="180">
        <v>0</v>
      </c>
      <c r="AD443" s="180">
        <v>0</v>
      </c>
      <c r="AE443" s="180">
        <v>0</v>
      </c>
      <c r="AF443" s="180">
        <v>0</v>
      </c>
      <c r="AG443" s="180">
        <v>0</v>
      </c>
      <c r="AH443" s="180">
        <v>0</v>
      </c>
      <c r="AI443" s="180">
        <v>0</v>
      </c>
      <c r="AJ443" s="180">
        <v>0</v>
      </c>
      <c r="AK443" s="180">
        <v>0</v>
      </c>
      <c r="AL443" s="180">
        <v>0</v>
      </c>
      <c r="AM443" s="180">
        <v>0</v>
      </c>
      <c r="AN443" s="180">
        <v>0</v>
      </c>
      <c r="AO443" s="180">
        <v>0</v>
      </c>
      <c r="AP443" s="180">
        <v>0</v>
      </c>
      <c r="AQ443" s="180">
        <v>0</v>
      </c>
      <c r="AR443" s="180">
        <v>0</v>
      </c>
      <c r="AS443" s="180">
        <v>0</v>
      </c>
      <c r="AT443" s="180">
        <v>0</v>
      </c>
      <c r="AU443" s="180">
        <v>0</v>
      </c>
      <c r="AV443" s="180">
        <v>0</v>
      </c>
      <c r="AW443" s="180">
        <v>0</v>
      </c>
      <c r="AX443" s="180">
        <v>0</v>
      </c>
      <c r="AY443" s="90"/>
      <c r="AZ443" s="180">
        <v>0</v>
      </c>
      <c r="BA443" s="180">
        <v>0</v>
      </c>
      <c r="BB443" s="180">
        <v>0</v>
      </c>
      <c r="BC443" s="180">
        <v>0</v>
      </c>
      <c r="BD443" s="180">
        <v>0</v>
      </c>
      <c r="BE443" s="180">
        <v>0</v>
      </c>
      <c r="BF443" s="180">
        <v>0</v>
      </c>
      <c r="BG443" s="181"/>
      <c r="BH443" s="90"/>
      <c r="BI443" s="180">
        <v>0</v>
      </c>
      <c r="BJ443" s="180">
        <v>0</v>
      </c>
      <c r="BK443" s="180">
        <v>0</v>
      </c>
      <c r="BL443" s="90"/>
      <c r="BN443" s="90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78"/>
    </row>
    <row r="444" spans="2:84" ht="15" hidden="1" customHeight="1" x14ac:dyDescent="0.3">
      <c r="B444" s="90"/>
      <c r="C444" s="212">
        <v>431</v>
      </c>
      <c r="D444" s="212"/>
      <c r="E444" s="212"/>
      <c r="F444" s="245"/>
      <c r="G444" s="212"/>
      <c r="H444" s="212"/>
      <c r="I444" s="212"/>
      <c r="J444" s="270"/>
      <c r="K444" s="270"/>
      <c r="L444" s="251"/>
      <c r="M444" s="245"/>
      <c r="N444" s="217"/>
      <c r="O444" s="212"/>
      <c r="P444" s="269"/>
      <c r="Q444" s="254"/>
      <c r="R444" s="109"/>
      <c r="S444" s="156"/>
      <c r="T444" s="156"/>
      <c r="U444" s="156"/>
      <c r="V444" s="153">
        <f t="shared" si="10"/>
        <v>0</v>
      </c>
      <c r="W444" s="90"/>
      <c r="Y444" s="180">
        <v>0</v>
      </c>
      <c r="Z444" s="180">
        <v>0</v>
      </c>
      <c r="AA444" s="180">
        <v>0</v>
      </c>
      <c r="AB444" s="180">
        <v>0</v>
      </c>
      <c r="AC444" s="180">
        <v>0</v>
      </c>
      <c r="AD444" s="180">
        <v>0</v>
      </c>
      <c r="AE444" s="180">
        <v>0</v>
      </c>
      <c r="AF444" s="180">
        <v>0</v>
      </c>
      <c r="AG444" s="180">
        <v>0</v>
      </c>
      <c r="AH444" s="180">
        <v>0</v>
      </c>
      <c r="AI444" s="180">
        <v>0</v>
      </c>
      <c r="AJ444" s="180">
        <v>0</v>
      </c>
      <c r="AK444" s="180">
        <v>0</v>
      </c>
      <c r="AL444" s="180">
        <v>0</v>
      </c>
      <c r="AM444" s="180">
        <v>0</v>
      </c>
      <c r="AN444" s="180">
        <v>0</v>
      </c>
      <c r="AO444" s="180">
        <v>0</v>
      </c>
      <c r="AP444" s="180">
        <v>0</v>
      </c>
      <c r="AQ444" s="180">
        <v>0</v>
      </c>
      <c r="AR444" s="180">
        <v>0</v>
      </c>
      <c r="AS444" s="180">
        <v>0</v>
      </c>
      <c r="AT444" s="180">
        <v>0</v>
      </c>
      <c r="AU444" s="180">
        <v>0</v>
      </c>
      <c r="AV444" s="180">
        <v>0</v>
      </c>
      <c r="AW444" s="180">
        <v>0</v>
      </c>
      <c r="AX444" s="180">
        <v>0</v>
      </c>
      <c r="AY444" s="90"/>
      <c r="AZ444" s="180">
        <v>0</v>
      </c>
      <c r="BA444" s="180">
        <v>0</v>
      </c>
      <c r="BB444" s="180">
        <v>0</v>
      </c>
      <c r="BC444" s="180">
        <v>0</v>
      </c>
      <c r="BD444" s="180">
        <v>0</v>
      </c>
      <c r="BE444" s="180">
        <v>0</v>
      </c>
      <c r="BF444" s="180">
        <v>0</v>
      </c>
      <c r="BG444" s="181"/>
      <c r="BH444" s="90"/>
      <c r="BI444" s="180">
        <v>0</v>
      </c>
      <c r="BJ444" s="180">
        <v>0</v>
      </c>
      <c r="BK444" s="180">
        <v>0</v>
      </c>
      <c r="BL444" s="90"/>
      <c r="BN444" s="90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78"/>
    </row>
    <row r="445" spans="2:84" ht="15" hidden="1" customHeight="1" x14ac:dyDescent="0.3">
      <c r="B445" s="90"/>
      <c r="C445" s="212">
        <v>432</v>
      </c>
      <c r="D445" s="212"/>
      <c r="E445" s="212"/>
      <c r="F445" s="245"/>
      <c r="G445" s="212"/>
      <c r="H445" s="212"/>
      <c r="I445" s="212"/>
      <c r="J445" s="270"/>
      <c r="K445" s="270"/>
      <c r="L445" s="251"/>
      <c r="M445" s="245"/>
      <c r="N445" s="217"/>
      <c r="O445" s="212"/>
      <c r="P445" s="269"/>
      <c r="Q445" s="254"/>
      <c r="R445" s="109"/>
      <c r="S445" s="156"/>
      <c r="T445" s="156"/>
      <c r="U445" s="156"/>
      <c r="V445" s="153">
        <f t="shared" si="10"/>
        <v>0</v>
      </c>
      <c r="W445" s="90"/>
      <c r="Y445" s="180">
        <v>0</v>
      </c>
      <c r="Z445" s="180">
        <v>0</v>
      </c>
      <c r="AA445" s="180">
        <v>0</v>
      </c>
      <c r="AB445" s="180">
        <v>0</v>
      </c>
      <c r="AC445" s="180">
        <v>0</v>
      </c>
      <c r="AD445" s="180">
        <v>0</v>
      </c>
      <c r="AE445" s="180">
        <v>0</v>
      </c>
      <c r="AF445" s="180">
        <v>0</v>
      </c>
      <c r="AG445" s="180">
        <v>0</v>
      </c>
      <c r="AH445" s="180">
        <v>0</v>
      </c>
      <c r="AI445" s="180">
        <v>0</v>
      </c>
      <c r="AJ445" s="180">
        <v>0</v>
      </c>
      <c r="AK445" s="180">
        <v>0</v>
      </c>
      <c r="AL445" s="180">
        <v>0</v>
      </c>
      <c r="AM445" s="180">
        <v>0</v>
      </c>
      <c r="AN445" s="180">
        <v>0</v>
      </c>
      <c r="AO445" s="180">
        <v>0</v>
      </c>
      <c r="AP445" s="180">
        <v>0</v>
      </c>
      <c r="AQ445" s="180">
        <v>0</v>
      </c>
      <c r="AR445" s="180">
        <v>0</v>
      </c>
      <c r="AS445" s="180">
        <v>0</v>
      </c>
      <c r="AT445" s="180">
        <v>0</v>
      </c>
      <c r="AU445" s="180">
        <v>0</v>
      </c>
      <c r="AV445" s="180">
        <v>0</v>
      </c>
      <c r="AW445" s="180">
        <v>0</v>
      </c>
      <c r="AX445" s="180">
        <v>0</v>
      </c>
      <c r="AY445" s="90"/>
      <c r="AZ445" s="180">
        <v>0</v>
      </c>
      <c r="BA445" s="180">
        <v>0</v>
      </c>
      <c r="BB445" s="180">
        <v>0</v>
      </c>
      <c r="BC445" s="180">
        <v>0</v>
      </c>
      <c r="BD445" s="180">
        <v>0</v>
      </c>
      <c r="BE445" s="180">
        <v>0</v>
      </c>
      <c r="BF445" s="180">
        <v>0</v>
      </c>
      <c r="BG445" s="181"/>
      <c r="BH445" s="90"/>
      <c r="BI445" s="180">
        <v>0</v>
      </c>
      <c r="BJ445" s="180">
        <v>0</v>
      </c>
      <c r="BK445" s="180">
        <v>0</v>
      </c>
      <c r="BL445" s="90"/>
      <c r="BN445" s="90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78"/>
    </row>
    <row r="446" spans="2:84" ht="15" hidden="1" customHeight="1" x14ac:dyDescent="0.3">
      <c r="B446" s="90"/>
      <c r="C446" s="212">
        <v>433</v>
      </c>
      <c r="D446" s="212"/>
      <c r="E446" s="212"/>
      <c r="F446" s="245"/>
      <c r="G446" s="212"/>
      <c r="H446" s="212"/>
      <c r="I446" s="212"/>
      <c r="J446" s="270"/>
      <c r="K446" s="270"/>
      <c r="L446" s="251"/>
      <c r="M446" s="245"/>
      <c r="N446" s="217"/>
      <c r="O446" s="212"/>
      <c r="P446" s="269"/>
      <c r="Q446" s="254"/>
      <c r="R446" s="109"/>
      <c r="S446" s="156"/>
      <c r="T446" s="156"/>
      <c r="U446" s="156"/>
      <c r="V446" s="153">
        <f t="shared" si="10"/>
        <v>0</v>
      </c>
      <c r="W446" s="90"/>
      <c r="Y446" s="180">
        <v>0</v>
      </c>
      <c r="Z446" s="180">
        <v>0</v>
      </c>
      <c r="AA446" s="180">
        <v>0</v>
      </c>
      <c r="AB446" s="180">
        <v>0</v>
      </c>
      <c r="AC446" s="180">
        <v>0</v>
      </c>
      <c r="AD446" s="180">
        <v>0</v>
      </c>
      <c r="AE446" s="180">
        <v>0</v>
      </c>
      <c r="AF446" s="180">
        <v>0</v>
      </c>
      <c r="AG446" s="180">
        <v>0</v>
      </c>
      <c r="AH446" s="180">
        <v>0</v>
      </c>
      <c r="AI446" s="180">
        <v>0</v>
      </c>
      <c r="AJ446" s="180">
        <v>0</v>
      </c>
      <c r="AK446" s="180">
        <v>0</v>
      </c>
      <c r="AL446" s="180">
        <v>0</v>
      </c>
      <c r="AM446" s="180">
        <v>0</v>
      </c>
      <c r="AN446" s="180">
        <v>0</v>
      </c>
      <c r="AO446" s="180">
        <v>0</v>
      </c>
      <c r="AP446" s="180">
        <v>0</v>
      </c>
      <c r="AQ446" s="180">
        <v>0</v>
      </c>
      <c r="AR446" s="180">
        <v>0</v>
      </c>
      <c r="AS446" s="180">
        <v>0</v>
      </c>
      <c r="AT446" s="180">
        <v>0</v>
      </c>
      <c r="AU446" s="180">
        <v>0</v>
      </c>
      <c r="AV446" s="180">
        <v>0</v>
      </c>
      <c r="AW446" s="180">
        <v>0</v>
      </c>
      <c r="AX446" s="180">
        <v>0</v>
      </c>
      <c r="AY446" s="90"/>
      <c r="AZ446" s="180">
        <v>0</v>
      </c>
      <c r="BA446" s="180">
        <v>0</v>
      </c>
      <c r="BB446" s="180">
        <v>0</v>
      </c>
      <c r="BC446" s="180">
        <v>0</v>
      </c>
      <c r="BD446" s="180">
        <v>0</v>
      </c>
      <c r="BE446" s="180">
        <v>0</v>
      </c>
      <c r="BF446" s="180">
        <v>0</v>
      </c>
      <c r="BG446" s="181"/>
      <c r="BH446" s="90"/>
      <c r="BI446" s="180">
        <v>0</v>
      </c>
      <c r="BJ446" s="180">
        <v>0</v>
      </c>
      <c r="BK446" s="180">
        <v>0</v>
      </c>
      <c r="BL446" s="90"/>
      <c r="BN446" s="90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78"/>
    </row>
    <row r="447" spans="2:84" ht="15" hidden="1" customHeight="1" x14ac:dyDescent="0.3">
      <c r="B447" s="90"/>
      <c r="C447" s="212">
        <v>434</v>
      </c>
      <c r="D447" s="212"/>
      <c r="E447" s="212"/>
      <c r="F447" s="245"/>
      <c r="G447" s="212"/>
      <c r="H447" s="212"/>
      <c r="I447" s="212"/>
      <c r="J447" s="270"/>
      <c r="K447" s="270"/>
      <c r="L447" s="251"/>
      <c r="M447" s="245"/>
      <c r="N447" s="217"/>
      <c r="O447" s="212"/>
      <c r="P447" s="269"/>
      <c r="Q447" s="254"/>
      <c r="R447" s="109"/>
      <c r="S447" s="156"/>
      <c r="T447" s="156"/>
      <c r="U447" s="156"/>
      <c r="V447" s="153">
        <f t="shared" si="10"/>
        <v>0</v>
      </c>
      <c r="W447" s="90"/>
      <c r="Y447" s="180">
        <v>0</v>
      </c>
      <c r="Z447" s="180">
        <v>0</v>
      </c>
      <c r="AA447" s="180">
        <v>0</v>
      </c>
      <c r="AB447" s="180">
        <v>0</v>
      </c>
      <c r="AC447" s="180">
        <v>0</v>
      </c>
      <c r="AD447" s="180">
        <v>0</v>
      </c>
      <c r="AE447" s="180">
        <v>0</v>
      </c>
      <c r="AF447" s="180">
        <v>0</v>
      </c>
      <c r="AG447" s="180">
        <v>0</v>
      </c>
      <c r="AH447" s="180">
        <v>0</v>
      </c>
      <c r="AI447" s="180">
        <v>0</v>
      </c>
      <c r="AJ447" s="180">
        <v>0</v>
      </c>
      <c r="AK447" s="180">
        <v>0</v>
      </c>
      <c r="AL447" s="180">
        <v>0</v>
      </c>
      <c r="AM447" s="180">
        <v>0</v>
      </c>
      <c r="AN447" s="180">
        <v>0</v>
      </c>
      <c r="AO447" s="180">
        <v>0</v>
      </c>
      <c r="AP447" s="180">
        <v>0</v>
      </c>
      <c r="AQ447" s="180">
        <v>0</v>
      </c>
      <c r="AR447" s="180">
        <v>0</v>
      </c>
      <c r="AS447" s="180">
        <v>0</v>
      </c>
      <c r="AT447" s="180">
        <v>0</v>
      </c>
      <c r="AU447" s="180">
        <v>0</v>
      </c>
      <c r="AV447" s="180">
        <v>0</v>
      </c>
      <c r="AW447" s="180">
        <v>0</v>
      </c>
      <c r="AX447" s="180">
        <v>0</v>
      </c>
      <c r="AY447" s="90"/>
      <c r="AZ447" s="180">
        <v>0</v>
      </c>
      <c r="BA447" s="180">
        <v>0</v>
      </c>
      <c r="BB447" s="180">
        <v>0</v>
      </c>
      <c r="BC447" s="180">
        <v>0</v>
      </c>
      <c r="BD447" s="180">
        <v>0</v>
      </c>
      <c r="BE447" s="180">
        <v>0</v>
      </c>
      <c r="BF447" s="180">
        <v>0</v>
      </c>
      <c r="BG447" s="181"/>
      <c r="BH447" s="90"/>
      <c r="BI447" s="180">
        <v>0</v>
      </c>
      <c r="BJ447" s="180">
        <v>0</v>
      </c>
      <c r="BK447" s="180">
        <v>0</v>
      </c>
      <c r="BL447" s="90"/>
      <c r="BN447" s="90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78"/>
    </row>
    <row r="448" spans="2:84" ht="15" hidden="1" customHeight="1" x14ac:dyDescent="0.3">
      <c r="B448" s="90"/>
      <c r="C448" s="212">
        <v>435</v>
      </c>
      <c r="D448" s="212"/>
      <c r="E448" s="212"/>
      <c r="F448" s="245"/>
      <c r="G448" s="212"/>
      <c r="H448" s="212"/>
      <c r="I448" s="212"/>
      <c r="J448" s="270"/>
      <c r="K448" s="270"/>
      <c r="L448" s="251"/>
      <c r="M448" s="245"/>
      <c r="N448" s="217"/>
      <c r="O448" s="212"/>
      <c r="P448" s="269"/>
      <c r="Q448" s="254"/>
      <c r="R448" s="109"/>
      <c r="S448" s="156"/>
      <c r="T448" s="156"/>
      <c r="U448" s="156"/>
      <c r="V448" s="153">
        <f t="shared" si="10"/>
        <v>0</v>
      </c>
      <c r="W448" s="90"/>
      <c r="Y448" s="180">
        <v>0</v>
      </c>
      <c r="Z448" s="180">
        <v>0</v>
      </c>
      <c r="AA448" s="180">
        <v>0</v>
      </c>
      <c r="AB448" s="180">
        <v>0</v>
      </c>
      <c r="AC448" s="180">
        <v>0</v>
      </c>
      <c r="AD448" s="180">
        <v>0</v>
      </c>
      <c r="AE448" s="180">
        <v>0</v>
      </c>
      <c r="AF448" s="180">
        <v>0</v>
      </c>
      <c r="AG448" s="180">
        <v>0</v>
      </c>
      <c r="AH448" s="180">
        <v>0</v>
      </c>
      <c r="AI448" s="180">
        <v>0</v>
      </c>
      <c r="AJ448" s="180">
        <v>0</v>
      </c>
      <c r="AK448" s="180">
        <v>0</v>
      </c>
      <c r="AL448" s="180">
        <v>0</v>
      </c>
      <c r="AM448" s="180">
        <v>0</v>
      </c>
      <c r="AN448" s="180">
        <v>0</v>
      </c>
      <c r="AO448" s="180">
        <v>0</v>
      </c>
      <c r="AP448" s="180">
        <v>0</v>
      </c>
      <c r="AQ448" s="180">
        <v>0</v>
      </c>
      <c r="AR448" s="180">
        <v>0</v>
      </c>
      <c r="AS448" s="180">
        <v>0</v>
      </c>
      <c r="AT448" s="180">
        <v>0</v>
      </c>
      <c r="AU448" s="180">
        <v>0</v>
      </c>
      <c r="AV448" s="180">
        <v>0</v>
      </c>
      <c r="AW448" s="180">
        <v>0</v>
      </c>
      <c r="AX448" s="180">
        <v>0</v>
      </c>
      <c r="AY448" s="90"/>
      <c r="AZ448" s="180">
        <v>0</v>
      </c>
      <c r="BA448" s="180">
        <v>0</v>
      </c>
      <c r="BB448" s="180">
        <v>0</v>
      </c>
      <c r="BC448" s="180">
        <v>0</v>
      </c>
      <c r="BD448" s="180">
        <v>0</v>
      </c>
      <c r="BE448" s="180">
        <v>0</v>
      </c>
      <c r="BF448" s="180">
        <v>0</v>
      </c>
      <c r="BG448" s="181"/>
      <c r="BH448" s="90"/>
      <c r="BI448" s="180">
        <v>0</v>
      </c>
      <c r="BJ448" s="180">
        <v>0</v>
      </c>
      <c r="BK448" s="180">
        <v>0</v>
      </c>
      <c r="BL448" s="90"/>
      <c r="BN448" s="90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78"/>
    </row>
    <row r="449" spans="2:84" ht="15" hidden="1" customHeight="1" x14ac:dyDescent="0.3">
      <c r="B449" s="90"/>
      <c r="C449" s="212">
        <v>436</v>
      </c>
      <c r="D449" s="212"/>
      <c r="E449" s="212"/>
      <c r="F449" s="245"/>
      <c r="G449" s="212"/>
      <c r="H449" s="212"/>
      <c r="I449" s="212"/>
      <c r="J449" s="270"/>
      <c r="K449" s="270"/>
      <c r="L449" s="251"/>
      <c r="M449" s="245"/>
      <c r="N449" s="217"/>
      <c r="O449" s="212"/>
      <c r="P449" s="269"/>
      <c r="Q449" s="254"/>
      <c r="R449" s="109"/>
      <c r="S449" s="156"/>
      <c r="T449" s="156"/>
      <c r="U449" s="156"/>
      <c r="V449" s="153">
        <f t="shared" si="10"/>
        <v>0</v>
      </c>
      <c r="W449" s="90"/>
      <c r="Y449" s="180">
        <v>0</v>
      </c>
      <c r="Z449" s="180">
        <v>0</v>
      </c>
      <c r="AA449" s="180">
        <v>0</v>
      </c>
      <c r="AB449" s="180">
        <v>0</v>
      </c>
      <c r="AC449" s="180">
        <v>0</v>
      </c>
      <c r="AD449" s="180">
        <v>0</v>
      </c>
      <c r="AE449" s="180">
        <v>0</v>
      </c>
      <c r="AF449" s="180">
        <v>0</v>
      </c>
      <c r="AG449" s="180">
        <v>0</v>
      </c>
      <c r="AH449" s="180">
        <v>0</v>
      </c>
      <c r="AI449" s="180">
        <v>0</v>
      </c>
      <c r="AJ449" s="180">
        <v>0</v>
      </c>
      <c r="AK449" s="180">
        <v>0</v>
      </c>
      <c r="AL449" s="180">
        <v>0</v>
      </c>
      <c r="AM449" s="180">
        <v>0</v>
      </c>
      <c r="AN449" s="180">
        <v>0</v>
      </c>
      <c r="AO449" s="180">
        <v>0</v>
      </c>
      <c r="AP449" s="180">
        <v>0</v>
      </c>
      <c r="AQ449" s="180">
        <v>0</v>
      </c>
      <c r="AR449" s="180">
        <v>0</v>
      </c>
      <c r="AS449" s="180">
        <v>0</v>
      </c>
      <c r="AT449" s="180">
        <v>0</v>
      </c>
      <c r="AU449" s="180">
        <v>0</v>
      </c>
      <c r="AV449" s="180">
        <v>0</v>
      </c>
      <c r="AW449" s="180">
        <v>0</v>
      </c>
      <c r="AX449" s="180">
        <v>0</v>
      </c>
      <c r="AY449" s="90"/>
      <c r="AZ449" s="180">
        <v>0</v>
      </c>
      <c r="BA449" s="180">
        <v>0</v>
      </c>
      <c r="BB449" s="180">
        <v>0</v>
      </c>
      <c r="BC449" s="180">
        <v>0</v>
      </c>
      <c r="BD449" s="180">
        <v>0</v>
      </c>
      <c r="BE449" s="180">
        <v>0</v>
      </c>
      <c r="BF449" s="180">
        <v>0</v>
      </c>
      <c r="BG449" s="181"/>
      <c r="BH449" s="90"/>
      <c r="BI449" s="180">
        <v>0</v>
      </c>
      <c r="BJ449" s="180">
        <v>0</v>
      </c>
      <c r="BK449" s="180">
        <v>0</v>
      </c>
      <c r="BL449" s="90"/>
      <c r="BN449" s="90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78"/>
    </row>
    <row r="450" spans="2:84" ht="15" hidden="1" customHeight="1" x14ac:dyDescent="0.3">
      <c r="B450" s="90"/>
      <c r="C450" s="212">
        <v>437</v>
      </c>
      <c r="D450" s="212"/>
      <c r="E450" s="212"/>
      <c r="F450" s="245"/>
      <c r="G450" s="212"/>
      <c r="H450" s="212"/>
      <c r="I450" s="212"/>
      <c r="J450" s="270"/>
      <c r="K450" s="270"/>
      <c r="L450" s="251"/>
      <c r="M450" s="245"/>
      <c r="N450" s="217"/>
      <c r="O450" s="212"/>
      <c r="P450" s="269"/>
      <c r="Q450" s="254"/>
      <c r="R450" s="109"/>
      <c r="S450" s="156"/>
      <c r="T450" s="156"/>
      <c r="U450" s="156"/>
      <c r="V450" s="153">
        <f t="shared" si="10"/>
        <v>0</v>
      </c>
      <c r="W450" s="90"/>
      <c r="Y450" s="180">
        <v>0</v>
      </c>
      <c r="Z450" s="180">
        <v>0</v>
      </c>
      <c r="AA450" s="180">
        <v>0</v>
      </c>
      <c r="AB450" s="180">
        <v>0</v>
      </c>
      <c r="AC450" s="180">
        <v>0</v>
      </c>
      <c r="AD450" s="180">
        <v>0</v>
      </c>
      <c r="AE450" s="180">
        <v>0</v>
      </c>
      <c r="AF450" s="180">
        <v>0</v>
      </c>
      <c r="AG450" s="180">
        <v>0</v>
      </c>
      <c r="AH450" s="180">
        <v>0</v>
      </c>
      <c r="AI450" s="180">
        <v>0</v>
      </c>
      <c r="AJ450" s="180">
        <v>0</v>
      </c>
      <c r="AK450" s="180">
        <v>0</v>
      </c>
      <c r="AL450" s="180">
        <v>0</v>
      </c>
      <c r="AM450" s="180">
        <v>0</v>
      </c>
      <c r="AN450" s="180">
        <v>0</v>
      </c>
      <c r="AO450" s="180">
        <v>0</v>
      </c>
      <c r="AP450" s="180">
        <v>0</v>
      </c>
      <c r="AQ450" s="180">
        <v>0</v>
      </c>
      <c r="AR450" s="180">
        <v>0</v>
      </c>
      <c r="AS450" s="180">
        <v>0</v>
      </c>
      <c r="AT450" s="180">
        <v>0</v>
      </c>
      <c r="AU450" s="180">
        <v>0</v>
      </c>
      <c r="AV450" s="180">
        <v>0</v>
      </c>
      <c r="AW450" s="180">
        <v>0</v>
      </c>
      <c r="AX450" s="180">
        <v>0</v>
      </c>
      <c r="AY450" s="90"/>
      <c r="AZ450" s="180">
        <v>0</v>
      </c>
      <c r="BA450" s="180">
        <v>0</v>
      </c>
      <c r="BB450" s="180">
        <v>0</v>
      </c>
      <c r="BC450" s="180">
        <v>0</v>
      </c>
      <c r="BD450" s="180">
        <v>0</v>
      </c>
      <c r="BE450" s="180">
        <v>0</v>
      </c>
      <c r="BF450" s="180">
        <v>0</v>
      </c>
      <c r="BG450" s="181"/>
      <c r="BH450" s="90"/>
      <c r="BI450" s="180">
        <v>0</v>
      </c>
      <c r="BJ450" s="180">
        <v>0</v>
      </c>
      <c r="BK450" s="180">
        <v>0</v>
      </c>
      <c r="BL450" s="90"/>
      <c r="BN450" s="90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78"/>
    </row>
    <row r="451" spans="2:84" ht="15" hidden="1" customHeight="1" x14ac:dyDescent="0.3">
      <c r="B451" s="90"/>
      <c r="C451" s="212">
        <v>438</v>
      </c>
      <c r="D451" s="212"/>
      <c r="E451" s="212"/>
      <c r="F451" s="245"/>
      <c r="G451" s="212"/>
      <c r="H451" s="212"/>
      <c r="I451" s="212"/>
      <c r="J451" s="270"/>
      <c r="K451" s="270"/>
      <c r="L451" s="251"/>
      <c r="M451" s="245"/>
      <c r="N451" s="217"/>
      <c r="O451" s="212"/>
      <c r="P451" s="269"/>
      <c r="Q451" s="254"/>
      <c r="R451" s="109"/>
      <c r="S451" s="156"/>
      <c r="T451" s="156"/>
      <c r="U451" s="156"/>
      <c r="V451" s="153">
        <f t="shared" si="10"/>
        <v>0</v>
      </c>
      <c r="W451" s="90"/>
      <c r="Y451" s="180">
        <v>0</v>
      </c>
      <c r="Z451" s="180">
        <v>0</v>
      </c>
      <c r="AA451" s="180">
        <v>0</v>
      </c>
      <c r="AB451" s="180">
        <v>0</v>
      </c>
      <c r="AC451" s="180">
        <v>0</v>
      </c>
      <c r="AD451" s="180">
        <v>0</v>
      </c>
      <c r="AE451" s="180">
        <v>0</v>
      </c>
      <c r="AF451" s="180">
        <v>0</v>
      </c>
      <c r="AG451" s="180">
        <v>0</v>
      </c>
      <c r="AH451" s="180">
        <v>0</v>
      </c>
      <c r="AI451" s="180">
        <v>0</v>
      </c>
      <c r="AJ451" s="180">
        <v>0</v>
      </c>
      <c r="AK451" s="180">
        <v>0</v>
      </c>
      <c r="AL451" s="180">
        <v>0</v>
      </c>
      <c r="AM451" s="180">
        <v>0</v>
      </c>
      <c r="AN451" s="180">
        <v>0</v>
      </c>
      <c r="AO451" s="180">
        <v>0</v>
      </c>
      <c r="AP451" s="180">
        <v>0</v>
      </c>
      <c r="AQ451" s="180">
        <v>0</v>
      </c>
      <c r="AR451" s="180">
        <v>0</v>
      </c>
      <c r="AS451" s="180">
        <v>0</v>
      </c>
      <c r="AT451" s="180">
        <v>0</v>
      </c>
      <c r="AU451" s="180">
        <v>0</v>
      </c>
      <c r="AV451" s="180">
        <v>0</v>
      </c>
      <c r="AW451" s="180">
        <v>0</v>
      </c>
      <c r="AX451" s="180">
        <v>0</v>
      </c>
      <c r="AY451" s="90"/>
      <c r="AZ451" s="180">
        <v>0</v>
      </c>
      <c r="BA451" s="180">
        <v>0</v>
      </c>
      <c r="BB451" s="180">
        <v>0</v>
      </c>
      <c r="BC451" s="180">
        <v>0</v>
      </c>
      <c r="BD451" s="180">
        <v>0</v>
      </c>
      <c r="BE451" s="180">
        <v>0</v>
      </c>
      <c r="BF451" s="180">
        <v>0</v>
      </c>
      <c r="BG451" s="181"/>
      <c r="BH451" s="90"/>
      <c r="BI451" s="180">
        <v>0</v>
      </c>
      <c r="BJ451" s="180">
        <v>0</v>
      </c>
      <c r="BK451" s="180">
        <v>0</v>
      </c>
      <c r="BL451" s="90"/>
      <c r="BN451" s="90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78"/>
    </row>
    <row r="452" spans="2:84" ht="15" hidden="1" customHeight="1" x14ac:dyDescent="0.3">
      <c r="B452" s="90"/>
      <c r="C452" s="212">
        <v>439</v>
      </c>
      <c r="D452" s="212"/>
      <c r="E452" s="212"/>
      <c r="F452" s="245"/>
      <c r="G452" s="212"/>
      <c r="H452" s="212"/>
      <c r="I452" s="212"/>
      <c r="J452" s="270"/>
      <c r="K452" s="270"/>
      <c r="L452" s="251"/>
      <c r="M452" s="245"/>
      <c r="N452" s="217"/>
      <c r="O452" s="212"/>
      <c r="P452" s="254"/>
      <c r="Q452" s="254"/>
      <c r="R452" s="109"/>
      <c r="S452" s="156"/>
      <c r="T452" s="156"/>
      <c r="U452" s="156"/>
      <c r="V452" s="153">
        <f t="shared" si="10"/>
        <v>0</v>
      </c>
      <c r="W452" s="90"/>
      <c r="Y452" s="180">
        <v>0</v>
      </c>
      <c r="Z452" s="180">
        <v>0</v>
      </c>
      <c r="AA452" s="180">
        <v>0</v>
      </c>
      <c r="AB452" s="180">
        <v>0</v>
      </c>
      <c r="AC452" s="180">
        <v>0</v>
      </c>
      <c r="AD452" s="180">
        <v>0</v>
      </c>
      <c r="AE452" s="180">
        <v>0</v>
      </c>
      <c r="AF452" s="180">
        <v>0</v>
      </c>
      <c r="AG452" s="180">
        <v>0</v>
      </c>
      <c r="AH452" s="180">
        <v>0</v>
      </c>
      <c r="AI452" s="180">
        <v>0</v>
      </c>
      <c r="AJ452" s="180">
        <v>0</v>
      </c>
      <c r="AK452" s="180">
        <v>0</v>
      </c>
      <c r="AL452" s="180">
        <v>0</v>
      </c>
      <c r="AM452" s="180">
        <v>0</v>
      </c>
      <c r="AN452" s="180">
        <v>0</v>
      </c>
      <c r="AO452" s="180">
        <v>0</v>
      </c>
      <c r="AP452" s="180">
        <v>0</v>
      </c>
      <c r="AQ452" s="180">
        <v>0</v>
      </c>
      <c r="AR452" s="180">
        <v>0</v>
      </c>
      <c r="AS452" s="180">
        <v>0</v>
      </c>
      <c r="AT452" s="180">
        <v>0</v>
      </c>
      <c r="AU452" s="180">
        <v>0</v>
      </c>
      <c r="AV452" s="180">
        <v>0</v>
      </c>
      <c r="AW452" s="180">
        <v>0</v>
      </c>
      <c r="AX452" s="180">
        <v>0</v>
      </c>
      <c r="AY452" s="90"/>
      <c r="AZ452" s="180">
        <v>0</v>
      </c>
      <c r="BA452" s="180">
        <v>0</v>
      </c>
      <c r="BB452" s="180">
        <v>0</v>
      </c>
      <c r="BC452" s="180">
        <v>0</v>
      </c>
      <c r="BD452" s="180">
        <v>0</v>
      </c>
      <c r="BE452" s="180">
        <v>0</v>
      </c>
      <c r="BF452" s="180">
        <v>0</v>
      </c>
      <c r="BG452" s="181"/>
      <c r="BH452" s="90"/>
      <c r="BI452" s="180">
        <v>0</v>
      </c>
      <c r="BJ452" s="180">
        <v>0</v>
      </c>
      <c r="BK452" s="180">
        <v>0</v>
      </c>
      <c r="BL452" s="90"/>
      <c r="BN452" s="90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78"/>
    </row>
    <row r="453" spans="2:84" ht="15" hidden="1" customHeight="1" x14ac:dyDescent="0.3">
      <c r="B453" s="90"/>
      <c r="C453" s="212">
        <v>440</v>
      </c>
      <c r="D453" s="212"/>
      <c r="E453" s="212"/>
      <c r="F453" s="245"/>
      <c r="G453" s="212"/>
      <c r="H453" s="212"/>
      <c r="I453" s="212"/>
      <c r="J453" s="270"/>
      <c r="K453" s="270"/>
      <c r="L453" s="251"/>
      <c r="M453" s="245"/>
      <c r="N453" s="217"/>
      <c r="O453" s="212"/>
      <c r="P453" s="269"/>
      <c r="Q453" s="254"/>
      <c r="R453" s="109"/>
      <c r="S453" s="156"/>
      <c r="T453" s="156"/>
      <c r="U453" s="156"/>
      <c r="V453" s="153">
        <f t="shared" si="10"/>
        <v>0</v>
      </c>
      <c r="W453" s="90"/>
      <c r="Y453" s="180">
        <v>0</v>
      </c>
      <c r="Z453" s="180">
        <v>0</v>
      </c>
      <c r="AA453" s="180">
        <v>0</v>
      </c>
      <c r="AB453" s="180">
        <v>0</v>
      </c>
      <c r="AC453" s="180">
        <v>0</v>
      </c>
      <c r="AD453" s="180">
        <v>0</v>
      </c>
      <c r="AE453" s="180">
        <v>0</v>
      </c>
      <c r="AF453" s="180">
        <v>0</v>
      </c>
      <c r="AG453" s="180">
        <v>0</v>
      </c>
      <c r="AH453" s="180">
        <v>0</v>
      </c>
      <c r="AI453" s="180">
        <v>0</v>
      </c>
      <c r="AJ453" s="180">
        <v>0</v>
      </c>
      <c r="AK453" s="180">
        <v>0</v>
      </c>
      <c r="AL453" s="180">
        <v>0</v>
      </c>
      <c r="AM453" s="180">
        <v>0</v>
      </c>
      <c r="AN453" s="180">
        <v>0</v>
      </c>
      <c r="AO453" s="180">
        <v>0</v>
      </c>
      <c r="AP453" s="180">
        <v>0</v>
      </c>
      <c r="AQ453" s="180">
        <v>0</v>
      </c>
      <c r="AR453" s="180">
        <v>0</v>
      </c>
      <c r="AS453" s="180">
        <v>0</v>
      </c>
      <c r="AT453" s="180">
        <v>0</v>
      </c>
      <c r="AU453" s="180">
        <v>0</v>
      </c>
      <c r="AV453" s="180">
        <v>0</v>
      </c>
      <c r="AW453" s="180">
        <v>0</v>
      </c>
      <c r="AX453" s="180">
        <v>0</v>
      </c>
      <c r="AY453" s="90"/>
      <c r="AZ453" s="180">
        <v>0</v>
      </c>
      <c r="BA453" s="180">
        <v>0</v>
      </c>
      <c r="BB453" s="180">
        <v>0</v>
      </c>
      <c r="BC453" s="180">
        <v>0</v>
      </c>
      <c r="BD453" s="180">
        <v>0</v>
      </c>
      <c r="BE453" s="180">
        <v>0</v>
      </c>
      <c r="BF453" s="180">
        <v>0</v>
      </c>
      <c r="BG453" s="181"/>
      <c r="BH453" s="90"/>
      <c r="BI453" s="180">
        <v>0</v>
      </c>
      <c r="BJ453" s="180">
        <v>0</v>
      </c>
      <c r="BK453" s="180">
        <v>0</v>
      </c>
      <c r="BL453" s="90"/>
      <c r="BN453" s="90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78"/>
    </row>
    <row r="454" spans="2:84" ht="15" hidden="1" customHeight="1" x14ac:dyDescent="0.3">
      <c r="B454" s="90"/>
      <c r="C454" s="212">
        <v>441</v>
      </c>
      <c r="D454" s="212"/>
      <c r="E454" s="212"/>
      <c r="F454" s="245"/>
      <c r="G454" s="212"/>
      <c r="H454" s="212"/>
      <c r="I454" s="212"/>
      <c r="J454" s="270"/>
      <c r="K454" s="270"/>
      <c r="L454" s="251"/>
      <c r="M454" s="245"/>
      <c r="N454" s="217"/>
      <c r="O454" s="212"/>
      <c r="P454" s="269"/>
      <c r="Q454" s="254"/>
      <c r="R454" s="109"/>
      <c r="S454" s="156"/>
      <c r="T454" s="156"/>
      <c r="U454" s="156"/>
      <c r="V454" s="153">
        <f t="shared" si="10"/>
        <v>0</v>
      </c>
      <c r="W454" s="90"/>
      <c r="Y454" s="180">
        <v>0</v>
      </c>
      <c r="Z454" s="180">
        <v>0</v>
      </c>
      <c r="AA454" s="180">
        <v>0</v>
      </c>
      <c r="AB454" s="180">
        <v>0</v>
      </c>
      <c r="AC454" s="180">
        <v>0</v>
      </c>
      <c r="AD454" s="180">
        <v>0</v>
      </c>
      <c r="AE454" s="180">
        <v>0</v>
      </c>
      <c r="AF454" s="180">
        <v>0</v>
      </c>
      <c r="AG454" s="180">
        <v>0</v>
      </c>
      <c r="AH454" s="180">
        <v>0</v>
      </c>
      <c r="AI454" s="180">
        <v>0</v>
      </c>
      <c r="AJ454" s="180">
        <v>0</v>
      </c>
      <c r="AK454" s="180">
        <v>0</v>
      </c>
      <c r="AL454" s="180">
        <v>0</v>
      </c>
      <c r="AM454" s="180">
        <v>0</v>
      </c>
      <c r="AN454" s="180">
        <v>0</v>
      </c>
      <c r="AO454" s="180">
        <v>0</v>
      </c>
      <c r="AP454" s="180">
        <v>0</v>
      </c>
      <c r="AQ454" s="180">
        <v>0</v>
      </c>
      <c r="AR454" s="180">
        <v>0</v>
      </c>
      <c r="AS454" s="180">
        <v>0</v>
      </c>
      <c r="AT454" s="180">
        <v>0</v>
      </c>
      <c r="AU454" s="180">
        <v>0</v>
      </c>
      <c r="AV454" s="180">
        <v>0</v>
      </c>
      <c r="AW454" s="180">
        <v>0</v>
      </c>
      <c r="AX454" s="180">
        <v>0</v>
      </c>
      <c r="AY454" s="90"/>
      <c r="AZ454" s="180">
        <v>0</v>
      </c>
      <c r="BA454" s="180">
        <v>0</v>
      </c>
      <c r="BB454" s="180">
        <v>0</v>
      </c>
      <c r="BC454" s="180">
        <v>0</v>
      </c>
      <c r="BD454" s="180">
        <v>0</v>
      </c>
      <c r="BE454" s="180">
        <v>0</v>
      </c>
      <c r="BF454" s="180">
        <v>0</v>
      </c>
      <c r="BG454" s="181"/>
      <c r="BH454" s="90"/>
      <c r="BI454" s="180">
        <v>0</v>
      </c>
      <c r="BJ454" s="180">
        <v>0</v>
      </c>
      <c r="BK454" s="180">
        <v>0</v>
      </c>
      <c r="BL454" s="90"/>
      <c r="BN454" s="90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78"/>
    </row>
    <row r="455" spans="2:84" ht="15" hidden="1" customHeight="1" x14ac:dyDescent="0.3">
      <c r="B455" s="90"/>
      <c r="C455" s="212">
        <v>442</v>
      </c>
      <c r="D455" s="212"/>
      <c r="E455" s="212"/>
      <c r="F455" s="245"/>
      <c r="G455" s="212"/>
      <c r="H455" s="212"/>
      <c r="I455" s="212"/>
      <c r="J455" s="270"/>
      <c r="K455" s="270"/>
      <c r="L455" s="251"/>
      <c r="M455" s="245"/>
      <c r="N455" s="217"/>
      <c r="O455" s="212"/>
      <c r="P455" s="269"/>
      <c r="Q455" s="254"/>
      <c r="R455" s="109"/>
      <c r="S455" s="156"/>
      <c r="T455" s="156"/>
      <c r="U455" s="156"/>
      <c r="V455" s="153">
        <f t="shared" si="10"/>
        <v>0</v>
      </c>
      <c r="W455" s="90"/>
      <c r="Y455" s="180">
        <v>0</v>
      </c>
      <c r="Z455" s="180">
        <v>0</v>
      </c>
      <c r="AA455" s="180">
        <v>0</v>
      </c>
      <c r="AB455" s="180">
        <v>0</v>
      </c>
      <c r="AC455" s="180">
        <v>0</v>
      </c>
      <c r="AD455" s="180">
        <v>0</v>
      </c>
      <c r="AE455" s="180">
        <v>0</v>
      </c>
      <c r="AF455" s="180">
        <v>0</v>
      </c>
      <c r="AG455" s="180">
        <v>0</v>
      </c>
      <c r="AH455" s="180">
        <v>0</v>
      </c>
      <c r="AI455" s="180">
        <v>0</v>
      </c>
      <c r="AJ455" s="180">
        <v>0</v>
      </c>
      <c r="AK455" s="180">
        <v>0</v>
      </c>
      <c r="AL455" s="180">
        <v>0</v>
      </c>
      <c r="AM455" s="180">
        <v>0</v>
      </c>
      <c r="AN455" s="180">
        <v>0</v>
      </c>
      <c r="AO455" s="180">
        <v>0</v>
      </c>
      <c r="AP455" s="180">
        <v>0</v>
      </c>
      <c r="AQ455" s="180">
        <v>0</v>
      </c>
      <c r="AR455" s="180">
        <v>0</v>
      </c>
      <c r="AS455" s="180">
        <v>0</v>
      </c>
      <c r="AT455" s="180">
        <v>0</v>
      </c>
      <c r="AU455" s="180">
        <v>0</v>
      </c>
      <c r="AV455" s="180">
        <v>0</v>
      </c>
      <c r="AW455" s="180">
        <v>0</v>
      </c>
      <c r="AX455" s="180">
        <v>0</v>
      </c>
      <c r="AY455" s="90"/>
      <c r="AZ455" s="180">
        <v>0</v>
      </c>
      <c r="BA455" s="180">
        <v>0</v>
      </c>
      <c r="BB455" s="180">
        <v>0</v>
      </c>
      <c r="BC455" s="180">
        <v>0</v>
      </c>
      <c r="BD455" s="180">
        <v>0</v>
      </c>
      <c r="BE455" s="180">
        <v>0</v>
      </c>
      <c r="BF455" s="180">
        <v>0</v>
      </c>
      <c r="BG455" s="181"/>
      <c r="BH455" s="90"/>
      <c r="BI455" s="180">
        <v>0</v>
      </c>
      <c r="BJ455" s="180">
        <v>0</v>
      </c>
      <c r="BK455" s="180">
        <v>0</v>
      </c>
      <c r="BL455" s="90"/>
      <c r="BN455" s="90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78"/>
    </row>
    <row r="456" spans="2:84" ht="15" hidden="1" customHeight="1" x14ac:dyDescent="0.3">
      <c r="B456" s="90"/>
      <c r="C456" s="212">
        <v>443</v>
      </c>
      <c r="D456" s="212"/>
      <c r="E456" s="212"/>
      <c r="F456" s="245"/>
      <c r="G456" s="212"/>
      <c r="H456" s="212"/>
      <c r="I456" s="212"/>
      <c r="J456" s="270"/>
      <c r="K456" s="270"/>
      <c r="L456" s="251"/>
      <c r="M456" s="245"/>
      <c r="N456" s="217"/>
      <c r="O456" s="212"/>
      <c r="P456" s="269"/>
      <c r="Q456" s="254"/>
      <c r="R456" s="109"/>
      <c r="S456" s="156"/>
      <c r="T456" s="156"/>
      <c r="U456" s="156"/>
      <c r="V456" s="153">
        <f t="shared" si="10"/>
        <v>0</v>
      </c>
      <c r="W456" s="90"/>
      <c r="Y456" s="180">
        <v>0</v>
      </c>
      <c r="Z456" s="180">
        <v>0</v>
      </c>
      <c r="AA456" s="180">
        <v>0</v>
      </c>
      <c r="AB456" s="180">
        <v>0</v>
      </c>
      <c r="AC456" s="180">
        <v>0</v>
      </c>
      <c r="AD456" s="180">
        <v>0</v>
      </c>
      <c r="AE456" s="180">
        <v>0</v>
      </c>
      <c r="AF456" s="180">
        <v>0</v>
      </c>
      <c r="AG456" s="180">
        <v>0</v>
      </c>
      <c r="AH456" s="180">
        <v>0</v>
      </c>
      <c r="AI456" s="180">
        <v>0</v>
      </c>
      <c r="AJ456" s="180">
        <v>0</v>
      </c>
      <c r="AK456" s="180">
        <v>0</v>
      </c>
      <c r="AL456" s="180">
        <v>0</v>
      </c>
      <c r="AM456" s="180">
        <v>0</v>
      </c>
      <c r="AN456" s="180">
        <v>0</v>
      </c>
      <c r="AO456" s="180">
        <v>0</v>
      </c>
      <c r="AP456" s="180">
        <v>0</v>
      </c>
      <c r="AQ456" s="180">
        <v>0</v>
      </c>
      <c r="AR456" s="180">
        <v>0</v>
      </c>
      <c r="AS456" s="180">
        <v>0</v>
      </c>
      <c r="AT456" s="180">
        <v>0</v>
      </c>
      <c r="AU456" s="180">
        <v>0</v>
      </c>
      <c r="AV456" s="180">
        <v>0</v>
      </c>
      <c r="AW456" s="180">
        <v>0</v>
      </c>
      <c r="AX456" s="180">
        <v>0</v>
      </c>
      <c r="AY456" s="90"/>
      <c r="AZ456" s="180">
        <v>0</v>
      </c>
      <c r="BA456" s="180">
        <v>0</v>
      </c>
      <c r="BB456" s="180">
        <v>0</v>
      </c>
      <c r="BC456" s="180">
        <v>0</v>
      </c>
      <c r="BD456" s="180">
        <v>0</v>
      </c>
      <c r="BE456" s="180">
        <v>0</v>
      </c>
      <c r="BF456" s="180">
        <v>0</v>
      </c>
      <c r="BG456" s="181"/>
      <c r="BH456" s="90"/>
      <c r="BI456" s="180">
        <v>0</v>
      </c>
      <c r="BJ456" s="180">
        <v>0</v>
      </c>
      <c r="BK456" s="180">
        <v>0</v>
      </c>
      <c r="BL456" s="90"/>
      <c r="BN456" s="90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78"/>
    </row>
    <row r="457" spans="2:84" ht="15" hidden="1" customHeight="1" x14ac:dyDescent="0.3">
      <c r="B457" s="90"/>
      <c r="C457" s="212">
        <v>444</v>
      </c>
      <c r="D457" s="212"/>
      <c r="E457" s="212"/>
      <c r="F457" s="245"/>
      <c r="G457" s="212"/>
      <c r="H457" s="212"/>
      <c r="I457" s="212"/>
      <c r="J457" s="270"/>
      <c r="K457" s="270"/>
      <c r="L457" s="251"/>
      <c r="M457" s="245"/>
      <c r="N457" s="217"/>
      <c r="O457" s="212"/>
      <c r="P457" s="269"/>
      <c r="Q457" s="254"/>
      <c r="R457" s="109"/>
      <c r="S457" s="156"/>
      <c r="T457" s="156"/>
      <c r="U457" s="156"/>
      <c r="V457" s="153">
        <f t="shared" si="10"/>
        <v>0</v>
      </c>
      <c r="W457" s="90"/>
      <c r="Y457" s="180">
        <v>0</v>
      </c>
      <c r="Z457" s="180">
        <v>0</v>
      </c>
      <c r="AA457" s="180">
        <v>0</v>
      </c>
      <c r="AB457" s="180">
        <v>0</v>
      </c>
      <c r="AC457" s="180">
        <v>0</v>
      </c>
      <c r="AD457" s="180">
        <v>0</v>
      </c>
      <c r="AE457" s="180">
        <v>0</v>
      </c>
      <c r="AF457" s="180">
        <v>0</v>
      </c>
      <c r="AG457" s="180">
        <v>0</v>
      </c>
      <c r="AH457" s="180">
        <v>0</v>
      </c>
      <c r="AI457" s="180">
        <v>0</v>
      </c>
      <c r="AJ457" s="180">
        <v>0</v>
      </c>
      <c r="AK457" s="180">
        <v>0</v>
      </c>
      <c r="AL457" s="180">
        <v>0</v>
      </c>
      <c r="AM457" s="180">
        <v>0</v>
      </c>
      <c r="AN457" s="180">
        <v>0</v>
      </c>
      <c r="AO457" s="180">
        <v>0</v>
      </c>
      <c r="AP457" s="180">
        <v>0</v>
      </c>
      <c r="AQ457" s="180">
        <v>0</v>
      </c>
      <c r="AR457" s="180">
        <v>0</v>
      </c>
      <c r="AS457" s="180">
        <v>0</v>
      </c>
      <c r="AT457" s="180">
        <v>0</v>
      </c>
      <c r="AU457" s="180">
        <v>0</v>
      </c>
      <c r="AV457" s="180">
        <v>0</v>
      </c>
      <c r="AW457" s="180">
        <v>0</v>
      </c>
      <c r="AX457" s="180">
        <v>0</v>
      </c>
      <c r="AY457" s="90"/>
      <c r="AZ457" s="180">
        <v>0</v>
      </c>
      <c r="BA457" s="180">
        <v>0</v>
      </c>
      <c r="BB457" s="180">
        <v>0</v>
      </c>
      <c r="BC457" s="180">
        <v>0</v>
      </c>
      <c r="BD457" s="180">
        <v>0</v>
      </c>
      <c r="BE457" s="180">
        <v>0</v>
      </c>
      <c r="BF457" s="180">
        <v>0</v>
      </c>
      <c r="BG457" s="181"/>
      <c r="BH457" s="90"/>
      <c r="BI457" s="180">
        <v>0</v>
      </c>
      <c r="BJ457" s="180">
        <v>0</v>
      </c>
      <c r="BK457" s="180">
        <v>0</v>
      </c>
      <c r="BL457" s="90"/>
      <c r="BN457" s="90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78"/>
    </row>
    <row r="458" spans="2:84" ht="15" hidden="1" customHeight="1" x14ac:dyDescent="0.3">
      <c r="B458" s="90"/>
      <c r="C458" s="212">
        <v>445</v>
      </c>
      <c r="D458" s="212"/>
      <c r="E458" s="212"/>
      <c r="F458" s="245"/>
      <c r="G458" s="212"/>
      <c r="H458" s="212"/>
      <c r="I458" s="212"/>
      <c r="J458" s="270"/>
      <c r="K458" s="270"/>
      <c r="L458" s="251"/>
      <c r="M458" s="245"/>
      <c r="N458" s="217"/>
      <c r="O458" s="212"/>
      <c r="P458" s="269"/>
      <c r="Q458" s="254"/>
      <c r="R458" s="109"/>
      <c r="S458" s="156"/>
      <c r="T458" s="156"/>
      <c r="U458" s="156"/>
      <c r="V458" s="153">
        <f t="shared" si="10"/>
        <v>0</v>
      </c>
      <c r="W458" s="90"/>
      <c r="Y458" s="180">
        <v>0</v>
      </c>
      <c r="Z458" s="180">
        <v>0</v>
      </c>
      <c r="AA458" s="180">
        <v>0</v>
      </c>
      <c r="AB458" s="180">
        <v>0</v>
      </c>
      <c r="AC458" s="180">
        <v>0</v>
      </c>
      <c r="AD458" s="180">
        <v>0</v>
      </c>
      <c r="AE458" s="180">
        <v>0</v>
      </c>
      <c r="AF458" s="180">
        <v>0</v>
      </c>
      <c r="AG458" s="180">
        <v>0</v>
      </c>
      <c r="AH458" s="180">
        <v>0</v>
      </c>
      <c r="AI458" s="180">
        <v>0</v>
      </c>
      <c r="AJ458" s="180">
        <v>0</v>
      </c>
      <c r="AK458" s="180">
        <v>0</v>
      </c>
      <c r="AL458" s="180">
        <v>0</v>
      </c>
      <c r="AM458" s="180">
        <v>0</v>
      </c>
      <c r="AN458" s="180">
        <v>0</v>
      </c>
      <c r="AO458" s="180">
        <v>0</v>
      </c>
      <c r="AP458" s="180">
        <v>0</v>
      </c>
      <c r="AQ458" s="180">
        <v>0</v>
      </c>
      <c r="AR458" s="180">
        <v>0</v>
      </c>
      <c r="AS458" s="180">
        <v>0</v>
      </c>
      <c r="AT458" s="180">
        <v>0</v>
      </c>
      <c r="AU458" s="180">
        <v>0</v>
      </c>
      <c r="AV458" s="180">
        <v>0</v>
      </c>
      <c r="AW458" s="180">
        <v>0</v>
      </c>
      <c r="AX458" s="180">
        <v>0</v>
      </c>
      <c r="AY458" s="90"/>
      <c r="AZ458" s="180">
        <v>0</v>
      </c>
      <c r="BA458" s="180">
        <v>0</v>
      </c>
      <c r="BB458" s="180">
        <v>0</v>
      </c>
      <c r="BC458" s="180">
        <v>0</v>
      </c>
      <c r="BD458" s="180">
        <v>0</v>
      </c>
      <c r="BE458" s="180">
        <v>0</v>
      </c>
      <c r="BF458" s="180">
        <v>0</v>
      </c>
      <c r="BG458" s="181"/>
      <c r="BH458" s="90"/>
      <c r="BI458" s="180">
        <v>0</v>
      </c>
      <c r="BJ458" s="180">
        <v>0</v>
      </c>
      <c r="BK458" s="180">
        <v>0</v>
      </c>
      <c r="BL458" s="90"/>
      <c r="BN458" s="90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78"/>
    </row>
    <row r="459" spans="2:84" ht="15" hidden="1" customHeight="1" x14ac:dyDescent="0.3">
      <c r="B459" s="90"/>
      <c r="C459" s="212">
        <v>446</v>
      </c>
      <c r="D459" s="212"/>
      <c r="E459" s="212"/>
      <c r="F459" s="245"/>
      <c r="G459" s="212"/>
      <c r="H459" s="212"/>
      <c r="I459" s="212"/>
      <c r="J459" s="270"/>
      <c r="K459" s="270"/>
      <c r="L459" s="251"/>
      <c r="M459" s="245"/>
      <c r="N459" s="217"/>
      <c r="O459" s="212"/>
      <c r="P459" s="269"/>
      <c r="Q459" s="254"/>
      <c r="R459" s="109"/>
      <c r="S459" s="156"/>
      <c r="T459" s="156"/>
      <c r="U459" s="156"/>
      <c r="V459" s="153">
        <f t="shared" si="10"/>
        <v>0</v>
      </c>
      <c r="W459" s="90"/>
      <c r="Y459" s="180">
        <v>0</v>
      </c>
      <c r="Z459" s="180">
        <v>0</v>
      </c>
      <c r="AA459" s="180">
        <v>0</v>
      </c>
      <c r="AB459" s="180">
        <v>0</v>
      </c>
      <c r="AC459" s="180">
        <v>0</v>
      </c>
      <c r="AD459" s="180">
        <v>0</v>
      </c>
      <c r="AE459" s="180">
        <v>0</v>
      </c>
      <c r="AF459" s="180">
        <v>0</v>
      </c>
      <c r="AG459" s="180">
        <v>0</v>
      </c>
      <c r="AH459" s="180">
        <v>0</v>
      </c>
      <c r="AI459" s="180">
        <v>0</v>
      </c>
      <c r="AJ459" s="180">
        <v>0</v>
      </c>
      <c r="AK459" s="180">
        <v>0</v>
      </c>
      <c r="AL459" s="180">
        <v>0</v>
      </c>
      <c r="AM459" s="180">
        <v>0</v>
      </c>
      <c r="AN459" s="180">
        <v>0</v>
      </c>
      <c r="AO459" s="180">
        <v>0</v>
      </c>
      <c r="AP459" s="180">
        <v>0</v>
      </c>
      <c r="AQ459" s="180">
        <v>0</v>
      </c>
      <c r="AR459" s="180">
        <v>0</v>
      </c>
      <c r="AS459" s="180">
        <v>0</v>
      </c>
      <c r="AT459" s="180">
        <v>0</v>
      </c>
      <c r="AU459" s="180">
        <v>0</v>
      </c>
      <c r="AV459" s="180">
        <v>0</v>
      </c>
      <c r="AW459" s="180">
        <v>0</v>
      </c>
      <c r="AX459" s="180">
        <v>0</v>
      </c>
      <c r="AY459" s="90"/>
      <c r="AZ459" s="180">
        <v>0</v>
      </c>
      <c r="BA459" s="180">
        <v>0</v>
      </c>
      <c r="BB459" s="180">
        <v>0</v>
      </c>
      <c r="BC459" s="180">
        <v>0</v>
      </c>
      <c r="BD459" s="180">
        <v>0</v>
      </c>
      <c r="BE459" s="180">
        <v>0</v>
      </c>
      <c r="BF459" s="180">
        <v>0</v>
      </c>
      <c r="BG459" s="181"/>
      <c r="BH459" s="90"/>
      <c r="BI459" s="180">
        <v>0</v>
      </c>
      <c r="BJ459" s="180">
        <v>0</v>
      </c>
      <c r="BK459" s="180">
        <v>0</v>
      </c>
      <c r="BL459" s="90"/>
      <c r="BN459" s="90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78"/>
    </row>
    <row r="460" spans="2:84" ht="15" hidden="1" customHeight="1" x14ac:dyDescent="0.3">
      <c r="B460" s="90"/>
      <c r="C460" s="212">
        <v>447</v>
      </c>
      <c r="D460" s="212"/>
      <c r="E460" s="212"/>
      <c r="F460" s="245"/>
      <c r="G460" s="212"/>
      <c r="H460" s="212"/>
      <c r="I460" s="212"/>
      <c r="J460" s="270"/>
      <c r="K460" s="270"/>
      <c r="L460" s="251"/>
      <c r="M460" s="245"/>
      <c r="N460" s="217"/>
      <c r="O460" s="212"/>
      <c r="P460" s="269"/>
      <c r="Q460" s="254"/>
      <c r="R460" s="109"/>
      <c r="S460" s="156"/>
      <c r="T460" s="156"/>
      <c r="U460" s="156"/>
      <c r="V460" s="153">
        <f t="shared" si="10"/>
        <v>0</v>
      </c>
      <c r="W460" s="90"/>
      <c r="Y460" s="180">
        <v>0</v>
      </c>
      <c r="Z460" s="180">
        <v>0</v>
      </c>
      <c r="AA460" s="180">
        <v>0</v>
      </c>
      <c r="AB460" s="180">
        <v>0</v>
      </c>
      <c r="AC460" s="180">
        <v>0</v>
      </c>
      <c r="AD460" s="180">
        <v>0</v>
      </c>
      <c r="AE460" s="180">
        <v>0</v>
      </c>
      <c r="AF460" s="180">
        <v>0</v>
      </c>
      <c r="AG460" s="180">
        <v>0</v>
      </c>
      <c r="AH460" s="180">
        <v>0</v>
      </c>
      <c r="AI460" s="180">
        <v>0</v>
      </c>
      <c r="AJ460" s="180">
        <v>0</v>
      </c>
      <c r="AK460" s="180">
        <v>0</v>
      </c>
      <c r="AL460" s="180">
        <v>0</v>
      </c>
      <c r="AM460" s="180">
        <v>0</v>
      </c>
      <c r="AN460" s="180">
        <v>0</v>
      </c>
      <c r="AO460" s="180">
        <v>0</v>
      </c>
      <c r="AP460" s="180">
        <v>0</v>
      </c>
      <c r="AQ460" s="180">
        <v>0</v>
      </c>
      <c r="AR460" s="180">
        <v>0</v>
      </c>
      <c r="AS460" s="180">
        <v>0</v>
      </c>
      <c r="AT460" s="180">
        <v>0</v>
      </c>
      <c r="AU460" s="180">
        <v>0</v>
      </c>
      <c r="AV460" s="180">
        <v>0</v>
      </c>
      <c r="AW460" s="180">
        <v>0</v>
      </c>
      <c r="AX460" s="180">
        <v>0</v>
      </c>
      <c r="AY460" s="90"/>
      <c r="AZ460" s="180">
        <v>0</v>
      </c>
      <c r="BA460" s="180">
        <v>0</v>
      </c>
      <c r="BB460" s="180">
        <v>0</v>
      </c>
      <c r="BC460" s="180">
        <v>0</v>
      </c>
      <c r="BD460" s="180">
        <v>0</v>
      </c>
      <c r="BE460" s="180">
        <v>0</v>
      </c>
      <c r="BF460" s="180">
        <v>0</v>
      </c>
      <c r="BG460" s="181"/>
      <c r="BH460" s="90"/>
      <c r="BI460" s="180">
        <v>0</v>
      </c>
      <c r="BJ460" s="180">
        <v>0</v>
      </c>
      <c r="BK460" s="180">
        <v>0</v>
      </c>
      <c r="BL460" s="90"/>
      <c r="BN460" s="90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78"/>
    </row>
    <row r="461" spans="2:84" ht="15" hidden="1" customHeight="1" x14ac:dyDescent="0.3">
      <c r="B461" s="90"/>
      <c r="C461" s="212">
        <v>448</v>
      </c>
      <c r="D461" s="212"/>
      <c r="E461" s="212"/>
      <c r="F461" s="245"/>
      <c r="G461" s="212"/>
      <c r="H461" s="212"/>
      <c r="I461" s="212"/>
      <c r="J461" s="270"/>
      <c r="K461" s="270"/>
      <c r="L461" s="251"/>
      <c r="M461" s="245"/>
      <c r="N461" s="217"/>
      <c r="O461" s="212"/>
      <c r="P461" s="269"/>
      <c r="Q461" s="254"/>
      <c r="R461" s="109"/>
      <c r="S461" s="156"/>
      <c r="T461" s="156"/>
      <c r="U461" s="156"/>
      <c r="V461" s="153">
        <f t="shared" si="10"/>
        <v>0</v>
      </c>
      <c r="W461" s="90"/>
      <c r="Y461" s="180">
        <v>0</v>
      </c>
      <c r="Z461" s="180">
        <v>0</v>
      </c>
      <c r="AA461" s="180">
        <v>0</v>
      </c>
      <c r="AB461" s="180">
        <v>0</v>
      </c>
      <c r="AC461" s="180">
        <v>0</v>
      </c>
      <c r="AD461" s="180">
        <v>0</v>
      </c>
      <c r="AE461" s="180">
        <v>0</v>
      </c>
      <c r="AF461" s="180">
        <v>0</v>
      </c>
      <c r="AG461" s="180">
        <v>0</v>
      </c>
      <c r="AH461" s="180">
        <v>0</v>
      </c>
      <c r="AI461" s="180">
        <v>0</v>
      </c>
      <c r="AJ461" s="180">
        <v>0</v>
      </c>
      <c r="AK461" s="180">
        <v>0</v>
      </c>
      <c r="AL461" s="180">
        <v>0</v>
      </c>
      <c r="AM461" s="180">
        <v>0</v>
      </c>
      <c r="AN461" s="180">
        <v>0</v>
      </c>
      <c r="AO461" s="180">
        <v>0</v>
      </c>
      <c r="AP461" s="180">
        <v>0</v>
      </c>
      <c r="AQ461" s="180">
        <v>0</v>
      </c>
      <c r="AR461" s="180">
        <v>0</v>
      </c>
      <c r="AS461" s="180">
        <v>0</v>
      </c>
      <c r="AT461" s="180">
        <v>0</v>
      </c>
      <c r="AU461" s="180">
        <v>0</v>
      </c>
      <c r="AV461" s="180">
        <v>0</v>
      </c>
      <c r="AW461" s="180">
        <v>0</v>
      </c>
      <c r="AX461" s="180">
        <v>0</v>
      </c>
      <c r="AY461" s="90"/>
      <c r="AZ461" s="180">
        <v>0</v>
      </c>
      <c r="BA461" s="180">
        <v>0</v>
      </c>
      <c r="BB461" s="180">
        <v>0</v>
      </c>
      <c r="BC461" s="180">
        <v>0</v>
      </c>
      <c r="BD461" s="180">
        <v>0</v>
      </c>
      <c r="BE461" s="180">
        <v>0</v>
      </c>
      <c r="BF461" s="180">
        <v>0</v>
      </c>
      <c r="BG461" s="181"/>
      <c r="BH461" s="90"/>
      <c r="BI461" s="180">
        <v>0</v>
      </c>
      <c r="BJ461" s="180">
        <v>0</v>
      </c>
      <c r="BK461" s="180">
        <v>0</v>
      </c>
      <c r="BL461" s="90"/>
      <c r="BN461" s="90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78"/>
    </row>
    <row r="462" spans="2:84" ht="15" hidden="1" customHeight="1" x14ac:dyDescent="0.3">
      <c r="B462" s="90"/>
      <c r="C462" s="212">
        <v>449</v>
      </c>
      <c r="D462" s="212"/>
      <c r="E462" s="212"/>
      <c r="F462" s="245"/>
      <c r="G462" s="212"/>
      <c r="H462" s="212"/>
      <c r="I462" s="212"/>
      <c r="J462" s="270"/>
      <c r="K462" s="270"/>
      <c r="L462" s="251"/>
      <c r="M462" s="245"/>
      <c r="N462" s="217"/>
      <c r="O462" s="212"/>
      <c r="P462" s="254"/>
      <c r="Q462" s="254"/>
      <c r="R462" s="109"/>
      <c r="S462" s="156"/>
      <c r="T462" s="156"/>
      <c r="U462" s="156"/>
      <c r="V462" s="153">
        <f t="shared" ref="V462:V513" si="11">SUM(T462+U462)</f>
        <v>0</v>
      </c>
      <c r="W462" s="90"/>
      <c r="Y462" s="180">
        <v>0</v>
      </c>
      <c r="Z462" s="180">
        <v>0</v>
      </c>
      <c r="AA462" s="180">
        <v>0</v>
      </c>
      <c r="AB462" s="180">
        <v>0</v>
      </c>
      <c r="AC462" s="180">
        <v>0</v>
      </c>
      <c r="AD462" s="180">
        <v>0</v>
      </c>
      <c r="AE462" s="180">
        <v>0</v>
      </c>
      <c r="AF462" s="180">
        <v>0</v>
      </c>
      <c r="AG462" s="180">
        <v>0</v>
      </c>
      <c r="AH462" s="180">
        <v>0</v>
      </c>
      <c r="AI462" s="180">
        <v>0</v>
      </c>
      <c r="AJ462" s="180">
        <v>0</v>
      </c>
      <c r="AK462" s="180">
        <v>0</v>
      </c>
      <c r="AL462" s="180">
        <v>0</v>
      </c>
      <c r="AM462" s="180">
        <v>0</v>
      </c>
      <c r="AN462" s="180">
        <v>0</v>
      </c>
      <c r="AO462" s="180">
        <v>0</v>
      </c>
      <c r="AP462" s="180">
        <v>0</v>
      </c>
      <c r="AQ462" s="180">
        <v>0</v>
      </c>
      <c r="AR462" s="180">
        <v>0</v>
      </c>
      <c r="AS462" s="180">
        <v>0</v>
      </c>
      <c r="AT462" s="180">
        <v>0</v>
      </c>
      <c r="AU462" s="180">
        <v>0</v>
      </c>
      <c r="AV462" s="180">
        <v>0</v>
      </c>
      <c r="AW462" s="180">
        <v>0</v>
      </c>
      <c r="AX462" s="180">
        <v>0</v>
      </c>
      <c r="AY462" s="90"/>
      <c r="AZ462" s="180">
        <v>0</v>
      </c>
      <c r="BA462" s="180">
        <v>0</v>
      </c>
      <c r="BB462" s="180">
        <v>0</v>
      </c>
      <c r="BC462" s="180">
        <v>0</v>
      </c>
      <c r="BD462" s="180">
        <v>0</v>
      </c>
      <c r="BE462" s="180">
        <v>0</v>
      </c>
      <c r="BF462" s="180">
        <v>0</v>
      </c>
      <c r="BG462" s="181"/>
      <c r="BH462" s="90"/>
      <c r="BI462" s="180">
        <v>0</v>
      </c>
      <c r="BJ462" s="180">
        <v>0</v>
      </c>
      <c r="BK462" s="180">
        <v>0</v>
      </c>
      <c r="BL462" s="90"/>
      <c r="BN462" s="90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78"/>
    </row>
    <row r="463" spans="2:84" ht="15" hidden="1" customHeight="1" x14ac:dyDescent="0.3">
      <c r="B463" s="90"/>
      <c r="C463" s="212">
        <v>450</v>
      </c>
      <c r="D463" s="212"/>
      <c r="E463" s="212"/>
      <c r="F463" s="245"/>
      <c r="G463" s="212"/>
      <c r="H463" s="212"/>
      <c r="I463" s="212"/>
      <c r="J463" s="270"/>
      <c r="K463" s="270"/>
      <c r="L463" s="251"/>
      <c r="M463" s="245"/>
      <c r="N463" s="217"/>
      <c r="O463" s="212"/>
      <c r="P463" s="269"/>
      <c r="Q463" s="254"/>
      <c r="R463" s="109"/>
      <c r="S463" s="156"/>
      <c r="T463" s="156"/>
      <c r="U463" s="156"/>
      <c r="V463" s="153">
        <f t="shared" si="11"/>
        <v>0</v>
      </c>
      <c r="W463" s="90"/>
      <c r="Y463" s="180">
        <v>0</v>
      </c>
      <c r="Z463" s="180">
        <v>0</v>
      </c>
      <c r="AA463" s="180">
        <v>0</v>
      </c>
      <c r="AB463" s="180">
        <v>0</v>
      </c>
      <c r="AC463" s="180">
        <v>0</v>
      </c>
      <c r="AD463" s="180">
        <v>0</v>
      </c>
      <c r="AE463" s="180">
        <v>0</v>
      </c>
      <c r="AF463" s="180">
        <v>0</v>
      </c>
      <c r="AG463" s="180">
        <v>0</v>
      </c>
      <c r="AH463" s="180">
        <v>0</v>
      </c>
      <c r="AI463" s="180">
        <v>0</v>
      </c>
      <c r="AJ463" s="180">
        <v>0</v>
      </c>
      <c r="AK463" s="180">
        <v>0</v>
      </c>
      <c r="AL463" s="180">
        <v>0</v>
      </c>
      <c r="AM463" s="180">
        <v>0</v>
      </c>
      <c r="AN463" s="180">
        <v>0</v>
      </c>
      <c r="AO463" s="180">
        <v>0</v>
      </c>
      <c r="AP463" s="180">
        <v>0</v>
      </c>
      <c r="AQ463" s="180">
        <v>0</v>
      </c>
      <c r="AR463" s="180">
        <v>0</v>
      </c>
      <c r="AS463" s="180">
        <v>0</v>
      </c>
      <c r="AT463" s="180">
        <v>0</v>
      </c>
      <c r="AU463" s="180">
        <v>0</v>
      </c>
      <c r="AV463" s="180">
        <v>0</v>
      </c>
      <c r="AW463" s="180">
        <v>0</v>
      </c>
      <c r="AX463" s="180">
        <v>0</v>
      </c>
      <c r="AY463" s="90"/>
      <c r="AZ463" s="180">
        <v>0</v>
      </c>
      <c r="BA463" s="180">
        <v>0</v>
      </c>
      <c r="BB463" s="180">
        <v>0</v>
      </c>
      <c r="BC463" s="180">
        <v>0</v>
      </c>
      <c r="BD463" s="180">
        <v>0</v>
      </c>
      <c r="BE463" s="180">
        <v>0</v>
      </c>
      <c r="BF463" s="180">
        <v>0</v>
      </c>
      <c r="BG463" s="181"/>
      <c r="BH463" s="90"/>
      <c r="BI463" s="180">
        <v>0</v>
      </c>
      <c r="BJ463" s="180">
        <v>0</v>
      </c>
      <c r="BK463" s="180">
        <v>0</v>
      </c>
      <c r="BL463" s="90"/>
      <c r="BN463" s="90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78"/>
    </row>
    <row r="464" spans="2:84" ht="15" hidden="1" customHeight="1" x14ac:dyDescent="0.3">
      <c r="B464" s="90"/>
      <c r="C464" s="212">
        <v>451</v>
      </c>
      <c r="D464" s="212"/>
      <c r="E464" s="212"/>
      <c r="F464" s="245"/>
      <c r="G464" s="212"/>
      <c r="H464" s="212"/>
      <c r="I464" s="212"/>
      <c r="J464" s="270"/>
      <c r="K464" s="270"/>
      <c r="L464" s="251"/>
      <c r="M464" s="245"/>
      <c r="N464" s="217"/>
      <c r="O464" s="212"/>
      <c r="P464" s="269"/>
      <c r="Q464" s="254"/>
      <c r="R464" s="109"/>
      <c r="S464" s="156"/>
      <c r="T464" s="156"/>
      <c r="U464" s="156"/>
      <c r="V464" s="153">
        <f t="shared" si="11"/>
        <v>0</v>
      </c>
      <c r="W464" s="90"/>
      <c r="Y464" s="180">
        <v>0</v>
      </c>
      <c r="Z464" s="180">
        <v>0</v>
      </c>
      <c r="AA464" s="180">
        <v>0</v>
      </c>
      <c r="AB464" s="180">
        <v>0</v>
      </c>
      <c r="AC464" s="180">
        <v>0</v>
      </c>
      <c r="AD464" s="180">
        <v>0</v>
      </c>
      <c r="AE464" s="180">
        <v>0</v>
      </c>
      <c r="AF464" s="180">
        <v>0</v>
      </c>
      <c r="AG464" s="180">
        <v>0</v>
      </c>
      <c r="AH464" s="180">
        <v>0</v>
      </c>
      <c r="AI464" s="180">
        <v>0</v>
      </c>
      <c r="AJ464" s="180">
        <v>0</v>
      </c>
      <c r="AK464" s="180">
        <v>0</v>
      </c>
      <c r="AL464" s="180">
        <v>0</v>
      </c>
      <c r="AM464" s="180">
        <v>0</v>
      </c>
      <c r="AN464" s="180">
        <v>0</v>
      </c>
      <c r="AO464" s="180">
        <v>0</v>
      </c>
      <c r="AP464" s="180">
        <v>0</v>
      </c>
      <c r="AQ464" s="180">
        <v>0</v>
      </c>
      <c r="AR464" s="180">
        <v>0</v>
      </c>
      <c r="AS464" s="180">
        <v>0</v>
      </c>
      <c r="AT464" s="180">
        <v>0</v>
      </c>
      <c r="AU464" s="180">
        <v>0</v>
      </c>
      <c r="AV464" s="180">
        <v>0</v>
      </c>
      <c r="AW464" s="180">
        <v>0</v>
      </c>
      <c r="AX464" s="180">
        <v>0</v>
      </c>
      <c r="AY464" s="90"/>
      <c r="AZ464" s="180">
        <v>0</v>
      </c>
      <c r="BA464" s="180">
        <v>0</v>
      </c>
      <c r="BB464" s="180">
        <v>0</v>
      </c>
      <c r="BC464" s="180">
        <v>0</v>
      </c>
      <c r="BD464" s="180">
        <v>0</v>
      </c>
      <c r="BE464" s="180">
        <v>0</v>
      </c>
      <c r="BF464" s="180">
        <v>0</v>
      </c>
      <c r="BG464" s="181"/>
      <c r="BH464" s="90"/>
      <c r="BI464" s="180">
        <v>0</v>
      </c>
      <c r="BJ464" s="180">
        <v>0</v>
      </c>
      <c r="BK464" s="180">
        <v>0</v>
      </c>
      <c r="BL464" s="90"/>
      <c r="BN464" s="90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78"/>
    </row>
    <row r="465" spans="2:84" ht="15" hidden="1" customHeight="1" x14ac:dyDescent="0.3">
      <c r="B465" s="90"/>
      <c r="C465" s="212">
        <v>452</v>
      </c>
      <c r="D465" s="212"/>
      <c r="E465" s="212"/>
      <c r="F465" s="245"/>
      <c r="G465" s="212"/>
      <c r="H465" s="212"/>
      <c r="I465" s="212"/>
      <c r="J465" s="270"/>
      <c r="K465" s="270"/>
      <c r="L465" s="251"/>
      <c r="M465" s="245"/>
      <c r="N465" s="217"/>
      <c r="O465" s="212"/>
      <c r="P465" s="269"/>
      <c r="Q465" s="254"/>
      <c r="R465" s="109"/>
      <c r="S465" s="156"/>
      <c r="T465" s="156"/>
      <c r="U465" s="156"/>
      <c r="V465" s="153">
        <f t="shared" si="11"/>
        <v>0</v>
      </c>
      <c r="W465" s="90"/>
      <c r="Y465" s="180">
        <v>0</v>
      </c>
      <c r="Z465" s="180">
        <v>0</v>
      </c>
      <c r="AA465" s="180">
        <v>0</v>
      </c>
      <c r="AB465" s="180">
        <v>0</v>
      </c>
      <c r="AC465" s="180">
        <v>0</v>
      </c>
      <c r="AD465" s="180">
        <v>0</v>
      </c>
      <c r="AE465" s="180">
        <v>0</v>
      </c>
      <c r="AF465" s="180">
        <v>0</v>
      </c>
      <c r="AG465" s="180">
        <v>0</v>
      </c>
      <c r="AH465" s="180">
        <v>0</v>
      </c>
      <c r="AI465" s="180">
        <v>0</v>
      </c>
      <c r="AJ465" s="180">
        <v>0</v>
      </c>
      <c r="AK465" s="180">
        <v>0</v>
      </c>
      <c r="AL465" s="180">
        <v>0</v>
      </c>
      <c r="AM465" s="180">
        <v>0</v>
      </c>
      <c r="AN465" s="180">
        <v>0</v>
      </c>
      <c r="AO465" s="180">
        <v>0</v>
      </c>
      <c r="AP465" s="180">
        <v>0</v>
      </c>
      <c r="AQ465" s="180">
        <v>0</v>
      </c>
      <c r="AR465" s="180">
        <v>0</v>
      </c>
      <c r="AS465" s="180">
        <v>0</v>
      </c>
      <c r="AT465" s="180">
        <v>0</v>
      </c>
      <c r="AU465" s="180">
        <v>0</v>
      </c>
      <c r="AV465" s="180">
        <v>0</v>
      </c>
      <c r="AW465" s="180">
        <v>0</v>
      </c>
      <c r="AX465" s="180">
        <v>0</v>
      </c>
      <c r="AY465" s="90"/>
      <c r="AZ465" s="180">
        <v>0</v>
      </c>
      <c r="BA465" s="180">
        <v>0</v>
      </c>
      <c r="BB465" s="180">
        <v>0</v>
      </c>
      <c r="BC465" s="180">
        <v>0</v>
      </c>
      <c r="BD465" s="180">
        <v>0</v>
      </c>
      <c r="BE465" s="180">
        <v>0</v>
      </c>
      <c r="BF465" s="180">
        <v>0</v>
      </c>
      <c r="BG465" s="181"/>
      <c r="BH465" s="90"/>
      <c r="BI465" s="180">
        <v>0</v>
      </c>
      <c r="BJ465" s="180">
        <v>0</v>
      </c>
      <c r="BK465" s="180">
        <v>0</v>
      </c>
      <c r="BL465" s="90"/>
      <c r="BN465" s="90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78"/>
    </row>
    <row r="466" spans="2:84" ht="15" hidden="1" customHeight="1" x14ac:dyDescent="0.3">
      <c r="B466" s="90"/>
      <c r="C466" s="212">
        <v>453</v>
      </c>
      <c r="D466" s="212"/>
      <c r="E466" s="212"/>
      <c r="F466" s="245"/>
      <c r="G466" s="212"/>
      <c r="H466" s="212"/>
      <c r="I466" s="212"/>
      <c r="J466" s="270"/>
      <c r="K466" s="270"/>
      <c r="L466" s="251"/>
      <c r="M466" s="245"/>
      <c r="N466" s="217"/>
      <c r="O466" s="212"/>
      <c r="P466" s="269"/>
      <c r="Q466" s="254"/>
      <c r="R466" s="109"/>
      <c r="S466" s="156"/>
      <c r="T466" s="156"/>
      <c r="U466" s="156"/>
      <c r="V466" s="153">
        <f t="shared" si="11"/>
        <v>0</v>
      </c>
      <c r="W466" s="90"/>
      <c r="Y466" s="180">
        <v>0</v>
      </c>
      <c r="Z466" s="180">
        <v>0</v>
      </c>
      <c r="AA466" s="180">
        <v>0</v>
      </c>
      <c r="AB466" s="180">
        <v>0</v>
      </c>
      <c r="AC466" s="180">
        <v>0</v>
      </c>
      <c r="AD466" s="180">
        <v>0</v>
      </c>
      <c r="AE466" s="180">
        <v>0</v>
      </c>
      <c r="AF466" s="180">
        <v>0</v>
      </c>
      <c r="AG466" s="180">
        <v>0</v>
      </c>
      <c r="AH466" s="180">
        <v>0</v>
      </c>
      <c r="AI466" s="180">
        <v>0</v>
      </c>
      <c r="AJ466" s="180">
        <v>0</v>
      </c>
      <c r="AK466" s="180">
        <v>0</v>
      </c>
      <c r="AL466" s="180">
        <v>0</v>
      </c>
      <c r="AM466" s="180">
        <v>0</v>
      </c>
      <c r="AN466" s="180">
        <v>0</v>
      </c>
      <c r="AO466" s="180">
        <v>0</v>
      </c>
      <c r="AP466" s="180">
        <v>0</v>
      </c>
      <c r="AQ466" s="180">
        <v>0</v>
      </c>
      <c r="AR466" s="180">
        <v>0</v>
      </c>
      <c r="AS466" s="180">
        <v>0</v>
      </c>
      <c r="AT466" s="180">
        <v>0</v>
      </c>
      <c r="AU466" s="180">
        <v>0</v>
      </c>
      <c r="AV466" s="180">
        <v>0</v>
      </c>
      <c r="AW466" s="180">
        <v>0</v>
      </c>
      <c r="AX466" s="180">
        <v>0</v>
      </c>
      <c r="AY466" s="90"/>
      <c r="AZ466" s="180">
        <v>0</v>
      </c>
      <c r="BA466" s="180">
        <v>0</v>
      </c>
      <c r="BB466" s="180">
        <v>0</v>
      </c>
      <c r="BC466" s="180">
        <v>0</v>
      </c>
      <c r="BD466" s="180">
        <v>0</v>
      </c>
      <c r="BE466" s="180">
        <v>0</v>
      </c>
      <c r="BF466" s="180">
        <v>0</v>
      </c>
      <c r="BG466" s="181"/>
      <c r="BH466" s="90"/>
      <c r="BI466" s="180">
        <v>0</v>
      </c>
      <c r="BJ466" s="180">
        <v>0</v>
      </c>
      <c r="BK466" s="180">
        <v>0</v>
      </c>
      <c r="BL466" s="90"/>
      <c r="BN466" s="90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78"/>
    </row>
    <row r="467" spans="2:84" ht="15" hidden="1" customHeight="1" x14ac:dyDescent="0.3">
      <c r="B467" s="90"/>
      <c r="C467" s="212">
        <v>454</v>
      </c>
      <c r="D467" s="212"/>
      <c r="E467" s="212"/>
      <c r="F467" s="245"/>
      <c r="G467" s="212"/>
      <c r="H467" s="212"/>
      <c r="I467" s="212"/>
      <c r="J467" s="270"/>
      <c r="K467" s="270"/>
      <c r="L467" s="251"/>
      <c r="M467" s="245"/>
      <c r="N467" s="217"/>
      <c r="O467" s="212"/>
      <c r="P467" s="269"/>
      <c r="Q467" s="254"/>
      <c r="R467" s="109"/>
      <c r="S467" s="156"/>
      <c r="T467" s="156"/>
      <c r="U467" s="156"/>
      <c r="V467" s="153">
        <f t="shared" si="11"/>
        <v>0</v>
      </c>
      <c r="W467" s="90"/>
      <c r="Y467" s="180">
        <v>0</v>
      </c>
      <c r="Z467" s="180">
        <v>0</v>
      </c>
      <c r="AA467" s="180">
        <v>0</v>
      </c>
      <c r="AB467" s="180">
        <v>0</v>
      </c>
      <c r="AC467" s="180">
        <v>0</v>
      </c>
      <c r="AD467" s="180">
        <v>0</v>
      </c>
      <c r="AE467" s="180">
        <v>0</v>
      </c>
      <c r="AF467" s="180">
        <v>0</v>
      </c>
      <c r="AG467" s="180">
        <v>0</v>
      </c>
      <c r="AH467" s="180">
        <v>0</v>
      </c>
      <c r="AI467" s="180">
        <v>0</v>
      </c>
      <c r="AJ467" s="180">
        <v>0</v>
      </c>
      <c r="AK467" s="180">
        <v>0</v>
      </c>
      <c r="AL467" s="180">
        <v>0</v>
      </c>
      <c r="AM467" s="180">
        <v>0</v>
      </c>
      <c r="AN467" s="180">
        <v>0</v>
      </c>
      <c r="AO467" s="180">
        <v>0</v>
      </c>
      <c r="AP467" s="180">
        <v>0</v>
      </c>
      <c r="AQ467" s="180">
        <v>0</v>
      </c>
      <c r="AR467" s="180">
        <v>0</v>
      </c>
      <c r="AS467" s="180">
        <v>0</v>
      </c>
      <c r="AT467" s="180">
        <v>0</v>
      </c>
      <c r="AU467" s="180">
        <v>0</v>
      </c>
      <c r="AV467" s="180">
        <v>0</v>
      </c>
      <c r="AW467" s="180">
        <v>0</v>
      </c>
      <c r="AX467" s="180">
        <v>0</v>
      </c>
      <c r="AY467" s="90"/>
      <c r="AZ467" s="180">
        <v>0</v>
      </c>
      <c r="BA467" s="180">
        <v>0</v>
      </c>
      <c r="BB467" s="180">
        <v>0</v>
      </c>
      <c r="BC467" s="180">
        <v>0</v>
      </c>
      <c r="BD467" s="180">
        <v>0</v>
      </c>
      <c r="BE467" s="180">
        <v>0</v>
      </c>
      <c r="BF467" s="180">
        <v>0</v>
      </c>
      <c r="BG467" s="181"/>
      <c r="BH467" s="90"/>
      <c r="BI467" s="180">
        <v>0</v>
      </c>
      <c r="BJ467" s="180">
        <v>0</v>
      </c>
      <c r="BK467" s="180">
        <v>0</v>
      </c>
      <c r="BL467" s="90"/>
      <c r="BN467" s="90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78"/>
    </row>
    <row r="468" spans="2:84" ht="15" hidden="1" customHeight="1" x14ac:dyDescent="0.3">
      <c r="B468" s="90"/>
      <c r="C468" s="212">
        <v>455</v>
      </c>
      <c r="D468" s="212"/>
      <c r="E468" s="212"/>
      <c r="F468" s="245"/>
      <c r="G468" s="212"/>
      <c r="H468" s="212"/>
      <c r="I468" s="212"/>
      <c r="J468" s="270"/>
      <c r="K468" s="270"/>
      <c r="L468" s="251"/>
      <c r="M468" s="245"/>
      <c r="N468" s="217"/>
      <c r="O468" s="212"/>
      <c r="P468" s="269"/>
      <c r="Q468" s="254"/>
      <c r="R468" s="109"/>
      <c r="S468" s="156"/>
      <c r="T468" s="156"/>
      <c r="U468" s="156"/>
      <c r="V468" s="153">
        <f t="shared" si="11"/>
        <v>0</v>
      </c>
      <c r="W468" s="90"/>
      <c r="Y468" s="180">
        <v>0</v>
      </c>
      <c r="Z468" s="180">
        <v>0</v>
      </c>
      <c r="AA468" s="180">
        <v>0</v>
      </c>
      <c r="AB468" s="180">
        <v>0</v>
      </c>
      <c r="AC468" s="180">
        <v>0</v>
      </c>
      <c r="AD468" s="180">
        <v>0</v>
      </c>
      <c r="AE468" s="180">
        <v>0</v>
      </c>
      <c r="AF468" s="180">
        <v>0</v>
      </c>
      <c r="AG468" s="180">
        <v>0</v>
      </c>
      <c r="AH468" s="180">
        <v>0</v>
      </c>
      <c r="AI468" s="180">
        <v>0</v>
      </c>
      <c r="AJ468" s="180">
        <v>0</v>
      </c>
      <c r="AK468" s="180">
        <v>0</v>
      </c>
      <c r="AL468" s="180">
        <v>0</v>
      </c>
      <c r="AM468" s="180">
        <v>0</v>
      </c>
      <c r="AN468" s="180">
        <v>0</v>
      </c>
      <c r="AO468" s="180">
        <v>0</v>
      </c>
      <c r="AP468" s="180">
        <v>0</v>
      </c>
      <c r="AQ468" s="180">
        <v>0</v>
      </c>
      <c r="AR468" s="180">
        <v>0</v>
      </c>
      <c r="AS468" s="180">
        <v>0</v>
      </c>
      <c r="AT468" s="180">
        <v>0</v>
      </c>
      <c r="AU468" s="180">
        <v>0</v>
      </c>
      <c r="AV468" s="180">
        <v>0</v>
      </c>
      <c r="AW468" s="180">
        <v>0</v>
      </c>
      <c r="AX468" s="180">
        <v>0</v>
      </c>
      <c r="AY468" s="90"/>
      <c r="AZ468" s="180">
        <v>0</v>
      </c>
      <c r="BA468" s="180">
        <v>0</v>
      </c>
      <c r="BB468" s="180">
        <v>0</v>
      </c>
      <c r="BC468" s="180">
        <v>0</v>
      </c>
      <c r="BD468" s="180">
        <v>0</v>
      </c>
      <c r="BE468" s="180">
        <v>0</v>
      </c>
      <c r="BF468" s="180">
        <v>0</v>
      </c>
      <c r="BG468" s="181"/>
      <c r="BH468" s="90"/>
      <c r="BI468" s="180">
        <v>0</v>
      </c>
      <c r="BJ468" s="180">
        <v>0</v>
      </c>
      <c r="BK468" s="180">
        <v>0</v>
      </c>
      <c r="BL468" s="90"/>
      <c r="BN468" s="90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78"/>
    </row>
    <row r="469" spans="2:84" ht="15" hidden="1" customHeight="1" x14ac:dyDescent="0.3">
      <c r="B469" s="90"/>
      <c r="C469" s="212">
        <v>456</v>
      </c>
      <c r="D469" s="212"/>
      <c r="E469" s="212"/>
      <c r="F469" s="245"/>
      <c r="G469" s="212"/>
      <c r="H469" s="212"/>
      <c r="I469" s="212"/>
      <c r="J469" s="270"/>
      <c r="K469" s="270"/>
      <c r="L469" s="251"/>
      <c r="M469" s="245"/>
      <c r="N469" s="217"/>
      <c r="O469" s="212"/>
      <c r="P469" s="269"/>
      <c r="Q469" s="254"/>
      <c r="R469" s="109"/>
      <c r="S469" s="156"/>
      <c r="T469" s="156"/>
      <c r="U469" s="156"/>
      <c r="V469" s="153">
        <f t="shared" si="11"/>
        <v>0</v>
      </c>
      <c r="W469" s="90"/>
      <c r="Y469" s="180">
        <v>0</v>
      </c>
      <c r="Z469" s="180">
        <v>0</v>
      </c>
      <c r="AA469" s="180">
        <v>0</v>
      </c>
      <c r="AB469" s="180">
        <v>0</v>
      </c>
      <c r="AC469" s="180">
        <v>0</v>
      </c>
      <c r="AD469" s="180">
        <v>0</v>
      </c>
      <c r="AE469" s="180">
        <v>0</v>
      </c>
      <c r="AF469" s="180">
        <v>0</v>
      </c>
      <c r="AG469" s="180">
        <v>0</v>
      </c>
      <c r="AH469" s="180">
        <v>0</v>
      </c>
      <c r="AI469" s="180">
        <v>0</v>
      </c>
      <c r="AJ469" s="180">
        <v>0</v>
      </c>
      <c r="AK469" s="180">
        <v>0</v>
      </c>
      <c r="AL469" s="180">
        <v>0</v>
      </c>
      <c r="AM469" s="180">
        <v>0</v>
      </c>
      <c r="AN469" s="180">
        <v>0</v>
      </c>
      <c r="AO469" s="180">
        <v>0</v>
      </c>
      <c r="AP469" s="180">
        <v>0</v>
      </c>
      <c r="AQ469" s="180">
        <v>0</v>
      </c>
      <c r="AR469" s="180">
        <v>0</v>
      </c>
      <c r="AS469" s="180">
        <v>0</v>
      </c>
      <c r="AT469" s="180">
        <v>0</v>
      </c>
      <c r="AU469" s="180">
        <v>0</v>
      </c>
      <c r="AV469" s="180">
        <v>0</v>
      </c>
      <c r="AW469" s="180">
        <v>0</v>
      </c>
      <c r="AX469" s="180">
        <v>0</v>
      </c>
      <c r="AY469" s="90"/>
      <c r="AZ469" s="180">
        <v>0</v>
      </c>
      <c r="BA469" s="180">
        <v>0</v>
      </c>
      <c r="BB469" s="180">
        <v>0</v>
      </c>
      <c r="BC469" s="180">
        <v>0</v>
      </c>
      <c r="BD469" s="180">
        <v>0</v>
      </c>
      <c r="BE469" s="180">
        <v>0</v>
      </c>
      <c r="BF469" s="180">
        <v>0</v>
      </c>
      <c r="BG469" s="181"/>
      <c r="BH469" s="90"/>
      <c r="BI469" s="180">
        <v>0</v>
      </c>
      <c r="BJ469" s="180">
        <v>0</v>
      </c>
      <c r="BK469" s="180">
        <v>0</v>
      </c>
      <c r="BL469" s="90"/>
      <c r="BN469" s="90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78"/>
    </row>
    <row r="470" spans="2:84" ht="15" hidden="1" customHeight="1" x14ac:dyDescent="0.3">
      <c r="B470" s="90"/>
      <c r="C470" s="212">
        <v>457</v>
      </c>
      <c r="D470" s="212"/>
      <c r="E470" s="212"/>
      <c r="F470" s="245"/>
      <c r="G470" s="212"/>
      <c r="H470" s="212"/>
      <c r="I470" s="212"/>
      <c r="J470" s="270"/>
      <c r="K470" s="270"/>
      <c r="L470" s="251"/>
      <c r="M470" s="245"/>
      <c r="N470" s="217"/>
      <c r="O470" s="212"/>
      <c r="P470" s="269"/>
      <c r="Q470" s="254"/>
      <c r="R470" s="109"/>
      <c r="S470" s="156"/>
      <c r="T470" s="156"/>
      <c r="U470" s="156"/>
      <c r="V470" s="153">
        <f t="shared" si="11"/>
        <v>0</v>
      </c>
      <c r="W470" s="90"/>
      <c r="Y470" s="180">
        <v>0</v>
      </c>
      <c r="Z470" s="180">
        <v>0</v>
      </c>
      <c r="AA470" s="180">
        <v>0</v>
      </c>
      <c r="AB470" s="180">
        <v>0</v>
      </c>
      <c r="AC470" s="180">
        <v>0</v>
      </c>
      <c r="AD470" s="180">
        <v>0</v>
      </c>
      <c r="AE470" s="180">
        <v>0</v>
      </c>
      <c r="AF470" s="180">
        <v>0</v>
      </c>
      <c r="AG470" s="180">
        <v>0</v>
      </c>
      <c r="AH470" s="180">
        <v>0</v>
      </c>
      <c r="AI470" s="180">
        <v>0</v>
      </c>
      <c r="AJ470" s="180">
        <v>0</v>
      </c>
      <c r="AK470" s="180">
        <v>0</v>
      </c>
      <c r="AL470" s="180">
        <v>0</v>
      </c>
      <c r="AM470" s="180">
        <v>0</v>
      </c>
      <c r="AN470" s="180">
        <v>0</v>
      </c>
      <c r="AO470" s="180">
        <v>0</v>
      </c>
      <c r="AP470" s="180">
        <v>0</v>
      </c>
      <c r="AQ470" s="180">
        <v>0</v>
      </c>
      <c r="AR470" s="180">
        <v>0</v>
      </c>
      <c r="AS470" s="180">
        <v>0</v>
      </c>
      <c r="AT470" s="180">
        <v>0</v>
      </c>
      <c r="AU470" s="180">
        <v>0</v>
      </c>
      <c r="AV470" s="180">
        <v>0</v>
      </c>
      <c r="AW470" s="180">
        <v>0</v>
      </c>
      <c r="AX470" s="180">
        <v>0</v>
      </c>
      <c r="AY470" s="90"/>
      <c r="AZ470" s="180">
        <v>0</v>
      </c>
      <c r="BA470" s="180">
        <v>0</v>
      </c>
      <c r="BB470" s="180">
        <v>0</v>
      </c>
      <c r="BC470" s="180">
        <v>0</v>
      </c>
      <c r="BD470" s="180">
        <v>0</v>
      </c>
      <c r="BE470" s="180">
        <v>0</v>
      </c>
      <c r="BF470" s="180">
        <v>0</v>
      </c>
      <c r="BG470" s="181"/>
      <c r="BH470" s="90"/>
      <c r="BI470" s="180">
        <v>0</v>
      </c>
      <c r="BJ470" s="180">
        <v>0</v>
      </c>
      <c r="BK470" s="180">
        <v>0</v>
      </c>
      <c r="BL470" s="90"/>
      <c r="BN470" s="90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78"/>
    </row>
    <row r="471" spans="2:84" ht="15" hidden="1" customHeight="1" x14ac:dyDescent="0.3">
      <c r="B471" s="90"/>
      <c r="C471" s="212">
        <v>458</v>
      </c>
      <c r="D471" s="212"/>
      <c r="E471" s="212"/>
      <c r="F471" s="245"/>
      <c r="G471" s="212"/>
      <c r="H471" s="212"/>
      <c r="I471" s="212"/>
      <c r="J471" s="270"/>
      <c r="K471" s="270"/>
      <c r="L471" s="251"/>
      <c r="M471" s="245"/>
      <c r="N471" s="217"/>
      <c r="O471" s="212"/>
      <c r="P471" s="269"/>
      <c r="Q471" s="254"/>
      <c r="R471" s="109"/>
      <c r="S471" s="156"/>
      <c r="T471" s="156"/>
      <c r="U471" s="156"/>
      <c r="V471" s="153">
        <f t="shared" si="11"/>
        <v>0</v>
      </c>
      <c r="W471" s="90"/>
      <c r="Y471" s="180">
        <v>0</v>
      </c>
      <c r="Z471" s="180">
        <v>0</v>
      </c>
      <c r="AA471" s="180">
        <v>0</v>
      </c>
      <c r="AB471" s="180">
        <v>0</v>
      </c>
      <c r="AC471" s="180">
        <v>0</v>
      </c>
      <c r="AD471" s="180">
        <v>0</v>
      </c>
      <c r="AE471" s="180">
        <v>0</v>
      </c>
      <c r="AF471" s="180">
        <v>0</v>
      </c>
      <c r="AG471" s="180">
        <v>0</v>
      </c>
      <c r="AH471" s="180">
        <v>0</v>
      </c>
      <c r="AI471" s="180">
        <v>0</v>
      </c>
      <c r="AJ471" s="180">
        <v>0</v>
      </c>
      <c r="AK471" s="180">
        <v>0</v>
      </c>
      <c r="AL471" s="180">
        <v>0</v>
      </c>
      <c r="AM471" s="180">
        <v>0</v>
      </c>
      <c r="AN471" s="180">
        <v>0</v>
      </c>
      <c r="AO471" s="180">
        <v>0</v>
      </c>
      <c r="AP471" s="180">
        <v>0</v>
      </c>
      <c r="AQ471" s="180">
        <v>0</v>
      </c>
      <c r="AR471" s="180">
        <v>0</v>
      </c>
      <c r="AS471" s="180">
        <v>0</v>
      </c>
      <c r="AT471" s="180">
        <v>0</v>
      </c>
      <c r="AU471" s="180">
        <v>0</v>
      </c>
      <c r="AV471" s="180">
        <v>0</v>
      </c>
      <c r="AW471" s="180">
        <v>0</v>
      </c>
      <c r="AX471" s="180">
        <v>0</v>
      </c>
      <c r="AY471" s="90"/>
      <c r="AZ471" s="180">
        <v>0</v>
      </c>
      <c r="BA471" s="180">
        <v>0</v>
      </c>
      <c r="BB471" s="180">
        <v>0</v>
      </c>
      <c r="BC471" s="180">
        <v>0</v>
      </c>
      <c r="BD471" s="180">
        <v>0</v>
      </c>
      <c r="BE471" s="180">
        <v>0</v>
      </c>
      <c r="BF471" s="180">
        <v>0</v>
      </c>
      <c r="BG471" s="181"/>
      <c r="BH471" s="90"/>
      <c r="BI471" s="180">
        <v>0</v>
      </c>
      <c r="BJ471" s="180">
        <v>0</v>
      </c>
      <c r="BK471" s="180">
        <v>0</v>
      </c>
      <c r="BL471" s="90"/>
      <c r="BN471" s="90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78"/>
    </row>
    <row r="472" spans="2:84" ht="15" hidden="1" customHeight="1" x14ac:dyDescent="0.3">
      <c r="B472" s="90"/>
      <c r="C472" s="212">
        <v>459</v>
      </c>
      <c r="D472" s="212"/>
      <c r="E472" s="212"/>
      <c r="F472" s="245"/>
      <c r="G472" s="212"/>
      <c r="H472" s="212"/>
      <c r="I472" s="212"/>
      <c r="J472" s="270"/>
      <c r="K472" s="270"/>
      <c r="L472" s="251"/>
      <c r="M472" s="245"/>
      <c r="N472" s="217"/>
      <c r="O472" s="212"/>
      <c r="P472" s="254"/>
      <c r="Q472" s="254"/>
      <c r="R472" s="109"/>
      <c r="S472" s="156"/>
      <c r="T472" s="156"/>
      <c r="U472" s="156"/>
      <c r="V472" s="153">
        <f t="shared" si="11"/>
        <v>0</v>
      </c>
      <c r="W472" s="90"/>
      <c r="Y472" s="180">
        <v>0</v>
      </c>
      <c r="Z472" s="180">
        <v>0</v>
      </c>
      <c r="AA472" s="180">
        <v>0</v>
      </c>
      <c r="AB472" s="180">
        <v>0</v>
      </c>
      <c r="AC472" s="180">
        <v>0</v>
      </c>
      <c r="AD472" s="180">
        <v>0</v>
      </c>
      <c r="AE472" s="180">
        <v>0</v>
      </c>
      <c r="AF472" s="180">
        <v>0</v>
      </c>
      <c r="AG472" s="180">
        <v>0</v>
      </c>
      <c r="AH472" s="180">
        <v>0</v>
      </c>
      <c r="AI472" s="180">
        <v>0</v>
      </c>
      <c r="AJ472" s="180">
        <v>0</v>
      </c>
      <c r="AK472" s="180">
        <v>0</v>
      </c>
      <c r="AL472" s="180">
        <v>0</v>
      </c>
      <c r="AM472" s="180">
        <v>0</v>
      </c>
      <c r="AN472" s="180">
        <v>0</v>
      </c>
      <c r="AO472" s="180">
        <v>0</v>
      </c>
      <c r="AP472" s="180">
        <v>0</v>
      </c>
      <c r="AQ472" s="180">
        <v>0</v>
      </c>
      <c r="AR472" s="180">
        <v>0</v>
      </c>
      <c r="AS472" s="180">
        <v>0</v>
      </c>
      <c r="AT472" s="180">
        <v>0</v>
      </c>
      <c r="AU472" s="180">
        <v>0</v>
      </c>
      <c r="AV472" s="180">
        <v>0</v>
      </c>
      <c r="AW472" s="180">
        <v>0</v>
      </c>
      <c r="AX472" s="180">
        <v>0</v>
      </c>
      <c r="AY472" s="90"/>
      <c r="AZ472" s="180">
        <v>0</v>
      </c>
      <c r="BA472" s="180">
        <v>0</v>
      </c>
      <c r="BB472" s="180">
        <v>0</v>
      </c>
      <c r="BC472" s="180">
        <v>0</v>
      </c>
      <c r="BD472" s="180">
        <v>0</v>
      </c>
      <c r="BE472" s="180">
        <v>0</v>
      </c>
      <c r="BF472" s="180">
        <v>0</v>
      </c>
      <c r="BG472" s="181"/>
      <c r="BH472" s="90"/>
      <c r="BI472" s="180">
        <v>0</v>
      </c>
      <c r="BJ472" s="180">
        <v>0</v>
      </c>
      <c r="BK472" s="180">
        <v>0</v>
      </c>
      <c r="BL472" s="90"/>
      <c r="BN472" s="90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78"/>
    </row>
    <row r="473" spans="2:84" ht="15" hidden="1" customHeight="1" x14ac:dyDescent="0.3">
      <c r="B473" s="90"/>
      <c r="C473" s="212">
        <v>460</v>
      </c>
      <c r="D473" s="212"/>
      <c r="E473" s="212"/>
      <c r="F473" s="245"/>
      <c r="G473" s="212"/>
      <c r="H473" s="212"/>
      <c r="I473" s="212"/>
      <c r="J473" s="270"/>
      <c r="K473" s="270"/>
      <c r="L473" s="251"/>
      <c r="M473" s="245"/>
      <c r="N473" s="217"/>
      <c r="O473" s="212"/>
      <c r="P473" s="269"/>
      <c r="Q473" s="254"/>
      <c r="R473" s="109"/>
      <c r="S473" s="156"/>
      <c r="T473" s="156"/>
      <c r="U473" s="156"/>
      <c r="V473" s="153">
        <f t="shared" si="11"/>
        <v>0</v>
      </c>
      <c r="W473" s="90"/>
      <c r="Y473" s="180">
        <v>0</v>
      </c>
      <c r="Z473" s="180">
        <v>0</v>
      </c>
      <c r="AA473" s="180">
        <v>0</v>
      </c>
      <c r="AB473" s="180">
        <v>0</v>
      </c>
      <c r="AC473" s="180">
        <v>0</v>
      </c>
      <c r="AD473" s="180">
        <v>0</v>
      </c>
      <c r="AE473" s="180">
        <v>0</v>
      </c>
      <c r="AF473" s="180">
        <v>0</v>
      </c>
      <c r="AG473" s="180">
        <v>0</v>
      </c>
      <c r="AH473" s="180">
        <v>0</v>
      </c>
      <c r="AI473" s="180">
        <v>0</v>
      </c>
      <c r="AJ473" s="180">
        <v>0</v>
      </c>
      <c r="AK473" s="180">
        <v>0</v>
      </c>
      <c r="AL473" s="180">
        <v>0</v>
      </c>
      <c r="AM473" s="180">
        <v>0</v>
      </c>
      <c r="AN473" s="180">
        <v>0</v>
      </c>
      <c r="AO473" s="180">
        <v>0</v>
      </c>
      <c r="AP473" s="180">
        <v>0</v>
      </c>
      <c r="AQ473" s="180">
        <v>0</v>
      </c>
      <c r="AR473" s="180">
        <v>0</v>
      </c>
      <c r="AS473" s="180">
        <v>0</v>
      </c>
      <c r="AT473" s="180">
        <v>0</v>
      </c>
      <c r="AU473" s="180">
        <v>0</v>
      </c>
      <c r="AV473" s="180">
        <v>0</v>
      </c>
      <c r="AW473" s="180">
        <v>0</v>
      </c>
      <c r="AX473" s="180">
        <v>0</v>
      </c>
      <c r="AY473" s="90"/>
      <c r="AZ473" s="180">
        <v>0</v>
      </c>
      <c r="BA473" s="180">
        <v>0</v>
      </c>
      <c r="BB473" s="180">
        <v>0</v>
      </c>
      <c r="BC473" s="180">
        <v>0</v>
      </c>
      <c r="BD473" s="180">
        <v>0</v>
      </c>
      <c r="BE473" s="180">
        <v>0</v>
      </c>
      <c r="BF473" s="180">
        <v>0</v>
      </c>
      <c r="BG473" s="181"/>
      <c r="BH473" s="90"/>
      <c r="BI473" s="180">
        <v>0</v>
      </c>
      <c r="BJ473" s="180">
        <v>0</v>
      </c>
      <c r="BK473" s="180">
        <v>0</v>
      </c>
      <c r="BL473" s="90"/>
      <c r="BN473" s="90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78"/>
    </row>
    <row r="474" spans="2:84" ht="15" hidden="1" customHeight="1" x14ac:dyDescent="0.3">
      <c r="B474" s="90"/>
      <c r="C474" s="212">
        <v>461</v>
      </c>
      <c r="D474" s="212"/>
      <c r="E474" s="212"/>
      <c r="F474" s="245"/>
      <c r="G474" s="212"/>
      <c r="H474" s="212"/>
      <c r="I474" s="212"/>
      <c r="J474" s="270"/>
      <c r="K474" s="270"/>
      <c r="L474" s="251"/>
      <c r="M474" s="245"/>
      <c r="N474" s="217"/>
      <c r="O474" s="212"/>
      <c r="P474" s="269"/>
      <c r="Q474" s="254"/>
      <c r="R474" s="109"/>
      <c r="S474" s="156"/>
      <c r="T474" s="156"/>
      <c r="U474" s="156"/>
      <c r="V474" s="153">
        <f t="shared" si="11"/>
        <v>0</v>
      </c>
      <c r="W474" s="90"/>
      <c r="Y474" s="180">
        <v>0</v>
      </c>
      <c r="Z474" s="180">
        <v>0</v>
      </c>
      <c r="AA474" s="180">
        <v>0</v>
      </c>
      <c r="AB474" s="180">
        <v>0</v>
      </c>
      <c r="AC474" s="180">
        <v>0</v>
      </c>
      <c r="AD474" s="180">
        <v>0</v>
      </c>
      <c r="AE474" s="180">
        <v>0</v>
      </c>
      <c r="AF474" s="180">
        <v>0</v>
      </c>
      <c r="AG474" s="180">
        <v>0</v>
      </c>
      <c r="AH474" s="180">
        <v>0</v>
      </c>
      <c r="AI474" s="180">
        <v>0</v>
      </c>
      <c r="AJ474" s="180">
        <v>0</v>
      </c>
      <c r="AK474" s="180">
        <v>0</v>
      </c>
      <c r="AL474" s="180">
        <v>0</v>
      </c>
      <c r="AM474" s="180">
        <v>0</v>
      </c>
      <c r="AN474" s="180">
        <v>0</v>
      </c>
      <c r="AO474" s="180">
        <v>0</v>
      </c>
      <c r="AP474" s="180">
        <v>0</v>
      </c>
      <c r="AQ474" s="180">
        <v>0</v>
      </c>
      <c r="AR474" s="180">
        <v>0</v>
      </c>
      <c r="AS474" s="180">
        <v>0</v>
      </c>
      <c r="AT474" s="180">
        <v>0</v>
      </c>
      <c r="AU474" s="180">
        <v>0</v>
      </c>
      <c r="AV474" s="180">
        <v>0</v>
      </c>
      <c r="AW474" s="180">
        <v>0</v>
      </c>
      <c r="AX474" s="180">
        <v>0</v>
      </c>
      <c r="AY474" s="90"/>
      <c r="AZ474" s="180">
        <v>0</v>
      </c>
      <c r="BA474" s="180">
        <v>0</v>
      </c>
      <c r="BB474" s="180">
        <v>0</v>
      </c>
      <c r="BC474" s="180">
        <v>0</v>
      </c>
      <c r="BD474" s="180">
        <v>0</v>
      </c>
      <c r="BE474" s="180">
        <v>0</v>
      </c>
      <c r="BF474" s="180">
        <v>0</v>
      </c>
      <c r="BG474" s="181"/>
      <c r="BH474" s="90"/>
      <c r="BI474" s="180">
        <v>0</v>
      </c>
      <c r="BJ474" s="180">
        <v>0</v>
      </c>
      <c r="BK474" s="180">
        <v>0</v>
      </c>
      <c r="BL474" s="90"/>
      <c r="BN474" s="90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78"/>
    </row>
    <row r="475" spans="2:84" ht="15" hidden="1" customHeight="1" x14ac:dyDescent="0.3">
      <c r="B475" s="90"/>
      <c r="C475" s="212">
        <v>462</v>
      </c>
      <c r="D475" s="212"/>
      <c r="E475" s="212"/>
      <c r="F475" s="245"/>
      <c r="G475" s="212"/>
      <c r="H475" s="212"/>
      <c r="I475" s="212"/>
      <c r="J475" s="270"/>
      <c r="K475" s="270"/>
      <c r="L475" s="251"/>
      <c r="M475" s="245"/>
      <c r="N475" s="217"/>
      <c r="O475" s="212"/>
      <c r="P475" s="269"/>
      <c r="Q475" s="254"/>
      <c r="R475" s="109"/>
      <c r="S475" s="156"/>
      <c r="T475" s="156"/>
      <c r="U475" s="156"/>
      <c r="V475" s="153">
        <f t="shared" si="11"/>
        <v>0</v>
      </c>
      <c r="W475" s="90"/>
      <c r="Y475" s="180">
        <v>0</v>
      </c>
      <c r="Z475" s="180">
        <v>0</v>
      </c>
      <c r="AA475" s="180">
        <v>0</v>
      </c>
      <c r="AB475" s="180">
        <v>0</v>
      </c>
      <c r="AC475" s="180">
        <v>0</v>
      </c>
      <c r="AD475" s="180">
        <v>0</v>
      </c>
      <c r="AE475" s="180">
        <v>0</v>
      </c>
      <c r="AF475" s="180">
        <v>0</v>
      </c>
      <c r="AG475" s="180">
        <v>0</v>
      </c>
      <c r="AH475" s="180">
        <v>0</v>
      </c>
      <c r="AI475" s="180">
        <v>0</v>
      </c>
      <c r="AJ475" s="180">
        <v>0</v>
      </c>
      <c r="AK475" s="180">
        <v>0</v>
      </c>
      <c r="AL475" s="180">
        <v>0</v>
      </c>
      <c r="AM475" s="180">
        <v>0</v>
      </c>
      <c r="AN475" s="180">
        <v>0</v>
      </c>
      <c r="AO475" s="180">
        <v>0</v>
      </c>
      <c r="AP475" s="180">
        <v>0</v>
      </c>
      <c r="AQ475" s="180">
        <v>0</v>
      </c>
      <c r="AR475" s="180">
        <v>0</v>
      </c>
      <c r="AS475" s="180">
        <v>0</v>
      </c>
      <c r="AT475" s="180">
        <v>0</v>
      </c>
      <c r="AU475" s="180">
        <v>0</v>
      </c>
      <c r="AV475" s="180">
        <v>0</v>
      </c>
      <c r="AW475" s="180">
        <v>0</v>
      </c>
      <c r="AX475" s="180">
        <v>0</v>
      </c>
      <c r="AY475" s="90"/>
      <c r="AZ475" s="180">
        <v>0</v>
      </c>
      <c r="BA475" s="180">
        <v>0</v>
      </c>
      <c r="BB475" s="180">
        <v>0</v>
      </c>
      <c r="BC475" s="180">
        <v>0</v>
      </c>
      <c r="BD475" s="180">
        <v>0</v>
      </c>
      <c r="BE475" s="180">
        <v>0</v>
      </c>
      <c r="BF475" s="180">
        <v>0</v>
      </c>
      <c r="BG475" s="181"/>
      <c r="BH475" s="90"/>
      <c r="BI475" s="180">
        <v>0</v>
      </c>
      <c r="BJ475" s="180">
        <v>0</v>
      </c>
      <c r="BK475" s="180">
        <v>0</v>
      </c>
      <c r="BL475" s="90"/>
      <c r="BN475" s="90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78"/>
    </row>
    <row r="476" spans="2:84" ht="15" hidden="1" customHeight="1" x14ac:dyDescent="0.3">
      <c r="B476" s="90"/>
      <c r="C476" s="212">
        <v>463</v>
      </c>
      <c r="D476" s="212"/>
      <c r="E476" s="212"/>
      <c r="F476" s="245"/>
      <c r="G476" s="212"/>
      <c r="H476" s="212"/>
      <c r="I476" s="212"/>
      <c r="J476" s="270"/>
      <c r="K476" s="270"/>
      <c r="L476" s="251"/>
      <c r="M476" s="245"/>
      <c r="N476" s="217"/>
      <c r="O476" s="212"/>
      <c r="P476" s="269"/>
      <c r="Q476" s="254"/>
      <c r="R476" s="109"/>
      <c r="S476" s="156"/>
      <c r="T476" s="156"/>
      <c r="U476" s="156"/>
      <c r="V476" s="153">
        <f t="shared" si="11"/>
        <v>0</v>
      </c>
      <c r="W476" s="90"/>
      <c r="Y476" s="180">
        <v>0</v>
      </c>
      <c r="Z476" s="180">
        <v>0</v>
      </c>
      <c r="AA476" s="180">
        <v>0</v>
      </c>
      <c r="AB476" s="180">
        <v>0</v>
      </c>
      <c r="AC476" s="180">
        <v>0</v>
      </c>
      <c r="AD476" s="180">
        <v>0</v>
      </c>
      <c r="AE476" s="180">
        <v>0</v>
      </c>
      <c r="AF476" s="180">
        <v>0</v>
      </c>
      <c r="AG476" s="180">
        <v>0</v>
      </c>
      <c r="AH476" s="180">
        <v>0</v>
      </c>
      <c r="AI476" s="180">
        <v>0</v>
      </c>
      <c r="AJ476" s="180">
        <v>0</v>
      </c>
      <c r="AK476" s="180">
        <v>0</v>
      </c>
      <c r="AL476" s="180">
        <v>0</v>
      </c>
      <c r="AM476" s="180">
        <v>0</v>
      </c>
      <c r="AN476" s="180">
        <v>0</v>
      </c>
      <c r="AO476" s="180">
        <v>0</v>
      </c>
      <c r="AP476" s="180">
        <v>0</v>
      </c>
      <c r="AQ476" s="180">
        <v>0</v>
      </c>
      <c r="AR476" s="180">
        <v>0</v>
      </c>
      <c r="AS476" s="180">
        <v>0</v>
      </c>
      <c r="AT476" s="180">
        <v>0</v>
      </c>
      <c r="AU476" s="180">
        <v>0</v>
      </c>
      <c r="AV476" s="180">
        <v>0</v>
      </c>
      <c r="AW476" s="180">
        <v>0</v>
      </c>
      <c r="AX476" s="180">
        <v>0</v>
      </c>
      <c r="AY476" s="90"/>
      <c r="AZ476" s="180">
        <v>0</v>
      </c>
      <c r="BA476" s="180">
        <v>0</v>
      </c>
      <c r="BB476" s="180">
        <v>0</v>
      </c>
      <c r="BC476" s="180">
        <v>0</v>
      </c>
      <c r="BD476" s="180">
        <v>0</v>
      </c>
      <c r="BE476" s="180">
        <v>0</v>
      </c>
      <c r="BF476" s="180">
        <v>0</v>
      </c>
      <c r="BG476" s="181"/>
      <c r="BH476" s="90"/>
      <c r="BI476" s="180">
        <v>0</v>
      </c>
      <c r="BJ476" s="180">
        <v>0</v>
      </c>
      <c r="BK476" s="180">
        <v>0</v>
      </c>
      <c r="BL476" s="90"/>
      <c r="BN476" s="90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78"/>
    </row>
    <row r="477" spans="2:84" ht="15" hidden="1" customHeight="1" x14ac:dyDescent="0.3">
      <c r="B477" s="90"/>
      <c r="C477" s="212">
        <v>464</v>
      </c>
      <c r="D477" s="212"/>
      <c r="E477" s="212"/>
      <c r="F477" s="245"/>
      <c r="G477" s="212"/>
      <c r="H477" s="212"/>
      <c r="I477" s="212"/>
      <c r="J477" s="270"/>
      <c r="K477" s="270"/>
      <c r="L477" s="251"/>
      <c r="M477" s="245"/>
      <c r="N477" s="217"/>
      <c r="O477" s="212"/>
      <c r="P477" s="269"/>
      <c r="Q477" s="254"/>
      <c r="R477" s="109"/>
      <c r="S477" s="156"/>
      <c r="T477" s="156"/>
      <c r="U477" s="156"/>
      <c r="V477" s="153">
        <f t="shared" si="11"/>
        <v>0</v>
      </c>
      <c r="W477" s="90"/>
      <c r="Y477" s="180">
        <v>0</v>
      </c>
      <c r="Z477" s="180">
        <v>0</v>
      </c>
      <c r="AA477" s="180">
        <v>0</v>
      </c>
      <c r="AB477" s="180">
        <v>0</v>
      </c>
      <c r="AC477" s="180">
        <v>0</v>
      </c>
      <c r="AD477" s="180">
        <v>0</v>
      </c>
      <c r="AE477" s="180">
        <v>0</v>
      </c>
      <c r="AF477" s="180">
        <v>0</v>
      </c>
      <c r="AG477" s="180">
        <v>0</v>
      </c>
      <c r="AH477" s="180">
        <v>0</v>
      </c>
      <c r="AI477" s="180">
        <v>0</v>
      </c>
      <c r="AJ477" s="180">
        <v>0</v>
      </c>
      <c r="AK477" s="180">
        <v>0</v>
      </c>
      <c r="AL477" s="180">
        <v>0</v>
      </c>
      <c r="AM477" s="180">
        <v>0</v>
      </c>
      <c r="AN477" s="180">
        <v>0</v>
      </c>
      <c r="AO477" s="180">
        <v>0</v>
      </c>
      <c r="AP477" s="180">
        <v>0</v>
      </c>
      <c r="AQ477" s="180">
        <v>0</v>
      </c>
      <c r="AR477" s="180">
        <v>0</v>
      </c>
      <c r="AS477" s="180">
        <v>0</v>
      </c>
      <c r="AT477" s="180">
        <v>0</v>
      </c>
      <c r="AU477" s="180">
        <v>0</v>
      </c>
      <c r="AV477" s="180">
        <v>0</v>
      </c>
      <c r="AW477" s="180">
        <v>0</v>
      </c>
      <c r="AX477" s="180">
        <v>0</v>
      </c>
      <c r="AY477" s="90"/>
      <c r="AZ477" s="180">
        <v>0</v>
      </c>
      <c r="BA477" s="180">
        <v>0</v>
      </c>
      <c r="BB477" s="180">
        <v>0</v>
      </c>
      <c r="BC477" s="180">
        <v>0</v>
      </c>
      <c r="BD477" s="180">
        <v>0</v>
      </c>
      <c r="BE477" s="180">
        <v>0</v>
      </c>
      <c r="BF477" s="180">
        <v>0</v>
      </c>
      <c r="BG477" s="181"/>
      <c r="BH477" s="90"/>
      <c r="BI477" s="180">
        <v>0</v>
      </c>
      <c r="BJ477" s="180">
        <v>0</v>
      </c>
      <c r="BK477" s="180">
        <v>0</v>
      </c>
      <c r="BL477" s="90"/>
      <c r="BN477" s="90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78"/>
    </row>
    <row r="478" spans="2:84" ht="15" hidden="1" customHeight="1" x14ac:dyDescent="0.3">
      <c r="B478" s="90"/>
      <c r="C478" s="212">
        <v>465</v>
      </c>
      <c r="D478" s="212"/>
      <c r="E478" s="212"/>
      <c r="F478" s="245"/>
      <c r="G478" s="212"/>
      <c r="H478" s="212"/>
      <c r="I478" s="212"/>
      <c r="J478" s="270"/>
      <c r="K478" s="270"/>
      <c r="L478" s="251"/>
      <c r="M478" s="245"/>
      <c r="N478" s="217"/>
      <c r="O478" s="212"/>
      <c r="P478" s="269"/>
      <c r="Q478" s="254"/>
      <c r="R478" s="109"/>
      <c r="S478" s="156"/>
      <c r="T478" s="156"/>
      <c r="U478" s="156"/>
      <c r="V478" s="153">
        <f t="shared" si="11"/>
        <v>0</v>
      </c>
      <c r="W478" s="90"/>
      <c r="Y478" s="180">
        <v>0</v>
      </c>
      <c r="Z478" s="180">
        <v>0</v>
      </c>
      <c r="AA478" s="180">
        <v>0</v>
      </c>
      <c r="AB478" s="180">
        <v>0</v>
      </c>
      <c r="AC478" s="180">
        <v>0</v>
      </c>
      <c r="AD478" s="180">
        <v>0</v>
      </c>
      <c r="AE478" s="180">
        <v>0</v>
      </c>
      <c r="AF478" s="180">
        <v>0</v>
      </c>
      <c r="AG478" s="180">
        <v>0</v>
      </c>
      <c r="AH478" s="180">
        <v>0</v>
      </c>
      <c r="AI478" s="180">
        <v>0</v>
      </c>
      <c r="AJ478" s="180">
        <v>0</v>
      </c>
      <c r="AK478" s="180">
        <v>0</v>
      </c>
      <c r="AL478" s="180">
        <v>0</v>
      </c>
      <c r="AM478" s="180">
        <v>0</v>
      </c>
      <c r="AN478" s="180">
        <v>0</v>
      </c>
      <c r="AO478" s="180">
        <v>0</v>
      </c>
      <c r="AP478" s="180">
        <v>0</v>
      </c>
      <c r="AQ478" s="180">
        <v>0</v>
      </c>
      <c r="AR478" s="180">
        <v>0</v>
      </c>
      <c r="AS478" s="180">
        <v>0</v>
      </c>
      <c r="AT478" s="180">
        <v>0</v>
      </c>
      <c r="AU478" s="180">
        <v>0</v>
      </c>
      <c r="AV478" s="180">
        <v>0</v>
      </c>
      <c r="AW478" s="180">
        <v>0</v>
      </c>
      <c r="AX478" s="180">
        <v>0</v>
      </c>
      <c r="AY478" s="90"/>
      <c r="AZ478" s="180">
        <v>0</v>
      </c>
      <c r="BA478" s="180">
        <v>0</v>
      </c>
      <c r="BB478" s="180">
        <v>0</v>
      </c>
      <c r="BC478" s="180">
        <v>0</v>
      </c>
      <c r="BD478" s="180">
        <v>0</v>
      </c>
      <c r="BE478" s="180">
        <v>0</v>
      </c>
      <c r="BF478" s="180">
        <v>0</v>
      </c>
      <c r="BG478" s="181"/>
      <c r="BH478" s="90"/>
      <c r="BI478" s="180">
        <v>0</v>
      </c>
      <c r="BJ478" s="180">
        <v>0</v>
      </c>
      <c r="BK478" s="180">
        <v>0</v>
      </c>
      <c r="BL478" s="90"/>
      <c r="BN478" s="90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78"/>
    </row>
    <row r="479" spans="2:84" ht="15" hidden="1" customHeight="1" x14ac:dyDescent="0.3">
      <c r="B479" s="90"/>
      <c r="C479" s="212">
        <v>466</v>
      </c>
      <c r="D479" s="212"/>
      <c r="E479" s="212"/>
      <c r="F479" s="245"/>
      <c r="G479" s="212"/>
      <c r="H479" s="212"/>
      <c r="I479" s="212"/>
      <c r="J479" s="270"/>
      <c r="K479" s="270"/>
      <c r="L479" s="251"/>
      <c r="M479" s="245"/>
      <c r="N479" s="217"/>
      <c r="O479" s="212"/>
      <c r="P479" s="269"/>
      <c r="Q479" s="254"/>
      <c r="R479" s="109"/>
      <c r="S479" s="156"/>
      <c r="T479" s="156"/>
      <c r="U479" s="156"/>
      <c r="V479" s="153">
        <f t="shared" si="11"/>
        <v>0</v>
      </c>
      <c r="W479" s="90"/>
      <c r="Y479" s="180">
        <v>0</v>
      </c>
      <c r="Z479" s="180">
        <v>0</v>
      </c>
      <c r="AA479" s="180">
        <v>0</v>
      </c>
      <c r="AB479" s="180">
        <v>0</v>
      </c>
      <c r="AC479" s="180">
        <v>0</v>
      </c>
      <c r="AD479" s="180">
        <v>0</v>
      </c>
      <c r="AE479" s="180">
        <v>0</v>
      </c>
      <c r="AF479" s="180">
        <v>0</v>
      </c>
      <c r="AG479" s="180">
        <v>0</v>
      </c>
      <c r="AH479" s="180">
        <v>0</v>
      </c>
      <c r="AI479" s="180">
        <v>0</v>
      </c>
      <c r="AJ479" s="180">
        <v>0</v>
      </c>
      <c r="AK479" s="180">
        <v>0</v>
      </c>
      <c r="AL479" s="180">
        <v>0</v>
      </c>
      <c r="AM479" s="180">
        <v>0</v>
      </c>
      <c r="AN479" s="180">
        <v>0</v>
      </c>
      <c r="AO479" s="180">
        <v>0</v>
      </c>
      <c r="AP479" s="180">
        <v>0</v>
      </c>
      <c r="AQ479" s="180">
        <v>0</v>
      </c>
      <c r="AR479" s="180">
        <v>0</v>
      </c>
      <c r="AS479" s="180">
        <v>0</v>
      </c>
      <c r="AT479" s="180">
        <v>0</v>
      </c>
      <c r="AU479" s="180">
        <v>0</v>
      </c>
      <c r="AV479" s="180">
        <v>0</v>
      </c>
      <c r="AW479" s="180">
        <v>0</v>
      </c>
      <c r="AX479" s="180">
        <v>0</v>
      </c>
      <c r="AY479" s="90"/>
      <c r="AZ479" s="180">
        <v>0</v>
      </c>
      <c r="BA479" s="180">
        <v>0</v>
      </c>
      <c r="BB479" s="180">
        <v>0</v>
      </c>
      <c r="BC479" s="180">
        <v>0</v>
      </c>
      <c r="BD479" s="180">
        <v>0</v>
      </c>
      <c r="BE479" s="180">
        <v>0</v>
      </c>
      <c r="BF479" s="180">
        <v>0</v>
      </c>
      <c r="BG479" s="181"/>
      <c r="BH479" s="90"/>
      <c r="BI479" s="180">
        <v>0</v>
      </c>
      <c r="BJ479" s="180">
        <v>0</v>
      </c>
      <c r="BK479" s="180">
        <v>0</v>
      </c>
      <c r="BL479" s="90"/>
      <c r="BN479" s="90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78"/>
    </row>
    <row r="480" spans="2:84" ht="15" hidden="1" customHeight="1" x14ac:dyDescent="0.3">
      <c r="B480" s="90"/>
      <c r="C480" s="212">
        <v>467</v>
      </c>
      <c r="D480" s="212"/>
      <c r="E480" s="212"/>
      <c r="F480" s="245"/>
      <c r="G480" s="212"/>
      <c r="H480" s="212"/>
      <c r="I480" s="212"/>
      <c r="J480" s="270"/>
      <c r="K480" s="270"/>
      <c r="L480" s="251"/>
      <c r="M480" s="245"/>
      <c r="N480" s="217"/>
      <c r="O480" s="212"/>
      <c r="P480" s="269"/>
      <c r="Q480" s="254"/>
      <c r="R480" s="109"/>
      <c r="S480" s="156"/>
      <c r="T480" s="156"/>
      <c r="U480" s="156"/>
      <c r="V480" s="153">
        <f t="shared" si="11"/>
        <v>0</v>
      </c>
      <c r="W480" s="90"/>
      <c r="Y480" s="180">
        <v>0</v>
      </c>
      <c r="Z480" s="180">
        <v>0</v>
      </c>
      <c r="AA480" s="180">
        <v>0</v>
      </c>
      <c r="AB480" s="180">
        <v>0</v>
      </c>
      <c r="AC480" s="180">
        <v>0</v>
      </c>
      <c r="AD480" s="180">
        <v>0</v>
      </c>
      <c r="AE480" s="180">
        <v>0</v>
      </c>
      <c r="AF480" s="180">
        <v>0</v>
      </c>
      <c r="AG480" s="180">
        <v>0</v>
      </c>
      <c r="AH480" s="180">
        <v>0</v>
      </c>
      <c r="AI480" s="180">
        <v>0</v>
      </c>
      <c r="AJ480" s="180">
        <v>0</v>
      </c>
      <c r="AK480" s="180">
        <v>0</v>
      </c>
      <c r="AL480" s="180">
        <v>0</v>
      </c>
      <c r="AM480" s="180">
        <v>0</v>
      </c>
      <c r="AN480" s="180">
        <v>0</v>
      </c>
      <c r="AO480" s="180">
        <v>0</v>
      </c>
      <c r="AP480" s="180">
        <v>0</v>
      </c>
      <c r="AQ480" s="180">
        <v>0</v>
      </c>
      <c r="AR480" s="180">
        <v>0</v>
      </c>
      <c r="AS480" s="180">
        <v>0</v>
      </c>
      <c r="AT480" s="180">
        <v>0</v>
      </c>
      <c r="AU480" s="180">
        <v>0</v>
      </c>
      <c r="AV480" s="180">
        <v>0</v>
      </c>
      <c r="AW480" s="180">
        <v>0</v>
      </c>
      <c r="AX480" s="180">
        <v>0</v>
      </c>
      <c r="AY480" s="90"/>
      <c r="AZ480" s="180">
        <v>0</v>
      </c>
      <c r="BA480" s="180">
        <v>0</v>
      </c>
      <c r="BB480" s="180">
        <v>0</v>
      </c>
      <c r="BC480" s="180">
        <v>0</v>
      </c>
      <c r="BD480" s="180">
        <v>0</v>
      </c>
      <c r="BE480" s="180">
        <v>0</v>
      </c>
      <c r="BF480" s="180">
        <v>0</v>
      </c>
      <c r="BG480" s="181"/>
      <c r="BH480" s="90"/>
      <c r="BI480" s="180">
        <v>0</v>
      </c>
      <c r="BJ480" s="180">
        <v>0</v>
      </c>
      <c r="BK480" s="180">
        <v>0</v>
      </c>
      <c r="BL480" s="90"/>
      <c r="BN480" s="90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78"/>
    </row>
    <row r="481" spans="2:84" ht="15" hidden="1" customHeight="1" x14ac:dyDescent="0.3">
      <c r="B481" s="90"/>
      <c r="C481" s="212">
        <v>468</v>
      </c>
      <c r="D481" s="212"/>
      <c r="E481" s="212"/>
      <c r="F481" s="245"/>
      <c r="G481" s="212"/>
      <c r="H481" s="212"/>
      <c r="I481" s="212"/>
      <c r="J481" s="270"/>
      <c r="K481" s="270"/>
      <c r="L481" s="251"/>
      <c r="M481" s="245"/>
      <c r="N481" s="217"/>
      <c r="O481" s="212"/>
      <c r="P481" s="269"/>
      <c r="Q481" s="254"/>
      <c r="R481" s="109"/>
      <c r="S481" s="156"/>
      <c r="T481" s="156"/>
      <c r="U481" s="156"/>
      <c r="V481" s="153">
        <f t="shared" si="11"/>
        <v>0</v>
      </c>
      <c r="W481" s="90"/>
      <c r="Y481" s="180">
        <v>0</v>
      </c>
      <c r="Z481" s="180">
        <v>0</v>
      </c>
      <c r="AA481" s="180">
        <v>0</v>
      </c>
      <c r="AB481" s="180">
        <v>0</v>
      </c>
      <c r="AC481" s="180">
        <v>0</v>
      </c>
      <c r="AD481" s="180">
        <v>0</v>
      </c>
      <c r="AE481" s="180">
        <v>0</v>
      </c>
      <c r="AF481" s="180">
        <v>0</v>
      </c>
      <c r="AG481" s="180">
        <v>0</v>
      </c>
      <c r="AH481" s="180">
        <v>0</v>
      </c>
      <c r="AI481" s="180">
        <v>0</v>
      </c>
      <c r="AJ481" s="180">
        <v>0</v>
      </c>
      <c r="AK481" s="180">
        <v>0</v>
      </c>
      <c r="AL481" s="180">
        <v>0</v>
      </c>
      <c r="AM481" s="180">
        <v>0</v>
      </c>
      <c r="AN481" s="180">
        <v>0</v>
      </c>
      <c r="AO481" s="180">
        <v>0</v>
      </c>
      <c r="AP481" s="180">
        <v>0</v>
      </c>
      <c r="AQ481" s="180">
        <v>0</v>
      </c>
      <c r="AR481" s="180">
        <v>0</v>
      </c>
      <c r="AS481" s="180">
        <v>0</v>
      </c>
      <c r="AT481" s="180">
        <v>0</v>
      </c>
      <c r="AU481" s="180">
        <v>0</v>
      </c>
      <c r="AV481" s="180">
        <v>0</v>
      </c>
      <c r="AW481" s="180">
        <v>0</v>
      </c>
      <c r="AX481" s="180">
        <v>0</v>
      </c>
      <c r="AY481" s="90"/>
      <c r="AZ481" s="180">
        <v>0</v>
      </c>
      <c r="BA481" s="180">
        <v>0</v>
      </c>
      <c r="BB481" s="180">
        <v>0</v>
      </c>
      <c r="BC481" s="180">
        <v>0</v>
      </c>
      <c r="BD481" s="180">
        <v>0</v>
      </c>
      <c r="BE481" s="180">
        <v>0</v>
      </c>
      <c r="BF481" s="180">
        <v>0</v>
      </c>
      <c r="BG481" s="181"/>
      <c r="BH481" s="90"/>
      <c r="BI481" s="180">
        <v>0</v>
      </c>
      <c r="BJ481" s="180">
        <v>0</v>
      </c>
      <c r="BK481" s="180">
        <v>0</v>
      </c>
      <c r="BL481" s="90"/>
      <c r="BN481" s="90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78"/>
    </row>
    <row r="482" spans="2:84" ht="15" hidden="1" customHeight="1" x14ac:dyDescent="0.3">
      <c r="B482" s="90"/>
      <c r="C482" s="212">
        <v>469</v>
      </c>
      <c r="D482" s="212"/>
      <c r="E482" s="212"/>
      <c r="F482" s="245"/>
      <c r="G482" s="212"/>
      <c r="H482" s="212"/>
      <c r="I482" s="212"/>
      <c r="J482" s="270"/>
      <c r="K482" s="270"/>
      <c r="L482" s="251"/>
      <c r="M482" s="245"/>
      <c r="N482" s="217"/>
      <c r="O482" s="212"/>
      <c r="P482" s="254"/>
      <c r="Q482" s="254"/>
      <c r="R482" s="109"/>
      <c r="S482" s="156"/>
      <c r="T482" s="156"/>
      <c r="U482" s="156"/>
      <c r="V482" s="153">
        <f t="shared" si="11"/>
        <v>0</v>
      </c>
      <c r="W482" s="90"/>
      <c r="Y482" s="180">
        <v>0</v>
      </c>
      <c r="Z482" s="180">
        <v>0</v>
      </c>
      <c r="AA482" s="180">
        <v>0</v>
      </c>
      <c r="AB482" s="180">
        <v>0</v>
      </c>
      <c r="AC482" s="180">
        <v>0</v>
      </c>
      <c r="AD482" s="180">
        <v>0</v>
      </c>
      <c r="AE482" s="180">
        <v>0</v>
      </c>
      <c r="AF482" s="180">
        <v>0</v>
      </c>
      <c r="AG482" s="180">
        <v>0</v>
      </c>
      <c r="AH482" s="180">
        <v>0</v>
      </c>
      <c r="AI482" s="180">
        <v>0</v>
      </c>
      <c r="AJ482" s="180">
        <v>0</v>
      </c>
      <c r="AK482" s="180">
        <v>0</v>
      </c>
      <c r="AL482" s="180">
        <v>0</v>
      </c>
      <c r="AM482" s="180">
        <v>0</v>
      </c>
      <c r="AN482" s="180">
        <v>0</v>
      </c>
      <c r="AO482" s="180">
        <v>0</v>
      </c>
      <c r="AP482" s="180">
        <v>0</v>
      </c>
      <c r="AQ482" s="180">
        <v>0</v>
      </c>
      <c r="AR482" s="180">
        <v>0</v>
      </c>
      <c r="AS482" s="180">
        <v>0</v>
      </c>
      <c r="AT482" s="180">
        <v>0</v>
      </c>
      <c r="AU482" s="180">
        <v>0</v>
      </c>
      <c r="AV482" s="180">
        <v>0</v>
      </c>
      <c r="AW482" s="180">
        <v>0</v>
      </c>
      <c r="AX482" s="180">
        <v>0</v>
      </c>
      <c r="AY482" s="90"/>
      <c r="AZ482" s="180">
        <v>0</v>
      </c>
      <c r="BA482" s="180">
        <v>0</v>
      </c>
      <c r="BB482" s="180">
        <v>0</v>
      </c>
      <c r="BC482" s="180">
        <v>0</v>
      </c>
      <c r="BD482" s="180">
        <v>0</v>
      </c>
      <c r="BE482" s="180">
        <v>0</v>
      </c>
      <c r="BF482" s="180">
        <v>0</v>
      </c>
      <c r="BG482" s="181"/>
      <c r="BH482" s="90"/>
      <c r="BI482" s="180">
        <v>0</v>
      </c>
      <c r="BJ482" s="180">
        <v>0</v>
      </c>
      <c r="BK482" s="180">
        <v>0</v>
      </c>
      <c r="BL482" s="90"/>
      <c r="BN482" s="90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78"/>
    </row>
    <row r="483" spans="2:84" ht="15" hidden="1" customHeight="1" x14ac:dyDescent="0.3">
      <c r="B483" s="90"/>
      <c r="C483" s="212">
        <v>470</v>
      </c>
      <c r="D483" s="212"/>
      <c r="E483" s="212"/>
      <c r="F483" s="245"/>
      <c r="G483" s="212"/>
      <c r="H483" s="212"/>
      <c r="I483" s="212"/>
      <c r="J483" s="270"/>
      <c r="K483" s="270"/>
      <c r="L483" s="251"/>
      <c r="M483" s="245"/>
      <c r="N483" s="217"/>
      <c r="O483" s="212"/>
      <c r="P483" s="269"/>
      <c r="Q483" s="254"/>
      <c r="R483" s="109"/>
      <c r="S483" s="156"/>
      <c r="T483" s="156"/>
      <c r="U483" s="156"/>
      <c r="V483" s="153">
        <f t="shared" si="11"/>
        <v>0</v>
      </c>
      <c r="W483" s="90"/>
      <c r="Y483" s="180">
        <v>0</v>
      </c>
      <c r="Z483" s="180">
        <v>0</v>
      </c>
      <c r="AA483" s="180">
        <v>0</v>
      </c>
      <c r="AB483" s="180">
        <v>0</v>
      </c>
      <c r="AC483" s="180">
        <v>0</v>
      </c>
      <c r="AD483" s="180">
        <v>0</v>
      </c>
      <c r="AE483" s="180">
        <v>0</v>
      </c>
      <c r="AF483" s="180">
        <v>0</v>
      </c>
      <c r="AG483" s="180">
        <v>0</v>
      </c>
      <c r="AH483" s="180">
        <v>0</v>
      </c>
      <c r="AI483" s="180">
        <v>0</v>
      </c>
      <c r="AJ483" s="180">
        <v>0</v>
      </c>
      <c r="AK483" s="180">
        <v>0</v>
      </c>
      <c r="AL483" s="180">
        <v>0</v>
      </c>
      <c r="AM483" s="180">
        <v>0</v>
      </c>
      <c r="AN483" s="180">
        <v>0</v>
      </c>
      <c r="AO483" s="180">
        <v>0</v>
      </c>
      <c r="AP483" s="180">
        <v>0</v>
      </c>
      <c r="AQ483" s="180">
        <v>0</v>
      </c>
      <c r="AR483" s="180">
        <v>0</v>
      </c>
      <c r="AS483" s="180">
        <v>0</v>
      </c>
      <c r="AT483" s="180">
        <v>0</v>
      </c>
      <c r="AU483" s="180">
        <v>0</v>
      </c>
      <c r="AV483" s="180">
        <v>0</v>
      </c>
      <c r="AW483" s="180">
        <v>0</v>
      </c>
      <c r="AX483" s="180">
        <v>0</v>
      </c>
      <c r="AY483" s="90"/>
      <c r="AZ483" s="180">
        <v>0</v>
      </c>
      <c r="BA483" s="180">
        <v>0</v>
      </c>
      <c r="BB483" s="180">
        <v>0</v>
      </c>
      <c r="BC483" s="180">
        <v>0</v>
      </c>
      <c r="BD483" s="180">
        <v>0</v>
      </c>
      <c r="BE483" s="180">
        <v>0</v>
      </c>
      <c r="BF483" s="180">
        <v>0</v>
      </c>
      <c r="BG483" s="181"/>
      <c r="BH483" s="90"/>
      <c r="BI483" s="180">
        <v>0</v>
      </c>
      <c r="BJ483" s="180">
        <v>0</v>
      </c>
      <c r="BK483" s="180">
        <v>0</v>
      </c>
      <c r="BL483" s="90"/>
      <c r="BN483" s="90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78"/>
    </row>
    <row r="484" spans="2:84" ht="15" hidden="1" customHeight="1" x14ac:dyDescent="0.3">
      <c r="B484" s="90"/>
      <c r="C484" s="212">
        <v>471</v>
      </c>
      <c r="D484" s="212"/>
      <c r="E484" s="212"/>
      <c r="F484" s="245"/>
      <c r="G484" s="212"/>
      <c r="H484" s="212"/>
      <c r="I484" s="212"/>
      <c r="J484" s="270"/>
      <c r="K484" s="270"/>
      <c r="L484" s="251"/>
      <c r="M484" s="245"/>
      <c r="N484" s="217"/>
      <c r="O484" s="212"/>
      <c r="P484" s="269"/>
      <c r="Q484" s="254"/>
      <c r="R484" s="109"/>
      <c r="S484" s="156"/>
      <c r="T484" s="156"/>
      <c r="U484" s="156"/>
      <c r="V484" s="153">
        <f t="shared" si="11"/>
        <v>0</v>
      </c>
      <c r="W484" s="90"/>
      <c r="Y484" s="180">
        <v>0</v>
      </c>
      <c r="Z484" s="180">
        <v>0</v>
      </c>
      <c r="AA484" s="180">
        <v>0</v>
      </c>
      <c r="AB484" s="180">
        <v>0</v>
      </c>
      <c r="AC484" s="180">
        <v>0</v>
      </c>
      <c r="AD484" s="180">
        <v>0</v>
      </c>
      <c r="AE484" s="180">
        <v>0</v>
      </c>
      <c r="AF484" s="180">
        <v>0</v>
      </c>
      <c r="AG484" s="180">
        <v>0</v>
      </c>
      <c r="AH484" s="180">
        <v>0</v>
      </c>
      <c r="AI484" s="180">
        <v>0</v>
      </c>
      <c r="AJ484" s="180">
        <v>0</v>
      </c>
      <c r="AK484" s="180">
        <v>0</v>
      </c>
      <c r="AL484" s="180">
        <v>0</v>
      </c>
      <c r="AM484" s="180">
        <v>0</v>
      </c>
      <c r="AN484" s="180">
        <v>0</v>
      </c>
      <c r="AO484" s="180">
        <v>0</v>
      </c>
      <c r="AP484" s="180">
        <v>0</v>
      </c>
      <c r="AQ484" s="180">
        <v>0</v>
      </c>
      <c r="AR484" s="180">
        <v>0</v>
      </c>
      <c r="AS484" s="180">
        <v>0</v>
      </c>
      <c r="AT484" s="180">
        <v>0</v>
      </c>
      <c r="AU484" s="180">
        <v>0</v>
      </c>
      <c r="AV484" s="180">
        <v>0</v>
      </c>
      <c r="AW484" s="180">
        <v>0</v>
      </c>
      <c r="AX484" s="180">
        <v>0</v>
      </c>
      <c r="AY484" s="90"/>
      <c r="AZ484" s="180">
        <v>0</v>
      </c>
      <c r="BA484" s="180">
        <v>0</v>
      </c>
      <c r="BB484" s="180">
        <v>0</v>
      </c>
      <c r="BC484" s="180">
        <v>0</v>
      </c>
      <c r="BD484" s="180">
        <v>0</v>
      </c>
      <c r="BE484" s="180">
        <v>0</v>
      </c>
      <c r="BF484" s="180">
        <v>0</v>
      </c>
      <c r="BG484" s="181"/>
      <c r="BH484" s="90"/>
      <c r="BI484" s="180">
        <v>0</v>
      </c>
      <c r="BJ484" s="180">
        <v>0</v>
      </c>
      <c r="BK484" s="180">
        <v>0</v>
      </c>
      <c r="BL484" s="90"/>
      <c r="BN484" s="90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78"/>
    </row>
    <row r="485" spans="2:84" ht="15" hidden="1" customHeight="1" x14ac:dyDescent="0.3">
      <c r="B485" s="90"/>
      <c r="C485" s="212">
        <v>472</v>
      </c>
      <c r="D485" s="212"/>
      <c r="E485" s="212"/>
      <c r="F485" s="245"/>
      <c r="G485" s="212"/>
      <c r="H485" s="212"/>
      <c r="I485" s="212"/>
      <c r="J485" s="270"/>
      <c r="K485" s="270"/>
      <c r="L485" s="251"/>
      <c r="M485" s="245"/>
      <c r="N485" s="217"/>
      <c r="O485" s="212"/>
      <c r="P485" s="269"/>
      <c r="Q485" s="254"/>
      <c r="R485" s="109"/>
      <c r="S485" s="156"/>
      <c r="T485" s="156"/>
      <c r="U485" s="156"/>
      <c r="V485" s="153">
        <f t="shared" si="11"/>
        <v>0</v>
      </c>
      <c r="W485" s="90"/>
      <c r="Y485" s="180">
        <v>0</v>
      </c>
      <c r="Z485" s="180">
        <v>0</v>
      </c>
      <c r="AA485" s="180">
        <v>0</v>
      </c>
      <c r="AB485" s="180">
        <v>0</v>
      </c>
      <c r="AC485" s="180">
        <v>0</v>
      </c>
      <c r="AD485" s="180">
        <v>0</v>
      </c>
      <c r="AE485" s="180">
        <v>0</v>
      </c>
      <c r="AF485" s="180">
        <v>0</v>
      </c>
      <c r="AG485" s="180">
        <v>0</v>
      </c>
      <c r="AH485" s="180">
        <v>0</v>
      </c>
      <c r="AI485" s="180">
        <v>0</v>
      </c>
      <c r="AJ485" s="180">
        <v>0</v>
      </c>
      <c r="AK485" s="180">
        <v>0</v>
      </c>
      <c r="AL485" s="180">
        <v>0</v>
      </c>
      <c r="AM485" s="180">
        <v>0</v>
      </c>
      <c r="AN485" s="180">
        <v>0</v>
      </c>
      <c r="AO485" s="180">
        <v>0</v>
      </c>
      <c r="AP485" s="180">
        <v>0</v>
      </c>
      <c r="AQ485" s="180">
        <v>0</v>
      </c>
      <c r="AR485" s="180">
        <v>0</v>
      </c>
      <c r="AS485" s="180">
        <v>0</v>
      </c>
      <c r="AT485" s="180">
        <v>0</v>
      </c>
      <c r="AU485" s="180">
        <v>0</v>
      </c>
      <c r="AV485" s="180">
        <v>0</v>
      </c>
      <c r="AW485" s="180">
        <v>0</v>
      </c>
      <c r="AX485" s="180">
        <v>0</v>
      </c>
      <c r="AY485" s="90"/>
      <c r="AZ485" s="180">
        <v>0</v>
      </c>
      <c r="BA485" s="180">
        <v>0</v>
      </c>
      <c r="BB485" s="180">
        <v>0</v>
      </c>
      <c r="BC485" s="180">
        <v>0</v>
      </c>
      <c r="BD485" s="180">
        <v>0</v>
      </c>
      <c r="BE485" s="180">
        <v>0</v>
      </c>
      <c r="BF485" s="180">
        <v>0</v>
      </c>
      <c r="BG485" s="181"/>
      <c r="BH485" s="90"/>
      <c r="BI485" s="180">
        <v>0</v>
      </c>
      <c r="BJ485" s="180">
        <v>0</v>
      </c>
      <c r="BK485" s="180">
        <v>0</v>
      </c>
      <c r="BL485" s="90"/>
      <c r="BN485" s="90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78"/>
    </row>
    <row r="486" spans="2:84" ht="15" hidden="1" customHeight="1" x14ac:dyDescent="0.3">
      <c r="B486" s="90"/>
      <c r="C486" s="212">
        <v>473</v>
      </c>
      <c r="D486" s="212"/>
      <c r="E486" s="212"/>
      <c r="F486" s="245"/>
      <c r="G486" s="212"/>
      <c r="H486" s="212"/>
      <c r="I486" s="212"/>
      <c r="J486" s="270"/>
      <c r="K486" s="270"/>
      <c r="L486" s="251"/>
      <c r="M486" s="245"/>
      <c r="N486" s="217"/>
      <c r="O486" s="212"/>
      <c r="P486" s="269"/>
      <c r="Q486" s="254"/>
      <c r="R486" s="109"/>
      <c r="S486" s="156"/>
      <c r="T486" s="156"/>
      <c r="U486" s="156"/>
      <c r="V486" s="153">
        <f t="shared" si="11"/>
        <v>0</v>
      </c>
      <c r="W486" s="90"/>
      <c r="Y486" s="180">
        <v>0</v>
      </c>
      <c r="Z486" s="180">
        <v>0</v>
      </c>
      <c r="AA486" s="180">
        <v>0</v>
      </c>
      <c r="AB486" s="180">
        <v>0</v>
      </c>
      <c r="AC486" s="180">
        <v>0</v>
      </c>
      <c r="AD486" s="180">
        <v>0</v>
      </c>
      <c r="AE486" s="180">
        <v>0</v>
      </c>
      <c r="AF486" s="180">
        <v>0</v>
      </c>
      <c r="AG486" s="180">
        <v>0</v>
      </c>
      <c r="AH486" s="180">
        <v>0</v>
      </c>
      <c r="AI486" s="180">
        <v>0</v>
      </c>
      <c r="AJ486" s="180">
        <v>0</v>
      </c>
      <c r="AK486" s="180">
        <v>0</v>
      </c>
      <c r="AL486" s="180">
        <v>0</v>
      </c>
      <c r="AM486" s="180">
        <v>0</v>
      </c>
      <c r="AN486" s="180">
        <v>0</v>
      </c>
      <c r="AO486" s="180">
        <v>0</v>
      </c>
      <c r="AP486" s="180">
        <v>0</v>
      </c>
      <c r="AQ486" s="180">
        <v>0</v>
      </c>
      <c r="AR486" s="180">
        <v>0</v>
      </c>
      <c r="AS486" s="180">
        <v>0</v>
      </c>
      <c r="AT486" s="180">
        <v>0</v>
      </c>
      <c r="AU486" s="180">
        <v>0</v>
      </c>
      <c r="AV486" s="180">
        <v>0</v>
      </c>
      <c r="AW486" s="180">
        <v>0</v>
      </c>
      <c r="AX486" s="180">
        <v>0</v>
      </c>
      <c r="AY486" s="90"/>
      <c r="AZ486" s="180">
        <v>0</v>
      </c>
      <c r="BA486" s="180">
        <v>0</v>
      </c>
      <c r="BB486" s="180">
        <v>0</v>
      </c>
      <c r="BC486" s="180">
        <v>0</v>
      </c>
      <c r="BD486" s="180">
        <v>0</v>
      </c>
      <c r="BE486" s="180">
        <v>0</v>
      </c>
      <c r="BF486" s="180">
        <v>0</v>
      </c>
      <c r="BG486" s="181"/>
      <c r="BH486" s="90"/>
      <c r="BI486" s="180">
        <v>0</v>
      </c>
      <c r="BJ486" s="180">
        <v>0</v>
      </c>
      <c r="BK486" s="180">
        <v>0</v>
      </c>
      <c r="BL486" s="90"/>
      <c r="BN486" s="90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78"/>
    </row>
    <row r="487" spans="2:84" ht="15" hidden="1" customHeight="1" x14ac:dyDescent="0.3">
      <c r="B487" s="90"/>
      <c r="C487" s="212">
        <v>474</v>
      </c>
      <c r="D487" s="212"/>
      <c r="E487" s="212"/>
      <c r="F487" s="245"/>
      <c r="G487" s="212"/>
      <c r="H487" s="212"/>
      <c r="I487" s="212"/>
      <c r="J487" s="270"/>
      <c r="K487" s="270"/>
      <c r="L487" s="251"/>
      <c r="M487" s="245"/>
      <c r="N487" s="217"/>
      <c r="O487" s="212"/>
      <c r="P487" s="269"/>
      <c r="Q487" s="254"/>
      <c r="R487" s="109"/>
      <c r="S487" s="156"/>
      <c r="T487" s="156"/>
      <c r="U487" s="156"/>
      <c r="V487" s="153">
        <f t="shared" si="11"/>
        <v>0</v>
      </c>
      <c r="W487" s="90"/>
      <c r="Y487" s="180">
        <v>0</v>
      </c>
      <c r="Z487" s="180">
        <v>0</v>
      </c>
      <c r="AA487" s="180">
        <v>0</v>
      </c>
      <c r="AB487" s="180">
        <v>0</v>
      </c>
      <c r="AC487" s="180">
        <v>0</v>
      </c>
      <c r="AD487" s="180">
        <v>0</v>
      </c>
      <c r="AE487" s="180">
        <v>0</v>
      </c>
      <c r="AF487" s="180">
        <v>0</v>
      </c>
      <c r="AG487" s="180">
        <v>0</v>
      </c>
      <c r="AH487" s="180">
        <v>0</v>
      </c>
      <c r="AI487" s="180">
        <v>0</v>
      </c>
      <c r="AJ487" s="180">
        <v>0</v>
      </c>
      <c r="AK487" s="180">
        <v>0</v>
      </c>
      <c r="AL487" s="180">
        <v>0</v>
      </c>
      <c r="AM487" s="180">
        <v>0</v>
      </c>
      <c r="AN487" s="180">
        <v>0</v>
      </c>
      <c r="AO487" s="180">
        <v>0</v>
      </c>
      <c r="AP487" s="180">
        <v>0</v>
      </c>
      <c r="AQ487" s="180">
        <v>0</v>
      </c>
      <c r="AR487" s="180">
        <v>0</v>
      </c>
      <c r="AS487" s="180">
        <v>0</v>
      </c>
      <c r="AT487" s="180">
        <v>0</v>
      </c>
      <c r="AU487" s="180">
        <v>0</v>
      </c>
      <c r="AV487" s="180">
        <v>0</v>
      </c>
      <c r="AW487" s="180">
        <v>0</v>
      </c>
      <c r="AX487" s="180">
        <v>0</v>
      </c>
      <c r="AY487" s="90"/>
      <c r="AZ487" s="180">
        <v>0</v>
      </c>
      <c r="BA487" s="180">
        <v>0</v>
      </c>
      <c r="BB487" s="180">
        <v>0</v>
      </c>
      <c r="BC487" s="180">
        <v>0</v>
      </c>
      <c r="BD487" s="180">
        <v>0</v>
      </c>
      <c r="BE487" s="180">
        <v>0</v>
      </c>
      <c r="BF487" s="180">
        <v>0</v>
      </c>
      <c r="BG487" s="181"/>
      <c r="BH487" s="90"/>
      <c r="BI487" s="180">
        <v>0</v>
      </c>
      <c r="BJ487" s="180">
        <v>0</v>
      </c>
      <c r="BK487" s="180">
        <v>0</v>
      </c>
      <c r="BL487" s="90"/>
      <c r="BN487" s="90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78"/>
    </row>
    <row r="488" spans="2:84" ht="15" hidden="1" customHeight="1" x14ac:dyDescent="0.3">
      <c r="B488" s="90"/>
      <c r="C488" s="212">
        <v>475</v>
      </c>
      <c r="D488" s="212"/>
      <c r="E488" s="212"/>
      <c r="F488" s="245"/>
      <c r="G488" s="212"/>
      <c r="H488" s="212"/>
      <c r="I488" s="212"/>
      <c r="J488" s="270"/>
      <c r="K488" s="270"/>
      <c r="L488" s="251"/>
      <c r="M488" s="245"/>
      <c r="N488" s="217"/>
      <c r="O488" s="212"/>
      <c r="P488" s="269"/>
      <c r="Q488" s="254"/>
      <c r="R488" s="109"/>
      <c r="S488" s="156"/>
      <c r="T488" s="156"/>
      <c r="U488" s="156"/>
      <c r="V488" s="153">
        <f t="shared" si="11"/>
        <v>0</v>
      </c>
      <c r="W488" s="90"/>
      <c r="Y488" s="180">
        <v>0</v>
      </c>
      <c r="Z488" s="180">
        <v>0</v>
      </c>
      <c r="AA488" s="180">
        <v>0</v>
      </c>
      <c r="AB488" s="180">
        <v>0</v>
      </c>
      <c r="AC488" s="180">
        <v>0</v>
      </c>
      <c r="AD488" s="180">
        <v>0</v>
      </c>
      <c r="AE488" s="180">
        <v>0</v>
      </c>
      <c r="AF488" s="180">
        <v>0</v>
      </c>
      <c r="AG488" s="180">
        <v>0</v>
      </c>
      <c r="AH488" s="180">
        <v>0</v>
      </c>
      <c r="AI488" s="180">
        <v>0</v>
      </c>
      <c r="AJ488" s="180">
        <v>0</v>
      </c>
      <c r="AK488" s="180">
        <v>0</v>
      </c>
      <c r="AL488" s="180">
        <v>0</v>
      </c>
      <c r="AM488" s="180">
        <v>0</v>
      </c>
      <c r="AN488" s="180">
        <v>0</v>
      </c>
      <c r="AO488" s="180">
        <v>0</v>
      </c>
      <c r="AP488" s="180">
        <v>0</v>
      </c>
      <c r="AQ488" s="180">
        <v>0</v>
      </c>
      <c r="AR488" s="180">
        <v>0</v>
      </c>
      <c r="AS488" s="180">
        <v>0</v>
      </c>
      <c r="AT488" s="180">
        <v>0</v>
      </c>
      <c r="AU488" s="180">
        <v>0</v>
      </c>
      <c r="AV488" s="180">
        <v>0</v>
      </c>
      <c r="AW488" s="180">
        <v>0</v>
      </c>
      <c r="AX488" s="180">
        <v>0</v>
      </c>
      <c r="AY488" s="90"/>
      <c r="AZ488" s="180">
        <v>0</v>
      </c>
      <c r="BA488" s="180">
        <v>0</v>
      </c>
      <c r="BB488" s="180">
        <v>0</v>
      </c>
      <c r="BC488" s="180">
        <v>0</v>
      </c>
      <c r="BD488" s="180">
        <v>0</v>
      </c>
      <c r="BE488" s="180">
        <v>0</v>
      </c>
      <c r="BF488" s="180">
        <v>0</v>
      </c>
      <c r="BG488" s="181"/>
      <c r="BH488" s="90"/>
      <c r="BI488" s="180">
        <v>0</v>
      </c>
      <c r="BJ488" s="180">
        <v>0</v>
      </c>
      <c r="BK488" s="180">
        <v>0</v>
      </c>
      <c r="BL488" s="90"/>
      <c r="BN488" s="90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78"/>
    </row>
    <row r="489" spans="2:84" ht="15" hidden="1" customHeight="1" x14ac:dyDescent="0.3">
      <c r="B489" s="90"/>
      <c r="C489" s="212">
        <v>476</v>
      </c>
      <c r="D489" s="212"/>
      <c r="E489" s="212"/>
      <c r="F489" s="245"/>
      <c r="G489" s="212"/>
      <c r="H489" s="212"/>
      <c r="I489" s="212"/>
      <c r="J489" s="270"/>
      <c r="K489" s="270"/>
      <c r="L489" s="251"/>
      <c r="M489" s="245"/>
      <c r="N489" s="217"/>
      <c r="O489" s="212"/>
      <c r="P489" s="269"/>
      <c r="Q489" s="254"/>
      <c r="R489" s="109"/>
      <c r="S489" s="156"/>
      <c r="T489" s="156"/>
      <c r="U489" s="156"/>
      <c r="V489" s="153">
        <f t="shared" si="11"/>
        <v>0</v>
      </c>
      <c r="W489" s="90"/>
      <c r="Y489" s="180">
        <v>0</v>
      </c>
      <c r="Z489" s="180">
        <v>0</v>
      </c>
      <c r="AA489" s="180">
        <v>0</v>
      </c>
      <c r="AB489" s="180">
        <v>0</v>
      </c>
      <c r="AC489" s="180">
        <v>0</v>
      </c>
      <c r="AD489" s="180">
        <v>0</v>
      </c>
      <c r="AE489" s="180">
        <v>0</v>
      </c>
      <c r="AF489" s="180">
        <v>0</v>
      </c>
      <c r="AG489" s="180">
        <v>0</v>
      </c>
      <c r="AH489" s="180">
        <v>0</v>
      </c>
      <c r="AI489" s="180">
        <v>0</v>
      </c>
      <c r="AJ489" s="180">
        <v>0</v>
      </c>
      <c r="AK489" s="180">
        <v>0</v>
      </c>
      <c r="AL489" s="180">
        <v>0</v>
      </c>
      <c r="AM489" s="180">
        <v>0</v>
      </c>
      <c r="AN489" s="180">
        <v>0</v>
      </c>
      <c r="AO489" s="180">
        <v>0</v>
      </c>
      <c r="AP489" s="180">
        <v>0</v>
      </c>
      <c r="AQ489" s="180">
        <v>0</v>
      </c>
      <c r="AR489" s="180">
        <v>0</v>
      </c>
      <c r="AS489" s="180">
        <v>0</v>
      </c>
      <c r="AT489" s="180">
        <v>0</v>
      </c>
      <c r="AU489" s="180">
        <v>0</v>
      </c>
      <c r="AV489" s="180">
        <v>0</v>
      </c>
      <c r="AW489" s="180">
        <v>0</v>
      </c>
      <c r="AX489" s="180">
        <v>0</v>
      </c>
      <c r="AY489" s="90"/>
      <c r="AZ489" s="180">
        <v>0</v>
      </c>
      <c r="BA489" s="180">
        <v>0</v>
      </c>
      <c r="BB489" s="180">
        <v>0</v>
      </c>
      <c r="BC489" s="180">
        <v>0</v>
      </c>
      <c r="BD489" s="180">
        <v>0</v>
      </c>
      <c r="BE489" s="180">
        <v>0</v>
      </c>
      <c r="BF489" s="180">
        <v>0</v>
      </c>
      <c r="BG489" s="181"/>
      <c r="BH489" s="90"/>
      <c r="BI489" s="180">
        <v>0</v>
      </c>
      <c r="BJ489" s="180">
        <v>0</v>
      </c>
      <c r="BK489" s="180">
        <v>0</v>
      </c>
      <c r="BL489" s="90"/>
      <c r="BN489" s="90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78"/>
    </row>
    <row r="490" spans="2:84" ht="15" hidden="1" customHeight="1" x14ac:dyDescent="0.3">
      <c r="B490" s="90"/>
      <c r="C490" s="212">
        <v>477</v>
      </c>
      <c r="D490" s="212"/>
      <c r="E490" s="212"/>
      <c r="F490" s="245"/>
      <c r="G490" s="212"/>
      <c r="H490" s="212"/>
      <c r="I490" s="212"/>
      <c r="J490" s="270"/>
      <c r="K490" s="270"/>
      <c r="L490" s="251"/>
      <c r="M490" s="245"/>
      <c r="N490" s="217"/>
      <c r="O490" s="212"/>
      <c r="P490" s="269"/>
      <c r="Q490" s="254"/>
      <c r="R490" s="109"/>
      <c r="S490" s="156"/>
      <c r="T490" s="156"/>
      <c r="U490" s="156"/>
      <c r="V490" s="153">
        <f t="shared" si="11"/>
        <v>0</v>
      </c>
      <c r="W490" s="90"/>
      <c r="Y490" s="180">
        <v>0</v>
      </c>
      <c r="Z490" s="180">
        <v>0</v>
      </c>
      <c r="AA490" s="180">
        <v>0</v>
      </c>
      <c r="AB490" s="180">
        <v>0</v>
      </c>
      <c r="AC490" s="180">
        <v>0</v>
      </c>
      <c r="AD490" s="180">
        <v>0</v>
      </c>
      <c r="AE490" s="180">
        <v>0</v>
      </c>
      <c r="AF490" s="180">
        <v>0</v>
      </c>
      <c r="AG490" s="180">
        <v>0</v>
      </c>
      <c r="AH490" s="180">
        <v>0</v>
      </c>
      <c r="AI490" s="180">
        <v>0</v>
      </c>
      <c r="AJ490" s="180">
        <v>0</v>
      </c>
      <c r="AK490" s="180">
        <v>0</v>
      </c>
      <c r="AL490" s="180">
        <v>0</v>
      </c>
      <c r="AM490" s="180">
        <v>0</v>
      </c>
      <c r="AN490" s="180">
        <v>0</v>
      </c>
      <c r="AO490" s="180">
        <v>0</v>
      </c>
      <c r="AP490" s="180">
        <v>0</v>
      </c>
      <c r="AQ490" s="180">
        <v>0</v>
      </c>
      <c r="AR490" s="180">
        <v>0</v>
      </c>
      <c r="AS490" s="180">
        <v>0</v>
      </c>
      <c r="AT490" s="180">
        <v>0</v>
      </c>
      <c r="AU490" s="180">
        <v>0</v>
      </c>
      <c r="AV490" s="180">
        <v>0</v>
      </c>
      <c r="AW490" s="180">
        <v>0</v>
      </c>
      <c r="AX490" s="180">
        <v>0</v>
      </c>
      <c r="AY490" s="90"/>
      <c r="AZ490" s="180">
        <v>0</v>
      </c>
      <c r="BA490" s="180">
        <v>0</v>
      </c>
      <c r="BB490" s="180">
        <v>0</v>
      </c>
      <c r="BC490" s="180">
        <v>0</v>
      </c>
      <c r="BD490" s="180">
        <v>0</v>
      </c>
      <c r="BE490" s="180">
        <v>0</v>
      </c>
      <c r="BF490" s="180">
        <v>0</v>
      </c>
      <c r="BG490" s="181"/>
      <c r="BH490" s="90"/>
      <c r="BI490" s="180">
        <v>0</v>
      </c>
      <c r="BJ490" s="180">
        <v>0</v>
      </c>
      <c r="BK490" s="180">
        <v>0</v>
      </c>
      <c r="BL490" s="90"/>
      <c r="BN490" s="90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78"/>
    </row>
    <row r="491" spans="2:84" ht="15" hidden="1" customHeight="1" x14ac:dyDescent="0.3">
      <c r="B491" s="90"/>
      <c r="C491" s="212">
        <v>478</v>
      </c>
      <c r="D491" s="212"/>
      <c r="E491" s="212"/>
      <c r="F491" s="245"/>
      <c r="G491" s="212"/>
      <c r="H491" s="212"/>
      <c r="I491" s="212"/>
      <c r="J491" s="270"/>
      <c r="K491" s="270"/>
      <c r="L491" s="251"/>
      <c r="M491" s="245"/>
      <c r="N491" s="217"/>
      <c r="O491" s="212"/>
      <c r="P491" s="254"/>
      <c r="Q491" s="254"/>
      <c r="R491" s="109"/>
      <c r="S491" s="156"/>
      <c r="T491" s="156"/>
      <c r="U491" s="156"/>
      <c r="V491" s="153">
        <f t="shared" si="11"/>
        <v>0</v>
      </c>
      <c r="W491" s="90"/>
      <c r="Y491" s="180">
        <v>0</v>
      </c>
      <c r="Z491" s="180">
        <v>0</v>
      </c>
      <c r="AA491" s="180">
        <v>0</v>
      </c>
      <c r="AB491" s="180">
        <v>0</v>
      </c>
      <c r="AC491" s="180">
        <v>0</v>
      </c>
      <c r="AD491" s="180">
        <v>0</v>
      </c>
      <c r="AE491" s="180">
        <v>0</v>
      </c>
      <c r="AF491" s="180">
        <v>0</v>
      </c>
      <c r="AG491" s="180">
        <v>0</v>
      </c>
      <c r="AH491" s="180">
        <v>0</v>
      </c>
      <c r="AI491" s="180">
        <v>0</v>
      </c>
      <c r="AJ491" s="180">
        <v>0</v>
      </c>
      <c r="AK491" s="180">
        <v>0</v>
      </c>
      <c r="AL491" s="180">
        <v>0</v>
      </c>
      <c r="AM491" s="180">
        <v>0</v>
      </c>
      <c r="AN491" s="180">
        <v>0</v>
      </c>
      <c r="AO491" s="180">
        <v>0</v>
      </c>
      <c r="AP491" s="180">
        <v>0</v>
      </c>
      <c r="AQ491" s="180">
        <v>0</v>
      </c>
      <c r="AR491" s="180">
        <v>0</v>
      </c>
      <c r="AS491" s="180">
        <v>0</v>
      </c>
      <c r="AT491" s="180">
        <v>0</v>
      </c>
      <c r="AU491" s="180">
        <v>0</v>
      </c>
      <c r="AV491" s="180">
        <v>0</v>
      </c>
      <c r="AW491" s="180">
        <v>0</v>
      </c>
      <c r="AX491" s="180">
        <v>0</v>
      </c>
      <c r="AY491" s="90"/>
      <c r="AZ491" s="180">
        <v>0</v>
      </c>
      <c r="BA491" s="180">
        <v>0</v>
      </c>
      <c r="BB491" s="180">
        <v>0</v>
      </c>
      <c r="BC491" s="180">
        <v>0</v>
      </c>
      <c r="BD491" s="180">
        <v>0</v>
      </c>
      <c r="BE491" s="180">
        <v>0</v>
      </c>
      <c r="BF491" s="180">
        <v>0</v>
      </c>
      <c r="BG491" s="181"/>
      <c r="BH491" s="90"/>
      <c r="BI491" s="180">
        <v>0</v>
      </c>
      <c r="BJ491" s="180">
        <v>0</v>
      </c>
      <c r="BK491" s="180">
        <v>0</v>
      </c>
      <c r="BL491" s="90"/>
      <c r="BN491" s="90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78"/>
    </row>
    <row r="492" spans="2:84" ht="15" hidden="1" customHeight="1" x14ac:dyDescent="0.3">
      <c r="B492" s="90"/>
      <c r="C492" s="212">
        <v>479</v>
      </c>
      <c r="D492" s="212"/>
      <c r="E492" s="212"/>
      <c r="F492" s="245"/>
      <c r="G492" s="212"/>
      <c r="H492" s="212"/>
      <c r="I492" s="212"/>
      <c r="J492" s="270"/>
      <c r="K492" s="270"/>
      <c r="L492" s="251"/>
      <c r="M492" s="245"/>
      <c r="N492" s="217"/>
      <c r="O492" s="212"/>
      <c r="P492" s="269"/>
      <c r="Q492" s="254"/>
      <c r="R492" s="109"/>
      <c r="S492" s="156"/>
      <c r="T492" s="156"/>
      <c r="U492" s="156"/>
      <c r="V492" s="153">
        <f t="shared" si="11"/>
        <v>0</v>
      </c>
      <c r="W492" s="90"/>
      <c r="Y492" s="180">
        <v>0</v>
      </c>
      <c r="Z492" s="180">
        <v>0</v>
      </c>
      <c r="AA492" s="180">
        <v>0</v>
      </c>
      <c r="AB492" s="180">
        <v>0</v>
      </c>
      <c r="AC492" s="180">
        <v>0</v>
      </c>
      <c r="AD492" s="180">
        <v>0</v>
      </c>
      <c r="AE492" s="180">
        <v>0</v>
      </c>
      <c r="AF492" s="180">
        <v>0</v>
      </c>
      <c r="AG492" s="180">
        <v>0</v>
      </c>
      <c r="AH492" s="180">
        <v>0</v>
      </c>
      <c r="AI492" s="180">
        <v>0</v>
      </c>
      <c r="AJ492" s="180">
        <v>0</v>
      </c>
      <c r="AK492" s="180">
        <v>0</v>
      </c>
      <c r="AL492" s="180">
        <v>0</v>
      </c>
      <c r="AM492" s="180">
        <v>0</v>
      </c>
      <c r="AN492" s="180">
        <v>0</v>
      </c>
      <c r="AO492" s="180">
        <v>0</v>
      </c>
      <c r="AP492" s="180">
        <v>0</v>
      </c>
      <c r="AQ492" s="180">
        <v>0</v>
      </c>
      <c r="AR492" s="180">
        <v>0</v>
      </c>
      <c r="AS492" s="180">
        <v>0</v>
      </c>
      <c r="AT492" s="180">
        <v>0</v>
      </c>
      <c r="AU492" s="180">
        <v>0</v>
      </c>
      <c r="AV492" s="180">
        <v>0</v>
      </c>
      <c r="AW492" s="180">
        <v>0</v>
      </c>
      <c r="AX492" s="180">
        <v>0</v>
      </c>
      <c r="AY492" s="90"/>
      <c r="AZ492" s="180">
        <v>0</v>
      </c>
      <c r="BA492" s="180">
        <v>0</v>
      </c>
      <c r="BB492" s="180">
        <v>0</v>
      </c>
      <c r="BC492" s="180">
        <v>0</v>
      </c>
      <c r="BD492" s="180">
        <v>0</v>
      </c>
      <c r="BE492" s="180">
        <v>0</v>
      </c>
      <c r="BF492" s="180">
        <v>0</v>
      </c>
      <c r="BG492" s="181"/>
      <c r="BH492" s="90"/>
      <c r="BI492" s="180">
        <v>0</v>
      </c>
      <c r="BJ492" s="180">
        <v>0</v>
      </c>
      <c r="BK492" s="180">
        <v>0</v>
      </c>
      <c r="BL492" s="90"/>
      <c r="BN492" s="90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78"/>
    </row>
    <row r="493" spans="2:84" ht="15" hidden="1" customHeight="1" x14ac:dyDescent="0.3">
      <c r="B493" s="90"/>
      <c r="C493" s="212">
        <v>480</v>
      </c>
      <c r="D493" s="212"/>
      <c r="E493" s="212"/>
      <c r="F493" s="245"/>
      <c r="G493" s="212"/>
      <c r="H493" s="212"/>
      <c r="I493" s="212"/>
      <c r="J493" s="270"/>
      <c r="K493" s="270"/>
      <c r="L493" s="251"/>
      <c r="M493" s="245"/>
      <c r="N493" s="217"/>
      <c r="O493" s="212"/>
      <c r="P493" s="269"/>
      <c r="Q493" s="254"/>
      <c r="R493" s="109"/>
      <c r="S493" s="156"/>
      <c r="T493" s="156"/>
      <c r="U493" s="156"/>
      <c r="V493" s="153">
        <f t="shared" si="11"/>
        <v>0</v>
      </c>
      <c r="W493" s="90"/>
      <c r="Y493" s="180">
        <v>0</v>
      </c>
      <c r="Z493" s="180">
        <v>0</v>
      </c>
      <c r="AA493" s="180">
        <v>0</v>
      </c>
      <c r="AB493" s="180">
        <v>0</v>
      </c>
      <c r="AC493" s="180">
        <v>0</v>
      </c>
      <c r="AD493" s="180">
        <v>0</v>
      </c>
      <c r="AE493" s="180">
        <v>0</v>
      </c>
      <c r="AF493" s="180">
        <v>0</v>
      </c>
      <c r="AG493" s="180">
        <v>0</v>
      </c>
      <c r="AH493" s="180">
        <v>0</v>
      </c>
      <c r="AI493" s="180">
        <v>0</v>
      </c>
      <c r="AJ493" s="180">
        <v>0</v>
      </c>
      <c r="AK493" s="180">
        <v>0</v>
      </c>
      <c r="AL493" s="180">
        <v>0</v>
      </c>
      <c r="AM493" s="180">
        <v>0</v>
      </c>
      <c r="AN493" s="180">
        <v>0</v>
      </c>
      <c r="AO493" s="180">
        <v>0</v>
      </c>
      <c r="AP493" s="180">
        <v>0</v>
      </c>
      <c r="AQ493" s="180">
        <v>0</v>
      </c>
      <c r="AR493" s="180">
        <v>0</v>
      </c>
      <c r="AS493" s="180">
        <v>0</v>
      </c>
      <c r="AT493" s="180">
        <v>0</v>
      </c>
      <c r="AU493" s="180">
        <v>0</v>
      </c>
      <c r="AV493" s="180">
        <v>0</v>
      </c>
      <c r="AW493" s="180">
        <v>0</v>
      </c>
      <c r="AX493" s="180">
        <v>0</v>
      </c>
      <c r="AY493" s="90"/>
      <c r="AZ493" s="180">
        <v>0</v>
      </c>
      <c r="BA493" s="180">
        <v>0</v>
      </c>
      <c r="BB493" s="180">
        <v>0</v>
      </c>
      <c r="BC493" s="180">
        <v>0</v>
      </c>
      <c r="BD493" s="180">
        <v>0</v>
      </c>
      <c r="BE493" s="180">
        <v>0</v>
      </c>
      <c r="BF493" s="180">
        <v>0</v>
      </c>
      <c r="BG493" s="181"/>
      <c r="BH493" s="90"/>
      <c r="BI493" s="180">
        <v>0</v>
      </c>
      <c r="BJ493" s="180">
        <v>0</v>
      </c>
      <c r="BK493" s="180">
        <v>0</v>
      </c>
      <c r="BL493" s="90"/>
      <c r="BN493" s="90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78"/>
    </row>
    <row r="494" spans="2:84" ht="15" hidden="1" customHeight="1" x14ac:dyDescent="0.3">
      <c r="B494" s="90"/>
      <c r="C494" s="212">
        <v>481</v>
      </c>
      <c r="D494" s="212"/>
      <c r="E494" s="212"/>
      <c r="F494" s="245"/>
      <c r="G494" s="212"/>
      <c r="H494" s="212"/>
      <c r="I494" s="212"/>
      <c r="J494" s="270"/>
      <c r="K494" s="270"/>
      <c r="L494" s="251"/>
      <c r="M494" s="245"/>
      <c r="N494" s="217"/>
      <c r="O494" s="212"/>
      <c r="P494" s="269"/>
      <c r="Q494" s="254"/>
      <c r="R494" s="109"/>
      <c r="S494" s="156"/>
      <c r="T494" s="156"/>
      <c r="U494" s="156"/>
      <c r="V494" s="153">
        <f t="shared" si="11"/>
        <v>0</v>
      </c>
      <c r="W494" s="90"/>
      <c r="Y494" s="180">
        <v>0</v>
      </c>
      <c r="Z494" s="180">
        <v>0</v>
      </c>
      <c r="AA494" s="180">
        <v>0</v>
      </c>
      <c r="AB494" s="180">
        <v>0</v>
      </c>
      <c r="AC494" s="180">
        <v>0</v>
      </c>
      <c r="AD494" s="180">
        <v>0</v>
      </c>
      <c r="AE494" s="180">
        <v>0</v>
      </c>
      <c r="AF494" s="180">
        <v>0</v>
      </c>
      <c r="AG494" s="180">
        <v>0</v>
      </c>
      <c r="AH494" s="180">
        <v>0</v>
      </c>
      <c r="AI494" s="180">
        <v>0</v>
      </c>
      <c r="AJ494" s="180">
        <v>0</v>
      </c>
      <c r="AK494" s="180">
        <v>0</v>
      </c>
      <c r="AL494" s="180">
        <v>0</v>
      </c>
      <c r="AM494" s="180">
        <v>0</v>
      </c>
      <c r="AN494" s="180">
        <v>0</v>
      </c>
      <c r="AO494" s="180">
        <v>0</v>
      </c>
      <c r="AP494" s="180">
        <v>0</v>
      </c>
      <c r="AQ494" s="180">
        <v>0</v>
      </c>
      <c r="AR494" s="180">
        <v>0</v>
      </c>
      <c r="AS494" s="180">
        <v>0</v>
      </c>
      <c r="AT494" s="180">
        <v>0</v>
      </c>
      <c r="AU494" s="180">
        <v>0</v>
      </c>
      <c r="AV494" s="180">
        <v>0</v>
      </c>
      <c r="AW494" s="180">
        <v>0</v>
      </c>
      <c r="AX494" s="180">
        <v>0</v>
      </c>
      <c r="AY494" s="90"/>
      <c r="AZ494" s="180">
        <v>0</v>
      </c>
      <c r="BA494" s="180">
        <v>0</v>
      </c>
      <c r="BB494" s="180">
        <v>0</v>
      </c>
      <c r="BC494" s="180">
        <v>0</v>
      </c>
      <c r="BD494" s="180">
        <v>0</v>
      </c>
      <c r="BE494" s="180">
        <v>0</v>
      </c>
      <c r="BF494" s="180">
        <v>0</v>
      </c>
      <c r="BG494" s="181"/>
      <c r="BH494" s="90"/>
      <c r="BI494" s="180">
        <v>0</v>
      </c>
      <c r="BJ494" s="180">
        <v>0</v>
      </c>
      <c r="BK494" s="180">
        <v>0</v>
      </c>
      <c r="BL494" s="90"/>
      <c r="BN494" s="90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78"/>
    </row>
    <row r="495" spans="2:84" ht="15" hidden="1" customHeight="1" x14ac:dyDescent="0.3">
      <c r="B495" s="90"/>
      <c r="C495" s="212">
        <v>482</v>
      </c>
      <c r="D495" s="212"/>
      <c r="E495" s="212"/>
      <c r="F495" s="245"/>
      <c r="G495" s="212"/>
      <c r="H495" s="212"/>
      <c r="I495" s="212"/>
      <c r="J495" s="270"/>
      <c r="K495" s="270"/>
      <c r="L495" s="251"/>
      <c r="M495" s="245"/>
      <c r="N495" s="217"/>
      <c r="O495" s="212"/>
      <c r="P495" s="269"/>
      <c r="Q495" s="254"/>
      <c r="R495" s="109"/>
      <c r="S495" s="156"/>
      <c r="T495" s="156"/>
      <c r="U495" s="156"/>
      <c r="V495" s="153">
        <f t="shared" si="11"/>
        <v>0</v>
      </c>
      <c r="W495" s="90"/>
      <c r="Y495" s="180">
        <v>0</v>
      </c>
      <c r="Z495" s="180">
        <v>0</v>
      </c>
      <c r="AA495" s="180">
        <v>0</v>
      </c>
      <c r="AB495" s="180">
        <v>0</v>
      </c>
      <c r="AC495" s="180">
        <v>0</v>
      </c>
      <c r="AD495" s="180">
        <v>0</v>
      </c>
      <c r="AE495" s="180">
        <v>0</v>
      </c>
      <c r="AF495" s="180">
        <v>0</v>
      </c>
      <c r="AG495" s="180">
        <v>0</v>
      </c>
      <c r="AH495" s="180">
        <v>0</v>
      </c>
      <c r="AI495" s="180">
        <v>0</v>
      </c>
      <c r="AJ495" s="180">
        <v>0</v>
      </c>
      <c r="AK495" s="180">
        <v>0</v>
      </c>
      <c r="AL495" s="180">
        <v>0</v>
      </c>
      <c r="AM495" s="180">
        <v>0</v>
      </c>
      <c r="AN495" s="180">
        <v>0</v>
      </c>
      <c r="AO495" s="180">
        <v>0</v>
      </c>
      <c r="AP495" s="180">
        <v>0</v>
      </c>
      <c r="AQ495" s="180">
        <v>0</v>
      </c>
      <c r="AR495" s="180">
        <v>0</v>
      </c>
      <c r="AS495" s="180">
        <v>0</v>
      </c>
      <c r="AT495" s="180">
        <v>0</v>
      </c>
      <c r="AU495" s="180">
        <v>0</v>
      </c>
      <c r="AV495" s="180">
        <v>0</v>
      </c>
      <c r="AW495" s="180">
        <v>0</v>
      </c>
      <c r="AX495" s="180">
        <v>0</v>
      </c>
      <c r="AY495" s="90"/>
      <c r="AZ495" s="180">
        <v>0</v>
      </c>
      <c r="BA495" s="180">
        <v>0</v>
      </c>
      <c r="BB495" s="180">
        <v>0</v>
      </c>
      <c r="BC495" s="180">
        <v>0</v>
      </c>
      <c r="BD495" s="180">
        <v>0</v>
      </c>
      <c r="BE495" s="180">
        <v>0</v>
      </c>
      <c r="BF495" s="180">
        <v>0</v>
      </c>
      <c r="BG495" s="181"/>
      <c r="BH495" s="90"/>
      <c r="BI495" s="180">
        <v>0</v>
      </c>
      <c r="BJ495" s="180">
        <v>0</v>
      </c>
      <c r="BK495" s="180">
        <v>0</v>
      </c>
      <c r="BL495" s="90"/>
      <c r="BN495" s="90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78"/>
    </row>
    <row r="496" spans="2:84" ht="15" hidden="1" customHeight="1" x14ac:dyDescent="0.3">
      <c r="B496" s="90"/>
      <c r="C496" s="212">
        <v>483</v>
      </c>
      <c r="D496" s="212"/>
      <c r="E496" s="212"/>
      <c r="F496" s="245"/>
      <c r="G496" s="212"/>
      <c r="H496" s="212"/>
      <c r="I496" s="212"/>
      <c r="J496" s="270"/>
      <c r="K496" s="270"/>
      <c r="L496" s="251"/>
      <c r="M496" s="245"/>
      <c r="N496" s="217"/>
      <c r="O496" s="212"/>
      <c r="P496" s="269"/>
      <c r="Q496" s="254"/>
      <c r="R496" s="109"/>
      <c r="S496" s="156"/>
      <c r="T496" s="156"/>
      <c r="U496" s="156"/>
      <c r="V496" s="153">
        <f t="shared" si="11"/>
        <v>0</v>
      </c>
      <c r="W496" s="90"/>
      <c r="Y496" s="180">
        <v>0</v>
      </c>
      <c r="Z496" s="180">
        <v>0</v>
      </c>
      <c r="AA496" s="180">
        <v>0</v>
      </c>
      <c r="AB496" s="180">
        <v>0</v>
      </c>
      <c r="AC496" s="180">
        <v>0</v>
      </c>
      <c r="AD496" s="180">
        <v>0</v>
      </c>
      <c r="AE496" s="180">
        <v>0</v>
      </c>
      <c r="AF496" s="180">
        <v>0</v>
      </c>
      <c r="AG496" s="180">
        <v>0</v>
      </c>
      <c r="AH496" s="180">
        <v>0</v>
      </c>
      <c r="AI496" s="180">
        <v>0</v>
      </c>
      <c r="AJ496" s="180">
        <v>0</v>
      </c>
      <c r="AK496" s="180">
        <v>0</v>
      </c>
      <c r="AL496" s="180">
        <v>0</v>
      </c>
      <c r="AM496" s="180">
        <v>0</v>
      </c>
      <c r="AN496" s="180">
        <v>0</v>
      </c>
      <c r="AO496" s="180">
        <v>0</v>
      </c>
      <c r="AP496" s="180">
        <v>0</v>
      </c>
      <c r="AQ496" s="180">
        <v>0</v>
      </c>
      <c r="AR496" s="180">
        <v>0</v>
      </c>
      <c r="AS496" s="180">
        <v>0</v>
      </c>
      <c r="AT496" s="180">
        <v>0</v>
      </c>
      <c r="AU496" s="180">
        <v>0</v>
      </c>
      <c r="AV496" s="180">
        <v>0</v>
      </c>
      <c r="AW496" s="180">
        <v>0</v>
      </c>
      <c r="AX496" s="180">
        <v>0</v>
      </c>
      <c r="AY496" s="90"/>
      <c r="AZ496" s="180">
        <v>0</v>
      </c>
      <c r="BA496" s="180">
        <v>0</v>
      </c>
      <c r="BB496" s="180">
        <v>0</v>
      </c>
      <c r="BC496" s="180">
        <v>0</v>
      </c>
      <c r="BD496" s="180">
        <v>0</v>
      </c>
      <c r="BE496" s="180">
        <v>0</v>
      </c>
      <c r="BF496" s="180">
        <v>0</v>
      </c>
      <c r="BG496" s="181"/>
      <c r="BH496" s="90"/>
      <c r="BI496" s="180">
        <v>0</v>
      </c>
      <c r="BJ496" s="180">
        <v>0</v>
      </c>
      <c r="BK496" s="180">
        <v>0</v>
      </c>
      <c r="BL496" s="90"/>
      <c r="BN496" s="90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78"/>
    </row>
    <row r="497" spans="2:84" ht="15" hidden="1" customHeight="1" x14ac:dyDescent="0.3">
      <c r="B497" s="90"/>
      <c r="C497" s="212">
        <v>484</v>
      </c>
      <c r="D497" s="212"/>
      <c r="E497" s="212"/>
      <c r="F497" s="245"/>
      <c r="G497" s="212"/>
      <c r="H497" s="212"/>
      <c r="I497" s="212"/>
      <c r="J497" s="270"/>
      <c r="K497" s="270"/>
      <c r="L497" s="251"/>
      <c r="M497" s="245"/>
      <c r="N497" s="217"/>
      <c r="O497" s="212"/>
      <c r="P497" s="269"/>
      <c r="Q497" s="254"/>
      <c r="R497" s="109"/>
      <c r="S497" s="156"/>
      <c r="T497" s="156"/>
      <c r="U497" s="156"/>
      <c r="V497" s="153">
        <f t="shared" si="11"/>
        <v>0</v>
      </c>
      <c r="W497" s="90"/>
      <c r="Y497" s="180">
        <v>0</v>
      </c>
      <c r="Z497" s="180">
        <v>0</v>
      </c>
      <c r="AA497" s="180">
        <v>0</v>
      </c>
      <c r="AB497" s="180">
        <v>0</v>
      </c>
      <c r="AC497" s="180">
        <v>0</v>
      </c>
      <c r="AD497" s="180">
        <v>0</v>
      </c>
      <c r="AE497" s="180">
        <v>0</v>
      </c>
      <c r="AF497" s="180">
        <v>0</v>
      </c>
      <c r="AG497" s="180">
        <v>0</v>
      </c>
      <c r="AH497" s="180">
        <v>0</v>
      </c>
      <c r="AI497" s="180">
        <v>0</v>
      </c>
      <c r="AJ497" s="180">
        <v>0</v>
      </c>
      <c r="AK497" s="180">
        <v>0</v>
      </c>
      <c r="AL497" s="180">
        <v>0</v>
      </c>
      <c r="AM497" s="180">
        <v>0</v>
      </c>
      <c r="AN497" s="180">
        <v>0</v>
      </c>
      <c r="AO497" s="180">
        <v>0</v>
      </c>
      <c r="AP497" s="180">
        <v>0</v>
      </c>
      <c r="AQ497" s="180">
        <v>0</v>
      </c>
      <c r="AR497" s="180">
        <v>0</v>
      </c>
      <c r="AS497" s="180">
        <v>0</v>
      </c>
      <c r="AT497" s="180">
        <v>0</v>
      </c>
      <c r="AU497" s="180">
        <v>0</v>
      </c>
      <c r="AV497" s="180">
        <v>0</v>
      </c>
      <c r="AW497" s="180">
        <v>0</v>
      </c>
      <c r="AX497" s="180">
        <v>0</v>
      </c>
      <c r="AY497" s="90"/>
      <c r="AZ497" s="180">
        <v>0</v>
      </c>
      <c r="BA497" s="180">
        <v>0</v>
      </c>
      <c r="BB497" s="180">
        <v>0</v>
      </c>
      <c r="BC497" s="180">
        <v>0</v>
      </c>
      <c r="BD497" s="180">
        <v>0</v>
      </c>
      <c r="BE497" s="180">
        <v>0</v>
      </c>
      <c r="BF497" s="180">
        <v>0</v>
      </c>
      <c r="BG497" s="181"/>
      <c r="BH497" s="90"/>
      <c r="BI497" s="180">
        <v>0</v>
      </c>
      <c r="BJ497" s="180">
        <v>0</v>
      </c>
      <c r="BK497" s="180">
        <v>0</v>
      </c>
      <c r="BL497" s="90"/>
      <c r="BN497" s="90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78"/>
    </row>
    <row r="498" spans="2:84" ht="15" hidden="1" customHeight="1" x14ac:dyDescent="0.3">
      <c r="B498" s="90"/>
      <c r="C498" s="212">
        <v>485</v>
      </c>
      <c r="D498" s="212"/>
      <c r="E498" s="212"/>
      <c r="F498" s="245"/>
      <c r="G498" s="212"/>
      <c r="H498" s="212"/>
      <c r="I498" s="212"/>
      <c r="J498" s="270"/>
      <c r="K498" s="270"/>
      <c r="L498" s="251"/>
      <c r="M498" s="245"/>
      <c r="N498" s="217"/>
      <c r="O498" s="212"/>
      <c r="P498" s="269"/>
      <c r="Q498" s="254"/>
      <c r="R498" s="109"/>
      <c r="S498" s="156"/>
      <c r="T498" s="156"/>
      <c r="U498" s="156"/>
      <c r="V498" s="153">
        <f t="shared" si="11"/>
        <v>0</v>
      </c>
      <c r="W498" s="90"/>
      <c r="Y498" s="180">
        <v>0</v>
      </c>
      <c r="Z498" s="180">
        <v>0</v>
      </c>
      <c r="AA498" s="180">
        <v>0</v>
      </c>
      <c r="AB498" s="180">
        <v>0</v>
      </c>
      <c r="AC498" s="180">
        <v>0</v>
      </c>
      <c r="AD498" s="180">
        <v>0</v>
      </c>
      <c r="AE498" s="180">
        <v>0</v>
      </c>
      <c r="AF498" s="180">
        <v>0</v>
      </c>
      <c r="AG498" s="180">
        <v>0</v>
      </c>
      <c r="AH498" s="180">
        <v>0</v>
      </c>
      <c r="AI498" s="180">
        <v>0</v>
      </c>
      <c r="AJ498" s="180">
        <v>0</v>
      </c>
      <c r="AK498" s="180">
        <v>0</v>
      </c>
      <c r="AL498" s="180">
        <v>0</v>
      </c>
      <c r="AM498" s="180">
        <v>0</v>
      </c>
      <c r="AN498" s="180">
        <v>0</v>
      </c>
      <c r="AO498" s="180">
        <v>0</v>
      </c>
      <c r="AP498" s="180">
        <v>0</v>
      </c>
      <c r="AQ498" s="180">
        <v>0</v>
      </c>
      <c r="AR498" s="180">
        <v>0</v>
      </c>
      <c r="AS498" s="180">
        <v>0</v>
      </c>
      <c r="AT498" s="180">
        <v>0</v>
      </c>
      <c r="AU498" s="180">
        <v>0</v>
      </c>
      <c r="AV498" s="180">
        <v>0</v>
      </c>
      <c r="AW498" s="180">
        <v>0</v>
      </c>
      <c r="AX498" s="180">
        <v>0</v>
      </c>
      <c r="AY498" s="90"/>
      <c r="AZ498" s="180">
        <v>0</v>
      </c>
      <c r="BA498" s="180">
        <v>0</v>
      </c>
      <c r="BB498" s="180">
        <v>0</v>
      </c>
      <c r="BC498" s="180">
        <v>0</v>
      </c>
      <c r="BD498" s="180">
        <v>0</v>
      </c>
      <c r="BE498" s="180">
        <v>0</v>
      </c>
      <c r="BF498" s="180">
        <v>0</v>
      </c>
      <c r="BG498" s="181"/>
      <c r="BH498" s="90"/>
      <c r="BI498" s="180">
        <v>0</v>
      </c>
      <c r="BJ498" s="180">
        <v>0</v>
      </c>
      <c r="BK498" s="180">
        <v>0</v>
      </c>
      <c r="BL498" s="90"/>
      <c r="BN498" s="90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78"/>
    </row>
    <row r="499" spans="2:84" ht="15" hidden="1" customHeight="1" x14ac:dyDescent="0.3">
      <c r="B499" s="90"/>
      <c r="C499" s="212">
        <v>486</v>
      </c>
      <c r="D499" s="212"/>
      <c r="E499" s="212"/>
      <c r="F499" s="245"/>
      <c r="G499" s="212"/>
      <c r="H499" s="212"/>
      <c r="I499" s="212"/>
      <c r="J499" s="270"/>
      <c r="K499" s="270"/>
      <c r="L499" s="251"/>
      <c r="M499" s="245"/>
      <c r="N499" s="217"/>
      <c r="O499" s="212"/>
      <c r="P499" s="269"/>
      <c r="Q499" s="254"/>
      <c r="R499" s="109"/>
      <c r="S499" s="156"/>
      <c r="T499" s="156"/>
      <c r="U499" s="156"/>
      <c r="V499" s="153">
        <f t="shared" si="11"/>
        <v>0</v>
      </c>
      <c r="W499" s="90"/>
      <c r="Y499" s="180">
        <v>0</v>
      </c>
      <c r="Z499" s="180">
        <v>0</v>
      </c>
      <c r="AA499" s="180">
        <v>0</v>
      </c>
      <c r="AB499" s="180">
        <v>0</v>
      </c>
      <c r="AC499" s="180">
        <v>0</v>
      </c>
      <c r="AD499" s="180">
        <v>0</v>
      </c>
      <c r="AE499" s="180">
        <v>0</v>
      </c>
      <c r="AF499" s="180">
        <v>0</v>
      </c>
      <c r="AG499" s="180">
        <v>0</v>
      </c>
      <c r="AH499" s="180">
        <v>0</v>
      </c>
      <c r="AI499" s="180">
        <v>0</v>
      </c>
      <c r="AJ499" s="180">
        <v>0</v>
      </c>
      <c r="AK499" s="180">
        <v>0</v>
      </c>
      <c r="AL499" s="180">
        <v>0</v>
      </c>
      <c r="AM499" s="180">
        <v>0</v>
      </c>
      <c r="AN499" s="180">
        <v>0</v>
      </c>
      <c r="AO499" s="180">
        <v>0</v>
      </c>
      <c r="AP499" s="180">
        <v>0</v>
      </c>
      <c r="AQ499" s="180">
        <v>0</v>
      </c>
      <c r="AR499" s="180">
        <v>0</v>
      </c>
      <c r="AS499" s="180">
        <v>0</v>
      </c>
      <c r="AT499" s="180">
        <v>0</v>
      </c>
      <c r="AU499" s="180">
        <v>0</v>
      </c>
      <c r="AV499" s="180">
        <v>0</v>
      </c>
      <c r="AW499" s="180">
        <v>0</v>
      </c>
      <c r="AX499" s="180">
        <v>0</v>
      </c>
      <c r="AY499" s="90"/>
      <c r="AZ499" s="180">
        <v>0</v>
      </c>
      <c r="BA499" s="180">
        <v>0</v>
      </c>
      <c r="BB499" s="180">
        <v>0</v>
      </c>
      <c r="BC499" s="180">
        <v>0</v>
      </c>
      <c r="BD499" s="180">
        <v>0</v>
      </c>
      <c r="BE499" s="180">
        <v>0</v>
      </c>
      <c r="BF499" s="180">
        <v>0</v>
      </c>
      <c r="BG499" s="181"/>
      <c r="BH499" s="90"/>
      <c r="BI499" s="180">
        <v>0</v>
      </c>
      <c r="BJ499" s="180">
        <v>0</v>
      </c>
      <c r="BK499" s="180">
        <v>0</v>
      </c>
      <c r="BL499" s="90"/>
      <c r="BN499" s="90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78"/>
    </row>
    <row r="500" spans="2:84" ht="15" hidden="1" customHeight="1" x14ac:dyDescent="0.3">
      <c r="B500" s="90"/>
      <c r="C500" s="212">
        <v>487</v>
      </c>
      <c r="D500" s="212"/>
      <c r="E500" s="212"/>
      <c r="F500" s="245"/>
      <c r="G500" s="212"/>
      <c r="H500" s="212"/>
      <c r="I500" s="212"/>
      <c r="J500" s="270"/>
      <c r="K500" s="270"/>
      <c r="L500" s="251"/>
      <c r="M500" s="245"/>
      <c r="N500" s="217"/>
      <c r="O500" s="212"/>
      <c r="P500" s="269"/>
      <c r="Q500" s="254"/>
      <c r="R500" s="109"/>
      <c r="S500" s="156"/>
      <c r="T500" s="156"/>
      <c r="U500" s="156"/>
      <c r="V500" s="153">
        <f t="shared" si="11"/>
        <v>0</v>
      </c>
      <c r="W500" s="90"/>
      <c r="Y500" s="180">
        <v>0</v>
      </c>
      <c r="Z500" s="180">
        <v>0</v>
      </c>
      <c r="AA500" s="180">
        <v>0</v>
      </c>
      <c r="AB500" s="180">
        <v>0</v>
      </c>
      <c r="AC500" s="180">
        <v>0</v>
      </c>
      <c r="AD500" s="180">
        <v>0</v>
      </c>
      <c r="AE500" s="180">
        <v>0</v>
      </c>
      <c r="AF500" s="180">
        <v>0</v>
      </c>
      <c r="AG500" s="180">
        <v>0</v>
      </c>
      <c r="AH500" s="180">
        <v>0</v>
      </c>
      <c r="AI500" s="180">
        <v>0</v>
      </c>
      <c r="AJ500" s="180">
        <v>0</v>
      </c>
      <c r="AK500" s="180">
        <v>0</v>
      </c>
      <c r="AL500" s="180">
        <v>0</v>
      </c>
      <c r="AM500" s="180">
        <v>0</v>
      </c>
      <c r="AN500" s="180">
        <v>0</v>
      </c>
      <c r="AO500" s="180">
        <v>0</v>
      </c>
      <c r="AP500" s="180">
        <v>0</v>
      </c>
      <c r="AQ500" s="180">
        <v>0</v>
      </c>
      <c r="AR500" s="180">
        <v>0</v>
      </c>
      <c r="AS500" s="180">
        <v>0</v>
      </c>
      <c r="AT500" s="180">
        <v>0</v>
      </c>
      <c r="AU500" s="180">
        <v>0</v>
      </c>
      <c r="AV500" s="180">
        <v>0</v>
      </c>
      <c r="AW500" s="180">
        <v>0</v>
      </c>
      <c r="AX500" s="180">
        <v>0</v>
      </c>
      <c r="AY500" s="90"/>
      <c r="AZ500" s="180">
        <v>0</v>
      </c>
      <c r="BA500" s="180">
        <v>0</v>
      </c>
      <c r="BB500" s="180">
        <v>0</v>
      </c>
      <c r="BC500" s="180">
        <v>0</v>
      </c>
      <c r="BD500" s="180">
        <v>0</v>
      </c>
      <c r="BE500" s="180">
        <v>0</v>
      </c>
      <c r="BF500" s="180">
        <v>0</v>
      </c>
      <c r="BG500" s="181"/>
      <c r="BH500" s="90"/>
      <c r="BI500" s="180">
        <v>0</v>
      </c>
      <c r="BJ500" s="180">
        <v>0</v>
      </c>
      <c r="BK500" s="180">
        <v>0</v>
      </c>
      <c r="BL500" s="90"/>
      <c r="BN500" s="90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78"/>
    </row>
    <row r="501" spans="2:84" ht="15" hidden="1" customHeight="1" x14ac:dyDescent="0.3">
      <c r="B501" s="90"/>
      <c r="C501" s="212">
        <v>488</v>
      </c>
      <c r="D501" s="212"/>
      <c r="E501" s="212"/>
      <c r="F501" s="245"/>
      <c r="G501" s="212"/>
      <c r="H501" s="212"/>
      <c r="I501" s="212"/>
      <c r="J501" s="270"/>
      <c r="K501" s="270"/>
      <c r="L501" s="251"/>
      <c r="M501" s="245"/>
      <c r="N501" s="217"/>
      <c r="O501" s="212"/>
      <c r="P501" s="269"/>
      <c r="Q501" s="254"/>
      <c r="R501" s="109"/>
      <c r="S501" s="156"/>
      <c r="T501" s="156"/>
      <c r="U501" s="156"/>
      <c r="V501" s="153">
        <f t="shared" si="11"/>
        <v>0</v>
      </c>
      <c r="W501" s="90"/>
      <c r="Y501" s="180">
        <v>0</v>
      </c>
      <c r="Z501" s="180">
        <v>0</v>
      </c>
      <c r="AA501" s="180">
        <v>0</v>
      </c>
      <c r="AB501" s="180">
        <v>0</v>
      </c>
      <c r="AC501" s="180">
        <v>0</v>
      </c>
      <c r="AD501" s="180">
        <v>0</v>
      </c>
      <c r="AE501" s="180">
        <v>0</v>
      </c>
      <c r="AF501" s="180">
        <v>0</v>
      </c>
      <c r="AG501" s="180">
        <v>0</v>
      </c>
      <c r="AH501" s="180">
        <v>0</v>
      </c>
      <c r="AI501" s="180">
        <v>0</v>
      </c>
      <c r="AJ501" s="180">
        <v>0</v>
      </c>
      <c r="AK501" s="180">
        <v>0</v>
      </c>
      <c r="AL501" s="180">
        <v>0</v>
      </c>
      <c r="AM501" s="180">
        <v>0</v>
      </c>
      <c r="AN501" s="180">
        <v>0</v>
      </c>
      <c r="AO501" s="180">
        <v>0</v>
      </c>
      <c r="AP501" s="180">
        <v>0</v>
      </c>
      <c r="AQ501" s="180">
        <v>0</v>
      </c>
      <c r="AR501" s="180">
        <v>0</v>
      </c>
      <c r="AS501" s="180">
        <v>0</v>
      </c>
      <c r="AT501" s="180">
        <v>0</v>
      </c>
      <c r="AU501" s="180">
        <v>0</v>
      </c>
      <c r="AV501" s="180">
        <v>0</v>
      </c>
      <c r="AW501" s="180">
        <v>0</v>
      </c>
      <c r="AX501" s="180">
        <v>0</v>
      </c>
      <c r="AY501" s="90"/>
      <c r="AZ501" s="180">
        <v>0</v>
      </c>
      <c r="BA501" s="180">
        <v>0</v>
      </c>
      <c r="BB501" s="180">
        <v>0</v>
      </c>
      <c r="BC501" s="180">
        <v>0</v>
      </c>
      <c r="BD501" s="180">
        <v>0</v>
      </c>
      <c r="BE501" s="180">
        <v>0</v>
      </c>
      <c r="BF501" s="180">
        <v>0</v>
      </c>
      <c r="BG501" s="181"/>
      <c r="BH501" s="90"/>
      <c r="BI501" s="180">
        <v>0</v>
      </c>
      <c r="BJ501" s="180">
        <v>0</v>
      </c>
      <c r="BK501" s="180">
        <v>0</v>
      </c>
      <c r="BL501" s="90"/>
      <c r="BN501" s="90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78"/>
    </row>
    <row r="502" spans="2:84" ht="15" hidden="1" customHeight="1" x14ac:dyDescent="0.3">
      <c r="B502" s="90"/>
      <c r="C502" s="212">
        <v>489</v>
      </c>
      <c r="D502" s="212"/>
      <c r="E502" s="212"/>
      <c r="F502" s="245"/>
      <c r="G502" s="212"/>
      <c r="H502" s="212"/>
      <c r="I502" s="212"/>
      <c r="J502" s="270"/>
      <c r="K502" s="270"/>
      <c r="L502" s="251"/>
      <c r="M502" s="245"/>
      <c r="N502" s="217"/>
      <c r="O502" s="212"/>
      <c r="P502" s="269"/>
      <c r="Q502" s="254"/>
      <c r="R502" s="109"/>
      <c r="S502" s="156"/>
      <c r="T502" s="156"/>
      <c r="U502" s="156"/>
      <c r="V502" s="153">
        <f t="shared" si="11"/>
        <v>0</v>
      </c>
      <c r="W502" s="90"/>
      <c r="Y502" s="180">
        <v>0</v>
      </c>
      <c r="Z502" s="180">
        <v>0</v>
      </c>
      <c r="AA502" s="180">
        <v>0</v>
      </c>
      <c r="AB502" s="180">
        <v>0</v>
      </c>
      <c r="AC502" s="180">
        <v>0</v>
      </c>
      <c r="AD502" s="180">
        <v>0</v>
      </c>
      <c r="AE502" s="180">
        <v>0</v>
      </c>
      <c r="AF502" s="180">
        <v>0</v>
      </c>
      <c r="AG502" s="180">
        <v>0</v>
      </c>
      <c r="AH502" s="180">
        <v>0</v>
      </c>
      <c r="AI502" s="180">
        <v>0</v>
      </c>
      <c r="AJ502" s="180">
        <v>0</v>
      </c>
      <c r="AK502" s="180">
        <v>0</v>
      </c>
      <c r="AL502" s="180">
        <v>0</v>
      </c>
      <c r="AM502" s="180">
        <v>0</v>
      </c>
      <c r="AN502" s="180">
        <v>0</v>
      </c>
      <c r="AO502" s="180">
        <v>0</v>
      </c>
      <c r="AP502" s="180">
        <v>0</v>
      </c>
      <c r="AQ502" s="180">
        <v>0</v>
      </c>
      <c r="AR502" s="180">
        <v>0</v>
      </c>
      <c r="AS502" s="180">
        <v>0</v>
      </c>
      <c r="AT502" s="180">
        <v>0</v>
      </c>
      <c r="AU502" s="180">
        <v>0</v>
      </c>
      <c r="AV502" s="180">
        <v>0</v>
      </c>
      <c r="AW502" s="180">
        <v>0</v>
      </c>
      <c r="AX502" s="180">
        <v>0</v>
      </c>
      <c r="AY502" s="90"/>
      <c r="AZ502" s="180">
        <v>0</v>
      </c>
      <c r="BA502" s="180">
        <v>0</v>
      </c>
      <c r="BB502" s="180">
        <v>0</v>
      </c>
      <c r="BC502" s="180">
        <v>0</v>
      </c>
      <c r="BD502" s="180">
        <v>0</v>
      </c>
      <c r="BE502" s="180">
        <v>0</v>
      </c>
      <c r="BF502" s="180">
        <v>0</v>
      </c>
      <c r="BG502" s="181"/>
      <c r="BH502" s="90"/>
      <c r="BI502" s="180">
        <v>0</v>
      </c>
      <c r="BJ502" s="180">
        <v>0</v>
      </c>
      <c r="BK502" s="180">
        <v>0</v>
      </c>
      <c r="BL502" s="90"/>
      <c r="BN502" s="90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78"/>
    </row>
    <row r="503" spans="2:84" ht="15" hidden="1" customHeight="1" x14ac:dyDescent="0.3">
      <c r="B503" s="90"/>
      <c r="C503" s="212">
        <v>490</v>
      </c>
      <c r="D503" s="212"/>
      <c r="E503" s="212"/>
      <c r="F503" s="245"/>
      <c r="G503" s="212"/>
      <c r="H503" s="212"/>
      <c r="I503" s="212"/>
      <c r="J503" s="270"/>
      <c r="K503" s="270"/>
      <c r="L503" s="251"/>
      <c r="M503" s="245"/>
      <c r="N503" s="217"/>
      <c r="O503" s="212"/>
      <c r="P503" s="269"/>
      <c r="Q503" s="254"/>
      <c r="R503" s="109"/>
      <c r="S503" s="156"/>
      <c r="T503" s="156"/>
      <c r="U503" s="156"/>
      <c r="V503" s="153">
        <f t="shared" si="11"/>
        <v>0</v>
      </c>
      <c r="W503" s="90"/>
      <c r="Y503" s="180">
        <v>0</v>
      </c>
      <c r="Z503" s="180">
        <v>0</v>
      </c>
      <c r="AA503" s="180">
        <v>0</v>
      </c>
      <c r="AB503" s="180">
        <v>0</v>
      </c>
      <c r="AC503" s="180">
        <v>0</v>
      </c>
      <c r="AD503" s="180">
        <v>0</v>
      </c>
      <c r="AE503" s="180">
        <v>0</v>
      </c>
      <c r="AF503" s="180">
        <v>0</v>
      </c>
      <c r="AG503" s="180">
        <v>0</v>
      </c>
      <c r="AH503" s="180">
        <v>0</v>
      </c>
      <c r="AI503" s="180">
        <v>0</v>
      </c>
      <c r="AJ503" s="180">
        <v>0</v>
      </c>
      <c r="AK503" s="180">
        <v>0</v>
      </c>
      <c r="AL503" s="180">
        <v>0</v>
      </c>
      <c r="AM503" s="180">
        <v>0</v>
      </c>
      <c r="AN503" s="180">
        <v>0</v>
      </c>
      <c r="AO503" s="180">
        <v>0</v>
      </c>
      <c r="AP503" s="180">
        <v>0</v>
      </c>
      <c r="AQ503" s="180">
        <v>0</v>
      </c>
      <c r="AR503" s="180">
        <v>0</v>
      </c>
      <c r="AS503" s="180">
        <v>0</v>
      </c>
      <c r="AT503" s="180">
        <v>0</v>
      </c>
      <c r="AU503" s="180">
        <v>0</v>
      </c>
      <c r="AV503" s="180">
        <v>0</v>
      </c>
      <c r="AW503" s="180">
        <v>0</v>
      </c>
      <c r="AX503" s="180">
        <v>0</v>
      </c>
      <c r="AY503" s="90"/>
      <c r="AZ503" s="180">
        <v>0</v>
      </c>
      <c r="BA503" s="180">
        <v>0</v>
      </c>
      <c r="BB503" s="180">
        <v>0</v>
      </c>
      <c r="BC503" s="180">
        <v>0</v>
      </c>
      <c r="BD503" s="180">
        <v>0</v>
      </c>
      <c r="BE503" s="180">
        <v>0</v>
      </c>
      <c r="BF503" s="180">
        <v>0</v>
      </c>
      <c r="BG503" s="181"/>
      <c r="BH503" s="90"/>
      <c r="BI503" s="180">
        <v>0</v>
      </c>
      <c r="BJ503" s="180">
        <v>0</v>
      </c>
      <c r="BK503" s="180">
        <v>0</v>
      </c>
      <c r="BL503" s="90"/>
      <c r="BN503" s="90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78"/>
    </row>
    <row r="504" spans="2:84" ht="15" hidden="1" customHeight="1" x14ac:dyDescent="0.3">
      <c r="B504" s="90"/>
      <c r="C504" s="212">
        <v>491</v>
      </c>
      <c r="D504" s="212"/>
      <c r="E504" s="212"/>
      <c r="F504" s="245"/>
      <c r="G504" s="212"/>
      <c r="H504" s="212"/>
      <c r="I504" s="212"/>
      <c r="J504" s="270"/>
      <c r="K504" s="270"/>
      <c r="L504" s="251"/>
      <c r="M504" s="245"/>
      <c r="N504" s="217"/>
      <c r="O504" s="212"/>
      <c r="P504" s="269"/>
      <c r="Q504" s="254"/>
      <c r="R504" s="109"/>
      <c r="S504" s="156"/>
      <c r="T504" s="156"/>
      <c r="U504" s="156"/>
      <c r="V504" s="153">
        <f t="shared" si="11"/>
        <v>0</v>
      </c>
      <c r="W504" s="90"/>
      <c r="Y504" s="180">
        <v>0</v>
      </c>
      <c r="Z504" s="180">
        <v>0</v>
      </c>
      <c r="AA504" s="180">
        <v>0</v>
      </c>
      <c r="AB504" s="180">
        <v>0</v>
      </c>
      <c r="AC504" s="180">
        <v>0</v>
      </c>
      <c r="AD504" s="180">
        <v>0</v>
      </c>
      <c r="AE504" s="180">
        <v>0</v>
      </c>
      <c r="AF504" s="180">
        <v>0</v>
      </c>
      <c r="AG504" s="180">
        <v>0</v>
      </c>
      <c r="AH504" s="180">
        <v>0</v>
      </c>
      <c r="AI504" s="180">
        <v>0</v>
      </c>
      <c r="AJ504" s="180">
        <v>0</v>
      </c>
      <c r="AK504" s="180">
        <v>0</v>
      </c>
      <c r="AL504" s="180">
        <v>0</v>
      </c>
      <c r="AM504" s="180">
        <v>0</v>
      </c>
      <c r="AN504" s="180">
        <v>0</v>
      </c>
      <c r="AO504" s="180">
        <v>0</v>
      </c>
      <c r="AP504" s="180">
        <v>0</v>
      </c>
      <c r="AQ504" s="180">
        <v>0</v>
      </c>
      <c r="AR504" s="180">
        <v>0</v>
      </c>
      <c r="AS504" s="180">
        <v>0</v>
      </c>
      <c r="AT504" s="180">
        <v>0</v>
      </c>
      <c r="AU504" s="180">
        <v>0</v>
      </c>
      <c r="AV504" s="180">
        <v>0</v>
      </c>
      <c r="AW504" s="180">
        <v>0</v>
      </c>
      <c r="AX504" s="180">
        <v>0</v>
      </c>
      <c r="AY504" s="90"/>
      <c r="AZ504" s="180">
        <v>0</v>
      </c>
      <c r="BA504" s="180">
        <v>0</v>
      </c>
      <c r="BB504" s="180">
        <v>0</v>
      </c>
      <c r="BC504" s="180">
        <v>0</v>
      </c>
      <c r="BD504" s="180">
        <v>0</v>
      </c>
      <c r="BE504" s="180">
        <v>0</v>
      </c>
      <c r="BF504" s="180">
        <v>0</v>
      </c>
      <c r="BG504" s="181"/>
      <c r="BH504" s="90"/>
      <c r="BI504" s="180">
        <v>0</v>
      </c>
      <c r="BJ504" s="180">
        <v>0</v>
      </c>
      <c r="BK504" s="180">
        <v>0</v>
      </c>
      <c r="BL504" s="90"/>
      <c r="BN504" s="90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78"/>
    </row>
    <row r="505" spans="2:84" ht="15" hidden="1" customHeight="1" x14ac:dyDescent="0.3">
      <c r="B505" s="90"/>
      <c r="C505" s="212">
        <v>492</v>
      </c>
      <c r="D505" s="212"/>
      <c r="E505" s="212"/>
      <c r="F505" s="245"/>
      <c r="G505" s="212"/>
      <c r="H505" s="212"/>
      <c r="I505" s="212"/>
      <c r="J505" s="270"/>
      <c r="K505" s="270"/>
      <c r="L505" s="251"/>
      <c r="M505" s="245"/>
      <c r="N505" s="217"/>
      <c r="O505" s="212"/>
      <c r="P505" s="269"/>
      <c r="Q505" s="254"/>
      <c r="R505" s="109"/>
      <c r="S505" s="156"/>
      <c r="T505" s="156"/>
      <c r="U505" s="156"/>
      <c r="V505" s="153">
        <f t="shared" si="11"/>
        <v>0</v>
      </c>
      <c r="W505" s="90"/>
      <c r="Y505" s="180">
        <v>0</v>
      </c>
      <c r="Z505" s="180">
        <v>0</v>
      </c>
      <c r="AA505" s="180">
        <v>0</v>
      </c>
      <c r="AB505" s="180">
        <v>0</v>
      </c>
      <c r="AC505" s="180">
        <v>0</v>
      </c>
      <c r="AD505" s="180">
        <v>0</v>
      </c>
      <c r="AE505" s="180">
        <v>0</v>
      </c>
      <c r="AF505" s="180">
        <v>0</v>
      </c>
      <c r="AG505" s="180">
        <v>0</v>
      </c>
      <c r="AH505" s="180">
        <v>0</v>
      </c>
      <c r="AI505" s="180">
        <v>0</v>
      </c>
      <c r="AJ505" s="180">
        <v>0</v>
      </c>
      <c r="AK505" s="180">
        <v>0</v>
      </c>
      <c r="AL505" s="180">
        <v>0</v>
      </c>
      <c r="AM505" s="180">
        <v>0</v>
      </c>
      <c r="AN505" s="180">
        <v>0</v>
      </c>
      <c r="AO505" s="180">
        <v>0</v>
      </c>
      <c r="AP505" s="180">
        <v>0</v>
      </c>
      <c r="AQ505" s="180">
        <v>0</v>
      </c>
      <c r="AR505" s="180">
        <v>0</v>
      </c>
      <c r="AS505" s="180">
        <v>0</v>
      </c>
      <c r="AT505" s="180">
        <v>0</v>
      </c>
      <c r="AU505" s="180">
        <v>0</v>
      </c>
      <c r="AV505" s="180">
        <v>0</v>
      </c>
      <c r="AW505" s="180">
        <v>0</v>
      </c>
      <c r="AX505" s="180">
        <v>0</v>
      </c>
      <c r="AY505" s="90"/>
      <c r="AZ505" s="180">
        <v>0</v>
      </c>
      <c r="BA505" s="180">
        <v>0</v>
      </c>
      <c r="BB505" s="180">
        <v>0</v>
      </c>
      <c r="BC505" s="180">
        <v>0</v>
      </c>
      <c r="BD505" s="180">
        <v>0</v>
      </c>
      <c r="BE505" s="180">
        <v>0</v>
      </c>
      <c r="BF505" s="180">
        <v>0</v>
      </c>
      <c r="BG505" s="181"/>
      <c r="BH505" s="90"/>
      <c r="BI505" s="180">
        <v>0</v>
      </c>
      <c r="BJ505" s="180">
        <v>0</v>
      </c>
      <c r="BK505" s="180">
        <v>0</v>
      </c>
      <c r="BL505" s="90"/>
      <c r="BN505" s="90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78"/>
    </row>
    <row r="506" spans="2:84" ht="15" hidden="1" customHeight="1" x14ac:dyDescent="0.3">
      <c r="B506" s="90"/>
      <c r="C506" s="212">
        <v>493</v>
      </c>
      <c r="D506" s="212"/>
      <c r="E506" s="212"/>
      <c r="F506" s="245"/>
      <c r="G506" s="212"/>
      <c r="H506" s="212"/>
      <c r="I506" s="212"/>
      <c r="J506" s="270"/>
      <c r="K506" s="270"/>
      <c r="L506" s="251"/>
      <c r="M506" s="245"/>
      <c r="N506" s="217"/>
      <c r="O506" s="212"/>
      <c r="P506" s="269"/>
      <c r="Q506" s="254"/>
      <c r="R506" s="109"/>
      <c r="S506" s="156"/>
      <c r="T506" s="156"/>
      <c r="U506" s="156"/>
      <c r="V506" s="153">
        <f t="shared" si="11"/>
        <v>0</v>
      </c>
      <c r="W506" s="90"/>
      <c r="Y506" s="180">
        <v>0</v>
      </c>
      <c r="Z506" s="180">
        <v>0</v>
      </c>
      <c r="AA506" s="180">
        <v>0</v>
      </c>
      <c r="AB506" s="180">
        <v>0</v>
      </c>
      <c r="AC506" s="180">
        <v>0</v>
      </c>
      <c r="AD506" s="180">
        <v>0</v>
      </c>
      <c r="AE506" s="180">
        <v>0</v>
      </c>
      <c r="AF506" s="180">
        <v>0</v>
      </c>
      <c r="AG506" s="180">
        <v>0</v>
      </c>
      <c r="AH506" s="180">
        <v>0</v>
      </c>
      <c r="AI506" s="180">
        <v>0</v>
      </c>
      <c r="AJ506" s="180">
        <v>0</v>
      </c>
      <c r="AK506" s="180">
        <v>0</v>
      </c>
      <c r="AL506" s="180">
        <v>0</v>
      </c>
      <c r="AM506" s="180">
        <v>0</v>
      </c>
      <c r="AN506" s="180">
        <v>0</v>
      </c>
      <c r="AO506" s="180">
        <v>0</v>
      </c>
      <c r="AP506" s="180">
        <v>0</v>
      </c>
      <c r="AQ506" s="180">
        <v>0</v>
      </c>
      <c r="AR506" s="180">
        <v>0</v>
      </c>
      <c r="AS506" s="180">
        <v>0</v>
      </c>
      <c r="AT506" s="180">
        <v>0</v>
      </c>
      <c r="AU506" s="180">
        <v>0</v>
      </c>
      <c r="AV506" s="180">
        <v>0</v>
      </c>
      <c r="AW506" s="180">
        <v>0</v>
      </c>
      <c r="AX506" s="180">
        <v>0</v>
      </c>
      <c r="AY506" s="90"/>
      <c r="AZ506" s="180">
        <v>0</v>
      </c>
      <c r="BA506" s="180">
        <v>0</v>
      </c>
      <c r="BB506" s="180">
        <v>0</v>
      </c>
      <c r="BC506" s="180">
        <v>0</v>
      </c>
      <c r="BD506" s="180">
        <v>0</v>
      </c>
      <c r="BE506" s="180">
        <v>0</v>
      </c>
      <c r="BF506" s="180">
        <v>0</v>
      </c>
      <c r="BG506" s="181"/>
      <c r="BH506" s="90"/>
      <c r="BI506" s="180">
        <v>0</v>
      </c>
      <c r="BJ506" s="180">
        <v>0</v>
      </c>
      <c r="BK506" s="180">
        <v>0</v>
      </c>
      <c r="BL506" s="90"/>
      <c r="BN506" s="90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78"/>
    </row>
    <row r="507" spans="2:84" ht="15" hidden="1" customHeight="1" x14ac:dyDescent="0.3">
      <c r="B507" s="90"/>
      <c r="C507" s="212">
        <v>494</v>
      </c>
      <c r="D507" s="212"/>
      <c r="E507" s="212"/>
      <c r="F507" s="245"/>
      <c r="G507" s="212"/>
      <c r="H507" s="212"/>
      <c r="I507" s="212"/>
      <c r="J507" s="270"/>
      <c r="K507" s="270"/>
      <c r="L507" s="251"/>
      <c r="M507" s="245"/>
      <c r="N507" s="217"/>
      <c r="O507" s="212"/>
      <c r="P507" s="254"/>
      <c r="Q507" s="254"/>
      <c r="R507" s="109"/>
      <c r="S507" s="156"/>
      <c r="T507" s="156"/>
      <c r="U507" s="156"/>
      <c r="V507" s="153">
        <f t="shared" si="11"/>
        <v>0</v>
      </c>
      <c r="W507" s="90"/>
      <c r="Y507" s="180">
        <v>0</v>
      </c>
      <c r="Z507" s="180">
        <v>0</v>
      </c>
      <c r="AA507" s="180">
        <v>0</v>
      </c>
      <c r="AB507" s="180">
        <v>0</v>
      </c>
      <c r="AC507" s="180">
        <v>0</v>
      </c>
      <c r="AD507" s="180">
        <v>0</v>
      </c>
      <c r="AE507" s="180">
        <v>0</v>
      </c>
      <c r="AF507" s="180">
        <v>0</v>
      </c>
      <c r="AG507" s="180">
        <v>0</v>
      </c>
      <c r="AH507" s="180">
        <v>0</v>
      </c>
      <c r="AI507" s="180">
        <v>0</v>
      </c>
      <c r="AJ507" s="180">
        <v>0</v>
      </c>
      <c r="AK507" s="180">
        <v>0</v>
      </c>
      <c r="AL507" s="180">
        <v>0</v>
      </c>
      <c r="AM507" s="180">
        <v>0</v>
      </c>
      <c r="AN507" s="180">
        <v>0</v>
      </c>
      <c r="AO507" s="180">
        <v>0</v>
      </c>
      <c r="AP507" s="180">
        <v>0</v>
      </c>
      <c r="AQ507" s="180">
        <v>0</v>
      </c>
      <c r="AR507" s="180">
        <v>0</v>
      </c>
      <c r="AS507" s="180">
        <v>0</v>
      </c>
      <c r="AT507" s="180">
        <v>0</v>
      </c>
      <c r="AU507" s="180">
        <v>0</v>
      </c>
      <c r="AV507" s="180">
        <v>0</v>
      </c>
      <c r="AW507" s="180">
        <v>0</v>
      </c>
      <c r="AX507" s="180">
        <v>0</v>
      </c>
      <c r="AY507" s="90"/>
      <c r="AZ507" s="180">
        <v>0</v>
      </c>
      <c r="BA507" s="180">
        <v>0</v>
      </c>
      <c r="BB507" s="180">
        <v>0</v>
      </c>
      <c r="BC507" s="180">
        <v>0</v>
      </c>
      <c r="BD507" s="180">
        <v>0</v>
      </c>
      <c r="BE507" s="180">
        <v>0</v>
      </c>
      <c r="BF507" s="180">
        <v>0</v>
      </c>
      <c r="BG507" s="181"/>
      <c r="BH507" s="90"/>
      <c r="BI507" s="180">
        <v>0</v>
      </c>
      <c r="BJ507" s="180">
        <v>0</v>
      </c>
      <c r="BK507" s="180">
        <v>0</v>
      </c>
      <c r="BL507" s="90"/>
      <c r="BN507" s="90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78"/>
    </row>
    <row r="508" spans="2:84" ht="15" hidden="1" customHeight="1" x14ac:dyDescent="0.3">
      <c r="B508" s="90"/>
      <c r="C508" s="212">
        <v>495</v>
      </c>
      <c r="D508" s="212"/>
      <c r="E508" s="212"/>
      <c r="F508" s="245"/>
      <c r="G508" s="212"/>
      <c r="H508" s="212"/>
      <c r="I508" s="212"/>
      <c r="J508" s="270"/>
      <c r="K508" s="270"/>
      <c r="L508" s="251"/>
      <c r="M508" s="245"/>
      <c r="N508" s="217"/>
      <c r="O508" s="212"/>
      <c r="P508" s="269"/>
      <c r="Q508" s="254"/>
      <c r="R508" s="109"/>
      <c r="S508" s="156"/>
      <c r="T508" s="156"/>
      <c r="U508" s="156"/>
      <c r="V508" s="153">
        <f t="shared" si="11"/>
        <v>0</v>
      </c>
      <c r="W508" s="90"/>
      <c r="Y508" s="180">
        <v>0</v>
      </c>
      <c r="Z508" s="180">
        <v>0</v>
      </c>
      <c r="AA508" s="180">
        <v>0</v>
      </c>
      <c r="AB508" s="180">
        <v>0</v>
      </c>
      <c r="AC508" s="180">
        <v>0</v>
      </c>
      <c r="AD508" s="180">
        <v>0</v>
      </c>
      <c r="AE508" s="180">
        <v>0</v>
      </c>
      <c r="AF508" s="180">
        <v>0</v>
      </c>
      <c r="AG508" s="180">
        <v>0</v>
      </c>
      <c r="AH508" s="180">
        <v>0</v>
      </c>
      <c r="AI508" s="180">
        <v>0</v>
      </c>
      <c r="AJ508" s="180">
        <v>0</v>
      </c>
      <c r="AK508" s="180">
        <v>0</v>
      </c>
      <c r="AL508" s="180">
        <v>0</v>
      </c>
      <c r="AM508" s="180">
        <v>0</v>
      </c>
      <c r="AN508" s="180">
        <v>0</v>
      </c>
      <c r="AO508" s="180">
        <v>0</v>
      </c>
      <c r="AP508" s="180">
        <v>0</v>
      </c>
      <c r="AQ508" s="180">
        <v>0</v>
      </c>
      <c r="AR508" s="180">
        <v>0</v>
      </c>
      <c r="AS508" s="180">
        <v>0</v>
      </c>
      <c r="AT508" s="180">
        <v>0</v>
      </c>
      <c r="AU508" s="180">
        <v>0</v>
      </c>
      <c r="AV508" s="180">
        <v>0</v>
      </c>
      <c r="AW508" s="180">
        <v>0</v>
      </c>
      <c r="AX508" s="180">
        <v>0</v>
      </c>
      <c r="AY508" s="90"/>
      <c r="AZ508" s="180">
        <v>0</v>
      </c>
      <c r="BA508" s="180">
        <v>0</v>
      </c>
      <c r="BB508" s="180">
        <v>0</v>
      </c>
      <c r="BC508" s="180">
        <v>0</v>
      </c>
      <c r="BD508" s="180">
        <v>0</v>
      </c>
      <c r="BE508" s="180">
        <v>0</v>
      </c>
      <c r="BF508" s="180">
        <v>0</v>
      </c>
      <c r="BG508" s="181"/>
      <c r="BH508" s="90"/>
      <c r="BI508" s="180">
        <v>0</v>
      </c>
      <c r="BJ508" s="180">
        <v>0</v>
      </c>
      <c r="BK508" s="180">
        <v>0</v>
      </c>
      <c r="BL508" s="90"/>
      <c r="BN508" s="90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78"/>
    </row>
    <row r="509" spans="2:84" ht="15" hidden="1" customHeight="1" x14ac:dyDescent="0.3">
      <c r="B509" s="90"/>
      <c r="C509" s="212">
        <v>496</v>
      </c>
      <c r="D509" s="212"/>
      <c r="E509" s="212"/>
      <c r="F509" s="245"/>
      <c r="G509" s="212"/>
      <c r="H509" s="212"/>
      <c r="I509" s="212"/>
      <c r="J509" s="270"/>
      <c r="K509" s="270"/>
      <c r="L509" s="251"/>
      <c r="M509" s="245"/>
      <c r="N509" s="217"/>
      <c r="O509" s="212"/>
      <c r="P509" s="269"/>
      <c r="Q509" s="254"/>
      <c r="R509" s="109"/>
      <c r="S509" s="156"/>
      <c r="T509" s="156"/>
      <c r="U509" s="156"/>
      <c r="V509" s="153">
        <f t="shared" si="11"/>
        <v>0</v>
      </c>
      <c r="W509" s="90"/>
      <c r="Y509" s="180">
        <v>0</v>
      </c>
      <c r="Z509" s="180">
        <v>0</v>
      </c>
      <c r="AA509" s="180">
        <v>0</v>
      </c>
      <c r="AB509" s="180">
        <v>0</v>
      </c>
      <c r="AC509" s="180">
        <v>0</v>
      </c>
      <c r="AD509" s="180">
        <v>0</v>
      </c>
      <c r="AE509" s="180">
        <v>0</v>
      </c>
      <c r="AF509" s="180">
        <v>0</v>
      </c>
      <c r="AG509" s="180">
        <v>0</v>
      </c>
      <c r="AH509" s="180">
        <v>0</v>
      </c>
      <c r="AI509" s="180">
        <v>0</v>
      </c>
      <c r="AJ509" s="180">
        <v>0</v>
      </c>
      <c r="AK509" s="180">
        <v>0</v>
      </c>
      <c r="AL509" s="180">
        <v>0</v>
      </c>
      <c r="AM509" s="180">
        <v>0</v>
      </c>
      <c r="AN509" s="180">
        <v>0</v>
      </c>
      <c r="AO509" s="180">
        <v>0</v>
      </c>
      <c r="AP509" s="180">
        <v>0</v>
      </c>
      <c r="AQ509" s="180">
        <v>0</v>
      </c>
      <c r="AR509" s="180">
        <v>0</v>
      </c>
      <c r="AS509" s="180">
        <v>0</v>
      </c>
      <c r="AT509" s="180">
        <v>0</v>
      </c>
      <c r="AU509" s="180">
        <v>0</v>
      </c>
      <c r="AV509" s="180">
        <v>0</v>
      </c>
      <c r="AW509" s="180">
        <v>0</v>
      </c>
      <c r="AX509" s="180">
        <v>0</v>
      </c>
      <c r="AY509" s="90"/>
      <c r="AZ509" s="180">
        <v>0</v>
      </c>
      <c r="BA509" s="180">
        <v>0</v>
      </c>
      <c r="BB509" s="180">
        <v>0</v>
      </c>
      <c r="BC509" s="180">
        <v>0</v>
      </c>
      <c r="BD509" s="180">
        <v>0</v>
      </c>
      <c r="BE509" s="180">
        <v>0</v>
      </c>
      <c r="BF509" s="180">
        <v>0</v>
      </c>
      <c r="BG509" s="181"/>
      <c r="BH509" s="90"/>
      <c r="BI509" s="180">
        <v>0</v>
      </c>
      <c r="BJ509" s="180">
        <v>0</v>
      </c>
      <c r="BK509" s="180">
        <v>0</v>
      </c>
      <c r="BL509" s="90"/>
      <c r="BN509" s="90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78"/>
    </row>
    <row r="510" spans="2:84" ht="15" hidden="1" customHeight="1" x14ac:dyDescent="0.3">
      <c r="B510" s="90"/>
      <c r="C510" s="212">
        <v>497</v>
      </c>
      <c r="D510" s="212"/>
      <c r="E510" s="212"/>
      <c r="F510" s="245"/>
      <c r="G510" s="212"/>
      <c r="H510" s="212"/>
      <c r="I510" s="212"/>
      <c r="J510" s="270"/>
      <c r="K510" s="270"/>
      <c r="L510" s="251"/>
      <c r="M510" s="245"/>
      <c r="N510" s="217"/>
      <c r="O510" s="212"/>
      <c r="P510" s="269"/>
      <c r="Q510" s="254"/>
      <c r="R510" s="109"/>
      <c r="S510" s="156"/>
      <c r="T510" s="156"/>
      <c r="U510" s="156"/>
      <c r="V510" s="153">
        <f t="shared" si="11"/>
        <v>0</v>
      </c>
      <c r="W510" s="90"/>
      <c r="Y510" s="180">
        <v>0</v>
      </c>
      <c r="Z510" s="180">
        <v>0</v>
      </c>
      <c r="AA510" s="180">
        <v>0</v>
      </c>
      <c r="AB510" s="180">
        <v>0</v>
      </c>
      <c r="AC510" s="180">
        <v>0</v>
      </c>
      <c r="AD510" s="180">
        <v>0</v>
      </c>
      <c r="AE510" s="180">
        <v>0</v>
      </c>
      <c r="AF510" s="180">
        <v>0</v>
      </c>
      <c r="AG510" s="180">
        <v>0</v>
      </c>
      <c r="AH510" s="180">
        <v>0</v>
      </c>
      <c r="AI510" s="180">
        <v>0</v>
      </c>
      <c r="AJ510" s="180">
        <v>0</v>
      </c>
      <c r="AK510" s="180">
        <v>0</v>
      </c>
      <c r="AL510" s="180">
        <v>0</v>
      </c>
      <c r="AM510" s="180">
        <v>0</v>
      </c>
      <c r="AN510" s="180">
        <v>0</v>
      </c>
      <c r="AO510" s="180">
        <v>0</v>
      </c>
      <c r="AP510" s="180">
        <v>0</v>
      </c>
      <c r="AQ510" s="180">
        <v>0</v>
      </c>
      <c r="AR510" s="180">
        <v>0</v>
      </c>
      <c r="AS510" s="180">
        <v>0</v>
      </c>
      <c r="AT510" s="180">
        <v>0</v>
      </c>
      <c r="AU510" s="180">
        <v>0</v>
      </c>
      <c r="AV510" s="180">
        <v>0</v>
      </c>
      <c r="AW510" s="180">
        <v>0</v>
      </c>
      <c r="AX510" s="180">
        <v>0</v>
      </c>
      <c r="AY510" s="90"/>
      <c r="AZ510" s="180">
        <v>0</v>
      </c>
      <c r="BA510" s="180">
        <v>0</v>
      </c>
      <c r="BB510" s="180">
        <v>0</v>
      </c>
      <c r="BC510" s="180">
        <v>0</v>
      </c>
      <c r="BD510" s="180">
        <v>0</v>
      </c>
      <c r="BE510" s="180">
        <v>0</v>
      </c>
      <c r="BF510" s="180">
        <v>0</v>
      </c>
      <c r="BG510" s="181"/>
      <c r="BH510" s="90"/>
      <c r="BI510" s="180">
        <v>0</v>
      </c>
      <c r="BJ510" s="180">
        <v>0</v>
      </c>
      <c r="BK510" s="180">
        <v>0</v>
      </c>
      <c r="BL510" s="90"/>
      <c r="BN510" s="90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78"/>
    </row>
    <row r="511" spans="2:84" ht="15" hidden="1" customHeight="1" x14ac:dyDescent="0.3">
      <c r="B511" s="90"/>
      <c r="C511" s="212">
        <v>498</v>
      </c>
      <c r="D511" s="212"/>
      <c r="E511" s="212"/>
      <c r="F511" s="245"/>
      <c r="G511" s="212"/>
      <c r="H511" s="212"/>
      <c r="I511" s="212"/>
      <c r="J511" s="270"/>
      <c r="K511" s="270"/>
      <c r="L511" s="251"/>
      <c r="M511" s="245"/>
      <c r="N511" s="217"/>
      <c r="O511" s="212"/>
      <c r="P511" s="269"/>
      <c r="Q511" s="254"/>
      <c r="R511" s="109"/>
      <c r="S511" s="156"/>
      <c r="T511" s="156"/>
      <c r="U511" s="156"/>
      <c r="V511" s="153">
        <f t="shared" si="11"/>
        <v>0</v>
      </c>
      <c r="W511" s="90"/>
      <c r="Y511" s="180">
        <v>0</v>
      </c>
      <c r="Z511" s="180">
        <v>0</v>
      </c>
      <c r="AA511" s="180">
        <v>0</v>
      </c>
      <c r="AB511" s="180">
        <v>0</v>
      </c>
      <c r="AC511" s="180">
        <v>0</v>
      </c>
      <c r="AD511" s="180">
        <v>0</v>
      </c>
      <c r="AE511" s="180">
        <v>0</v>
      </c>
      <c r="AF511" s="180">
        <v>0</v>
      </c>
      <c r="AG511" s="180">
        <v>0</v>
      </c>
      <c r="AH511" s="180">
        <v>0</v>
      </c>
      <c r="AI511" s="180">
        <v>0</v>
      </c>
      <c r="AJ511" s="180">
        <v>0</v>
      </c>
      <c r="AK511" s="180">
        <v>0</v>
      </c>
      <c r="AL511" s="180">
        <v>0</v>
      </c>
      <c r="AM511" s="180">
        <v>0</v>
      </c>
      <c r="AN511" s="180">
        <v>0</v>
      </c>
      <c r="AO511" s="180">
        <v>0</v>
      </c>
      <c r="AP511" s="180">
        <v>0</v>
      </c>
      <c r="AQ511" s="180">
        <v>0</v>
      </c>
      <c r="AR511" s="180">
        <v>0</v>
      </c>
      <c r="AS511" s="180">
        <v>0</v>
      </c>
      <c r="AT511" s="180">
        <v>0</v>
      </c>
      <c r="AU511" s="180">
        <v>0</v>
      </c>
      <c r="AV511" s="180">
        <v>0</v>
      </c>
      <c r="AW511" s="180">
        <v>0</v>
      </c>
      <c r="AX511" s="180">
        <v>0</v>
      </c>
      <c r="AY511" s="90"/>
      <c r="AZ511" s="180">
        <v>0</v>
      </c>
      <c r="BA511" s="180">
        <v>0</v>
      </c>
      <c r="BB511" s="180">
        <v>0</v>
      </c>
      <c r="BC511" s="180">
        <v>0</v>
      </c>
      <c r="BD511" s="180">
        <v>0</v>
      </c>
      <c r="BE511" s="180">
        <v>0</v>
      </c>
      <c r="BF511" s="180">
        <v>0</v>
      </c>
      <c r="BG511" s="181"/>
      <c r="BH511" s="90"/>
      <c r="BI511" s="180">
        <v>0</v>
      </c>
      <c r="BJ511" s="180">
        <v>0</v>
      </c>
      <c r="BK511" s="180">
        <v>0</v>
      </c>
      <c r="BL511" s="90"/>
      <c r="BN511" s="90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78"/>
    </row>
    <row r="512" spans="2:84" ht="15" hidden="1" customHeight="1" x14ac:dyDescent="0.3">
      <c r="B512" s="90"/>
      <c r="C512" s="212">
        <v>499</v>
      </c>
      <c r="D512" s="212"/>
      <c r="E512" s="212"/>
      <c r="F512" s="245"/>
      <c r="G512" s="212"/>
      <c r="H512" s="212"/>
      <c r="I512" s="212"/>
      <c r="J512" s="270"/>
      <c r="K512" s="270"/>
      <c r="L512" s="251"/>
      <c r="M512" s="245"/>
      <c r="N512" s="217"/>
      <c r="O512" s="212"/>
      <c r="P512" s="269"/>
      <c r="Q512" s="254"/>
      <c r="R512" s="109"/>
      <c r="S512" s="156"/>
      <c r="T512" s="156"/>
      <c r="U512" s="156"/>
      <c r="V512" s="153">
        <f t="shared" si="11"/>
        <v>0</v>
      </c>
      <c r="W512" s="90"/>
      <c r="Y512" s="180">
        <v>0</v>
      </c>
      <c r="Z512" s="180">
        <v>0</v>
      </c>
      <c r="AA512" s="180">
        <v>0</v>
      </c>
      <c r="AB512" s="180">
        <v>0</v>
      </c>
      <c r="AC512" s="180">
        <v>0</v>
      </c>
      <c r="AD512" s="180">
        <v>0</v>
      </c>
      <c r="AE512" s="180">
        <v>0</v>
      </c>
      <c r="AF512" s="180">
        <v>0</v>
      </c>
      <c r="AG512" s="180">
        <v>0</v>
      </c>
      <c r="AH512" s="180">
        <v>0</v>
      </c>
      <c r="AI512" s="180">
        <v>0</v>
      </c>
      <c r="AJ512" s="180">
        <v>0</v>
      </c>
      <c r="AK512" s="180">
        <v>0</v>
      </c>
      <c r="AL512" s="180">
        <v>0</v>
      </c>
      <c r="AM512" s="180">
        <v>0</v>
      </c>
      <c r="AN512" s="180">
        <v>0</v>
      </c>
      <c r="AO512" s="180">
        <v>0</v>
      </c>
      <c r="AP512" s="180">
        <v>0</v>
      </c>
      <c r="AQ512" s="180">
        <v>0</v>
      </c>
      <c r="AR512" s="180">
        <v>0</v>
      </c>
      <c r="AS512" s="180">
        <v>0</v>
      </c>
      <c r="AT512" s="180">
        <v>0</v>
      </c>
      <c r="AU512" s="180">
        <v>0</v>
      </c>
      <c r="AV512" s="180">
        <v>0</v>
      </c>
      <c r="AW512" s="180">
        <v>0</v>
      </c>
      <c r="AX512" s="180">
        <v>0</v>
      </c>
      <c r="AY512" s="90"/>
      <c r="AZ512" s="180">
        <v>0</v>
      </c>
      <c r="BA512" s="180">
        <v>0</v>
      </c>
      <c r="BB512" s="180">
        <v>0</v>
      </c>
      <c r="BC512" s="180">
        <v>0</v>
      </c>
      <c r="BD512" s="180">
        <v>0</v>
      </c>
      <c r="BE512" s="180">
        <v>0</v>
      </c>
      <c r="BF512" s="180">
        <v>0</v>
      </c>
      <c r="BG512" s="181"/>
      <c r="BH512" s="90"/>
      <c r="BI512" s="180">
        <v>0</v>
      </c>
      <c r="BJ512" s="180">
        <v>0</v>
      </c>
      <c r="BK512" s="180">
        <v>0</v>
      </c>
      <c r="BL512" s="90"/>
      <c r="BN512" s="90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78"/>
    </row>
    <row r="513" spans="2:84" ht="15" hidden="1" customHeight="1" x14ac:dyDescent="0.3">
      <c r="B513" s="90"/>
      <c r="C513" s="212">
        <v>500</v>
      </c>
      <c r="D513" s="212"/>
      <c r="E513" s="212"/>
      <c r="F513" s="245"/>
      <c r="G513" s="212"/>
      <c r="H513" s="212"/>
      <c r="I513" s="212"/>
      <c r="J513" s="270"/>
      <c r="K513" s="270"/>
      <c r="L513" s="251"/>
      <c r="M513" s="245"/>
      <c r="N513" s="217"/>
      <c r="O513" s="212"/>
      <c r="P513" s="269"/>
      <c r="Q513" s="254"/>
      <c r="R513" s="109"/>
      <c r="S513" s="156"/>
      <c r="T513" s="156"/>
      <c r="U513" s="156"/>
      <c r="V513" s="153">
        <f t="shared" si="11"/>
        <v>0</v>
      </c>
      <c r="W513" s="90"/>
      <c r="Y513" s="180">
        <v>0</v>
      </c>
      <c r="Z513" s="180">
        <v>0</v>
      </c>
      <c r="AA513" s="180">
        <v>0</v>
      </c>
      <c r="AB513" s="180">
        <v>0</v>
      </c>
      <c r="AC513" s="180">
        <v>0</v>
      </c>
      <c r="AD513" s="180">
        <v>0</v>
      </c>
      <c r="AE513" s="180">
        <v>0</v>
      </c>
      <c r="AF513" s="180">
        <v>0</v>
      </c>
      <c r="AG513" s="180">
        <v>0</v>
      </c>
      <c r="AH513" s="180">
        <v>0</v>
      </c>
      <c r="AI513" s="180">
        <v>0</v>
      </c>
      <c r="AJ513" s="180">
        <v>0</v>
      </c>
      <c r="AK513" s="180">
        <v>0</v>
      </c>
      <c r="AL513" s="180">
        <v>0</v>
      </c>
      <c r="AM513" s="180">
        <v>0</v>
      </c>
      <c r="AN513" s="180">
        <v>0</v>
      </c>
      <c r="AO513" s="180">
        <v>0</v>
      </c>
      <c r="AP513" s="180">
        <v>0</v>
      </c>
      <c r="AQ513" s="180">
        <v>0</v>
      </c>
      <c r="AR513" s="180">
        <v>0</v>
      </c>
      <c r="AS513" s="180">
        <v>0</v>
      </c>
      <c r="AT513" s="180">
        <v>0</v>
      </c>
      <c r="AU513" s="180">
        <v>0</v>
      </c>
      <c r="AV513" s="180">
        <v>0</v>
      </c>
      <c r="AW513" s="180">
        <v>0</v>
      </c>
      <c r="AX513" s="180">
        <v>0</v>
      </c>
      <c r="AY513" s="90"/>
      <c r="AZ513" s="180">
        <v>0</v>
      </c>
      <c r="BA513" s="180">
        <v>0</v>
      </c>
      <c r="BB513" s="180">
        <v>0</v>
      </c>
      <c r="BC513" s="180">
        <v>0</v>
      </c>
      <c r="BD513" s="180">
        <v>0</v>
      </c>
      <c r="BE513" s="180">
        <v>0</v>
      </c>
      <c r="BF513" s="180">
        <v>0</v>
      </c>
      <c r="BG513" s="181"/>
      <c r="BH513" s="90"/>
      <c r="BI513" s="180">
        <v>0</v>
      </c>
      <c r="BJ513" s="180">
        <v>0</v>
      </c>
      <c r="BK513" s="180">
        <v>0</v>
      </c>
      <c r="BL513" s="90"/>
      <c r="BN513" s="90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78"/>
    </row>
    <row r="514" spans="2:84" x14ac:dyDescent="0.3">
      <c r="B514" s="90"/>
      <c r="C514" s="90"/>
      <c r="D514" s="90"/>
      <c r="E514" s="90"/>
      <c r="F514" s="90"/>
      <c r="G514" s="90"/>
      <c r="H514" s="90"/>
      <c r="I514" s="90"/>
      <c r="J514" s="108"/>
      <c r="K514" s="108"/>
      <c r="L514" s="90"/>
      <c r="M514" s="90"/>
      <c r="N514" s="188"/>
      <c r="O514" s="90"/>
      <c r="P514" s="90"/>
      <c r="Q514" s="90"/>
      <c r="S514" s="91"/>
      <c r="T514" s="91"/>
      <c r="U514" s="91"/>
      <c r="V514" s="91"/>
      <c r="W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N514" s="90"/>
      <c r="BO514" s="90"/>
      <c r="BP514" s="90"/>
      <c r="BQ514" s="90"/>
      <c r="BR514" s="90"/>
      <c r="BS514" s="90"/>
      <c r="BT514" s="90"/>
      <c r="BU514" s="90"/>
      <c r="BV514" s="90"/>
      <c r="BW514" s="90"/>
      <c r="BX514" s="90"/>
      <c r="BY514" s="90"/>
      <c r="BZ514" s="90"/>
      <c r="CA514" s="90"/>
      <c r="CB514" s="90"/>
      <c r="CC514" s="90"/>
      <c r="CD514" s="90"/>
      <c r="CE514" s="90"/>
      <c r="CF514" s="178"/>
    </row>
    <row r="515" spans="2:84" x14ac:dyDescent="0.3">
      <c r="B515" s="90"/>
      <c r="C515" s="90"/>
      <c r="D515" s="90"/>
      <c r="E515" s="90"/>
      <c r="F515" s="90"/>
      <c r="G515" s="90"/>
      <c r="H515" s="90"/>
      <c r="I515" s="90"/>
      <c r="J515" s="108"/>
      <c r="K515" s="108"/>
      <c r="L515" s="90"/>
      <c r="M515" s="90"/>
      <c r="N515" s="188"/>
      <c r="O515" s="90"/>
      <c r="P515" s="90"/>
      <c r="Q515" s="90"/>
      <c r="S515" s="91"/>
      <c r="T515" s="91"/>
      <c r="U515" s="91"/>
      <c r="V515" s="91"/>
      <c r="W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178"/>
    </row>
    <row r="516" spans="2:84" x14ac:dyDescent="0.3">
      <c r="B516" s="90"/>
      <c r="C516" s="90"/>
      <c r="D516" s="90"/>
      <c r="E516" s="90"/>
      <c r="F516" s="90"/>
      <c r="G516" s="90"/>
      <c r="H516" s="90"/>
      <c r="I516" s="90"/>
      <c r="J516" s="108"/>
      <c r="K516" s="108"/>
      <c r="L516" s="90"/>
      <c r="M516" s="90"/>
      <c r="N516" s="188"/>
      <c r="O516" s="90"/>
      <c r="P516" s="90"/>
      <c r="Q516" s="90"/>
      <c r="S516" s="91"/>
      <c r="T516" s="91"/>
      <c r="U516" s="91"/>
      <c r="V516" s="91"/>
      <c r="W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N516" s="90"/>
      <c r="BO516" s="90"/>
      <c r="BP516" s="90"/>
      <c r="BQ516" s="90"/>
      <c r="BR516" s="90"/>
      <c r="BS516" s="90"/>
      <c r="BT516" s="90"/>
      <c r="BU516" s="90"/>
      <c r="BV516" s="90"/>
      <c r="BW516" s="90"/>
      <c r="BX516" s="90"/>
      <c r="BY516" s="90"/>
      <c r="BZ516" s="90"/>
      <c r="CA516" s="90"/>
      <c r="CB516" s="90"/>
      <c r="CC516" s="90"/>
      <c r="CD516" s="90"/>
      <c r="CE516" s="90"/>
      <c r="CF516" s="178"/>
    </row>
  </sheetData>
  <autoFilter ref="C14:V513" xr:uid="{19F7DCE9-4E7C-45A5-8FA9-05F5351A8E5F}">
    <filterColumn colId="3">
      <filters>
        <filter val="Ethiopia"/>
      </filters>
    </filterColumn>
    <filterColumn colId="14">
      <filters blank="1">
        <filter val="Contracting"/>
        <filter val="Hopper"/>
        <filter val="ICT"/>
        <filter val="Negotiations"/>
      </filters>
    </filterColumn>
  </autoFilter>
  <mergeCells count="20">
    <mergeCell ref="BO3:BT7"/>
    <mergeCell ref="Z3:AK7"/>
    <mergeCell ref="S6:U8"/>
    <mergeCell ref="C8:D8"/>
    <mergeCell ref="E8:H8"/>
    <mergeCell ref="V3:V4"/>
    <mergeCell ref="V5:V6"/>
    <mergeCell ref="V7:V8"/>
    <mergeCell ref="C3:I6"/>
    <mergeCell ref="Q10:V11"/>
    <mergeCell ref="C12:D12"/>
    <mergeCell ref="Z12:AK12"/>
    <mergeCell ref="AM12:AX12"/>
    <mergeCell ref="AZ12:BG12"/>
    <mergeCell ref="BO12:BQ12"/>
    <mergeCell ref="Z13:AE13"/>
    <mergeCell ref="AF13:AK13"/>
    <mergeCell ref="AM13:AR13"/>
    <mergeCell ref="AS13:AX13"/>
    <mergeCell ref="BI12:BK12"/>
  </mergeCells>
  <conditionalFormatting sqref="K15:K55">
    <cfRule type="cellIs" dxfId="80" priority="1" operator="equal">
      <formula>1</formula>
    </cfRule>
  </conditionalFormatting>
  <conditionalFormatting sqref="BO10">
    <cfRule type="cellIs" dxfId="79" priority="3" operator="equal">
      <formula>3</formula>
    </cfRule>
    <cfRule type="cellIs" dxfId="78" priority="9" operator="equal">
      <formula>1</formula>
    </cfRule>
  </conditionalFormatting>
  <conditionalFormatting sqref="BO15:CE28 BO30:CE37 BO39:CE513">
    <cfRule type="cellIs" dxfId="77" priority="5" operator="equal">
      <formula>3</formula>
    </cfRule>
    <cfRule type="cellIs" dxfId="76" priority="6" operator="equal">
      <formula>2</formula>
    </cfRule>
  </conditionalFormatting>
  <conditionalFormatting sqref="BO15:CE513">
    <cfRule type="cellIs" dxfId="75" priority="4" operator="equal">
      <formula>1</formula>
    </cfRule>
  </conditionalFormatting>
  <conditionalFormatting sqref="BP10">
    <cfRule type="cellIs" dxfId="74" priority="8" operator="equal">
      <formula>2</formula>
    </cfRule>
  </conditionalFormatting>
  <conditionalFormatting sqref="BQ10">
    <cfRule type="cellIs" dxfId="73" priority="2" operator="equal">
      <formula>1</formula>
    </cfRule>
    <cfRule type="cellIs" dxfId="72" priority="7" operator="equal">
      <formula>3</formula>
    </cfRule>
  </conditionalFormatting>
  <dataValidations count="3">
    <dataValidation type="list" allowBlank="1" showInputMessage="1" showErrorMessage="1" sqref="BO15:CE28 BO30:CE37 BO39:CE513" xr:uid="{8B0A5F10-DDE2-4A0F-B9FF-F3F215A209F9}">
      <formula1>$BO$10:$BQ$10</formula1>
    </dataValidation>
    <dataValidation type="list" allowBlank="1" showInputMessage="1" showErrorMessage="1" sqref="L514:L1048576" xr:uid="{1251364D-A05E-436B-9FCF-5A2E5271E5B2}">
      <formula1>"yes, "</formula1>
    </dataValidation>
    <dataValidation type="list" allowBlank="1" showInputMessage="1" showErrorMessage="1" sqref="R15:R1048576" xr:uid="{C7210581-1E20-43D0-B3D4-93BB6724D2EF}">
      <formula1>#REF!</formula1>
    </dataValidation>
  </dataValidations>
  <hyperlinks>
    <hyperlink ref="V3:V4" location="'MEA LOG'!A1" display="Log" xr:uid="{0887123E-E9F5-47A9-8734-763F513C716D}"/>
    <hyperlink ref="V5:V6" location="'L2'!A1" display="Log" xr:uid="{85AC782E-E1BD-46D2-900A-672D3A7AD82A}"/>
    <hyperlink ref="V7:V8" location="'L3'!A1" display="L3" xr:uid="{CCBA89B6-2D28-42B8-8B61-D9FD685BB355}"/>
  </hyperlinks>
  <pageMargins left="0.7" right="0.7" top="0.75" bottom="0.75" header="0.3" footer="0.3"/>
  <pageSetup paperSize="9" orientation="portrait" r:id="rId1"/>
  <customProperties>
    <customPr name="_pios_id" r:id="rId2"/>
  </customProperties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2EEC890-A71A-4D83-9E1B-F099D96B2484}">
          <x14:formula1>
            <xm:f>Sheet1!$N$4:$N$10</xm:f>
          </x14:formula1>
          <xm:sqref>I514:I1048576</xm:sqref>
        </x14:dataValidation>
        <x14:dataValidation type="list" allowBlank="1" showInputMessage="1" showErrorMessage="1" xr:uid="{67D4D4F1-0431-434F-BDAA-89D5318A199D}">
          <x14:formula1>
            <xm:f>INPUT!#REF!</xm:f>
          </x14:formula1>
          <xm:sqref>Q514:Q1048576</xm:sqref>
        </x14:dataValidation>
        <x14:dataValidation type="list" allowBlank="1" showInputMessage="1" showErrorMessage="1" xr:uid="{2DA30995-0B46-464A-925C-4791F6ABE48D}">
          <x14:formula1>
            <xm:f>INPUT!$C$11:$C$13</xm:f>
          </x14:formula1>
          <xm:sqref>O514:O1048576</xm:sqref>
        </x14:dataValidation>
        <x14:dataValidation type="list" allowBlank="1" showInputMessage="1" showErrorMessage="1" xr:uid="{8AE3D1F8-36E8-4EF3-B6B6-3EC1B25D0E94}">
          <x14:formula1>
            <xm:f>INPUT!$F$11:$F$13</xm:f>
          </x14:formula1>
          <xm:sqref>P514:P1048576</xm:sqref>
        </x14:dataValidation>
        <x14:dataValidation type="list" allowBlank="1" showInputMessage="1" showErrorMessage="1" xr:uid="{56D15D35-0BDE-4853-9FBF-982A28722A19}">
          <x14:formula1>
            <xm:f>INPUT!$G$20:$G$39</xm:f>
          </x14:formula1>
          <xm:sqref>D514:D1048576</xm:sqref>
        </x14:dataValidation>
        <x14:dataValidation type="list" allowBlank="1" showInputMessage="1" showErrorMessage="1" xr:uid="{E4F3448F-5B1C-475A-A4F6-B4E4FE074564}">
          <x14:formula1>
            <xm:f>INPUT!$I$20:$I$26</xm:f>
          </x14:formula1>
          <xm:sqref>E514:E1048576</xm:sqref>
        </x14:dataValidation>
        <x14:dataValidation type="list" allowBlank="1" showInputMessage="1" showErrorMessage="1" xr:uid="{7FAB40AD-AF8A-4454-9D29-9DC4D759CFE4}">
          <x14:formula1>
            <xm:f>INPUT!$F$20:$F$38</xm:f>
          </x14:formula1>
          <xm:sqref>F514:F1048576</xm:sqref>
        </x14:dataValidation>
        <x14:dataValidation type="list" allowBlank="1" showInputMessage="1" showErrorMessage="1" xr:uid="{F10F9ED2-CD51-4F39-B4AF-5DD81D46F09B}">
          <x14:formula1>
            <xm:f>INPUT!$C$30</xm:f>
          </x14:formula1>
          <xm:sqref>G514:G1048576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63F1-3B4B-414C-B0AC-BFD048E3DD11}">
  <sheetPr codeName="Sheet13"/>
  <dimension ref="B1:CF516"/>
  <sheetViews>
    <sheetView topLeftCell="O19" workbookViewId="0">
      <selection activeCell="S29" sqref="S29"/>
    </sheetView>
  </sheetViews>
  <sheetFormatPr defaultColWidth="8.88671875" defaultRowHeight="13.8" outlineLevelCol="1" x14ac:dyDescent="0.3"/>
  <cols>
    <col min="1" max="1" width="4.5546875" style="88" customWidth="1"/>
    <col min="2" max="2" width="1.5546875" style="88" customWidth="1"/>
    <col min="3" max="3" width="9.88671875" style="88" bestFit="1" customWidth="1"/>
    <col min="4" max="4" width="10.6640625" style="88" bestFit="1" customWidth="1"/>
    <col min="5" max="5" width="14.44140625" style="88" bestFit="1" customWidth="1"/>
    <col min="6" max="6" width="13.44140625" style="88" bestFit="1" customWidth="1"/>
    <col min="7" max="7" width="13.44140625" style="88" customWidth="1"/>
    <col min="8" max="9" width="41.109375" style="88" customWidth="1"/>
    <col min="10" max="10" width="17.44140625" style="107" bestFit="1" customWidth="1"/>
    <col min="11" max="11" width="17.44140625" style="107" customWidth="1"/>
    <col min="12" max="12" width="10.109375" style="88" customWidth="1"/>
    <col min="13" max="13" width="10.33203125" style="88" customWidth="1"/>
    <col min="14" max="14" width="9.33203125" style="189" customWidth="1"/>
    <col min="15" max="15" width="19.109375" style="88" customWidth="1"/>
    <col min="16" max="16" width="20.6640625" style="88" bestFit="1" customWidth="1"/>
    <col min="17" max="17" width="10.33203125" style="88" bestFit="1" customWidth="1"/>
    <col min="18" max="18" width="22.109375" style="90" bestFit="1" customWidth="1"/>
    <col min="19" max="19" width="15.109375" style="89" bestFit="1" customWidth="1"/>
    <col min="20" max="20" width="12.5546875" style="89" bestFit="1" customWidth="1"/>
    <col min="21" max="21" width="23.44140625" style="89" bestFit="1" customWidth="1"/>
    <col min="22" max="22" width="23.44140625" style="89" customWidth="1"/>
    <col min="23" max="23" width="1.5546875" style="88" customWidth="1"/>
    <col min="24" max="24" width="8.88671875" style="88"/>
    <col min="25" max="25" width="1.5546875" style="88" customWidth="1" outlineLevel="1"/>
    <col min="26" max="37" width="8.88671875" style="88" customWidth="1" outlineLevel="1"/>
    <col min="38" max="38" width="1.5546875" style="88" customWidth="1" outlineLevel="1"/>
    <col min="39" max="50" width="8.88671875" style="88" customWidth="1" outlineLevel="1"/>
    <col min="51" max="51" width="1.5546875" style="88" customWidth="1" outlineLevel="1"/>
    <col min="52" max="52" width="13.44140625" style="88" customWidth="1" outlineLevel="1"/>
    <col min="53" max="53" width="20.5546875" style="88" customWidth="1" outlineLevel="1"/>
    <col min="54" max="54" width="20.33203125" style="88" customWidth="1" outlineLevel="1"/>
    <col min="55" max="56" width="23.88671875" style="88" customWidth="1" outlineLevel="1"/>
    <col min="57" max="57" width="24.44140625" style="88" customWidth="1" outlineLevel="1"/>
    <col min="58" max="58" width="23.88671875" style="88" customWidth="1" outlineLevel="1"/>
    <col min="59" max="59" width="15.109375" style="88" customWidth="1" outlineLevel="1"/>
    <col min="60" max="60" width="1.5546875" style="88" customWidth="1" outlineLevel="1"/>
    <col min="61" max="61" width="15.5546875" style="88" customWidth="1" outlineLevel="1"/>
    <col min="62" max="62" width="10.88671875" style="88" customWidth="1" outlineLevel="1"/>
    <col min="63" max="63" width="11.5546875" style="88" customWidth="1" outlineLevel="1"/>
    <col min="64" max="64" width="1.5546875" style="88" customWidth="1" outlineLevel="1"/>
    <col min="65" max="65" width="8.88671875" style="88"/>
    <col min="66" max="66" width="1.5546875" style="88" customWidth="1" outlineLevel="1"/>
    <col min="67" max="72" width="21.88671875" style="88" customWidth="1" outlineLevel="1"/>
    <col min="73" max="83" width="8.88671875" style="88" customWidth="1" outlineLevel="1"/>
    <col min="84" max="84" width="1.5546875" style="88" customWidth="1"/>
    <col min="85" max="16384" width="8.88671875" style="88"/>
  </cols>
  <sheetData>
    <row r="1" spans="2:84" x14ac:dyDescent="0.3">
      <c r="H1" s="107"/>
      <c r="I1" s="107"/>
      <c r="J1" s="88"/>
      <c r="K1" s="88"/>
      <c r="N1" s="88"/>
      <c r="R1" s="88"/>
      <c r="S1" s="88"/>
      <c r="T1" s="88"/>
      <c r="U1" s="88"/>
      <c r="V1" s="88"/>
    </row>
    <row r="2" spans="2:84" ht="14.4" thickBot="1" x14ac:dyDescent="0.35">
      <c r="B2" s="90"/>
      <c r="C2" s="90"/>
      <c r="D2" s="90"/>
      <c r="E2" s="90"/>
      <c r="F2" s="90"/>
      <c r="G2" s="90"/>
      <c r="H2" s="108"/>
      <c r="I2" s="108"/>
      <c r="J2" s="90"/>
      <c r="K2" s="90"/>
      <c r="L2" s="90"/>
      <c r="M2" s="90"/>
      <c r="N2" s="90"/>
      <c r="O2" s="90"/>
      <c r="P2" s="90"/>
      <c r="Q2" s="90"/>
      <c r="S2" s="90"/>
      <c r="T2" s="90"/>
      <c r="U2" s="90"/>
      <c r="V2" s="90"/>
      <c r="W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178"/>
    </row>
    <row r="3" spans="2:84" ht="15.9" customHeight="1" thickTop="1" x14ac:dyDescent="0.3">
      <c r="B3" s="90"/>
      <c r="C3" s="356" t="s">
        <v>0</v>
      </c>
      <c r="D3" s="356"/>
      <c r="E3" s="356"/>
      <c r="F3" s="356"/>
      <c r="G3" s="356"/>
      <c r="H3" s="356"/>
      <c r="I3" s="356"/>
      <c r="J3" s="90"/>
      <c r="K3" s="90"/>
      <c r="L3" s="90"/>
      <c r="M3" s="90"/>
      <c r="N3" s="90"/>
      <c r="O3" s="90"/>
      <c r="P3" s="90"/>
      <c r="Q3" s="90"/>
      <c r="S3" s="90"/>
      <c r="T3" s="90"/>
      <c r="U3" s="90"/>
      <c r="V3" s="344" t="s">
        <v>1</v>
      </c>
      <c r="W3" s="90"/>
      <c r="Y3" s="90"/>
      <c r="Z3" s="356" t="s">
        <v>53</v>
      </c>
      <c r="AA3" s="356"/>
      <c r="AB3" s="356"/>
      <c r="AC3" s="356"/>
      <c r="AD3" s="356"/>
      <c r="AE3" s="356"/>
      <c r="AF3" s="356"/>
      <c r="AG3" s="356"/>
      <c r="AH3" s="356"/>
      <c r="AI3" s="356"/>
      <c r="AJ3" s="356"/>
      <c r="AK3" s="356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N3" s="90"/>
      <c r="BO3" s="356" t="s">
        <v>2</v>
      </c>
      <c r="BP3" s="356"/>
      <c r="BQ3" s="356"/>
      <c r="BR3" s="356"/>
      <c r="BS3" s="356"/>
      <c r="BT3" s="356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178"/>
    </row>
    <row r="4" spans="2:84" ht="15.9" customHeight="1" thickBot="1" x14ac:dyDescent="0.35">
      <c r="B4" s="90"/>
      <c r="C4" s="356"/>
      <c r="D4" s="356"/>
      <c r="E4" s="356"/>
      <c r="F4" s="356"/>
      <c r="G4" s="356"/>
      <c r="H4" s="356"/>
      <c r="I4" s="356"/>
      <c r="J4" s="90"/>
      <c r="K4" s="90"/>
      <c r="L4" s="90"/>
      <c r="M4" s="90"/>
      <c r="N4" s="90"/>
      <c r="O4" s="90"/>
      <c r="P4" s="90"/>
      <c r="Q4" s="90"/>
      <c r="S4" s="90"/>
      <c r="T4" s="90"/>
      <c r="U4" s="90"/>
      <c r="V4" s="345"/>
      <c r="W4" s="90"/>
      <c r="Y4" s="90"/>
      <c r="Z4" s="356"/>
      <c r="AA4" s="356"/>
      <c r="AB4" s="356"/>
      <c r="AC4" s="356"/>
      <c r="AD4" s="356"/>
      <c r="AE4" s="356"/>
      <c r="AF4" s="356"/>
      <c r="AG4" s="356"/>
      <c r="AH4" s="356"/>
      <c r="AI4" s="356"/>
      <c r="AJ4" s="356"/>
      <c r="AK4" s="356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N4" s="90"/>
      <c r="BO4" s="356"/>
      <c r="BP4" s="356"/>
      <c r="BQ4" s="356"/>
      <c r="BR4" s="356"/>
      <c r="BS4" s="356"/>
      <c r="BT4" s="356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178"/>
    </row>
    <row r="5" spans="2:84" ht="15.9" customHeight="1" thickTop="1" x14ac:dyDescent="0.45">
      <c r="B5" s="90"/>
      <c r="C5" s="356"/>
      <c r="D5" s="356"/>
      <c r="E5" s="356"/>
      <c r="F5" s="356"/>
      <c r="G5" s="356"/>
      <c r="H5" s="356"/>
      <c r="I5" s="356"/>
      <c r="J5" s="90"/>
      <c r="K5" s="90"/>
      <c r="L5" s="90"/>
      <c r="M5" s="90"/>
      <c r="N5" s="90"/>
      <c r="O5" s="90"/>
      <c r="P5" s="137"/>
      <c r="Q5" s="90"/>
      <c r="S5" s="137"/>
      <c r="T5" s="90"/>
      <c r="U5" s="90"/>
      <c r="V5" s="346" t="s">
        <v>3</v>
      </c>
      <c r="W5" s="90"/>
      <c r="Y5" s="90"/>
      <c r="Z5" s="356"/>
      <c r="AA5" s="356"/>
      <c r="AB5" s="356"/>
      <c r="AC5" s="356"/>
      <c r="AD5" s="356"/>
      <c r="AE5" s="356"/>
      <c r="AF5" s="356"/>
      <c r="AG5" s="356"/>
      <c r="AH5" s="356"/>
      <c r="AI5" s="356"/>
      <c r="AJ5" s="356"/>
      <c r="AK5" s="356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N5" s="90"/>
      <c r="BO5" s="356"/>
      <c r="BP5" s="356"/>
      <c r="BQ5" s="356"/>
      <c r="BR5" s="356"/>
      <c r="BS5" s="356"/>
      <c r="BT5" s="356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178"/>
    </row>
    <row r="6" spans="2:84" ht="15.9" customHeight="1" thickBot="1" x14ac:dyDescent="0.5">
      <c r="B6" s="90"/>
      <c r="C6" s="356"/>
      <c r="D6" s="356"/>
      <c r="E6" s="356"/>
      <c r="F6" s="356"/>
      <c r="G6" s="356"/>
      <c r="H6" s="356"/>
      <c r="I6" s="356"/>
      <c r="J6" s="90"/>
      <c r="K6" s="90"/>
      <c r="L6" s="90"/>
      <c r="M6" s="90"/>
      <c r="N6" s="90"/>
      <c r="O6" s="137"/>
      <c r="P6" s="137"/>
      <c r="Q6" s="90"/>
      <c r="S6" s="357">
        <v>45861</v>
      </c>
      <c r="T6" s="357"/>
      <c r="U6" s="357"/>
      <c r="V6" s="347"/>
      <c r="W6" s="90"/>
      <c r="Y6" s="90"/>
      <c r="Z6" s="356"/>
      <c r="AA6" s="356"/>
      <c r="AB6" s="356"/>
      <c r="AC6" s="356"/>
      <c r="AD6" s="356"/>
      <c r="AE6" s="356"/>
      <c r="AF6" s="356"/>
      <c r="AG6" s="356"/>
      <c r="AH6" s="356"/>
      <c r="AI6" s="356"/>
      <c r="AJ6" s="356"/>
      <c r="AK6" s="356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N6" s="90"/>
      <c r="BO6" s="356"/>
      <c r="BP6" s="356"/>
      <c r="BQ6" s="356"/>
      <c r="BR6" s="356"/>
      <c r="BS6" s="356"/>
      <c r="BT6" s="356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178"/>
    </row>
    <row r="7" spans="2:84" ht="15.9" customHeight="1" thickTop="1" x14ac:dyDescent="0.3">
      <c r="B7" s="90"/>
      <c r="C7" s="356"/>
      <c r="D7" s="356"/>
      <c r="E7" s="356"/>
      <c r="F7" s="356"/>
      <c r="G7" s="356"/>
      <c r="H7" s="356"/>
      <c r="I7" s="356"/>
      <c r="J7" s="90"/>
      <c r="K7" s="90"/>
      <c r="L7" s="90"/>
      <c r="M7" s="90"/>
      <c r="N7" s="90"/>
      <c r="O7" s="90"/>
      <c r="P7" s="90"/>
      <c r="Q7" s="90"/>
      <c r="S7" s="357"/>
      <c r="T7" s="357"/>
      <c r="U7" s="357"/>
      <c r="V7" s="348" t="s">
        <v>4</v>
      </c>
      <c r="W7" s="90"/>
      <c r="Y7" s="90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N7" s="90"/>
      <c r="BO7" s="356"/>
      <c r="BP7" s="356"/>
      <c r="BQ7" s="356"/>
      <c r="BR7" s="356"/>
      <c r="BS7" s="356"/>
      <c r="BT7" s="356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178"/>
    </row>
    <row r="8" spans="2:84" ht="15.9" customHeight="1" thickBot="1" x14ac:dyDescent="0.35">
      <c r="B8" s="90"/>
      <c r="C8" s="358" t="s">
        <v>5</v>
      </c>
      <c r="D8" s="359"/>
      <c r="E8" s="360">
        <v>45768</v>
      </c>
      <c r="F8" s="358"/>
      <c r="G8" s="358"/>
      <c r="H8" s="358"/>
      <c r="I8" s="278"/>
      <c r="J8" s="90"/>
      <c r="K8" s="90"/>
      <c r="L8" s="90"/>
      <c r="M8" s="90"/>
      <c r="N8" s="90"/>
      <c r="O8" s="90"/>
      <c r="P8" s="90"/>
      <c r="Q8" s="90"/>
      <c r="S8" s="357"/>
      <c r="T8" s="357"/>
      <c r="U8" s="357"/>
      <c r="V8" s="349"/>
      <c r="W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178"/>
    </row>
    <row r="9" spans="2:84" ht="15" thickTop="1" x14ac:dyDescent="0.3">
      <c r="B9" s="90"/>
      <c r="C9" s="134"/>
      <c r="D9" s="134"/>
      <c r="E9" s="134"/>
      <c r="F9" s="134"/>
      <c r="G9" s="134"/>
      <c r="H9" s="133"/>
      <c r="I9" s="133"/>
      <c r="J9" s="90"/>
      <c r="K9" s="90"/>
      <c r="L9" s="90"/>
      <c r="M9" s="90"/>
      <c r="N9" s="90"/>
      <c r="O9" s="90"/>
      <c r="P9" s="90"/>
      <c r="Q9" s="132"/>
      <c r="R9" s="132"/>
      <c r="S9" s="90"/>
      <c r="T9" s="90"/>
      <c r="U9" s="90"/>
      <c r="V9" s="90"/>
      <c r="W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N9" s="90"/>
      <c r="BO9" s="176" t="s">
        <v>6</v>
      </c>
      <c r="BP9" s="176" t="s">
        <v>7</v>
      </c>
      <c r="BQ9" s="176" t="s">
        <v>8</v>
      </c>
      <c r="BR9" s="176" t="s">
        <v>9</v>
      </c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178"/>
    </row>
    <row r="10" spans="2:84" s="128" customFormat="1" x14ac:dyDescent="0.3">
      <c r="B10" s="129"/>
      <c r="C10" s="129"/>
      <c r="D10" s="129"/>
      <c r="E10" s="129"/>
      <c r="F10" s="129"/>
      <c r="G10" s="129"/>
      <c r="H10" s="131"/>
      <c r="I10" s="131"/>
      <c r="J10" s="129"/>
      <c r="K10" s="129"/>
      <c r="L10" s="129"/>
      <c r="M10" s="129"/>
      <c r="N10" s="129"/>
      <c r="O10" s="129"/>
      <c r="P10" s="130"/>
      <c r="Q10" s="351" t="s">
        <v>54</v>
      </c>
      <c r="R10" s="351"/>
      <c r="S10" s="351"/>
      <c r="T10" s="351"/>
      <c r="U10" s="351"/>
      <c r="V10" s="351"/>
      <c r="W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90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N10" s="129"/>
      <c r="BO10" s="99">
        <v>3</v>
      </c>
      <c r="BP10" s="99">
        <v>2</v>
      </c>
      <c r="BQ10" s="99">
        <v>1</v>
      </c>
      <c r="BR10" s="183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82"/>
    </row>
    <row r="11" spans="2:84" ht="15" customHeight="1" x14ac:dyDescent="0.3">
      <c r="B11" s="90"/>
      <c r="C11" s="90"/>
      <c r="D11" s="90"/>
      <c r="E11" s="90"/>
      <c r="F11" s="90"/>
      <c r="G11" s="90"/>
      <c r="H11" s="108"/>
      <c r="I11" s="108"/>
      <c r="J11" s="90"/>
      <c r="K11" s="90"/>
      <c r="L11" s="90"/>
      <c r="M11" s="90"/>
      <c r="N11" s="90"/>
      <c r="O11" s="90"/>
      <c r="P11" s="127"/>
      <c r="Q11" s="351"/>
      <c r="R11" s="351"/>
      <c r="S11" s="351"/>
      <c r="T11" s="351"/>
      <c r="U11" s="351"/>
      <c r="V11" s="351"/>
      <c r="W11" s="90"/>
      <c r="Y11" s="175"/>
      <c r="Z11" s="90"/>
      <c r="AA11" s="90"/>
      <c r="AB11" s="90"/>
      <c r="AC11" s="90"/>
      <c r="AD11" s="90"/>
      <c r="AE11" s="129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178"/>
    </row>
    <row r="12" spans="2:84" ht="15" customHeight="1" x14ac:dyDescent="0.3">
      <c r="B12" s="90"/>
      <c r="C12" s="352"/>
      <c r="D12" s="352"/>
      <c r="E12" s="275"/>
      <c r="F12" s="275"/>
      <c r="G12" s="275"/>
      <c r="H12" s="276"/>
      <c r="I12" s="276"/>
      <c r="J12" s="275"/>
      <c r="K12" s="275"/>
      <c r="L12" s="275"/>
      <c r="M12" s="275"/>
      <c r="N12" s="275"/>
      <c r="O12" s="275"/>
      <c r="P12" s="277"/>
      <c r="Q12" s="279" t="s">
        <v>11</v>
      </c>
      <c r="R12" s="279"/>
      <c r="S12" s="280">
        <f>SUM(S15:S99)</f>
        <v>1536.2320000000002</v>
      </c>
      <c r="T12" s="280">
        <f>SUM(T15:T99)</f>
        <v>159.0460663333333</v>
      </c>
      <c r="U12" s="280">
        <f>SUM(U15:U99)</f>
        <v>183.99272999999994</v>
      </c>
      <c r="V12" s="280">
        <f>SUM(V15:V99)</f>
        <v>343.03879633333321</v>
      </c>
      <c r="W12" s="174"/>
      <c r="Y12" s="90"/>
      <c r="Z12" s="353" t="s">
        <v>12</v>
      </c>
      <c r="AA12" s="354"/>
      <c r="AB12" s="354"/>
      <c r="AC12" s="354"/>
      <c r="AD12" s="354"/>
      <c r="AE12" s="354"/>
      <c r="AF12" s="354"/>
      <c r="AG12" s="354"/>
      <c r="AH12" s="354"/>
      <c r="AI12" s="354"/>
      <c r="AJ12" s="354"/>
      <c r="AK12" s="355"/>
      <c r="AL12" s="178"/>
      <c r="AM12" s="353" t="s">
        <v>13</v>
      </c>
      <c r="AN12" s="354"/>
      <c r="AO12" s="354"/>
      <c r="AP12" s="354"/>
      <c r="AQ12" s="354"/>
      <c r="AR12" s="354"/>
      <c r="AS12" s="354"/>
      <c r="AT12" s="354"/>
      <c r="AU12" s="354"/>
      <c r="AV12" s="354"/>
      <c r="AW12" s="354"/>
      <c r="AX12" s="355"/>
      <c r="AY12" s="178"/>
      <c r="AZ12" s="353" t="s">
        <v>14</v>
      </c>
      <c r="BA12" s="354"/>
      <c r="BB12" s="354"/>
      <c r="BC12" s="354"/>
      <c r="BD12" s="354"/>
      <c r="BE12" s="354"/>
      <c r="BF12" s="354"/>
      <c r="BG12" s="355"/>
      <c r="BH12" s="90"/>
      <c r="BI12" s="350" t="s">
        <v>15</v>
      </c>
      <c r="BJ12" s="350"/>
      <c r="BK12" s="350"/>
      <c r="BL12" s="90"/>
      <c r="BN12" s="90"/>
      <c r="BO12" s="350" t="s">
        <v>16</v>
      </c>
      <c r="BP12" s="350"/>
      <c r="BQ12" s="35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178"/>
    </row>
    <row r="13" spans="2:84" ht="15" thickBot="1" x14ac:dyDescent="0.35">
      <c r="B13" s="90"/>
      <c r="C13" s="125"/>
      <c r="D13" s="90"/>
      <c r="E13" s="90"/>
      <c r="F13" s="90"/>
      <c r="G13" s="90"/>
      <c r="H13" s="108"/>
      <c r="I13" s="108"/>
      <c r="J13" s="90"/>
      <c r="K13" s="90"/>
      <c r="L13" s="90"/>
      <c r="M13" s="124">
        <f>SUM($N$15:$N$513)</f>
        <v>10.729999999999999</v>
      </c>
      <c r="N13" s="124">
        <f>SUM($O$15:$O$513)</f>
        <v>0</v>
      </c>
      <c r="O13" s="90"/>
      <c r="P13" s="90"/>
      <c r="Q13" s="90"/>
      <c r="S13" s="90"/>
      <c r="T13" s="90"/>
      <c r="U13" s="90"/>
      <c r="V13" s="90"/>
      <c r="W13" s="90"/>
      <c r="Y13" s="90"/>
      <c r="Z13" s="335" t="s">
        <v>17</v>
      </c>
      <c r="AA13" s="335"/>
      <c r="AB13" s="335"/>
      <c r="AC13" s="335"/>
      <c r="AD13" s="335"/>
      <c r="AE13" s="335"/>
      <c r="AF13" s="335" t="s">
        <v>18</v>
      </c>
      <c r="AG13" s="335"/>
      <c r="AH13" s="335"/>
      <c r="AI13" s="335"/>
      <c r="AJ13" s="335"/>
      <c r="AK13" s="335"/>
      <c r="AL13" s="90"/>
      <c r="AM13" s="335" t="s">
        <v>17</v>
      </c>
      <c r="AN13" s="335"/>
      <c r="AO13" s="335"/>
      <c r="AP13" s="335"/>
      <c r="AQ13" s="335"/>
      <c r="AR13" s="335"/>
      <c r="AS13" s="335" t="s">
        <v>18</v>
      </c>
      <c r="AT13" s="335"/>
      <c r="AU13" s="335"/>
      <c r="AV13" s="335"/>
      <c r="AW13" s="335"/>
      <c r="AX13" s="335"/>
      <c r="AY13" s="90"/>
      <c r="AZ13" s="177"/>
      <c r="BA13" s="177"/>
      <c r="BB13" s="177"/>
      <c r="BC13" s="177"/>
      <c r="BD13" s="177"/>
      <c r="BE13" s="177"/>
      <c r="BF13" s="177"/>
      <c r="BG13" s="177"/>
      <c r="BH13" s="90"/>
      <c r="BI13"/>
      <c r="BJ13"/>
      <c r="BK13"/>
      <c r="BL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178"/>
    </row>
    <row r="14" spans="2:84" ht="14.4" x14ac:dyDescent="0.3">
      <c r="B14" s="90"/>
      <c r="C14" s="148" t="s">
        <v>19</v>
      </c>
      <c r="D14" s="148" t="s">
        <v>20</v>
      </c>
      <c r="E14" s="148" t="s">
        <v>21</v>
      </c>
      <c r="F14" s="148" t="s">
        <v>22</v>
      </c>
      <c r="G14" s="148" t="s">
        <v>23</v>
      </c>
      <c r="H14" s="148" t="s">
        <v>24</v>
      </c>
      <c r="I14" s="148" t="s">
        <v>25</v>
      </c>
      <c r="J14" s="148" t="s">
        <v>26</v>
      </c>
      <c r="K14" s="148" t="s">
        <v>16</v>
      </c>
      <c r="L14" s="148" t="s">
        <v>27</v>
      </c>
      <c r="M14" s="148" t="s">
        <v>28</v>
      </c>
      <c r="N14" s="148" t="s">
        <v>29</v>
      </c>
      <c r="O14" s="148" t="s">
        <v>30</v>
      </c>
      <c r="P14" s="148" t="s">
        <v>31</v>
      </c>
      <c r="Q14" s="148" t="s">
        <v>32</v>
      </c>
      <c r="R14" s="148" t="s">
        <v>33</v>
      </c>
      <c r="S14" s="148" t="s">
        <v>34</v>
      </c>
      <c r="T14" s="148">
        <v>2026</v>
      </c>
      <c r="U14" s="148">
        <v>2027</v>
      </c>
      <c r="V14" s="148" t="s">
        <v>35</v>
      </c>
      <c r="W14" s="90"/>
      <c r="Y14" s="90"/>
      <c r="Z14" s="176">
        <v>2025</v>
      </c>
      <c r="AA14" s="176">
        <v>2026</v>
      </c>
      <c r="AB14" s="176">
        <v>2027</v>
      </c>
      <c r="AC14" s="176">
        <v>2028</v>
      </c>
      <c r="AD14" s="176">
        <v>2029</v>
      </c>
      <c r="AE14" s="176">
        <v>2030</v>
      </c>
      <c r="AF14" s="176">
        <v>2025</v>
      </c>
      <c r="AG14" s="176">
        <v>2026</v>
      </c>
      <c r="AH14" s="176">
        <v>2027</v>
      </c>
      <c r="AI14" s="176">
        <v>2028</v>
      </c>
      <c r="AJ14" s="176">
        <v>2029</v>
      </c>
      <c r="AK14" s="176">
        <v>2030</v>
      </c>
      <c r="AL14" s="90"/>
      <c r="AM14" s="176">
        <v>2025</v>
      </c>
      <c r="AN14" s="176">
        <v>2026</v>
      </c>
      <c r="AO14" s="176">
        <v>2027</v>
      </c>
      <c r="AP14" s="176">
        <v>2028</v>
      </c>
      <c r="AQ14" s="176">
        <v>2029</v>
      </c>
      <c r="AR14" s="176">
        <v>2030</v>
      </c>
      <c r="AS14" s="176">
        <v>2025</v>
      </c>
      <c r="AT14" s="176">
        <v>2026</v>
      </c>
      <c r="AU14" s="176">
        <v>2027</v>
      </c>
      <c r="AV14" s="176">
        <v>2028</v>
      </c>
      <c r="AW14" s="176">
        <v>2029</v>
      </c>
      <c r="AX14" s="176">
        <v>2030</v>
      </c>
      <c r="AY14" s="90"/>
      <c r="AZ14" s="176" t="s">
        <v>36</v>
      </c>
      <c r="BA14" s="176" t="s">
        <v>37</v>
      </c>
      <c r="BB14" s="176" t="s">
        <v>38</v>
      </c>
      <c r="BC14" s="176" t="s">
        <v>39</v>
      </c>
      <c r="BD14" s="176" t="s">
        <v>40</v>
      </c>
      <c r="BE14" s="176" t="s">
        <v>41</v>
      </c>
      <c r="BF14" s="176" t="s">
        <v>42</v>
      </c>
      <c r="BG14" s="176" t="s">
        <v>43</v>
      </c>
      <c r="BH14" s="90"/>
      <c r="BI14" s="179" t="s">
        <v>44</v>
      </c>
      <c r="BJ14" s="179" t="s">
        <v>45</v>
      </c>
      <c r="BK14" s="179" t="s">
        <v>46</v>
      </c>
      <c r="BL14" s="90"/>
      <c r="BN14" s="90"/>
      <c r="BO14" s="179" t="s">
        <v>47</v>
      </c>
      <c r="BP14" s="179" t="s">
        <v>48</v>
      </c>
      <c r="BQ14" s="179" t="s">
        <v>49</v>
      </c>
      <c r="BR14" s="179" t="s">
        <v>50</v>
      </c>
      <c r="BS14" s="179" t="s">
        <v>51</v>
      </c>
      <c r="BT14" s="179" t="s">
        <v>52</v>
      </c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8"/>
    </row>
    <row r="15" spans="2:84" ht="15" customHeight="1" x14ac:dyDescent="0.3">
      <c r="B15" s="90"/>
      <c r="C15" s="212">
        <v>1</v>
      </c>
      <c r="D15" s="212" t="str" cm="1">
        <f t="array" ref="D15:Q100">IF('MEA LOG'!D15:Q100="","",'MEA LOG'!D15:Q100)</f>
        <v>FiniQ II</v>
      </c>
      <c r="E15" s="212" t="str">
        <v>Trent XWB-84</v>
      </c>
      <c r="F15" s="212" t="str">
        <v>Emirates</v>
      </c>
      <c r="G15" s="212" t="str">
        <v>MEA</v>
      </c>
      <c r="H15" s="212" t="str">
        <v>3 year-extension + LRU Management + 23 a/c</v>
      </c>
      <c r="I15" s="213" t="str">
        <v>TCA Amendments</v>
      </c>
      <c r="J15" s="214" t="str">
        <v xml:space="preserve">XWB MRO -  OWS Support - 97k &amp; EP Pricing
</v>
      </c>
      <c r="K15" s="215">
        <v>1</v>
      </c>
      <c r="L15" s="216" t="str">
        <v/>
      </c>
      <c r="M15" s="212" t="str">
        <v/>
      </c>
      <c r="N15" s="217">
        <v>0</v>
      </c>
      <c r="O15" s="212" t="str">
        <v>High</v>
      </c>
      <c r="P15" s="218" t="str">
        <v>Low</v>
      </c>
      <c r="Q15" s="218" t="str">
        <v>Completed</v>
      </c>
      <c r="R15" s="109"/>
      <c r="S15" s="153">
        <f>231*1.48</f>
        <v>341.88</v>
      </c>
      <c r="T15" s="154"/>
      <c r="U15" s="154"/>
      <c r="V15" s="154">
        <f t="shared" ref="V15:V77" si="0">SUM(T15+U15)</f>
        <v>0</v>
      </c>
      <c r="W15" s="90"/>
      <c r="Y15" s="180">
        <v>0</v>
      </c>
      <c r="Z15" s="180">
        <v>0</v>
      </c>
      <c r="AA15" s="180">
        <v>0</v>
      </c>
      <c r="AB15" s="180">
        <v>0</v>
      </c>
      <c r="AC15" s="180">
        <v>0</v>
      </c>
      <c r="AD15" s="180">
        <v>0</v>
      </c>
      <c r="AE15" s="180">
        <v>0</v>
      </c>
      <c r="AF15" s="180">
        <v>0</v>
      </c>
      <c r="AG15" s="180">
        <v>0</v>
      </c>
      <c r="AH15" s="180">
        <v>0</v>
      </c>
      <c r="AI15" s="180">
        <v>0</v>
      </c>
      <c r="AJ15" s="180">
        <v>0</v>
      </c>
      <c r="AK15" s="180">
        <v>0</v>
      </c>
      <c r="AL15" s="180">
        <v>0</v>
      </c>
      <c r="AM15" s="180">
        <v>0</v>
      </c>
      <c r="AN15" s="180">
        <v>0</v>
      </c>
      <c r="AO15" s="180">
        <v>0</v>
      </c>
      <c r="AP15" s="180">
        <v>0</v>
      </c>
      <c r="AQ15" s="180">
        <v>0</v>
      </c>
      <c r="AR15" s="180">
        <v>0</v>
      </c>
      <c r="AS15" s="180">
        <v>0</v>
      </c>
      <c r="AT15" s="180">
        <v>0</v>
      </c>
      <c r="AU15" s="180">
        <v>0</v>
      </c>
      <c r="AV15" s="180">
        <v>0</v>
      </c>
      <c r="AW15" s="180">
        <v>0</v>
      </c>
      <c r="AX15" s="180">
        <v>0</v>
      </c>
      <c r="AY15" s="90"/>
      <c r="AZ15" s="180">
        <v>0</v>
      </c>
      <c r="BA15" s="180">
        <v>0</v>
      </c>
      <c r="BB15" s="180">
        <v>0</v>
      </c>
      <c r="BC15" s="180">
        <v>0</v>
      </c>
      <c r="BD15" s="180">
        <v>0</v>
      </c>
      <c r="BE15" s="180">
        <v>0</v>
      </c>
      <c r="BF15" s="180">
        <v>0</v>
      </c>
      <c r="BG15" s="111"/>
      <c r="BH15" s="90"/>
      <c r="BI15" s="180">
        <v>0</v>
      </c>
      <c r="BJ15" s="180">
        <v>0</v>
      </c>
      <c r="BK15" s="180">
        <v>0</v>
      </c>
      <c r="BL15" s="90"/>
      <c r="BN15" s="90"/>
      <c r="BO15" s="112">
        <v>1</v>
      </c>
      <c r="BP15" s="112">
        <v>1</v>
      </c>
      <c r="BQ15" s="112">
        <v>1</v>
      </c>
      <c r="BR15" s="112">
        <v>1</v>
      </c>
      <c r="BS15" s="112">
        <v>1</v>
      </c>
      <c r="BT15" s="112">
        <v>1</v>
      </c>
      <c r="BU15" s="112">
        <v>1</v>
      </c>
      <c r="BV15" s="112">
        <v>1</v>
      </c>
      <c r="BW15" s="112">
        <v>1</v>
      </c>
      <c r="BX15" s="112">
        <v>1</v>
      </c>
      <c r="BY15" s="112">
        <v>1</v>
      </c>
      <c r="BZ15" s="112">
        <v>1</v>
      </c>
      <c r="CA15" s="112">
        <v>1</v>
      </c>
      <c r="CB15" s="112">
        <v>1</v>
      </c>
      <c r="CC15" s="112">
        <v>1</v>
      </c>
      <c r="CD15" s="112">
        <v>1</v>
      </c>
      <c r="CE15" s="112">
        <v>1</v>
      </c>
      <c r="CF15" s="178"/>
    </row>
    <row r="16" spans="2:84" ht="15" customHeight="1" x14ac:dyDescent="0.3">
      <c r="B16" s="90"/>
      <c r="C16" s="212">
        <f>C15+1</f>
        <v>2</v>
      </c>
      <c r="D16" s="212" t="str">
        <v>FiniQ III</v>
      </c>
      <c r="E16" s="212" t="str">
        <v>Trent XWB-84</v>
      </c>
      <c r="F16" s="212" t="str">
        <v>Emirates</v>
      </c>
      <c r="G16" s="212" t="str">
        <v>MEA</v>
      </c>
      <c r="H16" s="219" t="str">
        <v>OWS - eliminate $20k remedy</v>
      </c>
      <c r="I16" s="220" t="str">
        <v>Cost Reduction</v>
      </c>
      <c r="J16" s="221" t="str">
        <v>New Campaign</v>
      </c>
      <c r="K16" s="222">
        <v>1</v>
      </c>
      <c r="L16" s="216" t="str">
        <v/>
      </c>
      <c r="M16" s="212" t="str">
        <v/>
      </c>
      <c r="N16" s="217">
        <v>0</v>
      </c>
      <c r="O16" s="212" t="str">
        <v>High</v>
      </c>
      <c r="P16" s="218" t="str">
        <v>Low</v>
      </c>
      <c r="Q16" s="218" t="str">
        <v>Contracting</v>
      </c>
      <c r="R16" s="109"/>
      <c r="S16" s="153">
        <v>54</v>
      </c>
      <c r="T16" s="153">
        <v>20.8</v>
      </c>
      <c r="U16" s="153">
        <v>20.8</v>
      </c>
      <c r="V16" s="153">
        <f t="shared" si="0"/>
        <v>41.6</v>
      </c>
      <c r="W16" s="90"/>
      <c r="Y16" s="180">
        <v>0</v>
      </c>
      <c r="Z16" s="180">
        <v>0</v>
      </c>
      <c r="AA16" s="180">
        <v>0</v>
      </c>
      <c r="AB16" s="180">
        <v>0</v>
      </c>
      <c r="AC16" s="180">
        <v>0</v>
      </c>
      <c r="AD16" s="180">
        <v>0</v>
      </c>
      <c r="AE16" s="180">
        <v>0</v>
      </c>
      <c r="AF16" s="180">
        <v>0</v>
      </c>
      <c r="AG16" s="180">
        <v>0</v>
      </c>
      <c r="AH16" s="180">
        <v>0</v>
      </c>
      <c r="AI16" s="180">
        <v>0</v>
      </c>
      <c r="AJ16" s="180">
        <v>0</v>
      </c>
      <c r="AK16" s="180">
        <v>0</v>
      </c>
      <c r="AL16" s="180">
        <v>0</v>
      </c>
      <c r="AM16" s="180">
        <v>0</v>
      </c>
      <c r="AN16" s="180">
        <v>0</v>
      </c>
      <c r="AO16" s="180">
        <v>0</v>
      </c>
      <c r="AP16" s="180">
        <v>0</v>
      </c>
      <c r="AQ16" s="180">
        <v>0</v>
      </c>
      <c r="AR16" s="180">
        <v>0</v>
      </c>
      <c r="AS16" s="180">
        <v>0</v>
      </c>
      <c r="AT16" s="180">
        <v>0</v>
      </c>
      <c r="AU16" s="180">
        <v>0</v>
      </c>
      <c r="AV16" s="180">
        <v>0</v>
      </c>
      <c r="AW16" s="180">
        <v>0</v>
      </c>
      <c r="AX16" s="180">
        <v>0</v>
      </c>
      <c r="AY16" s="90"/>
      <c r="AZ16" s="180">
        <v>0</v>
      </c>
      <c r="BA16" s="180">
        <v>0</v>
      </c>
      <c r="BB16" s="180">
        <v>0</v>
      </c>
      <c r="BC16" s="180">
        <v>0</v>
      </c>
      <c r="BD16" s="180">
        <v>0</v>
      </c>
      <c r="BE16" s="180">
        <v>0</v>
      </c>
      <c r="BF16" s="180">
        <v>0</v>
      </c>
      <c r="BG16" s="111"/>
      <c r="BH16" s="90"/>
      <c r="BI16" s="180">
        <v>0</v>
      </c>
      <c r="BJ16" s="180">
        <v>0</v>
      </c>
      <c r="BK16" s="180">
        <v>0</v>
      </c>
      <c r="BL16" s="90"/>
      <c r="BN16" s="90"/>
      <c r="BO16" s="112">
        <v>1</v>
      </c>
      <c r="BP16" s="112">
        <v>1</v>
      </c>
      <c r="BQ16" s="112">
        <v>1</v>
      </c>
      <c r="BR16" s="112">
        <v>1</v>
      </c>
      <c r="BS16" s="112">
        <v>1</v>
      </c>
      <c r="BT16" s="112">
        <v>1</v>
      </c>
      <c r="BU16" s="112">
        <v>1</v>
      </c>
      <c r="BV16" s="112">
        <v>1</v>
      </c>
      <c r="BW16" s="112">
        <v>1</v>
      </c>
      <c r="BX16" s="112">
        <v>1</v>
      </c>
      <c r="BY16" s="112">
        <v>1</v>
      </c>
      <c r="BZ16" s="112">
        <v>1</v>
      </c>
      <c r="CA16" s="112">
        <v>1</v>
      </c>
      <c r="CB16" s="112">
        <v>1</v>
      </c>
      <c r="CC16" s="112">
        <v>1</v>
      </c>
      <c r="CD16" s="112">
        <v>1</v>
      </c>
      <c r="CE16" s="112">
        <v>1</v>
      </c>
      <c r="CF16" s="178"/>
    </row>
    <row r="17" spans="2:84" ht="15" customHeight="1" x14ac:dyDescent="0.3">
      <c r="B17" s="90"/>
      <c r="C17" s="212">
        <f t="shared" ref="C17:C80" si="1">C16+1</f>
        <v>3</v>
      </c>
      <c r="D17" s="212" t="str">
        <v>IDK</v>
      </c>
      <c r="E17" s="212" t="str">
        <v>Trent XWB-84</v>
      </c>
      <c r="F17" s="212" t="str">
        <v>Emirates</v>
      </c>
      <c r="G17" s="212" t="str">
        <v>MEA</v>
      </c>
      <c r="H17" s="219" t="str">
        <v>Additional 3 x SPE (10 %to 12%)</v>
      </c>
      <c r="I17" s="220" t="str">
        <v>SPE increase</v>
      </c>
      <c r="J17" s="221" t="str">
        <v>New Campaign</v>
      </c>
      <c r="K17" s="222">
        <v>2</v>
      </c>
      <c r="L17" s="216" t="str">
        <v>yes</v>
      </c>
      <c r="M17" s="212">
        <v>3</v>
      </c>
      <c r="N17" s="217">
        <v>0</v>
      </c>
      <c r="O17" s="212" t="str">
        <v>Low</v>
      </c>
      <c r="P17" s="218" t="str">
        <v>Med</v>
      </c>
      <c r="Q17" s="218" t="str">
        <v>Hopper</v>
      </c>
      <c r="R17" s="109"/>
      <c r="S17" s="153">
        <v>50</v>
      </c>
      <c r="T17" s="154"/>
      <c r="U17" s="154"/>
      <c r="V17" s="154">
        <f t="shared" si="0"/>
        <v>0</v>
      </c>
      <c r="W17" s="90"/>
      <c r="Y17" s="180">
        <v>0</v>
      </c>
      <c r="Z17" s="180">
        <v>0</v>
      </c>
      <c r="AA17" s="180">
        <v>0</v>
      </c>
      <c r="AB17" s="180">
        <v>0</v>
      </c>
      <c r="AC17" s="180">
        <v>0</v>
      </c>
      <c r="AD17" s="180">
        <v>0</v>
      </c>
      <c r="AE17" s="180">
        <v>0</v>
      </c>
      <c r="AF17" s="180">
        <v>0</v>
      </c>
      <c r="AG17" s="180">
        <v>0</v>
      </c>
      <c r="AH17" s="180">
        <v>0</v>
      </c>
      <c r="AI17" s="180">
        <v>0</v>
      </c>
      <c r="AJ17" s="180">
        <v>0</v>
      </c>
      <c r="AK17" s="180">
        <v>0</v>
      </c>
      <c r="AL17" s="180">
        <v>0</v>
      </c>
      <c r="AM17" s="180">
        <v>0</v>
      </c>
      <c r="AN17" s="180">
        <v>0</v>
      </c>
      <c r="AO17" s="180">
        <v>0</v>
      </c>
      <c r="AP17" s="180">
        <v>0</v>
      </c>
      <c r="AQ17" s="180">
        <v>0</v>
      </c>
      <c r="AR17" s="180">
        <v>0</v>
      </c>
      <c r="AS17" s="180">
        <v>0</v>
      </c>
      <c r="AT17" s="180">
        <v>0</v>
      </c>
      <c r="AU17" s="180">
        <v>0</v>
      </c>
      <c r="AV17" s="180">
        <v>0</v>
      </c>
      <c r="AW17" s="180">
        <v>0</v>
      </c>
      <c r="AX17" s="180">
        <v>0</v>
      </c>
      <c r="AY17" s="90"/>
      <c r="AZ17" s="180">
        <v>0</v>
      </c>
      <c r="BA17" s="180">
        <v>0</v>
      </c>
      <c r="BB17" s="180">
        <v>0</v>
      </c>
      <c r="BC17" s="180">
        <v>0</v>
      </c>
      <c r="BD17" s="180">
        <v>0</v>
      </c>
      <c r="BE17" s="180">
        <v>0</v>
      </c>
      <c r="BF17" s="180">
        <v>0</v>
      </c>
      <c r="BG17" s="181"/>
      <c r="BH17" s="90"/>
      <c r="BI17" s="180">
        <v>0</v>
      </c>
      <c r="BJ17" s="180">
        <v>0</v>
      </c>
      <c r="BK17" s="180">
        <v>0</v>
      </c>
      <c r="BL17" s="90"/>
      <c r="BN17" s="90"/>
      <c r="BO17" s="112">
        <v>1</v>
      </c>
      <c r="BP17" s="112">
        <v>1</v>
      </c>
      <c r="BQ17" s="112">
        <v>1</v>
      </c>
      <c r="BR17" s="112">
        <v>1</v>
      </c>
      <c r="BS17" s="112">
        <v>1</v>
      </c>
      <c r="BT17" s="112">
        <v>1</v>
      </c>
      <c r="BU17" s="112">
        <v>1</v>
      </c>
      <c r="BV17" s="112">
        <v>1</v>
      </c>
      <c r="BW17" s="112">
        <v>1</v>
      </c>
      <c r="BX17" s="112">
        <v>1</v>
      </c>
      <c r="BY17" s="112">
        <v>1</v>
      </c>
      <c r="BZ17" s="112">
        <v>1</v>
      </c>
      <c r="CA17" s="112">
        <v>1</v>
      </c>
      <c r="CB17" s="112">
        <v>1</v>
      </c>
      <c r="CC17" s="112">
        <v>1</v>
      </c>
      <c r="CD17" s="112">
        <v>1</v>
      </c>
      <c r="CE17" s="112">
        <v>1</v>
      </c>
      <c r="CF17" s="178"/>
    </row>
    <row r="18" spans="2:84" ht="15" customHeight="1" x14ac:dyDescent="0.3">
      <c r="B18" s="90"/>
      <c r="C18" s="212">
        <f t="shared" si="1"/>
        <v>4</v>
      </c>
      <c r="D18" s="212" t="str">
        <v>IDK</v>
      </c>
      <c r="E18" s="212" t="str">
        <v>Trent XWB-84</v>
      </c>
      <c r="F18" s="212" t="str">
        <v>Emirates</v>
      </c>
      <c r="G18" s="212" t="str">
        <v>MEA</v>
      </c>
      <c r="H18" s="219" t="str">
        <v>Eliminate NDSES Cost via DAT</v>
      </c>
      <c r="I18" s="220" t="str">
        <v>Cost Reduction</v>
      </c>
      <c r="J18" s="221" t="str">
        <v>New Campaign/Settlement</v>
      </c>
      <c r="K18" s="222">
        <v>2</v>
      </c>
      <c r="L18" s="216" t="str">
        <v/>
      </c>
      <c r="M18" s="212" t="str">
        <v/>
      </c>
      <c r="N18" s="217">
        <v>0</v>
      </c>
      <c r="O18" s="212" t="str">
        <v>Med</v>
      </c>
      <c r="P18" s="218" t="str">
        <v>Med</v>
      </c>
      <c r="Q18" s="218" t="str">
        <v>ICT</v>
      </c>
      <c r="R18" s="109"/>
      <c r="S18" s="153">
        <v>11.4</v>
      </c>
      <c r="T18" s="154"/>
      <c r="U18" s="154"/>
      <c r="V18" s="154">
        <f t="shared" si="0"/>
        <v>0</v>
      </c>
      <c r="W18" s="90"/>
      <c r="Y18" s="180">
        <v>0</v>
      </c>
      <c r="Z18" s="180">
        <v>0</v>
      </c>
      <c r="AA18" s="180">
        <v>0</v>
      </c>
      <c r="AB18" s="180">
        <v>0</v>
      </c>
      <c r="AC18" s="180">
        <v>0</v>
      </c>
      <c r="AD18" s="180">
        <v>0</v>
      </c>
      <c r="AE18" s="180">
        <v>0</v>
      </c>
      <c r="AF18" s="180">
        <v>0</v>
      </c>
      <c r="AG18" s="180">
        <v>0</v>
      </c>
      <c r="AH18" s="180">
        <v>0</v>
      </c>
      <c r="AI18" s="180">
        <v>0</v>
      </c>
      <c r="AJ18" s="180">
        <v>0</v>
      </c>
      <c r="AK18" s="180">
        <v>0</v>
      </c>
      <c r="AL18" s="180">
        <v>0</v>
      </c>
      <c r="AM18" s="180">
        <v>0</v>
      </c>
      <c r="AN18" s="180">
        <v>0</v>
      </c>
      <c r="AO18" s="180">
        <v>0</v>
      </c>
      <c r="AP18" s="180">
        <v>0</v>
      </c>
      <c r="AQ18" s="180">
        <v>0</v>
      </c>
      <c r="AR18" s="180">
        <v>0</v>
      </c>
      <c r="AS18" s="180">
        <v>0</v>
      </c>
      <c r="AT18" s="180">
        <v>0</v>
      </c>
      <c r="AU18" s="180">
        <v>0</v>
      </c>
      <c r="AV18" s="180">
        <v>0</v>
      </c>
      <c r="AW18" s="180">
        <v>0</v>
      </c>
      <c r="AX18" s="180">
        <v>0</v>
      </c>
      <c r="AY18" s="90"/>
      <c r="AZ18" s="180">
        <v>0</v>
      </c>
      <c r="BA18" s="180">
        <v>0</v>
      </c>
      <c r="BB18" s="180">
        <v>0</v>
      </c>
      <c r="BC18" s="180">
        <v>0</v>
      </c>
      <c r="BD18" s="180">
        <v>0</v>
      </c>
      <c r="BE18" s="180">
        <v>0</v>
      </c>
      <c r="BF18" s="180">
        <v>0</v>
      </c>
      <c r="BG18" s="111"/>
      <c r="BH18" s="90"/>
      <c r="BI18" s="180">
        <v>0</v>
      </c>
      <c r="BJ18" s="180">
        <v>0</v>
      </c>
      <c r="BK18" s="180">
        <v>0</v>
      </c>
      <c r="BL18" s="90"/>
      <c r="BN18" s="90"/>
      <c r="BO18" s="112">
        <v>1</v>
      </c>
      <c r="BP18" s="112">
        <v>1</v>
      </c>
      <c r="BQ18" s="112">
        <v>1</v>
      </c>
      <c r="BR18" s="112">
        <v>1</v>
      </c>
      <c r="BS18" s="112">
        <v>1</v>
      </c>
      <c r="BT18" s="112">
        <v>1</v>
      </c>
      <c r="BU18" s="112">
        <v>1</v>
      </c>
      <c r="BV18" s="112">
        <v>1</v>
      </c>
      <c r="BW18" s="112">
        <v>1</v>
      </c>
      <c r="BX18" s="112">
        <v>1</v>
      </c>
      <c r="BY18" s="112">
        <v>1</v>
      </c>
      <c r="BZ18" s="112">
        <v>1</v>
      </c>
      <c r="CA18" s="112">
        <v>1</v>
      </c>
      <c r="CB18" s="112">
        <v>1</v>
      </c>
      <c r="CC18" s="112">
        <v>1</v>
      </c>
      <c r="CD18" s="112">
        <v>1</v>
      </c>
      <c r="CE18" s="112">
        <v>1</v>
      </c>
      <c r="CF18" s="178"/>
    </row>
    <row r="19" spans="2:84" ht="15" customHeight="1" x14ac:dyDescent="0.3">
      <c r="B19" s="90"/>
      <c r="C19" s="212">
        <f t="shared" si="1"/>
        <v>5</v>
      </c>
      <c r="D19" s="212" t="str">
        <v>IDK</v>
      </c>
      <c r="E19" s="212" t="str">
        <v>Trent XWB-84</v>
      </c>
      <c r="F19" s="212" t="str">
        <v>Emirates</v>
      </c>
      <c r="G19" s="212" t="str">
        <v>MEA</v>
      </c>
      <c r="H19" s="219" t="str">
        <v>Increase in escalation from 2% to 3%</v>
      </c>
      <c r="I19" s="220" t="str">
        <v>TCA Amendments</v>
      </c>
      <c r="J19" s="221" t="str">
        <v xml:space="preserve">XWB MRO -  OWS Support - 97k &amp; EP Pricing
</v>
      </c>
      <c r="K19" s="222">
        <v>2</v>
      </c>
      <c r="L19" s="216" t="str">
        <v/>
      </c>
      <c r="M19" s="212" t="str">
        <v/>
      </c>
      <c r="N19" s="217">
        <v>0</v>
      </c>
      <c r="O19" s="212" t="str">
        <v>Low</v>
      </c>
      <c r="P19" s="218" t="str">
        <v>Low</v>
      </c>
      <c r="Q19" s="218" t="str">
        <v>Hopper</v>
      </c>
      <c r="R19" s="109"/>
      <c r="S19" s="153">
        <v>170</v>
      </c>
      <c r="T19" s="155"/>
      <c r="U19" s="155"/>
      <c r="V19" s="155">
        <f t="shared" si="0"/>
        <v>0</v>
      </c>
      <c r="W19" s="90"/>
      <c r="Y19" s="180">
        <v>0</v>
      </c>
      <c r="Z19" s="180">
        <v>0</v>
      </c>
      <c r="AA19" s="180">
        <v>0</v>
      </c>
      <c r="AB19" s="180">
        <v>0</v>
      </c>
      <c r="AC19" s="180">
        <v>0</v>
      </c>
      <c r="AD19" s="180">
        <v>0</v>
      </c>
      <c r="AE19" s="180">
        <v>0</v>
      </c>
      <c r="AF19" s="180">
        <v>0</v>
      </c>
      <c r="AG19" s="180">
        <v>0</v>
      </c>
      <c r="AH19" s="180">
        <v>0</v>
      </c>
      <c r="AI19" s="180">
        <v>0</v>
      </c>
      <c r="AJ19" s="180">
        <v>0</v>
      </c>
      <c r="AK19" s="180">
        <v>0</v>
      </c>
      <c r="AL19" s="180">
        <v>0</v>
      </c>
      <c r="AM19" s="180">
        <v>0</v>
      </c>
      <c r="AN19" s="180">
        <v>0</v>
      </c>
      <c r="AO19" s="180">
        <v>0</v>
      </c>
      <c r="AP19" s="180">
        <v>0</v>
      </c>
      <c r="AQ19" s="180">
        <v>0</v>
      </c>
      <c r="AR19" s="180">
        <v>0</v>
      </c>
      <c r="AS19" s="180">
        <v>0</v>
      </c>
      <c r="AT19" s="180">
        <v>0</v>
      </c>
      <c r="AU19" s="180">
        <v>0</v>
      </c>
      <c r="AV19" s="180">
        <v>0</v>
      </c>
      <c r="AW19" s="180">
        <v>0</v>
      </c>
      <c r="AX19" s="180">
        <v>0</v>
      </c>
      <c r="AY19" s="90"/>
      <c r="AZ19" s="180">
        <v>0</v>
      </c>
      <c r="BA19" s="180">
        <v>0</v>
      </c>
      <c r="BB19" s="180">
        <v>0</v>
      </c>
      <c r="BC19" s="180">
        <v>0</v>
      </c>
      <c r="BD19" s="180">
        <v>0</v>
      </c>
      <c r="BE19" s="180">
        <v>0</v>
      </c>
      <c r="BF19" s="180">
        <v>0</v>
      </c>
      <c r="BG19" s="111"/>
      <c r="BH19" s="90"/>
      <c r="BI19" s="180">
        <v>0</v>
      </c>
      <c r="BJ19" s="180">
        <v>0</v>
      </c>
      <c r="BK19" s="180">
        <v>0</v>
      </c>
      <c r="BL19" s="90"/>
      <c r="BN19" s="90"/>
      <c r="BO19" s="112">
        <v>1</v>
      </c>
      <c r="BP19" s="112">
        <v>1</v>
      </c>
      <c r="BQ19" s="112">
        <v>1</v>
      </c>
      <c r="BR19" s="112">
        <v>1</v>
      </c>
      <c r="BS19" s="112">
        <v>1</v>
      </c>
      <c r="BT19" s="112">
        <v>1</v>
      </c>
      <c r="BU19" s="112">
        <v>1</v>
      </c>
      <c r="BV19" s="112">
        <v>1</v>
      </c>
      <c r="BW19" s="112">
        <v>1</v>
      </c>
      <c r="BX19" s="112">
        <v>1</v>
      </c>
      <c r="BY19" s="112">
        <v>1</v>
      </c>
      <c r="BZ19" s="112">
        <v>1</v>
      </c>
      <c r="CA19" s="112">
        <v>1</v>
      </c>
      <c r="CB19" s="112">
        <v>1</v>
      </c>
      <c r="CC19" s="112">
        <v>1</v>
      </c>
      <c r="CD19" s="112">
        <v>1</v>
      </c>
      <c r="CE19" s="112">
        <v>1</v>
      </c>
      <c r="CF19" s="178"/>
    </row>
    <row r="20" spans="2:84" ht="15" customHeight="1" x14ac:dyDescent="0.3">
      <c r="B20" s="90"/>
      <c r="C20" s="212">
        <f t="shared" si="1"/>
        <v>6</v>
      </c>
      <c r="D20" s="212" t="str">
        <v>IDK</v>
      </c>
      <c r="E20" s="212" t="str">
        <v>Trent XWB-84</v>
      </c>
      <c r="F20" s="212" t="str">
        <v>Emirates</v>
      </c>
      <c r="G20" s="212" t="str">
        <v>MEA</v>
      </c>
      <c r="H20" s="219" t="str">
        <v>Introduce Precedent Matrix</v>
      </c>
      <c r="I20" s="220" t="str">
        <v>TCA Amendments</v>
      </c>
      <c r="J20" s="221" t="str">
        <v xml:space="preserve">XWB MRO -  OWS Support - 97k &amp; EP Pricing
</v>
      </c>
      <c r="K20" s="222">
        <v>2</v>
      </c>
      <c r="L20" s="216" t="str">
        <v/>
      </c>
      <c r="M20" s="212" t="str">
        <v/>
      </c>
      <c r="N20" s="217">
        <v>0</v>
      </c>
      <c r="O20" s="212" t="str">
        <v>Low</v>
      </c>
      <c r="P20" s="218" t="str">
        <v>Med</v>
      </c>
      <c r="Q20" s="218" t="str">
        <v>Hopper</v>
      </c>
      <c r="R20" s="109"/>
      <c r="S20" s="153">
        <v>50</v>
      </c>
      <c r="T20" s="153"/>
      <c r="U20" s="153"/>
      <c r="V20" s="153">
        <f t="shared" si="0"/>
        <v>0</v>
      </c>
      <c r="W20" s="90"/>
      <c r="Y20" s="180">
        <v>0</v>
      </c>
      <c r="Z20" s="180">
        <v>0</v>
      </c>
      <c r="AA20" s="180">
        <v>0</v>
      </c>
      <c r="AB20" s="180">
        <v>0</v>
      </c>
      <c r="AC20" s="180">
        <v>0</v>
      </c>
      <c r="AD20" s="180">
        <v>0</v>
      </c>
      <c r="AE20" s="180">
        <v>0</v>
      </c>
      <c r="AF20" s="180">
        <v>0</v>
      </c>
      <c r="AG20" s="180">
        <v>0</v>
      </c>
      <c r="AH20" s="180">
        <v>0</v>
      </c>
      <c r="AI20" s="180">
        <v>0</v>
      </c>
      <c r="AJ20" s="180">
        <v>0</v>
      </c>
      <c r="AK20" s="180">
        <v>0</v>
      </c>
      <c r="AL20" s="180">
        <v>0</v>
      </c>
      <c r="AM20" s="180">
        <v>0</v>
      </c>
      <c r="AN20" s="180">
        <v>0</v>
      </c>
      <c r="AO20" s="180">
        <v>0</v>
      </c>
      <c r="AP20" s="180">
        <v>0</v>
      </c>
      <c r="AQ20" s="180">
        <v>0</v>
      </c>
      <c r="AR20" s="180">
        <v>0</v>
      </c>
      <c r="AS20" s="180">
        <v>0</v>
      </c>
      <c r="AT20" s="180">
        <v>0</v>
      </c>
      <c r="AU20" s="180">
        <v>0</v>
      </c>
      <c r="AV20" s="180">
        <v>0</v>
      </c>
      <c r="AW20" s="180">
        <v>0</v>
      </c>
      <c r="AX20" s="180">
        <v>0</v>
      </c>
      <c r="AY20" s="90"/>
      <c r="AZ20" s="180">
        <v>0</v>
      </c>
      <c r="BA20" s="180">
        <v>0</v>
      </c>
      <c r="BB20" s="180">
        <v>0</v>
      </c>
      <c r="BC20" s="180">
        <v>0</v>
      </c>
      <c r="BD20" s="180">
        <v>0</v>
      </c>
      <c r="BE20" s="180">
        <v>0</v>
      </c>
      <c r="BF20" s="180">
        <v>0</v>
      </c>
      <c r="BG20" s="181"/>
      <c r="BH20" s="90"/>
      <c r="BI20" s="180">
        <v>0</v>
      </c>
      <c r="BJ20" s="180">
        <v>0</v>
      </c>
      <c r="BK20" s="180">
        <v>0</v>
      </c>
      <c r="BL20" s="90"/>
      <c r="BN20" s="90"/>
      <c r="BO20" s="112">
        <v>1</v>
      </c>
      <c r="BP20" s="112">
        <v>1</v>
      </c>
      <c r="BQ20" s="112">
        <v>1</v>
      </c>
      <c r="BR20" s="112">
        <v>1</v>
      </c>
      <c r="BS20" s="112">
        <v>1</v>
      </c>
      <c r="BT20" s="112">
        <v>1</v>
      </c>
      <c r="BU20" s="112">
        <v>1</v>
      </c>
      <c r="BV20" s="112">
        <v>1</v>
      </c>
      <c r="BW20" s="112">
        <v>1</v>
      </c>
      <c r="BX20" s="112">
        <v>1</v>
      </c>
      <c r="BY20" s="112">
        <v>1</v>
      </c>
      <c r="BZ20" s="112">
        <v>1</v>
      </c>
      <c r="CA20" s="112">
        <v>1</v>
      </c>
      <c r="CB20" s="112">
        <v>1</v>
      </c>
      <c r="CC20" s="112">
        <v>1</v>
      </c>
      <c r="CD20" s="112">
        <v>1</v>
      </c>
      <c r="CE20" s="112">
        <v>1</v>
      </c>
      <c r="CF20" s="178"/>
    </row>
    <row r="21" spans="2:84" ht="15" customHeight="1" x14ac:dyDescent="0.3">
      <c r="B21" s="90"/>
      <c r="C21" s="212">
        <f t="shared" si="1"/>
        <v>7</v>
      </c>
      <c r="D21" s="212" t="str">
        <v>Selassi</v>
      </c>
      <c r="E21" s="212" t="str">
        <v>Trent XWB-84</v>
      </c>
      <c r="F21" s="212" t="str">
        <v>Ethiopia</v>
      </c>
      <c r="G21" s="212" t="str">
        <v>MEA</v>
      </c>
      <c r="H21" s="212" t="str">
        <v xml:space="preserve">SPE Pull forward </v>
      </c>
      <c r="I21" s="212" t="str">
        <v>TCA Amendments</v>
      </c>
      <c r="J21" s="214" t="str">
        <v>AOG Risk</v>
      </c>
      <c r="K21" s="223">
        <v>1</v>
      </c>
      <c r="L21" s="216" t="str">
        <v>yes</v>
      </c>
      <c r="M21" s="212">
        <v>1</v>
      </c>
      <c r="N21" s="217">
        <v>0.49</v>
      </c>
      <c r="O21" s="212" t="str">
        <v>Low</v>
      </c>
      <c r="P21" s="218" t="str">
        <v>Low</v>
      </c>
      <c r="Q21" s="218" t="str">
        <v>Completed</v>
      </c>
      <c r="R21" s="109"/>
      <c r="S21" s="156">
        <v>10</v>
      </c>
      <c r="T21" s="169">
        <v>1</v>
      </c>
      <c r="U21" s="169">
        <v>1</v>
      </c>
      <c r="V21" s="153">
        <f t="shared" si="0"/>
        <v>2</v>
      </c>
      <c r="W21" s="90"/>
      <c r="Y21" s="180">
        <v>0</v>
      </c>
      <c r="Z21" s="180">
        <v>0</v>
      </c>
      <c r="AA21" s="180">
        <v>0</v>
      </c>
      <c r="AB21" s="180">
        <v>0</v>
      </c>
      <c r="AC21" s="180">
        <v>0</v>
      </c>
      <c r="AD21" s="180">
        <v>0</v>
      </c>
      <c r="AE21" s="180">
        <v>0</v>
      </c>
      <c r="AF21" s="180">
        <v>0</v>
      </c>
      <c r="AG21" s="180">
        <v>0</v>
      </c>
      <c r="AH21" s="180">
        <v>0</v>
      </c>
      <c r="AI21" s="180">
        <v>0</v>
      </c>
      <c r="AJ21" s="180">
        <v>0</v>
      </c>
      <c r="AK21" s="180">
        <v>0</v>
      </c>
      <c r="AL21" s="180">
        <v>0</v>
      </c>
      <c r="AM21" s="180">
        <v>0</v>
      </c>
      <c r="AN21" s="180">
        <v>0</v>
      </c>
      <c r="AO21" s="180">
        <v>0</v>
      </c>
      <c r="AP21" s="180">
        <v>0</v>
      </c>
      <c r="AQ21" s="180">
        <v>0</v>
      </c>
      <c r="AR21" s="180">
        <v>0</v>
      </c>
      <c r="AS21" s="180">
        <v>0</v>
      </c>
      <c r="AT21" s="180">
        <v>0</v>
      </c>
      <c r="AU21" s="180">
        <v>0</v>
      </c>
      <c r="AV21" s="180">
        <v>0</v>
      </c>
      <c r="AW21" s="180">
        <v>0</v>
      </c>
      <c r="AX21" s="180">
        <v>0</v>
      </c>
      <c r="AY21" s="90"/>
      <c r="AZ21" s="180">
        <v>0</v>
      </c>
      <c r="BA21" s="180">
        <v>0</v>
      </c>
      <c r="BB21" s="180">
        <v>0</v>
      </c>
      <c r="BC21" s="180">
        <v>0</v>
      </c>
      <c r="BD21" s="180">
        <v>0</v>
      </c>
      <c r="BE21" s="180">
        <v>0</v>
      </c>
      <c r="BF21" s="180">
        <v>0</v>
      </c>
      <c r="BG21" s="181"/>
      <c r="BH21" s="90"/>
      <c r="BI21" s="180">
        <v>0</v>
      </c>
      <c r="BJ21" s="180">
        <v>0</v>
      </c>
      <c r="BK21" s="180">
        <v>0</v>
      </c>
      <c r="BL21" s="90"/>
      <c r="BN21" s="90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2"/>
      <c r="CB21" s="112"/>
      <c r="CC21" s="112"/>
      <c r="CD21" s="112"/>
      <c r="CE21" s="112"/>
      <c r="CF21" s="178"/>
    </row>
    <row r="22" spans="2:84" ht="15" customHeight="1" x14ac:dyDescent="0.3">
      <c r="B22" s="90"/>
      <c r="C22" s="212">
        <f t="shared" si="1"/>
        <v>8</v>
      </c>
      <c r="D22" s="212" t="str">
        <v>Selassi</v>
      </c>
      <c r="E22" s="212" t="str">
        <v>Trent XWB-84</v>
      </c>
      <c r="F22" s="212" t="str">
        <v>Ethiopia</v>
      </c>
      <c r="G22" s="212" t="str">
        <v>MEA</v>
      </c>
      <c r="H22" s="212" t="str">
        <v xml:space="preserve">Incremental SPE </v>
      </c>
      <c r="I22" s="212" t="str">
        <v>SPE increase</v>
      </c>
      <c r="J22" s="214" t="str">
        <v>2 Addition a/c</v>
      </c>
      <c r="K22" s="223">
        <v>1</v>
      </c>
      <c r="L22" s="216" t="str">
        <v>yes</v>
      </c>
      <c r="M22" s="212">
        <v>1</v>
      </c>
      <c r="N22" s="217">
        <v>0</v>
      </c>
      <c r="O22" s="212" t="str">
        <v>High</v>
      </c>
      <c r="P22" s="218" t="str">
        <v>Low</v>
      </c>
      <c r="Q22" s="218" t="str">
        <v>Negotiations</v>
      </c>
      <c r="R22" s="109"/>
      <c r="S22" s="157">
        <v>0</v>
      </c>
      <c r="T22" s="157">
        <v>0</v>
      </c>
      <c r="U22" s="157">
        <v>0</v>
      </c>
      <c r="V22" s="154">
        <v>0</v>
      </c>
      <c r="W22" s="90"/>
      <c r="Y22" s="180">
        <v>0</v>
      </c>
      <c r="Z22" s="180">
        <v>0</v>
      </c>
      <c r="AA22" s="180">
        <v>0</v>
      </c>
      <c r="AB22" s="180">
        <v>0</v>
      </c>
      <c r="AC22" s="180">
        <v>0</v>
      </c>
      <c r="AD22" s="180">
        <v>0</v>
      </c>
      <c r="AE22" s="180">
        <v>0</v>
      </c>
      <c r="AF22" s="180">
        <v>0</v>
      </c>
      <c r="AG22" s="180">
        <v>0</v>
      </c>
      <c r="AH22" s="180">
        <v>0</v>
      </c>
      <c r="AI22" s="180">
        <v>0</v>
      </c>
      <c r="AJ22" s="180">
        <v>0</v>
      </c>
      <c r="AK22" s="180">
        <v>0</v>
      </c>
      <c r="AL22" s="180">
        <v>0</v>
      </c>
      <c r="AM22" s="180">
        <v>0</v>
      </c>
      <c r="AN22" s="180">
        <v>0</v>
      </c>
      <c r="AO22" s="180">
        <v>0</v>
      </c>
      <c r="AP22" s="180">
        <v>0</v>
      </c>
      <c r="AQ22" s="180">
        <v>0</v>
      </c>
      <c r="AR22" s="180">
        <v>0</v>
      </c>
      <c r="AS22" s="180">
        <v>0</v>
      </c>
      <c r="AT22" s="180">
        <v>0</v>
      </c>
      <c r="AU22" s="180">
        <v>0</v>
      </c>
      <c r="AV22" s="180">
        <v>0</v>
      </c>
      <c r="AW22" s="180">
        <v>0</v>
      </c>
      <c r="AX22" s="180">
        <v>0</v>
      </c>
      <c r="AY22" s="90"/>
      <c r="AZ22" s="180">
        <v>0</v>
      </c>
      <c r="BA22" s="180">
        <v>0</v>
      </c>
      <c r="BB22" s="180">
        <v>0</v>
      </c>
      <c r="BC22" s="180">
        <v>0</v>
      </c>
      <c r="BD22" s="180">
        <v>0</v>
      </c>
      <c r="BE22" s="180">
        <v>0</v>
      </c>
      <c r="BF22" s="180">
        <v>0</v>
      </c>
      <c r="BG22" s="111"/>
      <c r="BH22" s="90"/>
      <c r="BI22" s="180">
        <v>0</v>
      </c>
      <c r="BJ22" s="180">
        <v>0</v>
      </c>
      <c r="BK22" s="180">
        <v>0</v>
      </c>
      <c r="BL22" s="90"/>
      <c r="BN22" s="90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2"/>
      <c r="CC22" s="112"/>
      <c r="CD22" s="112"/>
      <c r="CE22" s="112"/>
      <c r="CF22" s="178"/>
    </row>
    <row r="23" spans="2:84" ht="15" customHeight="1" x14ac:dyDescent="0.3">
      <c r="B23" s="90"/>
      <c r="C23" s="212">
        <f t="shared" si="1"/>
        <v>9</v>
      </c>
      <c r="D23" s="212" t="str">
        <v>Selassi</v>
      </c>
      <c r="E23" s="212" t="str">
        <v>Trent 1000</v>
      </c>
      <c r="F23" s="212" t="str">
        <v>Ethiopia</v>
      </c>
      <c r="G23" s="212" t="str">
        <v>MEA</v>
      </c>
      <c r="H23" s="212" t="str">
        <v xml:space="preserve">Incremental SPE </v>
      </c>
      <c r="I23" s="212" t="str">
        <v>SPE increase</v>
      </c>
      <c r="J23" s="214" t="str">
        <v>Campaign</v>
      </c>
      <c r="K23" s="223">
        <v>1</v>
      </c>
      <c r="L23" s="216" t="str">
        <v>yes</v>
      </c>
      <c r="M23" s="212" t="str">
        <v/>
      </c>
      <c r="N23" s="217">
        <v>0.54</v>
      </c>
      <c r="O23" s="212" t="str">
        <v>Med</v>
      </c>
      <c r="P23" s="218" t="str">
        <v>Low</v>
      </c>
      <c r="Q23" s="218" t="str">
        <v>Hopper</v>
      </c>
      <c r="R23" s="109"/>
      <c r="S23" s="156">
        <v>33</v>
      </c>
      <c r="T23" s="156">
        <f>S23/12</f>
        <v>2.75</v>
      </c>
      <c r="U23" s="156">
        <f>S23/12</f>
        <v>2.75</v>
      </c>
      <c r="V23" s="153">
        <v>5.5</v>
      </c>
      <c r="W23" s="90"/>
      <c r="Y23" s="180">
        <v>0</v>
      </c>
      <c r="Z23" s="180">
        <v>0</v>
      </c>
      <c r="AA23" s="180">
        <v>0</v>
      </c>
      <c r="AB23" s="180">
        <v>0</v>
      </c>
      <c r="AC23" s="180">
        <v>0</v>
      </c>
      <c r="AD23" s="180">
        <v>0</v>
      </c>
      <c r="AE23" s="180">
        <v>0</v>
      </c>
      <c r="AF23" s="180">
        <v>0</v>
      </c>
      <c r="AG23" s="180">
        <v>0</v>
      </c>
      <c r="AH23" s="180">
        <v>0</v>
      </c>
      <c r="AI23" s="180">
        <v>0</v>
      </c>
      <c r="AJ23" s="180">
        <v>0</v>
      </c>
      <c r="AK23" s="180">
        <v>0</v>
      </c>
      <c r="AL23" s="180">
        <v>0</v>
      </c>
      <c r="AM23" s="180">
        <v>0</v>
      </c>
      <c r="AN23" s="180">
        <v>0</v>
      </c>
      <c r="AO23" s="180">
        <v>0</v>
      </c>
      <c r="AP23" s="180">
        <v>0</v>
      </c>
      <c r="AQ23" s="180">
        <v>0</v>
      </c>
      <c r="AR23" s="180">
        <v>0</v>
      </c>
      <c r="AS23" s="180">
        <v>0</v>
      </c>
      <c r="AT23" s="180">
        <v>0</v>
      </c>
      <c r="AU23" s="180">
        <v>0</v>
      </c>
      <c r="AV23" s="180">
        <v>0</v>
      </c>
      <c r="AW23" s="180">
        <v>0</v>
      </c>
      <c r="AX23" s="180">
        <v>0</v>
      </c>
      <c r="AY23" s="90"/>
      <c r="AZ23" s="180">
        <v>0</v>
      </c>
      <c r="BA23" s="180">
        <v>0</v>
      </c>
      <c r="BB23" s="180">
        <v>0</v>
      </c>
      <c r="BC23" s="180">
        <v>0</v>
      </c>
      <c r="BD23" s="180">
        <v>0</v>
      </c>
      <c r="BE23" s="180">
        <v>0</v>
      </c>
      <c r="BF23" s="180">
        <v>0</v>
      </c>
      <c r="BG23" s="181"/>
      <c r="BH23" s="90"/>
      <c r="BI23" s="180">
        <v>0</v>
      </c>
      <c r="BJ23" s="180">
        <v>0</v>
      </c>
      <c r="BK23" s="180">
        <v>0</v>
      </c>
      <c r="BL23" s="90"/>
      <c r="BN23" s="90"/>
      <c r="BO23" s="112"/>
      <c r="BP23" s="112"/>
      <c r="BQ23" s="112"/>
      <c r="BR23" s="112"/>
      <c r="BS23" s="112"/>
      <c r="BT23" s="112"/>
      <c r="BU23" s="112"/>
      <c r="BV23" s="112"/>
      <c r="BW23" s="112"/>
      <c r="BX23" s="112"/>
      <c r="BY23" s="112"/>
      <c r="BZ23" s="112"/>
      <c r="CA23" s="112"/>
      <c r="CB23" s="112"/>
      <c r="CC23" s="112"/>
      <c r="CD23" s="112"/>
      <c r="CE23" s="112"/>
      <c r="CF23" s="178"/>
    </row>
    <row r="24" spans="2:84" ht="15" customHeight="1" x14ac:dyDescent="0.3">
      <c r="B24" s="90"/>
      <c r="C24" s="212">
        <f t="shared" si="1"/>
        <v>10</v>
      </c>
      <c r="D24" s="212" t="str">
        <v>Selassi</v>
      </c>
      <c r="E24" s="212" t="str">
        <v>Trent 1000</v>
      </c>
      <c r="F24" s="212" t="str">
        <v>Ethiopia</v>
      </c>
      <c r="G24" s="212" t="str">
        <v>MEA</v>
      </c>
      <c r="H24" s="212" t="str">
        <v>Min Term Extension (life)</v>
      </c>
      <c r="I24" s="212" t="str">
        <v>Term Extension</v>
      </c>
      <c r="J24" s="214" t="str">
        <v>Campaign</v>
      </c>
      <c r="K24" s="223">
        <v>1</v>
      </c>
      <c r="L24" s="216" t="str">
        <v/>
      </c>
      <c r="M24" s="212" t="str">
        <v/>
      </c>
      <c r="N24" s="217">
        <v>0.54</v>
      </c>
      <c r="O24" s="212" t="str">
        <v>Med</v>
      </c>
      <c r="P24" s="218" t="str">
        <v>Med</v>
      </c>
      <c r="Q24" s="218" t="str">
        <v>Hopper</v>
      </c>
      <c r="R24" s="109"/>
      <c r="S24" s="156">
        <v>43</v>
      </c>
      <c r="T24" s="156">
        <v>5.92</v>
      </c>
      <c r="U24" s="156">
        <v>0</v>
      </c>
      <c r="V24" s="153">
        <f t="shared" si="0"/>
        <v>5.92</v>
      </c>
      <c r="W24" s="90"/>
      <c r="Y24" s="180">
        <v>0</v>
      </c>
      <c r="Z24" s="180">
        <v>0</v>
      </c>
      <c r="AA24" s="180">
        <v>0</v>
      </c>
      <c r="AB24" s="180">
        <v>0</v>
      </c>
      <c r="AC24" s="180">
        <v>0</v>
      </c>
      <c r="AD24" s="180">
        <v>0</v>
      </c>
      <c r="AE24" s="180">
        <v>0</v>
      </c>
      <c r="AF24" s="180">
        <v>0</v>
      </c>
      <c r="AG24" s="180">
        <v>0</v>
      </c>
      <c r="AH24" s="180">
        <v>0</v>
      </c>
      <c r="AI24" s="180">
        <v>0</v>
      </c>
      <c r="AJ24" s="180">
        <v>0</v>
      </c>
      <c r="AK24" s="180">
        <v>0</v>
      </c>
      <c r="AL24" s="180">
        <v>0</v>
      </c>
      <c r="AM24" s="180">
        <v>0</v>
      </c>
      <c r="AN24" s="180">
        <v>0</v>
      </c>
      <c r="AO24" s="180">
        <v>0</v>
      </c>
      <c r="AP24" s="180">
        <v>0</v>
      </c>
      <c r="AQ24" s="180">
        <v>0</v>
      </c>
      <c r="AR24" s="180">
        <v>0</v>
      </c>
      <c r="AS24" s="180">
        <v>0</v>
      </c>
      <c r="AT24" s="180">
        <v>0</v>
      </c>
      <c r="AU24" s="180">
        <v>0</v>
      </c>
      <c r="AV24" s="180">
        <v>0</v>
      </c>
      <c r="AW24" s="180">
        <v>0</v>
      </c>
      <c r="AX24" s="180">
        <v>0</v>
      </c>
      <c r="AY24" s="90"/>
      <c r="AZ24" s="180">
        <v>0</v>
      </c>
      <c r="BA24" s="180">
        <v>0</v>
      </c>
      <c r="BB24" s="180">
        <v>0</v>
      </c>
      <c r="BC24" s="180">
        <v>0</v>
      </c>
      <c r="BD24" s="180">
        <v>0</v>
      </c>
      <c r="BE24" s="180">
        <v>0</v>
      </c>
      <c r="BF24" s="180">
        <v>0</v>
      </c>
      <c r="BG24" s="111"/>
      <c r="BH24" s="90"/>
      <c r="BI24" s="180">
        <v>0</v>
      </c>
      <c r="BJ24" s="180">
        <v>0</v>
      </c>
      <c r="BK24" s="180">
        <v>0</v>
      </c>
      <c r="BL24" s="90"/>
      <c r="BN24" s="90"/>
      <c r="BO24" s="112"/>
      <c r="BP24" s="112"/>
      <c r="BQ24" s="112"/>
      <c r="BR24" s="112"/>
      <c r="BS24" s="112"/>
      <c r="BT24" s="112"/>
      <c r="BU24" s="112"/>
      <c r="BV24" s="112"/>
      <c r="BW24" s="112"/>
      <c r="BX24" s="112"/>
      <c r="BY24" s="112"/>
      <c r="BZ24" s="112"/>
      <c r="CA24" s="112"/>
      <c r="CB24" s="112"/>
      <c r="CC24" s="112"/>
      <c r="CD24" s="112"/>
      <c r="CE24" s="112"/>
      <c r="CF24" s="178"/>
    </row>
    <row r="25" spans="2:84" ht="15" customHeight="1" x14ac:dyDescent="0.3">
      <c r="B25" s="90"/>
      <c r="C25" s="212">
        <f t="shared" si="1"/>
        <v>11</v>
      </c>
      <c r="D25" s="212" t="str">
        <v>Selassi II</v>
      </c>
      <c r="E25" s="212" t="str">
        <v>Trent XWB-84</v>
      </c>
      <c r="F25" s="212" t="str">
        <v>Ethiopia</v>
      </c>
      <c r="G25" s="212" t="str">
        <v>MEA</v>
      </c>
      <c r="H25" s="212" t="str">
        <v>Min Term Extension</v>
      </c>
      <c r="I25" s="212" t="str">
        <v>Term Extension</v>
      </c>
      <c r="J25" s="214" t="str">
        <v>Campaign</v>
      </c>
      <c r="K25" s="223">
        <v>1</v>
      </c>
      <c r="L25" s="216" t="str">
        <v/>
      </c>
      <c r="M25" s="212" t="str">
        <v/>
      </c>
      <c r="N25" s="217">
        <v>0.49</v>
      </c>
      <c r="O25" s="212" t="str">
        <v>Med</v>
      </c>
      <c r="P25" s="218" t="str">
        <v>Med</v>
      </c>
      <c r="Q25" s="218" t="str">
        <v>Hopper</v>
      </c>
      <c r="R25" s="109"/>
      <c r="S25" s="156">
        <v>30</v>
      </c>
      <c r="T25" s="156">
        <v>0</v>
      </c>
      <c r="U25" s="156">
        <v>30</v>
      </c>
      <c r="V25" s="153">
        <f t="shared" si="0"/>
        <v>30</v>
      </c>
      <c r="W25" s="90"/>
      <c r="Y25" s="180">
        <v>0</v>
      </c>
      <c r="Z25" s="180">
        <v>0</v>
      </c>
      <c r="AA25" s="180">
        <v>0</v>
      </c>
      <c r="AB25" s="180">
        <v>0</v>
      </c>
      <c r="AC25" s="180">
        <v>0</v>
      </c>
      <c r="AD25" s="180">
        <v>0</v>
      </c>
      <c r="AE25" s="180">
        <v>0</v>
      </c>
      <c r="AF25" s="180">
        <v>0</v>
      </c>
      <c r="AG25" s="180">
        <v>0</v>
      </c>
      <c r="AH25" s="180">
        <v>0</v>
      </c>
      <c r="AI25" s="180">
        <v>0</v>
      </c>
      <c r="AJ25" s="180">
        <v>0</v>
      </c>
      <c r="AK25" s="180">
        <v>0</v>
      </c>
      <c r="AL25" s="180">
        <v>0</v>
      </c>
      <c r="AM25" s="180">
        <v>0</v>
      </c>
      <c r="AN25" s="180">
        <v>0</v>
      </c>
      <c r="AO25" s="180">
        <v>0</v>
      </c>
      <c r="AP25" s="180">
        <v>0</v>
      </c>
      <c r="AQ25" s="180">
        <v>0</v>
      </c>
      <c r="AR25" s="180">
        <v>0</v>
      </c>
      <c r="AS25" s="180">
        <v>0</v>
      </c>
      <c r="AT25" s="180">
        <v>0</v>
      </c>
      <c r="AU25" s="180">
        <v>0</v>
      </c>
      <c r="AV25" s="180">
        <v>0</v>
      </c>
      <c r="AW25" s="180">
        <v>0</v>
      </c>
      <c r="AX25" s="180">
        <v>0</v>
      </c>
      <c r="AY25" s="90"/>
      <c r="AZ25" s="180">
        <v>0</v>
      </c>
      <c r="BA25" s="180">
        <v>0</v>
      </c>
      <c r="BB25" s="180">
        <v>0</v>
      </c>
      <c r="BC25" s="180">
        <v>0</v>
      </c>
      <c r="BD25" s="180">
        <v>0</v>
      </c>
      <c r="BE25" s="180">
        <v>0</v>
      </c>
      <c r="BF25" s="180">
        <v>0</v>
      </c>
      <c r="BG25" s="111"/>
      <c r="BH25" s="90"/>
      <c r="BI25" s="180">
        <v>0</v>
      </c>
      <c r="BJ25" s="180">
        <v>0</v>
      </c>
      <c r="BK25" s="180">
        <v>0</v>
      </c>
      <c r="BL25" s="90"/>
      <c r="BN25" s="90"/>
      <c r="BO25" s="112"/>
      <c r="BP25" s="112"/>
      <c r="BQ25" s="112"/>
      <c r="BR25" s="112"/>
      <c r="BS25" s="112"/>
      <c r="BT25" s="112"/>
      <c r="BU25" s="112"/>
      <c r="BV25" s="112"/>
      <c r="BW25" s="112"/>
      <c r="BX25" s="112"/>
      <c r="BY25" s="112"/>
      <c r="BZ25" s="112"/>
      <c r="CA25" s="112"/>
      <c r="CB25" s="112"/>
      <c r="CC25" s="112"/>
      <c r="CD25" s="112"/>
      <c r="CE25" s="112"/>
      <c r="CF25" s="178"/>
    </row>
    <row r="26" spans="2:84" ht="15" customHeight="1" x14ac:dyDescent="0.3">
      <c r="B26" s="90"/>
      <c r="C26" s="212">
        <f t="shared" si="1"/>
        <v>12</v>
      </c>
      <c r="D26" s="212" t="str">
        <v>Selassi II</v>
      </c>
      <c r="E26" s="212" t="str">
        <v>Trent XWB-84</v>
      </c>
      <c r="F26" s="212" t="str">
        <v>Ethiopia</v>
      </c>
      <c r="G26" s="212" t="str">
        <v>MEA</v>
      </c>
      <c r="H26" s="212" t="str">
        <v>Increase escalation</v>
      </c>
      <c r="I26" s="212" t="str">
        <v>TCA Amendments</v>
      </c>
      <c r="J26" s="214" t="str">
        <v>Campaign</v>
      </c>
      <c r="K26" s="223">
        <v>1</v>
      </c>
      <c r="L26" s="216" t="str">
        <v/>
      </c>
      <c r="M26" s="212" t="str">
        <v/>
      </c>
      <c r="N26" s="217">
        <v>0.49</v>
      </c>
      <c r="O26" s="212" t="str">
        <v>Low</v>
      </c>
      <c r="P26" s="218" t="str">
        <v>Low</v>
      </c>
      <c r="Q26" s="218" t="str">
        <v>Hopper</v>
      </c>
      <c r="R26" s="109"/>
      <c r="S26" s="156">
        <v>11.84</v>
      </c>
      <c r="T26" s="156">
        <v>2.3679999999999999</v>
      </c>
      <c r="U26" s="156">
        <v>2.3679999999999999</v>
      </c>
      <c r="V26" s="153">
        <f t="shared" si="0"/>
        <v>4.7359999999999998</v>
      </c>
      <c r="W26" s="90"/>
      <c r="Y26" s="180">
        <v>0</v>
      </c>
      <c r="Z26" s="180">
        <v>0</v>
      </c>
      <c r="AA26" s="180">
        <v>0</v>
      </c>
      <c r="AB26" s="180">
        <v>0</v>
      </c>
      <c r="AC26" s="180">
        <v>0</v>
      </c>
      <c r="AD26" s="180">
        <v>0</v>
      </c>
      <c r="AE26" s="180">
        <v>0</v>
      </c>
      <c r="AF26" s="180">
        <v>0</v>
      </c>
      <c r="AG26" s="180">
        <v>0</v>
      </c>
      <c r="AH26" s="180">
        <v>0</v>
      </c>
      <c r="AI26" s="180">
        <v>0</v>
      </c>
      <c r="AJ26" s="180">
        <v>0</v>
      </c>
      <c r="AK26" s="180">
        <v>0</v>
      </c>
      <c r="AL26" s="180">
        <v>0</v>
      </c>
      <c r="AM26" s="180">
        <v>0</v>
      </c>
      <c r="AN26" s="180">
        <v>0</v>
      </c>
      <c r="AO26" s="180">
        <v>0</v>
      </c>
      <c r="AP26" s="180">
        <v>0</v>
      </c>
      <c r="AQ26" s="180">
        <v>0</v>
      </c>
      <c r="AR26" s="180">
        <v>0</v>
      </c>
      <c r="AS26" s="180">
        <v>0</v>
      </c>
      <c r="AT26" s="180">
        <v>0</v>
      </c>
      <c r="AU26" s="180">
        <v>0</v>
      </c>
      <c r="AV26" s="180">
        <v>0</v>
      </c>
      <c r="AW26" s="180">
        <v>0</v>
      </c>
      <c r="AX26" s="180">
        <v>0</v>
      </c>
      <c r="AY26" s="90"/>
      <c r="AZ26" s="180">
        <v>0</v>
      </c>
      <c r="BA26" s="180">
        <v>0</v>
      </c>
      <c r="BB26" s="180">
        <v>0</v>
      </c>
      <c r="BC26" s="180">
        <v>0</v>
      </c>
      <c r="BD26" s="180">
        <v>0</v>
      </c>
      <c r="BE26" s="180">
        <v>0</v>
      </c>
      <c r="BF26" s="180">
        <v>0</v>
      </c>
      <c r="BG26" s="111"/>
      <c r="BH26" s="90"/>
      <c r="BI26" s="180">
        <v>0</v>
      </c>
      <c r="BJ26" s="180">
        <v>0</v>
      </c>
      <c r="BK26" s="180">
        <v>0</v>
      </c>
      <c r="BL26" s="90"/>
      <c r="BN26" s="90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78"/>
    </row>
    <row r="27" spans="2:84" ht="15" customHeight="1" x14ac:dyDescent="0.3">
      <c r="B27" s="90"/>
      <c r="C27" s="212">
        <f t="shared" si="1"/>
        <v>13</v>
      </c>
      <c r="D27" s="212" t="str">
        <v>Selassi II</v>
      </c>
      <c r="E27" s="212" t="str">
        <v>Trent XWB-84</v>
      </c>
      <c r="F27" s="212" t="str">
        <v>Ethiopia</v>
      </c>
      <c r="G27" s="212" t="str">
        <v>MEA</v>
      </c>
      <c r="H27" s="212" t="str">
        <v>Credit Back Removal</v>
      </c>
      <c r="I27" s="212" t="str">
        <v>TCA Amendments</v>
      </c>
      <c r="J27" s="214" t="str">
        <v>Campaign</v>
      </c>
      <c r="K27" s="223">
        <v>1</v>
      </c>
      <c r="L27" s="216" t="str">
        <v/>
      </c>
      <c r="M27" s="212" t="str">
        <v/>
      </c>
      <c r="N27" s="217">
        <v>0.49</v>
      </c>
      <c r="O27" s="212" t="str">
        <v>Med</v>
      </c>
      <c r="P27" s="218" t="str">
        <v>Med</v>
      </c>
      <c r="Q27" s="218" t="str">
        <v>Hopper</v>
      </c>
      <c r="R27" s="109"/>
      <c r="S27" s="156">
        <v>4.4400000000000004</v>
      </c>
      <c r="T27" s="156">
        <v>1.48</v>
      </c>
      <c r="U27" s="156">
        <v>1.48</v>
      </c>
      <c r="V27" s="153">
        <f t="shared" si="0"/>
        <v>2.96</v>
      </c>
      <c r="W27" s="90"/>
      <c r="Y27" s="180">
        <v>0</v>
      </c>
      <c r="Z27" s="180">
        <v>0</v>
      </c>
      <c r="AA27" s="180">
        <v>0</v>
      </c>
      <c r="AB27" s="180">
        <v>0</v>
      </c>
      <c r="AC27" s="180">
        <v>0</v>
      </c>
      <c r="AD27" s="180">
        <v>0</v>
      </c>
      <c r="AE27" s="180">
        <v>0</v>
      </c>
      <c r="AF27" s="180">
        <v>0</v>
      </c>
      <c r="AG27" s="180">
        <v>0</v>
      </c>
      <c r="AH27" s="180">
        <v>0</v>
      </c>
      <c r="AI27" s="180">
        <v>0</v>
      </c>
      <c r="AJ27" s="180">
        <v>0</v>
      </c>
      <c r="AK27" s="180">
        <v>0</v>
      </c>
      <c r="AL27" s="180">
        <v>0</v>
      </c>
      <c r="AM27" s="180">
        <v>0</v>
      </c>
      <c r="AN27" s="180">
        <v>0</v>
      </c>
      <c r="AO27" s="180">
        <v>0</v>
      </c>
      <c r="AP27" s="180">
        <v>0</v>
      </c>
      <c r="AQ27" s="180">
        <v>0</v>
      </c>
      <c r="AR27" s="180">
        <v>0</v>
      </c>
      <c r="AS27" s="180">
        <v>0</v>
      </c>
      <c r="AT27" s="180">
        <v>0</v>
      </c>
      <c r="AU27" s="180">
        <v>0</v>
      </c>
      <c r="AV27" s="180">
        <v>0</v>
      </c>
      <c r="AW27" s="180">
        <v>0</v>
      </c>
      <c r="AX27" s="180">
        <v>0</v>
      </c>
      <c r="AY27" s="90"/>
      <c r="AZ27" s="180">
        <v>0</v>
      </c>
      <c r="BA27" s="180">
        <v>0</v>
      </c>
      <c r="BB27" s="180">
        <v>0</v>
      </c>
      <c r="BC27" s="180">
        <v>0</v>
      </c>
      <c r="BD27" s="180">
        <v>0</v>
      </c>
      <c r="BE27" s="180">
        <v>0</v>
      </c>
      <c r="BF27" s="180">
        <v>0</v>
      </c>
      <c r="BG27" s="181"/>
      <c r="BH27" s="90"/>
      <c r="BI27" s="180">
        <v>0</v>
      </c>
      <c r="BJ27" s="180">
        <v>0</v>
      </c>
      <c r="BK27" s="180">
        <v>0</v>
      </c>
      <c r="BL27" s="90"/>
      <c r="BN27" s="90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112"/>
      <c r="CE27" s="112"/>
      <c r="CF27" s="178"/>
    </row>
    <row r="28" spans="2:84" ht="15" customHeight="1" x14ac:dyDescent="0.3">
      <c r="B28" s="90"/>
      <c r="C28" s="224">
        <f t="shared" si="1"/>
        <v>14</v>
      </c>
      <c r="D28" s="224" t="str">
        <v>Burgundy</v>
      </c>
      <c r="E28" s="224" t="str">
        <v>Trent XWB-97</v>
      </c>
      <c r="F28" s="224" t="str">
        <v>Qatar</v>
      </c>
      <c r="G28" s="224" t="str">
        <v>MEA</v>
      </c>
      <c r="H28" s="224" t="str">
        <v>SPE Pull-forward</v>
      </c>
      <c r="I28" s="224" t="str">
        <v>TCA Amendments</v>
      </c>
      <c r="J28" s="225" t="str">
        <v>Increased SPE Discount</v>
      </c>
      <c r="K28" s="226">
        <v>1</v>
      </c>
      <c r="L28" s="227" t="str">
        <v>yes</v>
      </c>
      <c r="M28" s="224" t="str">
        <v/>
      </c>
      <c r="N28" s="228">
        <v>0.87</v>
      </c>
      <c r="O28" s="224" t="str">
        <v>High</v>
      </c>
      <c r="P28" s="229" t="str">
        <v>Low</v>
      </c>
      <c r="Q28" s="229" t="str">
        <v>Completed</v>
      </c>
      <c r="R28" s="286"/>
      <c r="S28" s="158">
        <v>90</v>
      </c>
      <c r="T28" s="158">
        <v>0</v>
      </c>
      <c r="U28" s="158">
        <v>0</v>
      </c>
      <c r="V28" s="158">
        <f t="shared" si="0"/>
        <v>0</v>
      </c>
      <c r="W28" s="90"/>
      <c r="Y28" s="180">
        <v>0</v>
      </c>
      <c r="Z28" s="180">
        <v>0</v>
      </c>
      <c r="AA28" s="180">
        <v>0</v>
      </c>
      <c r="AB28" s="180">
        <v>0</v>
      </c>
      <c r="AC28" s="180">
        <v>0</v>
      </c>
      <c r="AD28" s="180">
        <v>0</v>
      </c>
      <c r="AE28" s="180">
        <v>0</v>
      </c>
      <c r="AF28" s="180">
        <v>0</v>
      </c>
      <c r="AG28" s="180">
        <v>0</v>
      </c>
      <c r="AH28" s="180">
        <v>0</v>
      </c>
      <c r="AI28" s="180">
        <v>0</v>
      </c>
      <c r="AJ28" s="180">
        <v>0</v>
      </c>
      <c r="AK28" s="180">
        <v>0</v>
      </c>
      <c r="AL28" s="180">
        <v>0</v>
      </c>
      <c r="AM28" s="180">
        <v>0</v>
      </c>
      <c r="AN28" s="180">
        <v>0</v>
      </c>
      <c r="AO28" s="180">
        <v>0</v>
      </c>
      <c r="AP28" s="180">
        <v>0</v>
      </c>
      <c r="AQ28" s="180">
        <v>0</v>
      </c>
      <c r="AR28" s="180">
        <v>0</v>
      </c>
      <c r="AS28" s="180">
        <v>0</v>
      </c>
      <c r="AT28" s="180">
        <v>0</v>
      </c>
      <c r="AU28" s="180">
        <v>0</v>
      </c>
      <c r="AV28" s="180">
        <v>0</v>
      </c>
      <c r="AW28" s="180">
        <v>0</v>
      </c>
      <c r="AX28" s="180">
        <v>0</v>
      </c>
      <c r="AY28" s="90"/>
      <c r="AZ28" s="180">
        <v>0</v>
      </c>
      <c r="BA28" s="180">
        <v>0</v>
      </c>
      <c r="BB28" s="180">
        <v>0</v>
      </c>
      <c r="BC28" s="180">
        <v>0</v>
      </c>
      <c r="BD28" s="180">
        <v>0</v>
      </c>
      <c r="BE28" s="180">
        <v>0</v>
      </c>
      <c r="BF28" s="180">
        <v>0</v>
      </c>
      <c r="BG28" s="111"/>
      <c r="BH28" s="90"/>
      <c r="BI28" s="180">
        <v>0</v>
      </c>
      <c r="BJ28" s="180">
        <v>0</v>
      </c>
      <c r="BK28" s="180">
        <v>0</v>
      </c>
      <c r="BL28" s="90"/>
      <c r="BN28" s="90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112"/>
      <c r="CE28" s="112"/>
      <c r="CF28" s="178"/>
    </row>
    <row r="29" spans="2:84" ht="15" customHeight="1" x14ac:dyDescent="0.3">
      <c r="B29" s="90"/>
      <c r="C29" s="212">
        <f t="shared" si="1"/>
        <v>15</v>
      </c>
      <c r="D29" s="212" t="str">
        <v>Burgundy II</v>
      </c>
      <c r="E29" s="212" t="str">
        <v>Trent XWB-84</v>
      </c>
      <c r="F29" s="212" t="str">
        <v>Qatar</v>
      </c>
      <c r="G29" s="212" t="str">
        <v>MEA</v>
      </c>
      <c r="H29" s="212" t="str">
        <v>Exit for convenience removal -84</v>
      </c>
      <c r="I29" s="212" t="str">
        <v>TCA Amendments</v>
      </c>
      <c r="J29" s="214" t="str">
        <v xml:space="preserve">Term Extension </v>
      </c>
      <c r="K29" s="223">
        <v>1</v>
      </c>
      <c r="L29" s="216" t="str">
        <v/>
      </c>
      <c r="M29" s="212" t="str">
        <v/>
      </c>
      <c r="N29" s="217">
        <v>0.77</v>
      </c>
      <c r="O29" s="212" t="str">
        <v>High</v>
      </c>
      <c r="P29" s="218" t="str">
        <v>High</v>
      </c>
      <c r="Q29" s="218" t="str">
        <v>Contracting</v>
      </c>
      <c r="R29" s="109"/>
      <c r="S29" s="156">
        <v>68.08</v>
      </c>
      <c r="T29" s="156">
        <v>68.08</v>
      </c>
      <c r="U29" s="156">
        <v>0</v>
      </c>
      <c r="V29" s="153">
        <f t="shared" si="0"/>
        <v>68.08</v>
      </c>
      <c r="W29" s="90"/>
      <c r="Y29" s="180">
        <v>0</v>
      </c>
      <c r="Z29" s="180">
        <v>0</v>
      </c>
      <c r="AA29" s="180">
        <v>0</v>
      </c>
      <c r="AB29" s="180">
        <v>0</v>
      </c>
      <c r="AC29" s="180">
        <v>0</v>
      </c>
      <c r="AD29" s="180">
        <v>0</v>
      </c>
      <c r="AE29" s="180">
        <v>0</v>
      </c>
      <c r="AF29" s="180">
        <v>0</v>
      </c>
      <c r="AG29" s="180">
        <v>0</v>
      </c>
      <c r="AH29" s="180">
        <v>0</v>
      </c>
      <c r="AI29" s="180">
        <v>0</v>
      </c>
      <c r="AJ29" s="180">
        <v>0</v>
      </c>
      <c r="AK29" s="180">
        <v>0</v>
      </c>
      <c r="AL29" s="180">
        <v>0</v>
      </c>
      <c r="AM29" s="180">
        <v>0</v>
      </c>
      <c r="AN29" s="180">
        <v>0</v>
      </c>
      <c r="AO29" s="180">
        <v>0</v>
      </c>
      <c r="AP29" s="180">
        <v>0</v>
      </c>
      <c r="AQ29" s="180">
        <v>0</v>
      </c>
      <c r="AR29" s="180">
        <v>0</v>
      </c>
      <c r="AS29" s="180">
        <v>0</v>
      </c>
      <c r="AT29" s="180">
        <v>0</v>
      </c>
      <c r="AU29" s="180">
        <v>0</v>
      </c>
      <c r="AV29" s="180">
        <v>0</v>
      </c>
      <c r="AW29" s="180">
        <v>0</v>
      </c>
      <c r="AX29" s="180">
        <v>0</v>
      </c>
      <c r="AY29" s="90"/>
      <c r="AZ29" s="180">
        <v>0</v>
      </c>
      <c r="BA29" s="180">
        <v>0</v>
      </c>
      <c r="BB29" s="180">
        <v>0</v>
      </c>
      <c r="BC29" s="180">
        <v>0</v>
      </c>
      <c r="BD29" s="180">
        <v>0</v>
      </c>
      <c r="BE29" s="180">
        <v>0</v>
      </c>
      <c r="BF29" s="180">
        <v>0</v>
      </c>
      <c r="BG29" s="181"/>
      <c r="BH29" s="90"/>
      <c r="BI29" s="180">
        <v>0</v>
      </c>
      <c r="BJ29" s="180">
        <v>0</v>
      </c>
      <c r="BK29" s="180">
        <v>0</v>
      </c>
      <c r="BL29" s="90"/>
      <c r="BN29" s="90"/>
      <c r="BO29" s="172">
        <v>1</v>
      </c>
      <c r="BP29" s="172">
        <v>1</v>
      </c>
      <c r="BQ29" s="172">
        <v>1</v>
      </c>
      <c r="BR29" s="172">
        <v>1</v>
      </c>
      <c r="BS29" s="172">
        <v>1</v>
      </c>
      <c r="BT29" s="172">
        <v>1</v>
      </c>
      <c r="BU29" s="172">
        <v>1</v>
      </c>
      <c r="BV29" s="172">
        <v>1</v>
      </c>
      <c r="BW29" s="172">
        <v>1</v>
      </c>
      <c r="BX29" s="172">
        <v>1</v>
      </c>
      <c r="BY29" s="172">
        <v>1</v>
      </c>
      <c r="BZ29" s="172">
        <v>1</v>
      </c>
      <c r="CA29" s="172">
        <v>1</v>
      </c>
      <c r="CB29" s="172">
        <v>1</v>
      </c>
      <c r="CC29" s="172">
        <v>1</v>
      </c>
      <c r="CD29" s="172">
        <v>1</v>
      </c>
      <c r="CE29" s="172">
        <v>1</v>
      </c>
      <c r="CF29" s="178"/>
    </row>
    <row r="30" spans="2:84" ht="15" customHeight="1" x14ac:dyDescent="0.3">
      <c r="B30" s="90"/>
      <c r="C30" s="212">
        <f t="shared" si="1"/>
        <v>16</v>
      </c>
      <c r="D30" s="212" t="str">
        <v>Burgundy III</v>
      </c>
      <c r="E30" s="212" t="str">
        <v>Trent XWB-97</v>
      </c>
      <c r="F30" s="212" t="str">
        <v>Qatar</v>
      </c>
      <c r="G30" s="212" t="str">
        <v>MEA</v>
      </c>
      <c r="H30" s="212" t="str">
        <v>Exit for convenience removal -97</v>
      </c>
      <c r="I30" s="212" t="str">
        <v>TCA Amendments</v>
      </c>
      <c r="J30" s="214" t="str">
        <v xml:space="preserve">Term Extension </v>
      </c>
      <c r="K30" s="223">
        <v>2</v>
      </c>
      <c r="L30" s="216" t="str">
        <v/>
      </c>
      <c r="M30" s="212" t="str">
        <v/>
      </c>
      <c r="N30" s="217">
        <v>0.87</v>
      </c>
      <c r="O30" s="212" t="str">
        <v>Low</v>
      </c>
      <c r="P30" s="218" t="str">
        <v>High</v>
      </c>
      <c r="Q30" s="218" t="str">
        <v>Hopper</v>
      </c>
      <c r="R30" s="109"/>
      <c r="S30" s="156">
        <v>45.88</v>
      </c>
      <c r="T30" s="156">
        <v>0</v>
      </c>
      <c r="U30" s="156">
        <v>45.88</v>
      </c>
      <c r="V30" s="153">
        <f t="shared" si="0"/>
        <v>45.88</v>
      </c>
      <c r="W30" s="90"/>
      <c r="Y30" s="180">
        <v>0</v>
      </c>
      <c r="Z30" s="180">
        <v>0</v>
      </c>
      <c r="AA30" s="180">
        <v>0</v>
      </c>
      <c r="AB30" s="180">
        <v>0</v>
      </c>
      <c r="AC30" s="180">
        <v>0</v>
      </c>
      <c r="AD30" s="180">
        <v>0</v>
      </c>
      <c r="AE30" s="180">
        <v>0</v>
      </c>
      <c r="AF30" s="180">
        <v>0</v>
      </c>
      <c r="AG30" s="180">
        <v>0</v>
      </c>
      <c r="AH30" s="180">
        <v>0</v>
      </c>
      <c r="AI30" s="180">
        <v>0</v>
      </c>
      <c r="AJ30" s="180">
        <v>0</v>
      </c>
      <c r="AK30" s="180">
        <v>0</v>
      </c>
      <c r="AL30" s="180">
        <v>0</v>
      </c>
      <c r="AM30" s="180">
        <v>0</v>
      </c>
      <c r="AN30" s="180">
        <v>0</v>
      </c>
      <c r="AO30" s="180">
        <v>0</v>
      </c>
      <c r="AP30" s="180">
        <v>0</v>
      </c>
      <c r="AQ30" s="180">
        <v>0</v>
      </c>
      <c r="AR30" s="180">
        <v>0</v>
      </c>
      <c r="AS30" s="180">
        <v>0</v>
      </c>
      <c r="AT30" s="180">
        <v>0</v>
      </c>
      <c r="AU30" s="180">
        <v>0</v>
      </c>
      <c r="AV30" s="180">
        <v>0</v>
      </c>
      <c r="AW30" s="180">
        <v>0</v>
      </c>
      <c r="AX30" s="180">
        <v>0</v>
      </c>
      <c r="AY30" s="90"/>
      <c r="AZ30" s="180">
        <v>0</v>
      </c>
      <c r="BA30" s="180">
        <v>0</v>
      </c>
      <c r="BB30" s="180">
        <v>0</v>
      </c>
      <c r="BC30" s="180">
        <v>0</v>
      </c>
      <c r="BD30" s="180">
        <v>0</v>
      </c>
      <c r="BE30" s="180">
        <v>0</v>
      </c>
      <c r="BF30" s="180">
        <v>0</v>
      </c>
      <c r="BG30" s="181"/>
      <c r="BH30" s="90"/>
      <c r="BI30" s="180">
        <v>0</v>
      </c>
      <c r="BJ30" s="180">
        <v>0</v>
      </c>
      <c r="BK30" s="180">
        <v>0</v>
      </c>
      <c r="BL30" s="90"/>
      <c r="BN30" s="90"/>
      <c r="BO30" s="112"/>
      <c r="BP30" s="112"/>
      <c r="BQ30" s="112"/>
      <c r="BR30" s="112"/>
      <c r="BS30" s="112"/>
      <c r="BT30" s="112"/>
      <c r="BU30" s="112"/>
      <c r="BV30" s="112"/>
      <c r="BW30" s="112"/>
      <c r="BX30" s="112"/>
      <c r="BY30" s="112"/>
      <c r="BZ30" s="112"/>
      <c r="CA30" s="112"/>
      <c r="CB30" s="112"/>
      <c r="CC30" s="112"/>
      <c r="CD30" s="112"/>
      <c r="CE30" s="112"/>
      <c r="CF30" s="178"/>
    </row>
    <row r="31" spans="2:84" ht="15" customHeight="1" thickBot="1" x14ac:dyDescent="0.35">
      <c r="B31" s="90"/>
      <c r="C31" s="213">
        <f t="shared" si="1"/>
        <v>17</v>
      </c>
      <c r="D31" s="213" t="str">
        <v>QA</v>
      </c>
      <c r="E31" s="213" t="str">
        <v>Trent 500</v>
      </c>
      <c r="F31" s="230" t="str">
        <v>Qatar Amiri</v>
      </c>
      <c r="G31" s="213" t="str">
        <v>MEA</v>
      </c>
      <c r="H31" s="213" t="str">
        <v>Sell 1 x SPE</v>
      </c>
      <c r="I31" s="213" t="str">
        <v>SPE increase</v>
      </c>
      <c r="J31" s="231" t="str">
        <v>Upsell</v>
      </c>
      <c r="K31" s="232">
        <v>1</v>
      </c>
      <c r="L31" s="233" t="str">
        <v>yes</v>
      </c>
      <c r="M31" s="230">
        <v>1</v>
      </c>
      <c r="N31" s="234">
        <v>0</v>
      </c>
      <c r="O31" s="213" t="str">
        <v>Med</v>
      </c>
      <c r="P31" s="235" t="str">
        <v>Med</v>
      </c>
      <c r="Q31" s="236" t="str">
        <v>Contracting</v>
      </c>
      <c r="R31" s="121"/>
      <c r="S31" s="159">
        <v>7.5</v>
      </c>
      <c r="T31" s="159">
        <v>5</v>
      </c>
      <c r="U31" s="159">
        <v>0</v>
      </c>
      <c r="V31" s="160">
        <f t="shared" si="0"/>
        <v>5</v>
      </c>
      <c r="W31" s="90"/>
      <c r="Y31" s="180">
        <v>0</v>
      </c>
      <c r="Z31" s="180">
        <v>0</v>
      </c>
      <c r="AA31" s="180">
        <v>0</v>
      </c>
      <c r="AB31" s="180">
        <v>0</v>
      </c>
      <c r="AC31" s="180">
        <v>0</v>
      </c>
      <c r="AD31" s="180">
        <v>0</v>
      </c>
      <c r="AE31" s="180">
        <v>0</v>
      </c>
      <c r="AF31" s="180">
        <v>0</v>
      </c>
      <c r="AG31" s="180">
        <v>0</v>
      </c>
      <c r="AH31" s="180">
        <v>0</v>
      </c>
      <c r="AI31" s="180">
        <v>0</v>
      </c>
      <c r="AJ31" s="180">
        <v>0</v>
      </c>
      <c r="AK31" s="180">
        <v>0</v>
      </c>
      <c r="AL31" s="180">
        <v>0</v>
      </c>
      <c r="AM31" s="180">
        <v>0</v>
      </c>
      <c r="AN31" s="180">
        <v>0</v>
      </c>
      <c r="AO31" s="180">
        <v>0</v>
      </c>
      <c r="AP31" s="180">
        <v>0</v>
      </c>
      <c r="AQ31" s="180">
        <v>0</v>
      </c>
      <c r="AR31" s="180">
        <v>0</v>
      </c>
      <c r="AS31" s="180">
        <v>0</v>
      </c>
      <c r="AT31" s="180">
        <v>0</v>
      </c>
      <c r="AU31" s="180">
        <v>0</v>
      </c>
      <c r="AV31" s="180">
        <v>0</v>
      </c>
      <c r="AW31" s="180">
        <v>0</v>
      </c>
      <c r="AX31" s="180">
        <v>0</v>
      </c>
      <c r="AY31" s="90"/>
      <c r="AZ31" s="180">
        <v>0</v>
      </c>
      <c r="BA31" s="180">
        <v>0</v>
      </c>
      <c r="BB31" s="180">
        <v>0</v>
      </c>
      <c r="BC31" s="180">
        <v>0</v>
      </c>
      <c r="BD31" s="180">
        <v>0</v>
      </c>
      <c r="BE31" s="180">
        <v>0</v>
      </c>
      <c r="BF31" s="180">
        <v>0</v>
      </c>
      <c r="BG31" s="181"/>
      <c r="BH31" s="90"/>
      <c r="BI31" s="180">
        <v>0</v>
      </c>
      <c r="BJ31" s="180">
        <v>0</v>
      </c>
      <c r="BK31" s="180">
        <v>0</v>
      </c>
      <c r="BL31" s="90"/>
      <c r="BN31" s="90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78"/>
    </row>
    <row r="32" spans="2:84" ht="15" customHeight="1" thickBot="1" x14ac:dyDescent="0.35">
      <c r="B32" s="90"/>
      <c r="C32" s="237">
        <f t="shared" si="1"/>
        <v>18</v>
      </c>
      <c r="D32" s="238" t="str">
        <v>Horus</v>
      </c>
      <c r="E32" s="238" t="str">
        <v>Trent 1000</v>
      </c>
      <c r="F32" s="238" t="str">
        <v>Egypt</v>
      </c>
      <c r="G32" s="238" t="str">
        <v>MEA</v>
      </c>
      <c r="H32" s="238" t="str">
        <v>Correct the CRP!!</v>
      </c>
      <c r="I32" s="238" t="str">
        <v>TCA Amendments</v>
      </c>
      <c r="J32" s="239" t="str">
        <v>Min Term extension</v>
      </c>
      <c r="K32" s="240">
        <v>2</v>
      </c>
      <c r="L32" s="241" t="str">
        <v/>
      </c>
      <c r="M32" s="238" t="str">
        <v/>
      </c>
      <c r="N32" s="242">
        <v>0.18</v>
      </c>
      <c r="O32" s="238" t="str">
        <v>Med</v>
      </c>
      <c r="P32" s="243" t="str">
        <v>Low</v>
      </c>
      <c r="Q32" s="243" t="str">
        <v>ICT</v>
      </c>
      <c r="R32" s="119"/>
      <c r="S32" s="161">
        <v>0</v>
      </c>
      <c r="T32" s="161">
        <v>0</v>
      </c>
      <c r="U32" s="161">
        <v>0</v>
      </c>
      <c r="V32" s="162">
        <f t="shared" si="0"/>
        <v>0</v>
      </c>
      <c r="W32" s="90"/>
      <c r="Y32" s="180">
        <v>0</v>
      </c>
      <c r="Z32" s="180">
        <v>0</v>
      </c>
      <c r="AA32" s="180">
        <v>0</v>
      </c>
      <c r="AB32" s="180">
        <v>0</v>
      </c>
      <c r="AC32" s="180">
        <v>0</v>
      </c>
      <c r="AD32" s="180">
        <v>0</v>
      </c>
      <c r="AE32" s="180">
        <v>0</v>
      </c>
      <c r="AF32" s="180">
        <v>0</v>
      </c>
      <c r="AG32" s="180">
        <v>0</v>
      </c>
      <c r="AH32" s="180">
        <v>0</v>
      </c>
      <c r="AI32" s="180">
        <v>0</v>
      </c>
      <c r="AJ32" s="180">
        <v>0</v>
      </c>
      <c r="AK32" s="180">
        <v>0</v>
      </c>
      <c r="AL32" s="180">
        <v>0</v>
      </c>
      <c r="AM32" s="180">
        <v>0</v>
      </c>
      <c r="AN32" s="180">
        <v>0</v>
      </c>
      <c r="AO32" s="180">
        <v>0</v>
      </c>
      <c r="AP32" s="180">
        <v>0</v>
      </c>
      <c r="AQ32" s="180">
        <v>0</v>
      </c>
      <c r="AR32" s="180">
        <v>0</v>
      </c>
      <c r="AS32" s="180">
        <v>0</v>
      </c>
      <c r="AT32" s="180">
        <v>0</v>
      </c>
      <c r="AU32" s="180">
        <v>0</v>
      </c>
      <c r="AV32" s="180">
        <v>0</v>
      </c>
      <c r="AW32" s="180">
        <v>0</v>
      </c>
      <c r="AX32" s="180">
        <v>0</v>
      </c>
      <c r="AY32" s="90"/>
      <c r="AZ32" s="180">
        <v>0</v>
      </c>
      <c r="BA32" s="180">
        <v>0</v>
      </c>
      <c r="BB32" s="180">
        <v>0</v>
      </c>
      <c r="BC32" s="180">
        <v>0</v>
      </c>
      <c r="BD32" s="180">
        <v>0</v>
      </c>
      <c r="BE32" s="180">
        <v>0</v>
      </c>
      <c r="BF32" s="180">
        <v>0</v>
      </c>
      <c r="BG32" s="111"/>
      <c r="BH32" s="90"/>
      <c r="BI32" s="180">
        <v>0</v>
      </c>
      <c r="BJ32" s="180">
        <v>0</v>
      </c>
      <c r="BK32" s="180">
        <v>0</v>
      </c>
      <c r="BL32" s="90"/>
      <c r="BN32" s="90"/>
      <c r="BO32" s="112"/>
      <c r="BP32" s="112"/>
      <c r="BQ32" s="112"/>
      <c r="BR32" s="112"/>
      <c r="BS32" s="112"/>
      <c r="BT32" s="112"/>
      <c r="BU32" s="112"/>
      <c r="BV32" s="112"/>
      <c r="BW32" s="112"/>
      <c r="BX32" s="112"/>
      <c r="BY32" s="112"/>
      <c r="BZ32" s="112"/>
      <c r="CA32" s="112"/>
      <c r="CB32" s="112"/>
      <c r="CC32" s="112"/>
      <c r="CD32" s="112"/>
      <c r="CE32" s="112"/>
      <c r="CF32" s="178"/>
    </row>
    <row r="33" spans="2:84" ht="15" customHeight="1" x14ac:dyDescent="0.3">
      <c r="B33" s="90"/>
      <c r="C33" s="212">
        <f t="shared" si="1"/>
        <v>19</v>
      </c>
      <c r="D33" s="212" t="str">
        <v>Horus II</v>
      </c>
      <c r="E33" s="212" t="str">
        <v>Trent 700</v>
      </c>
      <c r="F33" s="212" t="str">
        <v>Egypt</v>
      </c>
      <c r="G33" s="212" t="str">
        <v>MEA</v>
      </c>
      <c r="H33" s="212" t="str">
        <v xml:space="preserve">Term Extension </v>
      </c>
      <c r="I33" s="212" t="str">
        <v>Term Extension</v>
      </c>
      <c r="J33" s="214" t="str">
        <v>Existing Pricing</v>
      </c>
      <c r="K33" s="244">
        <v>1</v>
      </c>
      <c r="L33" s="216" t="str">
        <v/>
      </c>
      <c r="M33" s="212" t="str">
        <v/>
      </c>
      <c r="N33" s="217">
        <v>0.11</v>
      </c>
      <c r="O33" s="212" t="str">
        <v>High</v>
      </c>
      <c r="P33" s="218" t="str">
        <v>Med</v>
      </c>
      <c r="Q33" s="218" t="str">
        <v>ICT</v>
      </c>
      <c r="R33" s="109"/>
      <c r="S33" s="153">
        <v>7.4</v>
      </c>
      <c r="T33" s="153">
        <v>0</v>
      </c>
      <c r="U33" s="153">
        <v>0</v>
      </c>
      <c r="V33" s="153">
        <f t="shared" si="0"/>
        <v>0</v>
      </c>
      <c r="W33" s="90"/>
      <c r="Y33" s="180">
        <v>0</v>
      </c>
      <c r="Z33" s="180">
        <v>0</v>
      </c>
      <c r="AA33" s="180">
        <v>0</v>
      </c>
      <c r="AB33" s="180">
        <v>0</v>
      </c>
      <c r="AC33" s="180">
        <v>0</v>
      </c>
      <c r="AD33" s="180">
        <v>0</v>
      </c>
      <c r="AE33" s="180">
        <v>0</v>
      </c>
      <c r="AF33" s="180">
        <v>0</v>
      </c>
      <c r="AG33" s="180">
        <v>0</v>
      </c>
      <c r="AH33" s="180">
        <v>0</v>
      </c>
      <c r="AI33" s="180">
        <v>0</v>
      </c>
      <c r="AJ33" s="180">
        <v>0</v>
      </c>
      <c r="AK33" s="180">
        <v>0</v>
      </c>
      <c r="AL33" s="180">
        <v>0</v>
      </c>
      <c r="AM33" s="180">
        <v>0</v>
      </c>
      <c r="AN33" s="180">
        <v>0</v>
      </c>
      <c r="AO33" s="180">
        <v>0</v>
      </c>
      <c r="AP33" s="180">
        <v>0</v>
      </c>
      <c r="AQ33" s="180">
        <v>0</v>
      </c>
      <c r="AR33" s="180">
        <v>0</v>
      </c>
      <c r="AS33" s="180">
        <v>0</v>
      </c>
      <c r="AT33" s="180">
        <v>0</v>
      </c>
      <c r="AU33" s="180">
        <v>0</v>
      </c>
      <c r="AV33" s="180">
        <v>0</v>
      </c>
      <c r="AW33" s="180">
        <v>0</v>
      </c>
      <c r="AX33" s="180">
        <v>0</v>
      </c>
      <c r="AY33" s="90"/>
      <c r="AZ33" s="180">
        <v>0</v>
      </c>
      <c r="BA33" s="180">
        <v>0</v>
      </c>
      <c r="BB33" s="180">
        <v>0</v>
      </c>
      <c r="BC33" s="180">
        <v>0</v>
      </c>
      <c r="BD33" s="180">
        <v>0</v>
      </c>
      <c r="BE33" s="180">
        <v>0</v>
      </c>
      <c r="BF33" s="180">
        <v>0</v>
      </c>
      <c r="BG33" s="181"/>
      <c r="BH33" s="90"/>
      <c r="BI33" s="180">
        <v>0</v>
      </c>
      <c r="BJ33" s="180">
        <v>0</v>
      </c>
      <c r="BK33" s="180">
        <v>0</v>
      </c>
      <c r="BL33" s="90"/>
      <c r="BN33" s="90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112"/>
      <c r="CA33" s="112"/>
      <c r="CB33" s="112"/>
      <c r="CC33" s="112"/>
      <c r="CD33" s="112"/>
      <c r="CE33" s="112"/>
      <c r="CF33" s="178"/>
    </row>
    <row r="34" spans="2:84" ht="15" customHeight="1" x14ac:dyDescent="0.3">
      <c r="B34" s="90"/>
      <c r="C34" s="212">
        <f t="shared" si="1"/>
        <v>20</v>
      </c>
      <c r="D34" s="212" t="str">
        <v>Horus III</v>
      </c>
      <c r="E34" s="212" t="str">
        <v>Trent 1000</v>
      </c>
      <c r="F34" s="245" t="str">
        <v>Egypt</v>
      </c>
      <c r="G34" s="212" t="str">
        <v>MEA</v>
      </c>
      <c r="H34" s="212" t="str">
        <v>Transportation Service Buy Out</v>
      </c>
      <c r="I34" s="212" t="str">
        <v>TCA Amendments</v>
      </c>
      <c r="J34" s="214" t="str">
        <v/>
      </c>
      <c r="K34" s="223">
        <v>2</v>
      </c>
      <c r="L34" s="246" t="str">
        <v/>
      </c>
      <c r="M34" s="245" t="str">
        <v/>
      </c>
      <c r="N34" s="217">
        <v>0.18</v>
      </c>
      <c r="O34" s="212" t="str">
        <v>Low</v>
      </c>
      <c r="P34" s="247" t="str">
        <v>Med</v>
      </c>
      <c r="Q34" s="218" t="str">
        <v xml:space="preserve">Cancelled </v>
      </c>
      <c r="R34" s="109"/>
      <c r="S34" s="156">
        <v>138.24</v>
      </c>
      <c r="T34" s="156">
        <v>0</v>
      </c>
      <c r="U34" s="156">
        <v>20</v>
      </c>
      <c r="V34" s="153">
        <f t="shared" si="0"/>
        <v>20</v>
      </c>
      <c r="W34" s="90"/>
      <c r="Y34" s="180">
        <v>0</v>
      </c>
      <c r="Z34" s="180">
        <v>0</v>
      </c>
      <c r="AA34" s="180">
        <v>0</v>
      </c>
      <c r="AB34" s="180">
        <v>0</v>
      </c>
      <c r="AC34" s="180">
        <v>0</v>
      </c>
      <c r="AD34" s="180">
        <v>0</v>
      </c>
      <c r="AE34" s="180">
        <v>0</v>
      </c>
      <c r="AF34" s="180">
        <v>0</v>
      </c>
      <c r="AG34" s="180">
        <v>0</v>
      </c>
      <c r="AH34" s="180">
        <v>0</v>
      </c>
      <c r="AI34" s="180">
        <v>0</v>
      </c>
      <c r="AJ34" s="180">
        <v>0</v>
      </c>
      <c r="AK34" s="180">
        <v>0</v>
      </c>
      <c r="AL34" s="180">
        <v>0</v>
      </c>
      <c r="AM34" s="180">
        <v>0</v>
      </c>
      <c r="AN34" s="180">
        <v>0</v>
      </c>
      <c r="AO34" s="180">
        <v>0</v>
      </c>
      <c r="AP34" s="180">
        <v>0</v>
      </c>
      <c r="AQ34" s="180">
        <v>0</v>
      </c>
      <c r="AR34" s="180">
        <v>0</v>
      </c>
      <c r="AS34" s="180">
        <v>0</v>
      </c>
      <c r="AT34" s="180">
        <v>0</v>
      </c>
      <c r="AU34" s="180">
        <v>0</v>
      </c>
      <c r="AV34" s="180">
        <v>0</v>
      </c>
      <c r="AW34" s="180">
        <v>0</v>
      </c>
      <c r="AX34" s="180">
        <v>0</v>
      </c>
      <c r="AY34" s="90"/>
      <c r="AZ34" s="180">
        <v>0</v>
      </c>
      <c r="BA34" s="180">
        <v>0</v>
      </c>
      <c r="BB34" s="180">
        <v>0</v>
      </c>
      <c r="BC34" s="180">
        <v>0</v>
      </c>
      <c r="BD34" s="180">
        <v>0</v>
      </c>
      <c r="BE34" s="180">
        <v>0</v>
      </c>
      <c r="BF34" s="180">
        <v>0</v>
      </c>
      <c r="BG34" s="181"/>
      <c r="BH34" s="90"/>
      <c r="BI34" s="180">
        <v>0</v>
      </c>
      <c r="BJ34" s="180">
        <v>0</v>
      </c>
      <c r="BK34" s="180">
        <v>0</v>
      </c>
      <c r="BL34" s="90"/>
      <c r="BN34" s="90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78"/>
    </row>
    <row r="35" spans="2:84" ht="15" customHeight="1" x14ac:dyDescent="0.3">
      <c r="B35" s="90"/>
      <c r="C35" s="212">
        <f t="shared" si="1"/>
        <v>21</v>
      </c>
      <c r="D35" s="212" t="str">
        <v>Horus IV</v>
      </c>
      <c r="E35" s="212" t="str">
        <v>Trent XWB-84</v>
      </c>
      <c r="F35" s="245" t="str">
        <v>Egypt</v>
      </c>
      <c r="G35" s="212" t="str">
        <v>MEA</v>
      </c>
      <c r="H35" s="212" t="str">
        <v>PAS Upsell</v>
      </c>
      <c r="I35" s="212" t="str">
        <v>Service Upsells</v>
      </c>
      <c r="J35" s="214" t="str">
        <v/>
      </c>
      <c r="K35" s="223">
        <v>1</v>
      </c>
      <c r="L35" s="246" t="str">
        <v/>
      </c>
      <c r="M35" s="245" t="str">
        <v/>
      </c>
      <c r="N35" s="217" t="str">
        <v/>
      </c>
      <c r="O35" s="212" t="str">
        <v>Low</v>
      </c>
      <c r="P35" s="247" t="str">
        <v>Low</v>
      </c>
      <c r="Q35" s="218" t="str">
        <v xml:space="preserve">Cancelled </v>
      </c>
      <c r="R35" s="109"/>
      <c r="S35" s="156">
        <v>7.2</v>
      </c>
      <c r="T35" s="156">
        <v>0.6</v>
      </c>
      <c r="U35" s="156">
        <v>0.6</v>
      </c>
      <c r="V35" s="153">
        <f t="shared" si="0"/>
        <v>1.2</v>
      </c>
      <c r="W35" s="90"/>
      <c r="Y35" s="180">
        <v>0</v>
      </c>
      <c r="Z35" s="180">
        <v>0</v>
      </c>
      <c r="AA35" s="180">
        <v>0</v>
      </c>
      <c r="AB35" s="180">
        <v>0</v>
      </c>
      <c r="AC35" s="180">
        <v>0</v>
      </c>
      <c r="AD35" s="180">
        <v>0</v>
      </c>
      <c r="AE35" s="180">
        <v>0</v>
      </c>
      <c r="AF35" s="180">
        <v>0</v>
      </c>
      <c r="AG35" s="180">
        <v>0</v>
      </c>
      <c r="AH35" s="180">
        <v>0</v>
      </c>
      <c r="AI35" s="180">
        <v>0</v>
      </c>
      <c r="AJ35" s="180">
        <v>0</v>
      </c>
      <c r="AK35" s="180">
        <v>0</v>
      </c>
      <c r="AL35" s="180">
        <v>0</v>
      </c>
      <c r="AM35" s="180">
        <v>0</v>
      </c>
      <c r="AN35" s="180">
        <v>0</v>
      </c>
      <c r="AO35" s="180">
        <v>0</v>
      </c>
      <c r="AP35" s="180">
        <v>0</v>
      </c>
      <c r="AQ35" s="180">
        <v>0</v>
      </c>
      <c r="AR35" s="180">
        <v>0</v>
      </c>
      <c r="AS35" s="180">
        <v>0</v>
      </c>
      <c r="AT35" s="180">
        <v>0</v>
      </c>
      <c r="AU35" s="180">
        <v>0</v>
      </c>
      <c r="AV35" s="180">
        <v>0</v>
      </c>
      <c r="AW35" s="180">
        <v>0</v>
      </c>
      <c r="AX35" s="180">
        <v>0</v>
      </c>
      <c r="AY35" s="90"/>
      <c r="AZ35" s="180">
        <v>0</v>
      </c>
      <c r="BA35" s="180">
        <v>0</v>
      </c>
      <c r="BB35" s="180">
        <v>0</v>
      </c>
      <c r="BC35" s="180">
        <v>0</v>
      </c>
      <c r="BD35" s="180">
        <v>0</v>
      </c>
      <c r="BE35" s="180">
        <v>0</v>
      </c>
      <c r="BF35" s="180">
        <v>0</v>
      </c>
      <c r="BG35" s="111"/>
      <c r="BH35" s="90"/>
      <c r="BI35" s="180">
        <v>0</v>
      </c>
      <c r="BJ35" s="180">
        <v>0</v>
      </c>
      <c r="BK35" s="180">
        <v>0</v>
      </c>
      <c r="BL35" s="90"/>
      <c r="BN35" s="90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78"/>
    </row>
    <row r="36" spans="2:84" ht="15" customHeight="1" x14ac:dyDescent="0.3">
      <c r="B36" s="90"/>
      <c r="C36" s="212">
        <f t="shared" si="1"/>
        <v>22</v>
      </c>
      <c r="D36" s="212" t="str">
        <v>Turk</v>
      </c>
      <c r="E36" s="212" t="str">
        <v>Trent 700</v>
      </c>
      <c r="F36" s="245" t="str">
        <v>Turkmenistan</v>
      </c>
      <c r="G36" s="212" t="str">
        <v>MEA</v>
      </c>
      <c r="H36" s="212" t="str">
        <v>SelectCare Upsell</v>
      </c>
      <c r="I36" s="212" t="str">
        <v>Service Upsells</v>
      </c>
      <c r="J36" s="248" t="str">
        <v/>
      </c>
      <c r="K36" s="220">
        <v>2</v>
      </c>
      <c r="L36" s="246" t="str">
        <v/>
      </c>
      <c r="M36" s="245" t="str">
        <v/>
      </c>
      <c r="N36" s="217" t="str">
        <v/>
      </c>
      <c r="O36" s="212" t="str">
        <v>Low</v>
      </c>
      <c r="P36" s="247" t="str">
        <v>Med</v>
      </c>
      <c r="Q36" s="218" t="str">
        <v xml:space="preserve">Cancelled </v>
      </c>
      <c r="R36" s="109"/>
      <c r="S36" s="156">
        <v>30</v>
      </c>
      <c r="T36" s="156">
        <v>0</v>
      </c>
      <c r="U36" s="156">
        <v>7.5</v>
      </c>
      <c r="V36" s="153">
        <f t="shared" si="0"/>
        <v>7.5</v>
      </c>
      <c r="W36" s="90"/>
      <c r="Y36" s="180">
        <v>0</v>
      </c>
      <c r="Z36" s="180">
        <v>0</v>
      </c>
      <c r="AA36" s="180">
        <v>0</v>
      </c>
      <c r="AB36" s="180">
        <v>0</v>
      </c>
      <c r="AC36" s="180">
        <v>0</v>
      </c>
      <c r="AD36" s="180">
        <v>0</v>
      </c>
      <c r="AE36" s="180">
        <v>0</v>
      </c>
      <c r="AF36" s="180">
        <v>0</v>
      </c>
      <c r="AG36" s="180">
        <v>0</v>
      </c>
      <c r="AH36" s="180">
        <v>0</v>
      </c>
      <c r="AI36" s="180">
        <v>0</v>
      </c>
      <c r="AJ36" s="180">
        <v>0</v>
      </c>
      <c r="AK36" s="180">
        <v>0</v>
      </c>
      <c r="AL36" s="180">
        <v>0</v>
      </c>
      <c r="AM36" s="180">
        <v>0</v>
      </c>
      <c r="AN36" s="180">
        <v>0</v>
      </c>
      <c r="AO36" s="180">
        <v>0</v>
      </c>
      <c r="AP36" s="180">
        <v>0</v>
      </c>
      <c r="AQ36" s="180">
        <v>0</v>
      </c>
      <c r="AR36" s="180">
        <v>0</v>
      </c>
      <c r="AS36" s="180">
        <v>0</v>
      </c>
      <c r="AT36" s="180">
        <v>0</v>
      </c>
      <c r="AU36" s="180">
        <v>0</v>
      </c>
      <c r="AV36" s="180">
        <v>0</v>
      </c>
      <c r="AW36" s="180">
        <v>0</v>
      </c>
      <c r="AX36" s="180">
        <v>0</v>
      </c>
      <c r="AY36" s="90"/>
      <c r="AZ36" s="180">
        <v>0</v>
      </c>
      <c r="BA36" s="180">
        <v>0</v>
      </c>
      <c r="BB36" s="180">
        <v>0</v>
      </c>
      <c r="BC36" s="180">
        <v>0</v>
      </c>
      <c r="BD36" s="180">
        <v>0</v>
      </c>
      <c r="BE36" s="180">
        <v>0</v>
      </c>
      <c r="BF36" s="180">
        <v>0</v>
      </c>
      <c r="BG36" s="181"/>
      <c r="BH36" s="90"/>
      <c r="BI36" s="180">
        <v>0</v>
      </c>
      <c r="BJ36" s="180">
        <v>0</v>
      </c>
      <c r="BK36" s="180">
        <v>0</v>
      </c>
      <c r="BL36" s="90"/>
      <c r="BN36" s="90"/>
      <c r="BO36" s="112"/>
      <c r="BP36" s="112"/>
      <c r="BQ36" s="112"/>
      <c r="BR36" s="112"/>
      <c r="BS36" s="112"/>
      <c r="BT36" s="112"/>
      <c r="BU36" s="112"/>
      <c r="BV36" s="112"/>
      <c r="BW36" s="112"/>
      <c r="BX36" s="112"/>
      <c r="BY36" s="112"/>
      <c r="BZ36" s="112"/>
      <c r="CA36" s="112"/>
      <c r="CB36" s="112"/>
      <c r="CC36" s="112"/>
      <c r="CD36" s="112"/>
      <c r="CE36" s="112"/>
      <c r="CF36" s="178"/>
    </row>
    <row r="37" spans="2:84" ht="15" customHeight="1" x14ac:dyDescent="0.3">
      <c r="B37" s="90"/>
      <c r="C37" s="212">
        <f t="shared" si="1"/>
        <v>23</v>
      </c>
      <c r="D37" s="212" t="str">
        <v>Qanot</v>
      </c>
      <c r="E37" s="212" t="str">
        <v>Trent 700</v>
      </c>
      <c r="F37" s="245" t="str">
        <v>Qanot Sharq</v>
      </c>
      <c r="G37" s="212" t="str">
        <v>MEA</v>
      </c>
      <c r="H37" s="212" t="str">
        <v>TCA Life Upsell 2 x A330CEO</v>
      </c>
      <c r="I37" s="212" t="str">
        <v>New a/c</v>
      </c>
      <c r="J37" s="214" t="str">
        <v/>
      </c>
      <c r="K37" s="223">
        <v>2</v>
      </c>
      <c r="L37" s="246" t="str">
        <v/>
      </c>
      <c r="M37" s="245" t="str">
        <v/>
      </c>
      <c r="N37" s="217" t="str">
        <v/>
      </c>
      <c r="O37" s="212" t="str">
        <v>Low</v>
      </c>
      <c r="P37" s="218" t="str">
        <v>Med</v>
      </c>
      <c r="Q37" s="218" t="str">
        <v xml:space="preserve">Cancelled </v>
      </c>
      <c r="R37" s="109"/>
      <c r="S37" s="156">
        <v>36</v>
      </c>
      <c r="T37" s="156">
        <v>0</v>
      </c>
      <c r="U37" s="156">
        <v>0</v>
      </c>
      <c r="V37" s="153">
        <f t="shared" si="0"/>
        <v>0</v>
      </c>
      <c r="W37" s="90"/>
      <c r="Y37" s="180">
        <v>0</v>
      </c>
      <c r="Z37" s="180">
        <v>0</v>
      </c>
      <c r="AA37" s="180">
        <v>0</v>
      </c>
      <c r="AB37" s="180">
        <v>0</v>
      </c>
      <c r="AC37" s="180">
        <v>0</v>
      </c>
      <c r="AD37" s="180">
        <v>0</v>
      </c>
      <c r="AE37" s="180">
        <v>0</v>
      </c>
      <c r="AF37" s="180">
        <v>0</v>
      </c>
      <c r="AG37" s="180">
        <v>0</v>
      </c>
      <c r="AH37" s="180">
        <v>0</v>
      </c>
      <c r="AI37" s="180">
        <v>0</v>
      </c>
      <c r="AJ37" s="180">
        <v>0</v>
      </c>
      <c r="AK37" s="180">
        <v>0</v>
      </c>
      <c r="AL37" s="180">
        <v>0</v>
      </c>
      <c r="AM37" s="180">
        <v>0</v>
      </c>
      <c r="AN37" s="180">
        <v>0</v>
      </c>
      <c r="AO37" s="180">
        <v>0</v>
      </c>
      <c r="AP37" s="180">
        <v>0</v>
      </c>
      <c r="AQ37" s="180">
        <v>0</v>
      </c>
      <c r="AR37" s="180">
        <v>0</v>
      </c>
      <c r="AS37" s="180">
        <v>0</v>
      </c>
      <c r="AT37" s="180">
        <v>0</v>
      </c>
      <c r="AU37" s="180">
        <v>0</v>
      </c>
      <c r="AV37" s="180">
        <v>0</v>
      </c>
      <c r="AW37" s="180">
        <v>0</v>
      </c>
      <c r="AX37" s="180">
        <v>0</v>
      </c>
      <c r="AY37" s="90"/>
      <c r="AZ37" s="180">
        <v>0</v>
      </c>
      <c r="BA37" s="180">
        <v>0</v>
      </c>
      <c r="BB37" s="180">
        <v>0</v>
      </c>
      <c r="BC37" s="180">
        <v>0</v>
      </c>
      <c r="BD37" s="180">
        <v>0</v>
      </c>
      <c r="BE37" s="180">
        <v>0</v>
      </c>
      <c r="BF37" s="180">
        <v>0</v>
      </c>
      <c r="BG37" s="181"/>
      <c r="BH37" s="90"/>
      <c r="BI37" s="180">
        <v>0</v>
      </c>
      <c r="BJ37" s="180">
        <v>0</v>
      </c>
      <c r="BK37" s="180">
        <v>0</v>
      </c>
      <c r="BL37" s="90"/>
      <c r="BN37" s="90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  <c r="CF37" s="178"/>
    </row>
    <row r="38" spans="2:84" ht="15" customHeight="1" x14ac:dyDescent="0.3">
      <c r="B38" s="90"/>
      <c r="C38" s="212">
        <f t="shared" si="1"/>
        <v>24</v>
      </c>
      <c r="D38" s="212" t="str">
        <v>SW</v>
      </c>
      <c r="E38" s="212" t="str">
        <v>RB211-524</v>
      </c>
      <c r="F38" s="245" t="str">
        <v>Silkway</v>
      </c>
      <c r="G38" s="212" t="str">
        <v>MEA</v>
      </c>
      <c r="H38" s="212" t="str">
        <v>Increase in Green Time by 12k cycles</v>
      </c>
      <c r="I38" s="212" t="str">
        <v>TCA Amendments</v>
      </c>
      <c r="J38" s="214" t="str">
        <v/>
      </c>
      <c r="K38" s="223">
        <v>1</v>
      </c>
      <c r="L38" s="246" t="str">
        <v/>
      </c>
      <c r="M38" s="245" t="str">
        <v/>
      </c>
      <c r="N38" s="217">
        <v>0</v>
      </c>
      <c r="O38" s="212" t="str">
        <v>Low</v>
      </c>
      <c r="P38" s="247" t="str">
        <v>High</v>
      </c>
      <c r="Q38" s="218" t="str">
        <v xml:space="preserve">Cancelled </v>
      </c>
      <c r="R38" s="109"/>
      <c r="S38" s="163">
        <v>25.2</v>
      </c>
      <c r="T38" s="163">
        <v>12.6</v>
      </c>
      <c r="U38" s="163">
        <v>12.6</v>
      </c>
      <c r="V38" s="164">
        <f t="shared" si="0"/>
        <v>25.2</v>
      </c>
      <c r="W38" s="90"/>
      <c r="Y38" s="180">
        <v>0</v>
      </c>
      <c r="Z38" s="180">
        <v>0</v>
      </c>
      <c r="AA38" s="180">
        <v>0</v>
      </c>
      <c r="AB38" s="180">
        <v>0</v>
      </c>
      <c r="AC38" s="180">
        <v>0</v>
      </c>
      <c r="AD38" s="180">
        <v>0</v>
      </c>
      <c r="AE38" s="180">
        <v>0</v>
      </c>
      <c r="AF38" s="180">
        <v>0</v>
      </c>
      <c r="AG38" s="180">
        <v>0</v>
      </c>
      <c r="AH38" s="180">
        <v>0</v>
      </c>
      <c r="AI38" s="180">
        <v>0</v>
      </c>
      <c r="AJ38" s="180">
        <v>0</v>
      </c>
      <c r="AK38" s="180">
        <v>0</v>
      </c>
      <c r="AL38" s="180">
        <v>0</v>
      </c>
      <c r="AM38" s="180">
        <v>0</v>
      </c>
      <c r="AN38" s="180">
        <v>0</v>
      </c>
      <c r="AO38" s="180">
        <v>0</v>
      </c>
      <c r="AP38" s="180">
        <v>0</v>
      </c>
      <c r="AQ38" s="180">
        <v>0</v>
      </c>
      <c r="AR38" s="180">
        <v>0</v>
      </c>
      <c r="AS38" s="180">
        <v>0</v>
      </c>
      <c r="AT38" s="180">
        <v>0</v>
      </c>
      <c r="AU38" s="180">
        <v>0</v>
      </c>
      <c r="AV38" s="180">
        <v>0</v>
      </c>
      <c r="AW38" s="180">
        <v>0</v>
      </c>
      <c r="AX38" s="180">
        <v>0</v>
      </c>
      <c r="AY38" s="90"/>
      <c r="AZ38" s="180">
        <v>0</v>
      </c>
      <c r="BA38" s="180">
        <v>0</v>
      </c>
      <c r="BB38" s="180">
        <v>0</v>
      </c>
      <c r="BC38" s="180">
        <v>0</v>
      </c>
      <c r="BD38" s="180">
        <v>0</v>
      </c>
      <c r="BE38" s="180">
        <v>0</v>
      </c>
      <c r="BF38" s="180">
        <v>0</v>
      </c>
      <c r="BG38" s="181"/>
      <c r="BH38" s="90"/>
      <c r="BI38" s="180">
        <v>0</v>
      </c>
      <c r="BJ38" s="180">
        <v>0</v>
      </c>
      <c r="BK38" s="180">
        <v>0</v>
      </c>
      <c r="BL38" s="90"/>
      <c r="BN38" s="90"/>
      <c r="BO38" s="173">
        <v>1</v>
      </c>
      <c r="BP38" s="173">
        <v>1</v>
      </c>
      <c r="BQ38" s="173">
        <v>1</v>
      </c>
      <c r="BR38" s="173">
        <v>1</v>
      </c>
      <c r="BS38" s="173">
        <v>1</v>
      </c>
      <c r="BT38" s="173">
        <v>1</v>
      </c>
      <c r="BU38" s="173">
        <v>1</v>
      </c>
      <c r="BV38" s="173">
        <v>1</v>
      </c>
      <c r="BW38" s="173">
        <v>1</v>
      </c>
      <c r="BX38" s="173">
        <v>1</v>
      </c>
      <c r="BY38" s="173">
        <v>1</v>
      </c>
      <c r="BZ38" s="173">
        <v>1</v>
      </c>
      <c r="CA38" s="173">
        <v>1</v>
      </c>
      <c r="CB38" s="173">
        <v>1</v>
      </c>
      <c r="CC38" s="173">
        <v>1</v>
      </c>
      <c r="CD38" s="173">
        <v>1</v>
      </c>
      <c r="CE38" s="173">
        <v>1</v>
      </c>
      <c r="CF38" s="178"/>
    </row>
    <row r="39" spans="2:84" ht="15" customHeight="1" x14ac:dyDescent="0.3">
      <c r="B39" s="90"/>
      <c r="C39" s="212">
        <f t="shared" si="1"/>
        <v>25</v>
      </c>
      <c r="D39" s="212" t="str">
        <v>Sen</v>
      </c>
      <c r="E39" s="212" t="str">
        <v>Trent 7000</v>
      </c>
      <c r="F39" s="245" t="str">
        <v>Senegal</v>
      </c>
      <c r="G39" s="212" t="str">
        <v>MEA</v>
      </c>
      <c r="H39" s="212" t="str">
        <v xml:space="preserve">Collect debt </v>
      </c>
      <c r="I39" s="212" t="str">
        <v>Other</v>
      </c>
      <c r="J39" s="249" t="str">
        <v/>
      </c>
      <c r="K39" s="250">
        <v>2</v>
      </c>
      <c r="L39" s="251" t="str">
        <v/>
      </c>
      <c r="M39" s="245" t="str">
        <v/>
      </c>
      <c r="N39" s="217">
        <v>0.54</v>
      </c>
      <c r="O39" s="212" t="str">
        <v>Low</v>
      </c>
      <c r="P39" s="247" t="str">
        <v>Med</v>
      </c>
      <c r="Q39" s="218" t="str">
        <v xml:space="preserve">Cancelled </v>
      </c>
      <c r="R39" s="109"/>
      <c r="S39" s="156">
        <v>10</v>
      </c>
      <c r="T39" s="156">
        <v>0</v>
      </c>
      <c r="U39" s="156">
        <v>10</v>
      </c>
      <c r="V39" s="153">
        <f t="shared" si="0"/>
        <v>10</v>
      </c>
      <c r="W39" s="90"/>
      <c r="Y39" s="180">
        <v>0</v>
      </c>
      <c r="Z39" s="180">
        <v>0</v>
      </c>
      <c r="AA39" s="180">
        <v>0</v>
      </c>
      <c r="AB39" s="180">
        <v>0</v>
      </c>
      <c r="AC39" s="180">
        <v>0</v>
      </c>
      <c r="AD39" s="180">
        <v>0</v>
      </c>
      <c r="AE39" s="180">
        <v>0</v>
      </c>
      <c r="AF39" s="180">
        <v>0</v>
      </c>
      <c r="AG39" s="180">
        <v>0</v>
      </c>
      <c r="AH39" s="180">
        <v>0</v>
      </c>
      <c r="AI39" s="180">
        <v>0</v>
      </c>
      <c r="AJ39" s="180">
        <v>0</v>
      </c>
      <c r="AK39" s="180">
        <v>0</v>
      </c>
      <c r="AL39" s="180">
        <v>0</v>
      </c>
      <c r="AM39" s="180">
        <v>0</v>
      </c>
      <c r="AN39" s="180">
        <v>0</v>
      </c>
      <c r="AO39" s="180">
        <v>0</v>
      </c>
      <c r="AP39" s="180">
        <v>0</v>
      </c>
      <c r="AQ39" s="180">
        <v>0</v>
      </c>
      <c r="AR39" s="180">
        <v>0</v>
      </c>
      <c r="AS39" s="180">
        <v>0</v>
      </c>
      <c r="AT39" s="180">
        <v>0</v>
      </c>
      <c r="AU39" s="180">
        <v>0</v>
      </c>
      <c r="AV39" s="180">
        <v>0</v>
      </c>
      <c r="AW39" s="180">
        <v>0</v>
      </c>
      <c r="AX39" s="180">
        <v>0</v>
      </c>
      <c r="AY39" s="90"/>
      <c r="AZ39" s="180">
        <v>0</v>
      </c>
      <c r="BA39" s="180">
        <v>0</v>
      </c>
      <c r="BB39" s="180">
        <v>0</v>
      </c>
      <c r="BC39" s="180">
        <v>0</v>
      </c>
      <c r="BD39" s="180">
        <v>0</v>
      </c>
      <c r="BE39" s="180">
        <v>0</v>
      </c>
      <c r="BF39" s="180">
        <v>0</v>
      </c>
      <c r="BG39" s="181"/>
      <c r="BH39" s="90"/>
      <c r="BI39" s="180">
        <v>0</v>
      </c>
      <c r="BJ39" s="180">
        <v>0</v>
      </c>
      <c r="BK39" s="180">
        <v>0</v>
      </c>
      <c r="BL39" s="90"/>
      <c r="BN39" s="90"/>
      <c r="BO39" s="112"/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12"/>
      <c r="CC39" s="112"/>
      <c r="CD39" s="112"/>
      <c r="CE39" s="112"/>
      <c r="CF39" s="178"/>
    </row>
    <row r="40" spans="2:84" ht="15" customHeight="1" x14ac:dyDescent="0.3">
      <c r="B40" s="90"/>
      <c r="C40" s="212">
        <f t="shared" si="1"/>
        <v>26</v>
      </c>
      <c r="D40" s="212" t="str">
        <v>Viva Algeria</v>
      </c>
      <c r="E40" s="212" t="str">
        <v>Trent 7000</v>
      </c>
      <c r="F40" s="245" t="str">
        <v>Air Algerie</v>
      </c>
      <c r="G40" s="212" t="str">
        <v>MEA</v>
      </c>
      <c r="H40" s="212" t="str">
        <v>Additional SPE</v>
      </c>
      <c r="I40" s="212" t="str">
        <v>SPE increase</v>
      </c>
      <c r="J40" s="249" t="str">
        <v/>
      </c>
      <c r="K40" s="250">
        <v>1</v>
      </c>
      <c r="L40" s="251" t="str">
        <v>yes</v>
      </c>
      <c r="M40" s="245" t="str">
        <v/>
      </c>
      <c r="N40" s="217" t="str">
        <v/>
      </c>
      <c r="O40" s="212" t="str">
        <v>High</v>
      </c>
      <c r="P40" s="247" t="str">
        <v>Low</v>
      </c>
      <c r="Q40" s="218" t="str">
        <v>Completed</v>
      </c>
      <c r="R40" s="109"/>
      <c r="S40" s="156">
        <v>20</v>
      </c>
      <c r="T40" s="156">
        <v>0</v>
      </c>
      <c r="U40" s="156">
        <v>20</v>
      </c>
      <c r="V40" s="153">
        <f t="shared" si="0"/>
        <v>20</v>
      </c>
      <c r="W40" s="90"/>
      <c r="Y40" s="180">
        <v>0</v>
      </c>
      <c r="Z40" s="180">
        <v>0</v>
      </c>
      <c r="AA40" s="180">
        <v>0</v>
      </c>
      <c r="AB40" s="180">
        <v>0</v>
      </c>
      <c r="AC40" s="180">
        <v>0</v>
      </c>
      <c r="AD40" s="180">
        <v>0</v>
      </c>
      <c r="AE40" s="180">
        <v>0</v>
      </c>
      <c r="AF40" s="180">
        <v>0</v>
      </c>
      <c r="AG40" s="180">
        <v>0</v>
      </c>
      <c r="AH40" s="180">
        <v>0</v>
      </c>
      <c r="AI40" s="180">
        <v>0</v>
      </c>
      <c r="AJ40" s="180">
        <v>0</v>
      </c>
      <c r="AK40" s="180">
        <v>0</v>
      </c>
      <c r="AL40" s="180">
        <v>0</v>
      </c>
      <c r="AM40" s="180">
        <v>0</v>
      </c>
      <c r="AN40" s="180">
        <v>0</v>
      </c>
      <c r="AO40" s="180">
        <v>0</v>
      </c>
      <c r="AP40" s="180">
        <v>0</v>
      </c>
      <c r="AQ40" s="180">
        <v>0</v>
      </c>
      <c r="AR40" s="180">
        <v>0</v>
      </c>
      <c r="AS40" s="180">
        <v>0</v>
      </c>
      <c r="AT40" s="180">
        <v>0</v>
      </c>
      <c r="AU40" s="180">
        <v>0</v>
      </c>
      <c r="AV40" s="180">
        <v>0</v>
      </c>
      <c r="AW40" s="180">
        <v>0</v>
      </c>
      <c r="AX40" s="180">
        <v>0</v>
      </c>
      <c r="AY40" s="90"/>
      <c r="AZ40" s="180">
        <v>0</v>
      </c>
      <c r="BA40" s="180">
        <v>0</v>
      </c>
      <c r="BB40" s="180">
        <v>0</v>
      </c>
      <c r="BC40" s="180">
        <v>0</v>
      </c>
      <c r="BD40" s="180">
        <v>0</v>
      </c>
      <c r="BE40" s="180">
        <v>0</v>
      </c>
      <c r="BF40" s="180">
        <v>0</v>
      </c>
      <c r="BG40" s="111"/>
      <c r="BH40" s="90"/>
      <c r="BI40" s="180">
        <v>0</v>
      </c>
      <c r="BJ40" s="180">
        <v>0</v>
      </c>
      <c r="BK40" s="180">
        <v>0</v>
      </c>
      <c r="BL40" s="90"/>
      <c r="BN40" s="90"/>
      <c r="BO40" s="112"/>
      <c r="BP40" s="112"/>
      <c r="BQ40" s="112"/>
      <c r="BR40" s="112"/>
      <c r="BS40" s="112"/>
      <c r="BT40" s="112"/>
      <c r="BU40" s="112"/>
      <c r="BV40" s="112"/>
      <c r="BW40" s="112"/>
      <c r="BX40" s="112"/>
      <c r="BY40" s="112"/>
      <c r="BZ40" s="112"/>
      <c r="CA40" s="112"/>
      <c r="CB40" s="112"/>
      <c r="CC40" s="112"/>
      <c r="CD40" s="112"/>
      <c r="CE40" s="112"/>
      <c r="CF40" s="178"/>
    </row>
    <row r="41" spans="2:84" ht="15" customHeight="1" x14ac:dyDescent="0.3">
      <c r="B41" s="90"/>
      <c r="C41" s="212">
        <f t="shared" si="1"/>
        <v>27</v>
      </c>
      <c r="D41" s="212" t="str">
        <v>Dhabi I</v>
      </c>
      <c r="E41" s="212" t="str">
        <v>Trent XWB-97</v>
      </c>
      <c r="F41" s="245" t="str">
        <v>Etihad</v>
      </c>
      <c r="G41" s="212" t="str">
        <v>MEA</v>
      </c>
      <c r="H41" s="212" t="str">
        <v>TCA Reconciliation (CRP Improvement)</v>
      </c>
      <c r="I41" s="212" t="str">
        <v>TCA Amendments</v>
      </c>
      <c r="J41" s="249" t="str">
        <v/>
      </c>
      <c r="K41" s="250">
        <v>1</v>
      </c>
      <c r="L41" s="251" t="str">
        <v/>
      </c>
      <c r="M41" s="245" t="str">
        <v/>
      </c>
      <c r="N41" s="217">
        <v>0.09</v>
      </c>
      <c r="O41" s="212" t="str">
        <v>High</v>
      </c>
      <c r="P41" s="247" t="str">
        <v>Med</v>
      </c>
      <c r="Q41" s="218" t="str">
        <v>Completed</v>
      </c>
      <c r="R41" s="109"/>
      <c r="S41" s="156">
        <v>60</v>
      </c>
      <c r="T41" s="156">
        <v>5</v>
      </c>
      <c r="U41" s="156">
        <v>1</v>
      </c>
      <c r="V41" s="153">
        <f t="shared" si="0"/>
        <v>6</v>
      </c>
      <c r="W41" s="90"/>
      <c r="Y41" s="180">
        <v>0</v>
      </c>
      <c r="Z41" s="180">
        <v>0</v>
      </c>
      <c r="AA41" s="180">
        <v>0</v>
      </c>
      <c r="AB41" s="180">
        <v>0</v>
      </c>
      <c r="AC41" s="180">
        <v>0</v>
      </c>
      <c r="AD41" s="180">
        <v>0</v>
      </c>
      <c r="AE41" s="180">
        <v>0</v>
      </c>
      <c r="AF41" s="180">
        <v>0</v>
      </c>
      <c r="AG41" s="180">
        <v>0</v>
      </c>
      <c r="AH41" s="180">
        <v>0</v>
      </c>
      <c r="AI41" s="180">
        <v>0</v>
      </c>
      <c r="AJ41" s="180">
        <v>0</v>
      </c>
      <c r="AK41" s="180">
        <v>0</v>
      </c>
      <c r="AL41" s="180">
        <v>0</v>
      </c>
      <c r="AM41" s="180">
        <v>0</v>
      </c>
      <c r="AN41" s="180">
        <v>0</v>
      </c>
      <c r="AO41" s="180">
        <v>0</v>
      </c>
      <c r="AP41" s="180">
        <v>0</v>
      </c>
      <c r="AQ41" s="180">
        <v>0</v>
      </c>
      <c r="AR41" s="180">
        <v>0</v>
      </c>
      <c r="AS41" s="180">
        <v>0</v>
      </c>
      <c r="AT41" s="180">
        <v>0</v>
      </c>
      <c r="AU41" s="180">
        <v>0</v>
      </c>
      <c r="AV41" s="180">
        <v>0</v>
      </c>
      <c r="AW41" s="180">
        <v>0</v>
      </c>
      <c r="AX41" s="180">
        <v>0</v>
      </c>
      <c r="AY41" s="90"/>
      <c r="AZ41" s="180">
        <v>0</v>
      </c>
      <c r="BA41" s="180">
        <v>0</v>
      </c>
      <c r="BB41" s="180">
        <v>0</v>
      </c>
      <c r="BC41" s="180">
        <v>0</v>
      </c>
      <c r="BD41" s="180">
        <v>0</v>
      </c>
      <c r="BE41" s="180">
        <v>0</v>
      </c>
      <c r="BF41" s="180">
        <v>0</v>
      </c>
      <c r="BG41" s="181"/>
      <c r="BH41" s="90"/>
      <c r="BI41" s="180">
        <v>0</v>
      </c>
      <c r="BJ41" s="180">
        <v>0</v>
      </c>
      <c r="BK41" s="180">
        <v>0</v>
      </c>
      <c r="BL41" s="90"/>
      <c r="BN41" s="90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112"/>
      <c r="CE41" s="112"/>
      <c r="CF41" s="178"/>
    </row>
    <row r="42" spans="2:84" ht="15" customHeight="1" x14ac:dyDescent="0.3">
      <c r="B42" s="90"/>
      <c r="C42" s="212">
        <f t="shared" si="1"/>
        <v>28</v>
      </c>
      <c r="D42" s="212" t="str">
        <v>Dhabi II</v>
      </c>
      <c r="E42" s="212" t="str">
        <v>Trent XWB-97</v>
      </c>
      <c r="F42" s="245" t="str">
        <v>Etihad</v>
      </c>
      <c r="G42" s="212" t="str">
        <v>MEA</v>
      </c>
      <c r="H42" s="212" t="str">
        <v>Transportation Service Buy Out for first 12</v>
      </c>
      <c r="I42" s="212" t="str">
        <v>TCA Amendments</v>
      </c>
      <c r="J42" s="249" t="str">
        <v/>
      </c>
      <c r="K42" s="250">
        <v>3</v>
      </c>
      <c r="L42" s="251" t="str">
        <v/>
      </c>
      <c r="M42" s="245" t="str">
        <v/>
      </c>
      <c r="N42" s="217">
        <v>0.09</v>
      </c>
      <c r="O42" s="212" t="str">
        <v>Low</v>
      </c>
      <c r="P42" s="247" t="str">
        <v>High</v>
      </c>
      <c r="Q42" s="218" t="str">
        <v>Hopper</v>
      </c>
      <c r="R42" s="109"/>
      <c r="S42" s="156">
        <v>17.760000000000002</v>
      </c>
      <c r="T42" s="156">
        <v>1.48</v>
      </c>
      <c r="U42" s="156">
        <v>1.48</v>
      </c>
      <c r="V42" s="153">
        <f t="shared" si="0"/>
        <v>2.96</v>
      </c>
      <c r="W42" s="90"/>
      <c r="Y42" s="180">
        <v>0</v>
      </c>
      <c r="Z42" s="180">
        <v>0</v>
      </c>
      <c r="AA42" s="180">
        <v>0</v>
      </c>
      <c r="AB42" s="180">
        <v>0</v>
      </c>
      <c r="AC42" s="180">
        <v>0</v>
      </c>
      <c r="AD42" s="180">
        <v>0</v>
      </c>
      <c r="AE42" s="180">
        <v>0</v>
      </c>
      <c r="AF42" s="180">
        <v>0</v>
      </c>
      <c r="AG42" s="180">
        <v>0</v>
      </c>
      <c r="AH42" s="180">
        <v>0</v>
      </c>
      <c r="AI42" s="180">
        <v>0</v>
      </c>
      <c r="AJ42" s="180">
        <v>0</v>
      </c>
      <c r="AK42" s="180">
        <v>0</v>
      </c>
      <c r="AL42" s="180">
        <v>0</v>
      </c>
      <c r="AM42" s="180">
        <v>0</v>
      </c>
      <c r="AN42" s="180">
        <v>0</v>
      </c>
      <c r="AO42" s="180">
        <v>0</v>
      </c>
      <c r="AP42" s="180">
        <v>0</v>
      </c>
      <c r="AQ42" s="180">
        <v>0</v>
      </c>
      <c r="AR42" s="180">
        <v>0</v>
      </c>
      <c r="AS42" s="180">
        <v>0</v>
      </c>
      <c r="AT42" s="180">
        <v>0</v>
      </c>
      <c r="AU42" s="180">
        <v>0</v>
      </c>
      <c r="AV42" s="180">
        <v>0</v>
      </c>
      <c r="AW42" s="180">
        <v>0</v>
      </c>
      <c r="AX42" s="180">
        <v>0</v>
      </c>
      <c r="AY42" s="90"/>
      <c r="AZ42" s="180">
        <v>0</v>
      </c>
      <c r="BA42" s="180">
        <v>0</v>
      </c>
      <c r="BB42" s="180">
        <v>0</v>
      </c>
      <c r="BC42" s="180">
        <v>0</v>
      </c>
      <c r="BD42" s="180">
        <v>0</v>
      </c>
      <c r="BE42" s="180">
        <v>0</v>
      </c>
      <c r="BF42" s="180">
        <v>0</v>
      </c>
      <c r="BG42" s="181"/>
      <c r="BH42" s="90"/>
      <c r="BI42" s="180">
        <v>0</v>
      </c>
      <c r="BJ42" s="180">
        <v>0</v>
      </c>
      <c r="BK42" s="180">
        <v>0</v>
      </c>
      <c r="BL42" s="90"/>
      <c r="BN42" s="90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  <c r="CE42" s="112"/>
      <c r="CF42" s="178"/>
    </row>
    <row r="43" spans="2:84" ht="15" customHeight="1" x14ac:dyDescent="0.3">
      <c r="B43" s="90"/>
      <c r="C43" s="212">
        <f t="shared" si="1"/>
        <v>29</v>
      </c>
      <c r="D43" s="212" t="str">
        <v>Saud</v>
      </c>
      <c r="E43" s="212" t="str">
        <v>Trent 700</v>
      </c>
      <c r="F43" s="245" t="str">
        <v>Saudia</v>
      </c>
      <c r="G43" s="212" t="str">
        <v>MEA</v>
      </c>
      <c r="H43" s="212" t="str">
        <v>Regional Fleet NDSES improvement</v>
      </c>
      <c r="I43" s="212" t="str">
        <v>Cost Reduction</v>
      </c>
      <c r="J43" s="249" t="str">
        <v/>
      </c>
      <c r="K43" s="250">
        <v>1</v>
      </c>
      <c r="L43" s="251" t="str">
        <v/>
      </c>
      <c r="M43" s="245" t="str">
        <v/>
      </c>
      <c r="N43" s="217">
        <v>0.31</v>
      </c>
      <c r="O43" s="212" t="str">
        <v>High</v>
      </c>
      <c r="P43" s="247" t="str">
        <v>Med</v>
      </c>
      <c r="Q43" s="218" t="str">
        <v>Completed</v>
      </c>
      <c r="R43" s="109"/>
      <c r="S43" s="156"/>
      <c r="T43" s="156">
        <v>0</v>
      </c>
      <c r="U43" s="156">
        <v>0</v>
      </c>
      <c r="V43" s="153">
        <f t="shared" si="0"/>
        <v>0</v>
      </c>
      <c r="W43" s="90"/>
      <c r="Y43" s="180">
        <v>0</v>
      </c>
      <c r="Z43" s="180">
        <v>0</v>
      </c>
      <c r="AA43" s="180">
        <v>0</v>
      </c>
      <c r="AB43" s="180">
        <v>0</v>
      </c>
      <c r="AC43" s="180">
        <v>0</v>
      </c>
      <c r="AD43" s="180">
        <v>0</v>
      </c>
      <c r="AE43" s="180">
        <v>0</v>
      </c>
      <c r="AF43" s="180">
        <v>0</v>
      </c>
      <c r="AG43" s="180">
        <v>0</v>
      </c>
      <c r="AH43" s="180">
        <v>0</v>
      </c>
      <c r="AI43" s="180">
        <v>0</v>
      </c>
      <c r="AJ43" s="180">
        <v>0</v>
      </c>
      <c r="AK43" s="180">
        <v>0</v>
      </c>
      <c r="AL43" s="180">
        <v>0</v>
      </c>
      <c r="AM43" s="180">
        <v>0</v>
      </c>
      <c r="AN43" s="180">
        <v>0</v>
      </c>
      <c r="AO43" s="180">
        <v>0</v>
      </c>
      <c r="AP43" s="180">
        <v>0</v>
      </c>
      <c r="AQ43" s="180">
        <v>0</v>
      </c>
      <c r="AR43" s="180">
        <v>0</v>
      </c>
      <c r="AS43" s="180">
        <v>0</v>
      </c>
      <c r="AT43" s="180">
        <v>0</v>
      </c>
      <c r="AU43" s="180">
        <v>0</v>
      </c>
      <c r="AV43" s="180">
        <v>0</v>
      </c>
      <c r="AW43" s="180">
        <v>0</v>
      </c>
      <c r="AX43" s="180">
        <v>0</v>
      </c>
      <c r="AY43" s="90"/>
      <c r="AZ43" s="180">
        <v>0</v>
      </c>
      <c r="BA43" s="180">
        <v>0</v>
      </c>
      <c r="BB43" s="180">
        <v>0</v>
      </c>
      <c r="BC43" s="180">
        <v>0</v>
      </c>
      <c r="BD43" s="180">
        <v>0</v>
      </c>
      <c r="BE43" s="180">
        <v>0</v>
      </c>
      <c r="BF43" s="180">
        <v>0</v>
      </c>
      <c r="BG43" s="181"/>
      <c r="BH43" s="90"/>
      <c r="BI43" s="180">
        <v>0</v>
      </c>
      <c r="BJ43" s="180">
        <v>0</v>
      </c>
      <c r="BK43" s="180">
        <v>0</v>
      </c>
      <c r="BL43" s="90"/>
      <c r="BN43" s="90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78"/>
    </row>
    <row r="44" spans="2:84" ht="15" customHeight="1" x14ac:dyDescent="0.3">
      <c r="B44" s="90"/>
      <c r="C44" s="212">
        <f t="shared" si="1"/>
        <v>30</v>
      </c>
      <c r="D44" s="212" t="str">
        <v>Saud II</v>
      </c>
      <c r="E44" s="212" t="str">
        <v>Trent 700</v>
      </c>
      <c r="F44" s="245" t="str">
        <v>Saudia</v>
      </c>
      <c r="G44" s="212" t="str">
        <v>MEA</v>
      </c>
      <c r="H44" s="212" t="str">
        <v>Extend Classic</v>
      </c>
      <c r="I44" s="212" t="str">
        <v>Term Extension</v>
      </c>
      <c r="J44" s="249" t="str">
        <v xml:space="preserve">Term Extension </v>
      </c>
      <c r="K44" s="250">
        <v>2</v>
      </c>
      <c r="L44" s="251" t="str">
        <v/>
      </c>
      <c r="M44" s="245" t="str">
        <v/>
      </c>
      <c r="N44" s="217">
        <v>0.28999999999999998</v>
      </c>
      <c r="O44" s="212" t="str">
        <v>Low</v>
      </c>
      <c r="P44" s="247" t="str">
        <v>Med</v>
      </c>
      <c r="Q44" s="218" t="str">
        <v>Hopper</v>
      </c>
      <c r="R44" s="109"/>
      <c r="S44" s="156">
        <v>21.46</v>
      </c>
      <c r="T44" s="156">
        <v>1.788333</v>
      </c>
      <c r="U44" s="156">
        <v>1.78833</v>
      </c>
      <c r="V44" s="153">
        <f t="shared" si="0"/>
        <v>3.5766629999999999</v>
      </c>
      <c r="W44" s="90"/>
      <c r="Y44" s="180">
        <v>0</v>
      </c>
      <c r="Z44" s="180">
        <v>0</v>
      </c>
      <c r="AA44" s="180">
        <v>0</v>
      </c>
      <c r="AB44" s="180">
        <v>0</v>
      </c>
      <c r="AC44" s="180">
        <v>0</v>
      </c>
      <c r="AD44" s="180">
        <v>0</v>
      </c>
      <c r="AE44" s="180">
        <v>0</v>
      </c>
      <c r="AF44" s="180">
        <v>0</v>
      </c>
      <c r="AG44" s="180">
        <v>0</v>
      </c>
      <c r="AH44" s="180">
        <v>0</v>
      </c>
      <c r="AI44" s="180">
        <v>0</v>
      </c>
      <c r="AJ44" s="180">
        <v>0</v>
      </c>
      <c r="AK44" s="180">
        <v>0</v>
      </c>
      <c r="AL44" s="180">
        <v>0</v>
      </c>
      <c r="AM44" s="180">
        <v>0</v>
      </c>
      <c r="AN44" s="180">
        <v>0</v>
      </c>
      <c r="AO44" s="180">
        <v>0</v>
      </c>
      <c r="AP44" s="180">
        <v>0</v>
      </c>
      <c r="AQ44" s="180">
        <v>0</v>
      </c>
      <c r="AR44" s="180">
        <v>0</v>
      </c>
      <c r="AS44" s="180">
        <v>0</v>
      </c>
      <c r="AT44" s="180">
        <v>0</v>
      </c>
      <c r="AU44" s="180">
        <v>0</v>
      </c>
      <c r="AV44" s="180">
        <v>0</v>
      </c>
      <c r="AW44" s="180">
        <v>0</v>
      </c>
      <c r="AX44" s="180">
        <v>0</v>
      </c>
      <c r="AY44" s="90"/>
      <c r="AZ44" s="180">
        <v>0</v>
      </c>
      <c r="BA44" s="180">
        <v>0</v>
      </c>
      <c r="BB44" s="180">
        <v>0</v>
      </c>
      <c r="BC44" s="180">
        <v>0</v>
      </c>
      <c r="BD44" s="180">
        <v>0</v>
      </c>
      <c r="BE44" s="180">
        <v>0</v>
      </c>
      <c r="BF44" s="180">
        <v>0</v>
      </c>
      <c r="BG44" s="181"/>
      <c r="BH44" s="90"/>
      <c r="BI44" s="180">
        <v>0</v>
      </c>
      <c r="BJ44" s="180">
        <v>0</v>
      </c>
      <c r="BK44" s="180">
        <v>0</v>
      </c>
      <c r="BL44" s="90"/>
      <c r="BN44" s="90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  <c r="CE44" s="112"/>
      <c r="CF44" s="178"/>
    </row>
    <row r="45" spans="2:84" ht="15" customHeight="1" x14ac:dyDescent="0.3">
      <c r="B45" s="90"/>
      <c r="C45" s="212">
        <f t="shared" si="1"/>
        <v>31</v>
      </c>
      <c r="D45" s="212" t="str">
        <v>Tanz</v>
      </c>
      <c r="E45" s="212" t="str">
        <v>Trent 1000</v>
      </c>
      <c r="F45" s="245" t="str">
        <v>Tanzania</v>
      </c>
      <c r="G45" s="212" t="str">
        <v>MEA</v>
      </c>
      <c r="H45" s="212" t="str">
        <v>Additional SPE</v>
      </c>
      <c r="I45" s="212" t="str">
        <v>SPE increase</v>
      </c>
      <c r="J45" s="249" t="str">
        <v/>
      </c>
      <c r="K45" s="250">
        <v>1</v>
      </c>
      <c r="L45" s="251" t="str">
        <v>yes</v>
      </c>
      <c r="M45" s="245" t="str">
        <v/>
      </c>
      <c r="N45" s="217">
        <v>0.28000000000000003</v>
      </c>
      <c r="O45" s="212" t="str">
        <v>Med</v>
      </c>
      <c r="P45" s="247" t="str">
        <v>Low</v>
      </c>
      <c r="Q45" s="218" t="str">
        <v>Completed</v>
      </c>
      <c r="R45" s="109"/>
      <c r="S45" s="156">
        <v>25</v>
      </c>
      <c r="T45" s="156">
        <v>25</v>
      </c>
      <c r="U45" s="156"/>
      <c r="V45" s="153">
        <f t="shared" si="0"/>
        <v>25</v>
      </c>
      <c r="W45" s="90"/>
      <c r="Y45" s="180">
        <v>0</v>
      </c>
      <c r="Z45" s="180">
        <v>0</v>
      </c>
      <c r="AA45" s="180">
        <v>0</v>
      </c>
      <c r="AB45" s="180">
        <v>0</v>
      </c>
      <c r="AC45" s="180">
        <v>0</v>
      </c>
      <c r="AD45" s="180">
        <v>0</v>
      </c>
      <c r="AE45" s="180">
        <v>0</v>
      </c>
      <c r="AF45" s="180">
        <v>0</v>
      </c>
      <c r="AG45" s="180">
        <v>0</v>
      </c>
      <c r="AH45" s="180">
        <v>0</v>
      </c>
      <c r="AI45" s="180">
        <v>0</v>
      </c>
      <c r="AJ45" s="180">
        <v>0</v>
      </c>
      <c r="AK45" s="180">
        <v>0</v>
      </c>
      <c r="AL45" s="180">
        <v>0</v>
      </c>
      <c r="AM45" s="180">
        <v>0</v>
      </c>
      <c r="AN45" s="180">
        <v>0</v>
      </c>
      <c r="AO45" s="180">
        <v>0</v>
      </c>
      <c r="AP45" s="180">
        <v>0</v>
      </c>
      <c r="AQ45" s="180">
        <v>0</v>
      </c>
      <c r="AR45" s="180">
        <v>0</v>
      </c>
      <c r="AS45" s="180">
        <v>0</v>
      </c>
      <c r="AT45" s="180">
        <v>0</v>
      </c>
      <c r="AU45" s="180">
        <v>0</v>
      </c>
      <c r="AV45" s="180">
        <v>0</v>
      </c>
      <c r="AW45" s="180">
        <v>0</v>
      </c>
      <c r="AX45" s="180">
        <v>0</v>
      </c>
      <c r="AY45" s="90"/>
      <c r="AZ45" s="180">
        <v>0</v>
      </c>
      <c r="BA45" s="180">
        <v>0</v>
      </c>
      <c r="BB45" s="180">
        <v>0</v>
      </c>
      <c r="BC45" s="180">
        <v>0</v>
      </c>
      <c r="BD45" s="180">
        <v>0</v>
      </c>
      <c r="BE45" s="180">
        <v>0</v>
      </c>
      <c r="BF45" s="180">
        <v>0</v>
      </c>
      <c r="BG45" s="111"/>
      <c r="BH45" s="90"/>
      <c r="BI45" s="180">
        <v>0</v>
      </c>
      <c r="BJ45" s="180">
        <v>0</v>
      </c>
      <c r="BK45" s="180">
        <v>0</v>
      </c>
      <c r="BL45" s="90"/>
      <c r="BN45" s="90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78"/>
    </row>
    <row r="46" spans="2:84" ht="15" customHeight="1" x14ac:dyDescent="0.3">
      <c r="B46" s="90"/>
      <c r="C46" s="212">
        <f t="shared" si="1"/>
        <v>32</v>
      </c>
      <c r="D46" s="212" t="str">
        <v>Tanz</v>
      </c>
      <c r="E46" s="212" t="str">
        <v>Trent 1000</v>
      </c>
      <c r="F46" s="245" t="str">
        <v>Tanzania</v>
      </c>
      <c r="G46" s="212" t="str">
        <v>MEA</v>
      </c>
      <c r="H46" s="212" t="str">
        <v>NDSES CRP</v>
      </c>
      <c r="I46" s="212" t="str">
        <v>Cost Reduction</v>
      </c>
      <c r="J46" s="249" t="str">
        <v/>
      </c>
      <c r="K46" s="250">
        <v>1</v>
      </c>
      <c r="L46" s="251" t="str">
        <v/>
      </c>
      <c r="M46" s="245" t="str">
        <v/>
      </c>
      <c r="N46" s="217">
        <v>0.28000000000000003</v>
      </c>
      <c r="O46" s="212" t="str">
        <v>Med</v>
      </c>
      <c r="P46" s="247" t="str">
        <v>Med</v>
      </c>
      <c r="Q46" s="218" t="str">
        <v>Completed</v>
      </c>
      <c r="R46" s="109"/>
      <c r="S46" s="156">
        <v>3.552</v>
      </c>
      <c r="T46" s="156">
        <v>0.71040000000000003</v>
      </c>
      <c r="U46" s="156">
        <v>0.71040000000000003</v>
      </c>
      <c r="V46" s="153">
        <f t="shared" si="0"/>
        <v>1.4208000000000001</v>
      </c>
      <c r="W46" s="90"/>
      <c r="Y46" s="180">
        <v>0</v>
      </c>
      <c r="Z46" s="180">
        <v>0</v>
      </c>
      <c r="AA46" s="180">
        <v>0</v>
      </c>
      <c r="AB46" s="180">
        <v>0</v>
      </c>
      <c r="AC46" s="180">
        <v>0</v>
      </c>
      <c r="AD46" s="180">
        <v>0</v>
      </c>
      <c r="AE46" s="180">
        <v>0</v>
      </c>
      <c r="AF46" s="180">
        <v>0</v>
      </c>
      <c r="AG46" s="180">
        <v>0</v>
      </c>
      <c r="AH46" s="180">
        <v>0</v>
      </c>
      <c r="AI46" s="180">
        <v>0</v>
      </c>
      <c r="AJ46" s="180">
        <v>0</v>
      </c>
      <c r="AK46" s="180">
        <v>0</v>
      </c>
      <c r="AL46" s="180">
        <v>0</v>
      </c>
      <c r="AM46" s="180">
        <v>0</v>
      </c>
      <c r="AN46" s="180">
        <v>0</v>
      </c>
      <c r="AO46" s="180">
        <v>0</v>
      </c>
      <c r="AP46" s="180">
        <v>0</v>
      </c>
      <c r="AQ46" s="180">
        <v>0</v>
      </c>
      <c r="AR46" s="180">
        <v>0</v>
      </c>
      <c r="AS46" s="180">
        <v>0</v>
      </c>
      <c r="AT46" s="180">
        <v>0</v>
      </c>
      <c r="AU46" s="180">
        <v>0</v>
      </c>
      <c r="AV46" s="180">
        <v>0</v>
      </c>
      <c r="AW46" s="180">
        <v>0</v>
      </c>
      <c r="AX46" s="180">
        <v>0</v>
      </c>
      <c r="AY46" s="90"/>
      <c r="AZ46" s="180">
        <v>0</v>
      </c>
      <c r="BA46" s="180">
        <v>0</v>
      </c>
      <c r="BB46" s="180">
        <v>0</v>
      </c>
      <c r="BC46" s="180">
        <v>0</v>
      </c>
      <c r="BD46" s="180">
        <v>0</v>
      </c>
      <c r="BE46" s="180">
        <v>0</v>
      </c>
      <c r="BF46" s="180">
        <v>0</v>
      </c>
      <c r="BG46" s="181"/>
      <c r="BH46" s="90"/>
      <c r="BI46" s="180">
        <v>0</v>
      </c>
      <c r="BJ46" s="180">
        <v>0</v>
      </c>
      <c r="BK46" s="180">
        <v>0</v>
      </c>
      <c r="BL46" s="90"/>
      <c r="BN46" s="90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  <c r="CE46" s="112"/>
      <c r="CF46" s="178"/>
    </row>
    <row r="47" spans="2:84" ht="15" customHeight="1" x14ac:dyDescent="0.3">
      <c r="B47" s="90"/>
      <c r="C47" s="212">
        <f>C46+1</f>
        <v>33</v>
      </c>
      <c r="D47" s="212" t="str">
        <v>Falcon</v>
      </c>
      <c r="E47" s="212" t="str">
        <v>Trent 1000</v>
      </c>
      <c r="F47" s="245" t="str">
        <v>Gulf</v>
      </c>
      <c r="G47" s="212" t="str">
        <v>MEA</v>
      </c>
      <c r="H47" s="212" t="str">
        <v xml:space="preserve">NDSES improvement through SPE sales </v>
      </c>
      <c r="I47" s="212" t="str">
        <v>Cost Reduction</v>
      </c>
      <c r="J47" s="249" t="str">
        <v>Resolution of Claims</v>
      </c>
      <c r="K47" s="250">
        <v>1</v>
      </c>
      <c r="L47" s="251" t="str">
        <v/>
      </c>
      <c r="M47" s="245" t="str">
        <v/>
      </c>
      <c r="N47" s="217">
        <v>0.38</v>
      </c>
      <c r="O47" s="212" t="str">
        <v>Low</v>
      </c>
      <c r="P47" s="218" t="str">
        <v>Med</v>
      </c>
      <c r="Q47" s="218" t="str">
        <v>Negotiations</v>
      </c>
      <c r="R47" s="109"/>
      <c r="S47" s="156">
        <v>5.88</v>
      </c>
      <c r="T47" s="156">
        <v>0.84</v>
      </c>
      <c r="U47" s="156">
        <v>0.84</v>
      </c>
      <c r="V47" s="153">
        <f>SUM(T47+U47)</f>
        <v>1.68</v>
      </c>
      <c r="W47" s="90"/>
      <c r="Y47" s="180">
        <v>0</v>
      </c>
      <c r="Z47" s="180">
        <v>0</v>
      </c>
      <c r="AA47" s="180">
        <v>0</v>
      </c>
      <c r="AB47" s="180">
        <v>0</v>
      </c>
      <c r="AC47" s="180">
        <v>0</v>
      </c>
      <c r="AD47" s="180">
        <v>0</v>
      </c>
      <c r="AE47" s="180">
        <v>0</v>
      </c>
      <c r="AF47" s="180">
        <v>0</v>
      </c>
      <c r="AG47" s="180">
        <v>0</v>
      </c>
      <c r="AH47" s="180">
        <v>0</v>
      </c>
      <c r="AI47" s="180">
        <v>0</v>
      </c>
      <c r="AJ47" s="180">
        <v>0</v>
      </c>
      <c r="AK47" s="180">
        <v>0</v>
      </c>
      <c r="AL47" s="180">
        <v>0</v>
      </c>
      <c r="AM47" s="180">
        <v>0</v>
      </c>
      <c r="AN47" s="180">
        <v>0</v>
      </c>
      <c r="AO47" s="180">
        <v>0</v>
      </c>
      <c r="AP47" s="180">
        <v>0</v>
      </c>
      <c r="AQ47" s="180">
        <v>0</v>
      </c>
      <c r="AR47" s="180">
        <v>0</v>
      </c>
      <c r="AS47" s="180">
        <v>0</v>
      </c>
      <c r="AT47" s="180">
        <v>0</v>
      </c>
      <c r="AU47" s="180">
        <v>0</v>
      </c>
      <c r="AV47" s="180">
        <v>0</v>
      </c>
      <c r="AW47" s="180">
        <v>0</v>
      </c>
      <c r="AX47" s="180">
        <v>0</v>
      </c>
      <c r="AY47" s="90"/>
      <c r="AZ47" s="180">
        <v>0</v>
      </c>
      <c r="BA47" s="180">
        <v>0</v>
      </c>
      <c r="BB47" s="180">
        <v>0</v>
      </c>
      <c r="BC47" s="180">
        <v>0</v>
      </c>
      <c r="BD47" s="180">
        <v>0</v>
      </c>
      <c r="BE47" s="180">
        <v>0</v>
      </c>
      <c r="BF47" s="180">
        <v>0</v>
      </c>
      <c r="BG47" s="181"/>
      <c r="BH47" s="90"/>
      <c r="BI47" s="180">
        <v>0</v>
      </c>
      <c r="BJ47" s="180">
        <v>0</v>
      </c>
      <c r="BK47" s="180">
        <v>0</v>
      </c>
      <c r="BL47" s="90"/>
      <c r="BN47" s="90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  <c r="CE47" s="112"/>
      <c r="CF47" s="178"/>
    </row>
    <row r="48" spans="2:84" ht="15" customHeight="1" x14ac:dyDescent="0.3">
      <c r="B48" s="90"/>
      <c r="C48" s="212">
        <f t="shared" si="1"/>
        <v>34</v>
      </c>
      <c r="D48" s="212" t="str">
        <v>Falcon</v>
      </c>
      <c r="E48" s="212" t="str">
        <v>Trent 1000</v>
      </c>
      <c r="F48" s="245" t="str">
        <v>Gulf</v>
      </c>
      <c r="G48" s="212" t="str">
        <v>MEA</v>
      </c>
      <c r="H48" s="212" t="str">
        <v>3 Year Extension</v>
      </c>
      <c r="I48" s="212" t="str">
        <v>Term Extension</v>
      </c>
      <c r="J48" s="249" t="str">
        <v>Resolution of Claims</v>
      </c>
      <c r="K48" s="250">
        <v>1</v>
      </c>
      <c r="L48" s="251" t="str">
        <v/>
      </c>
      <c r="M48" s="245" t="str">
        <v/>
      </c>
      <c r="N48" s="217">
        <v>0.38</v>
      </c>
      <c r="O48" s="212" t="str">
        <v>Med</v>
      </c>
      <c r="P48" s="247" t="str">
        <v>Med</v>
      </c>
      <c r="Q48" s="218" t="str">
        <v>Negotiations</v>
      </c>
      <c r="R48" s="109"/>
      <c r="S48" s="156">
        <v>12</v>
      </c>
      <c r="T48" s="156">
        <v>1.2</v>
      </c>
      <c r="U48" s="156">
        <v>1.2</v>
      </c>
      <c r="V48" s="153">
        <f t="shared" si="0"/>
        <v>2.4</v>
      </c>
      <c r="W48" s="90"/>
      <c r="Y48" s="180">
        <v>0</v>
      </c>
      <c r="Z48" s="180">
        <v>0</v>
      </c>
      <c r="AA48" s="180">
        <v>0</v>
      </c>
      <c r="AB48" s="180">
        <v>0</v>
      </c>
      <c r="AC48" s="180">
        <v>0</v>
      </c>
      <c r="AD48" s="180">
        <v>0</v>
      </c>
      <c r="AE48" s="180">
        <v>0</v>
      </c>
      <c r="AF48" s="180">
        <v>0</v>
      </c>
      <c r="AG48" s="180">
        <v>0</v>
      </c>
      <c r="AH48" s="180">
        <v>0</v>
      </c>
      <c r="AI48" s="180">
        <v>0</v>
      </c>
      <c r="AJ48" s="180">
        <v>0</v>
      </c>
      <c r="AK48" s="180">
        <v>0</v>
      </c>
      <c r="AL48" s="180">
        <v>0</v>
      </c>
      <c r="AM48" s="180">
        <v>0</v>
      </c>
      <c r="AN48" s="180">
        <v>0</v>
      </c>
      <c r="AO48" s="180">
        <v>0</v>
      </c>
      <c r="AP48" s="180">
        <v>0</v>
      </c>
      <c r="AQ48" s="180">
        <v>0</v>
      </c>
      <c r="AR48" s="180">
        <v>0</v>
      </c>
      <c r="AS48" s="180">
        <v>0</v>
      </c>
      <c r="AT48" s="180">
        <v>0</v>
      </c>
      <c r="AU48" s="180">
        <v>0</v>
      </c>
      <c r="AV48" s="180">
        <v>0</v>
      </c>
      <c r="AW48" s="180">
        <v>0</v>
      </c>
      <c r="AX48" s="180">
        <v>0</v>
      </c>
      <c r="AY48" s="90"/>
      <c r="AZ48" s="180">
        <v>0</v>
      </c>
      <c r="BA48" s="180">
        <v>0</v>
      </c>
      <c r="BB48" s="180">
        <v>0</v>
      </c>
      <c r="BC48" s="180">
        <v>0</v>
      </c>
      <c r="BD48" s="180">
        <v>0</v>
      </c>
      <c r="BE48" s="180">
        <v>0</v>
      </c>
      <c r="BF48" s="180">
        <v>0</v>
      </c>
      <c r="BG48" s="181"/>
      <c r="BH48" s="90"/>
      <c r="BI48" s="180">
        <v>0</v>
      </c>
      <c r="BJ48" s="180">
        <v>0</v>
      </c>
      <c r="BK48" s="180">
        <v>0</v>
      </c>
      <c r="BL48" s="90"/>
      <c r="BN48" s="90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  <c r="CE48" s="112"/>
      <c r="CF48" s="178"/>
    </row>
    <row r="49" spans="2:84" ht="15" customHeight="1" x14ac:dyDescent="0.3">
      <c r="B49" s="90"/>
      <c r="C49" s="212">
        <f t="shared" si="1"/>
        <v>35</v>
      </c>
      <c r="D49" s="212" t="str">
        <v>Falcon</v>
      </c>
      <c r="E49" s="212" t="str">
        <v>Trent 1000</v>
      </c>
      <c r="F49" s="245" t="str">
        <v>Gulf</v>
      </c>
      <c r="G49" s="212" t="str">
        <v>MEA</v>
      </c>
      <c r="H49" s="212" t="str">
        <v>Additional 2 x A/C</v>
      </c>
      <c r="I49" s="212" t="str">
        <v>New a/c</v>
      </c>
      <c r="J49" s="249" t="str">
        <v>Resolution of Claims</v>
      </c>
      <c r="K49" s="250">
        <v>2</v>
      </c>
      <c r="L49" s="251" t="str">
        <v>yes</v>
      </c>
      <c r="M49" s="245">
        <v>2</v>
      </c>
      <c r="N49" s="217">
        <v>0.38</v>
      </c>
      <c r="O49" s="212" t="str">
        <v>Low</v>
      </c>
      <c r="P49" s="247" t="str">
        <v>Med</v>
      </c>
      <c r="Q49" s="218" t="str">
        <v xml:space="preserve">Cancelled </v>
      </c>
      <c r="R49" s="109"/>
      <c r="S49" s="156">
        <v>23.04</v>
      </c>
      <c r="T49" s="156">
        <f>S49/12</f>
        <v>1.92</v>
      </c>
      <c r="U49" s="156">
        <f>S49/12</f>
        <v>1.92</v>
      </c>
      <c r="V49" s="153">
        <f t="shared" si="0"/>
        <v>3.84</v>
      </c>
      <c r="W49" s="90"/>
      <c r="Y49" s="180">
        <v>0</v>
      </c>
      <c r="Z49" s="180">
        <v>0</v>
      </c>
      <c r="AA49" s="180">
        <v>0</v>
      </c>
      <c r="AB49" s="180">
        <v>0</v>
      </c>
      <c r="AC49" s="180">
        <v>0</v>
      </c>
      <c r="AD49" s="180">
        <v>0</v>
      </c>
      <c r="AE49" s="180">
        <v>0</v>
      </c>
      <c r="AF49" s="180">
        <v>0</v>
      </c>
      <c r="AG49" s="180">
        <v>0</v>
      </c>
      <c r="AH49" s="180">
        <v>0</v>
      </c>
      <c r="AI49" s="180">
        <v>0</v>
      </c>
      <c r="AJ49" s="180">
        <v>0</v>
      </c>
      <c r="AK49" s="180">
        <v>0</v>
      </c>
      <c r="AL49" s="180">
        <v>0</v>
      </c>
      <c r="AM49" s="180">
        <v>0</v>
      </c>
      <c r="AN49" s="180">
        <v>0</v>
      </c>
      <c r="AO49" s="180">
        <v>0</v>
      </c>
      <c r="AP49" s="180">
        <v>0</v>
      </c>
      <c r="AQ49" s="180">
        <v>0</v>
      </c>
      <c r="AR49" s="180">
        <v>0</v>
      </c>
      <c r="AS49" s="180">
        <v>0</v>
      </c>
      <c r="AT49" s="180">
        <v>0</v>
      </c>
      <c r="AU49" s="180">
        <v>0</v>
      </c>
      <c r="AV49" s="180">
        <v>0</v>
      </c>
      <c r="AW49" s="180">
        <v>0</v>
      </c>
      <c r="AX49" s="180">
        <v>0</v>
      </c>
      <c r="AY49" s="90"/>
      <c r="AZ49" s="180">
        <v>0</v>
      </c>
      <c r="BA49" s="180">
        <v>0</v>
      </c>
      <c r="BB49" s="180">
        <v>0</v>
      </c>
      <c r="BC49" s="180">
        <v>0</v>
      </c>
      <c r="BD49" s="180">
        <v>0</v>
      </c>
      <c r="BE49" s="180">
        <v>0</v>
      </c>
      <c r="BF49" s="180">
        <v>0</v>
      </c>
      <c r="BG49" s="181"/>
      <c r="BH49" s="90"/>
      <c r="BI49" s="180">
        <v>0</v>
      </c>
      <c r="BJ49" s="180">
        <v>0</v>
      </c>
      <c r="BK49" s="180">
        <v>0</v>
      </c>
      <c r="BL49" s="90"/>
      <c r="BN49" s="90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112"/>
      <c r="CA49" s="112"/>
      <c r="CB49" s="112"/>
      <c r="CC49" s="112"/>
      <c r="CD49" s="112"/>
      <c r="CE49" s="112"/>
      <c r="CF49" s="178"/>
    </row>
    <row r="50" spans="2:84" ht="15" customHeight="1" x14ac:dyDescent="0.3">
      <c r="B50" s="90"/>
      <c r="C50" s="212">
        <f t="shared" si="1"/>
        <v>36</v>
      </c>
      <c r="D50" s="212" t="str">
        <v>Star</v>
      </c>
      <c r="E50" s="212" t="str">
        <v>Trent 1000</v>
      </c>
      <c r="F50" s="245" t="str">
        <v>Austral</v>
      </c>
      <c r="G50" s="212" t="str">
        <v>MEA</v>
      </c>
      <c r="H50" s="212" t="str">
        <v>TCA Extension/Exit credit trade</v>
      </c>
      <c r="I50" s="212" t="str">
        <v>Term Extension</v>
      </c>
      <c r="J50" s="249" t="str">
        <v>Blended TCA Rate</v>
      </c>
      <c r="K50" s="250">
        <v>1</v>
      </c>
      <c r="L50" s="251" t="str">
        <v/>
      </c>
      <c r="M50" s="245" t="str">
        <v/>
      </c>
      <c r="N50" s="217">
        <v>0.61</v>
      </c>
      <c r="O50" s="212" t="str">
        <v>Med</v>
      </c>
      <c r="P50" s="247" t="str">
        <v>Med</v>
      </c>
      <c r="Q50" s="218" t="str">
        <v>Hopper</v>
      </c>
      <c r="R50" s="109"/>
      <c r="S50" s="156">
        <v>4.8</v>
      </c>
      <c r="T50" s="156">
        <v>0</v>
      </c>
      <c r="U50" s="156">
        <v>0</v>
      </c>
      <c r="V50" s="153">
        <f t="shared" si="0"/>
        <v>0</v>
      </c>
      <c r="W50" s="90"/>
      <c r="Y50" s="180">
        <v>0</v>
      </c>
      <c r="Z50" s="180">
        <v>0</v>
      </c>
      <c r="AA50" s="180">
        <v>0</v>
      </c>
      <c r="AB50" s="180">
        <v>0</v>
      </c>
      <c r="AC50" s="180">
        <v>0</v>
      </c>
      <c r="AD50" s="180">
        <v>0</v>
      </c>
      <c r="AE50" s="180">
        <v>0</v>
      </c>
      <c r="AF50" s="180">
        <v>0</v>
      </c>
      <c r="AG50" s="180">
        <v>0</v>
      </c>
      <c r="AH50" s="180">
        <v>0</v>
      </c>
      <c r="AI50" s="180">
        <v>0</v>
      </c>
      <c r="AJ50" s="180">
        <v>0</v>
      </c>
      <c r="AK50" s="180">
        <v>0</v>
      </c>
      <c r="AL50" s="180">
        <v>0</v>
      </c>
      <c r="AM50" s="180">
        <v>0</v>
      </c>
      <c r="AN50" s="180">
        <v>0</v>
      </c>
      <c r="AO50" s="180">
        <v>0</v>
      </c>
      <c r="AP50" s="180">
        <v>0</v>
      </c>
      <c r="AQ50" s="180">
        <v>0</v>
      </c>
      <c r="AR50" s="180">
        <v>0</v>
      </c>
      <c r="AS50" s="180">
        <v>0</v>
      </c>
      <c r="AT50" s="180">
        <v>0</v>
      </c>
      <c r="AU50" s="180">
        <v>0</v>
      </c>
      <c r="AV50" s="180">
        <v>0</v>
      </c>
      <c r="AW50" s="180">
        <v>0</v>
      </c>
      <c r="AX50" s="180">
        <v>0</v>
      </c>
      <c r="AY50" s="90"/>
      <c r="AZ50" s="180">
        <v>0</v>
      </c>
      <c r="BA50" s="180">
        <v>0</v>
      </c>
      <c r="BB50" s="180">
        <v>0</v>
      </c>
      <c r="BC50" s="180">
        <v>0</v>
      </c>
      <c r="BD50" s="180">
        <v>0</v>
      </c>
      <c r="BE50" s="180">
        <v>0</v>
      </c>
      <c r="BF50" s="180">
        <v>0</v>
      </c>
      <c r="BG50" s="181"/>
      <c r="BH50" s="90"/>
      <c r="BI50" s="180">
        <v>0</v>
      </c>
      <c r="BJ50" s="180">
        <v>0</v>
      </c>
      <c r="BK50" s="180">
        <v>0</v>
      </c>
      <c r="BL50" s="90"/>
      <c r="BN50" s="90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  <c r="CE50" s="112"/>
      <c r="CF50" s="178"/>
    </row>
    <row r="51" spans="2:84" ht="15" customHeight="1" x14ac:dyDescent="0.3">
      <c r="B51" s="90"/>
      <c r="C51" s="212">
        <f t="shared" si="1"/>
        <v>37</v>
      </c>
      <c r="D51" s="212" t="str">
        <v>Q8</v>
      </c>
      <c r="E51" s="212" t="str">
        <v>Trent 7000</v>
      </c>
      <c r="F51" s="245" t="str">
        <v>Kuwait</v>
      </c>
      <c r="G51" s="212" t="str">
        <v>MEA</v>
      </c>
      <c r="H51" s="212" t="str">
        <v xml:space="preserve">Maintain SPE % </v>
      </c>
      <c r="I51" s="212" t="str">
        <v>SPE increase</v>
      </c>
      <c r="J51" s="249" t="str">
        <v>Early Exit of a330-800</v>
      </c>
      <c r="K51" s="250">
        <v>3</v>
      </c>
      <c r="L51" s="251" t="str">
        <v>yes</v>
      </c>
      <c r="M51" s="245" t="str">
        <v/>
      </c>
      <c r="N51" s="217">
        <v>0.04</v>
      </c>
      <c r="O51" s="212" t="str">
        <v>Low</v>
      </c>
      <c r="P51" s="247" t="str">
        <v>Med</v>
      </c>
      <c r="Q51" s="218" t="str">
        <v>Hopper</v>
      </c>
      <c r="R51" s="109"/>
      <c r="S51" s="156">
        <v>0</v>
      </c>
      <c r="T51" s="156">
        <v>0</v>
      </c>
      <c r="U51" s="156">
        <v>0</v>
      </c>
      <c r="V51" s="153">
        <f t="shared" si="0"/>
        <v>0</v>
      </c>
      <c r="W51" s="90"/>
      <c r="Y51" s="180">
        <v>0</v>
      </c>
      <c r="Z51" s="180">
        <v>0</v>
      </c>
      <c r="AA51" s="180">
        <v>0</v>
      </c>
      <c r="AB51" s="180">
        <v>0</v>
      </c>
      <c r="AC51" s="180">
        <v>0</v>
      </c>
      <c r="AD51" s="180">
        <v>0</v>
      </c>
      <c r="AE51" s="180">
        <v>0</v>
      </c>
      <c r="AF51" s="180">
        <v>0</v>
      </c>
      <c r="AG51" s="180">
        <v>0</v>
      </c>
      <c r="AH51" s="180">
        <v>0</v>
      </c>
      <c r="AI51" s="180">
        <v>0</v>
      </c>
      <c r="AJ51" s="180">
        <v>0</v>
      </c>
      <c r="AK51" s="180">
        <v>0</v>
      </c>
      <c r="AL51" s="180">
        <v>0</v>
      </c>
      <c r="AM51" s="180">
        <v>0</v>
      </c>
      <c r="AN51" s="180">
        <v>0</v>
      </c>
      <c r="AO51" s="180">
        <v>0</v>
      </c>
      <c r="AP51" s="180">
        <v>0</v>
      </c>
      <c r="AQ51" s="180">
        <v>0</v>
      </c>
      <c r="AR51" s="180">
        <v>0</v>
      </c>
      <c r="AS51" s="180">
        <v>0</v>
      </c>
      <c r="AT51" s="180">
        <v>0</v>
      </c>
      <c r="AU51" s="180">
        <v>0</v>
      </c>
      <c r="AV51" s="180">
        <v>0</v>
      </c>
      <c r="AW51" s="180">
        <v>0</v>
      </c>
      <c r="AX51" s="180">
        <v>0</v>
      </c>
      <c r="AY51" s="90"/>
      <c r="AZ51" s="180">
        <v>0</v>
      </c>
      <c r="BA51" s="180">
        <v>0</v>
      </c>
      <c r="BB51" s="180">
        <v>0</v>
      </c>
      <c r="BC51" s="180">
        <v>0</v>
      </c>
      <c r="BD51" s="180">
        <v>0</v>
      </c>
      <c r="BE51" s="180">
        <v>0</v>
      </c>
      <c r="BF51" s="180">
        <v>0</v>
      </c>
      <c r="BG51" s="181"/>
      <c r="BH51" s="90"/>
      <c r="BI51" s="180">
        <v>0</v>
      </c>
      <c r="BJ51" s="180">
        <v>0</v>
      </c>
      <c r="BK51" s="180">
        <v>0</v>
      </c>
      <c r="BL51" s="90"/>
      <c r="BN51" s="90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  <c r="CE51" s="112"/>
      <c r="CF51" s="178"/>
    </row>
    <row r="52" spans="2:84" ht="15" customHeight="1" x14ac:dyDescent="0.3">
      <c r="B52" s="90"/>
      <c r="C52" s="212">
        <f>C51+1</f>
        <v>38</v>
      </c>
      <c r="D52" s="212" t="str">
        <v>Mau</v>
      </c>
      <c r="E52" s="212" t="str">
        <v>Trent XWB-84</v>
      </c>
      <c r="F52" s="245" t="str">
        <v>Mauritus</v>
      </c>
      <c r="G52" s="212" t="str">
        <v>MEA</v>
      </c>
      <c r="H52" s="212" t="str">
        <v>Escalation increase</v>
      </c>
      <c r="I52" s="212" t="str">
        <v>TCA Amendments</v>
      </c>
      <c r="J52" s="249" t="str">
        <v/>
      </c>
      <c r="K52" s="250">
        <v>3</v>
      </c>
      <c r="L52" s="251" t="str">
        <v/>
      </c>
      <c r="M52" s="245" t="str">
        <v/>
      </c>
      <c r="N52" s="217">
        <v>0.31</v>
      </c>
      <c r="O52" s="212" t="str">
        <v>High</v>
      </c>
      <c r="P52" s="247" t="str">
        <v>Low</v>
      </c>
      <c r="Q52" s="218" t="str">
        <v>Completed</v>
      </c>
      <c r="R52" s="109"/>
      <c r="S52" s="156">
        <v>1.3</v>
      </c>
      <c r="T52" s="170">
        <f>S52/3</f>
        <v>0.43333333333333335</v>
      </c>
      <c r="U52" s="170">
        <v>0</v>
      </c>
      <c r="V52" s="171">
        <f t="shared" si="0"/>
        <v>0.43333333333333335</v>
      </c>
      <c r="W52" s="90"/>
      <c r="Y52" s="180">
        <v>0</v>
      </c>
      <c r="Z52" s="180">
        <v>0</v>
      </c>
      <c r="AA52" s="180">
        <v>0</v>
      </c>
      <c r="AB52" s="180">
        <v>0</v>
      </c>
      <c r="AC52" s="180">
        <v>0</v>
      </c>
      <c r="AD52" s="180"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180">
        <v>0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80">
        <v>0</v>
      </c>
      <c r="AR52" s="180">
        <v>0</v>
      </c>
      <c r="AS52" s="180">
        <v>0</v>
      </c>
      <c r="AT52" s="180">
        <v>0</v>
      </c>
      <c r="AU52" s="180">
        <v>0</v>
      </c>
      <c r="AV52" s="180">
        <v>0</v>
      </c>
      <c r="AW52" s="180">
        <v>0</v>
      </c>
      <c r="AX52" s="180">
        <v>0</v>
      </c>
      <c r="AY52" s="90"/>
      <c r="AZ52" s="180">
        <v>0</v>
      </c>
      <c r="BA52" s="180">
        <v>0</v>
      </c>
      <c r="BB52" s="180">
        <v>0</v>
      </c>
      <c r="BC52" s="180">
        <v>0</v>
      </c>
      <c r="BD52" s="180">
        <v>0</v>
      </c>
      <c r="BE52" s="180">
        <v>0</v>
      </c>
      <c r="BF52" s="180">
        <v>0</v>
      </c>
      <c r="BG52" s="181"/>
      <c r="BH52" s="90"/>
      <c r="BI52" s="180">
        <v>0</v>
      </c>
      <c r="BJ52" s="180">
        <v>0</v>
      </c>
      <c r="BK52" s="180">
        <v>0</v>
      </c>
      <c r="BL52" s="90"/>
      <c r="BN52" s="90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78"/>
    </row>
    <row r="53" spans="2:84" ht="15" customHeight="1" x14ac:dyDescent="0.3">
      <c r="B53" s="90"/>
      <c r="C53" s="212">
        <f t="shared" si="1"/>
        <v>39</v>
      </c>
      <c r="D53" s="212" t="str">
        <v>Dodo</v>
      </c>
      <c r="E53" s="212" t="str">
        <v>Trent 7000</v>
      </c>
      <c r="F53" s="245" t="str">
        <v>Mauritus</v>
      </c>
      <c r="G53" s="212" t="str">
        <v>MEA</v>
      </c>
      <c r="H53" s="212" t="str">
        <v>Reduce NDSES Cost</v>
      </c>
      <c r="I53" s="212" t="str">
        <v>Cost Reduction</v>
      </c>
      <c r="J53" s="249" t="str">
        <v>Termination</v>
      </c>
      <c r="K53" s="250">
        <v>2</v>
      </c>
      <c r="L53" s="251" t="str">
        <v/>
      </c>
      <c r="M53" s="245" t="str">
        <v/>
      </c>
      <c r="N53" s="217">
        <v>0.54</v>
      </c>
      <c r="O53" s="212" t="str">
        <v>Med</v>
      </c>
      <c r="P53" s="247" t="str">
        <v>Med</v>
      </c>
      <c r="Q53" s="218" t="str">
        <v>ICT</v>
      </c>
      <c r="R53" s="109"/>
      <c r="S53" s="156">
        <v>0.38</v>
      </c>
      <c r="T53" s="170">
        <f>S53/5</f>
        <v>7.5999999999999998E-2</v>
      </c>
      <c r="U53" s="170">
        <f>S53/5</f>
        <v>7.5999999999999998E-2</v>
      </c>
      <c r="V53" s="171">
        <f t="shared" si="0"/>
        <v>0.152</v>
      </c>
      <c r="W53" s="90"/>
      <c r="Y53" s="180">
        <v>0</v>
      </c>
      <c r="Z53" s="180">
        <v>0</v>
      </c>
      <c r="AA53" s="180">
        <v>0</v>
      </c>
      <c r="AB53" s="180">
        <v>0</v>
      </c>
      <c r="AC53" s="180">
        <v>0</v>
      </c>
      <c r="AD53" s="180">
        <v>0</v>
      </c>
      <c r="AE53" s="180">
        <v>0</v>
      </c>
      <c r="AF53" s="180">
        <v>0</v>
      </c>
      <c r="AG53" s="180">
        <v>0</v>
      </c>
      <c r="AH53" s="180">
        <v>0</v>
      </c>
      <c r="AI53" s="180">
        <v>0</v>
      </c>
      <c r="AJ53" s="180">
        <v>0</v>
      </c>
      <c r="AK53" s="180">
        <v>0</v>
      </c>
      <c r="AL53" s="180">
        <v>0</v>
      </c>
      <c r="AM53" s="180">
        <v>0</v>
      </c>
      <c r="AN53" s="180">
        <v>0</v>
      </c>
      <c r="AO53" s="180">
        <v>0</v>
      </c>
      <c r="AP53" s="180">
        <v>0</v>
      </c>
      <c r="AQ53" s="180">
        <v>0</v>
      </c>
      <c r="AR53" s="180">
        <v>0</v>
      </c>
      <c r="AS53" s="180">
        <v>0</v>
      </c>
      <c r="AT53" s="180">
        <v>0</v>
      </c>
      <c r="AU53" s="180">
        <v>0</v>
      </c>
      <c r="AV53" s="180">
        <v>0</v>
      </c>
      <c r="AW53" s="180">
        <v>0</v>
      </c>
      <c r="AX53" s="180">
        <v>0</v>
      </c>
      <c r="AY53" s="90"/>
      <c r="AZ53" s="180">
        <v>0</v>
      </c>
      <c r="BA53" s="180">
        <v>0</v>
      </c>
      <c r="BB53" s="180">
        <v>0</v>
      </c>
      <c r="BC53" s="180">
        <v>0</v>
      </c>
      <c r="BD53" s="180">
        <v>0</v>
      </c>
      <c r="BE53" s="180">
        <v>0</v>
      </c>
      <c r="BF53" s="180">
        <v>0</v>
      </c>
      <c r="BG53" s="181"/>
      <c r="BH53" s="90"/>
      <c r="BI53" s="180">
        <v>0</v>
      </c>
      <c r="BJ53" s="180">
        <v>0</v>
      </c>
      <c r="BK53" s="180">
        <v>0</v>
      </c>
      <c r="BL53" s="90"/>
      <c r="BN53" s="90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  <c r="CE53" s="112"/>
      <c r="CF53" s="178"/>
    </row>
    <row r="54" spans="2:84" ht="15" customHeight="1" x14ac:dyDescent="0.3">
      <c r="B54" s="90"/>
      <c r="C54" s="212">
        <f t="shared" si="1"/>
        <v>40</v>
      </c>
      <c r="D54" s="212" t="str">
        <v>RW</v>
      </c>
      <c r="E54" s="212" t="str">
        <v>Trent 700</v>
      </c>
      <c r="F54" s="245" t="str">
        <v>Rwanda</v>
      </c>
      <c r="G54" s="212" t="str">
        <v>MEA</v>
      </c>
      <c r="H54" s="212" t="str">
        <v>Min Term Extension</v>
      </c>
      <c r="I54" s="212" t="str">
        <v>Term Extension</v>
      </c>
      <c r="J54" s="249" t="str">
        <v/>
      </c>
      <c r="K54" s="250">
        <v>3</v>
      </c>
      <c r="L54" s="251" t="str">
        <v/>
      </c>
      <c r="M54" s="245" t="str">
        <v/>
      </c>
      <c r="N54" s="217">
        <v>0.19</v>
      </c>
      <c r="O54" s="212" t="str">
        <v>Low</v>
      </c>
      <c r="P54" s="247" t="str">
        <v>Med</v>
      </c>
      <c r="Q54" s="218" t="str">
        <v>Hopper</v>
      </c>
      <c r="R54" s="109"/>
      <c r="S54" s="156">
        <v>12</v>
      </c>
      <c r="T54" s="156">
        <v>0</v>
      </c>
      <c r="U54" s="156">
        <v>0</v>
      </c>
      <c r="V54" s="153">
        <f t="shared" si="0"/>
        <v>0</v>
      </c>
      <c r="W54" s="90"/>
      <c r="Y54" s="180">
        <v>0</v>
      </c>
      <c r="Z54" s="180">
        <v>0</v>
      </c>
      <c r="AA54" s="180">
        <v>0</v>
      </c>
      <c r="AB54" s="180">
        <v>0</v>
      </c>
      <c r="AC54" s="180">
        <v>0</v>
      </c>
      <c r="AD54" s="180">
        <v>0</v>
      </c>
      <c r="AE54" s="180">
        <v>0</v>
      </c>
      <c r="AF54" s="180">
        <v>0</v>
      </c>
      <c r="AG54" s="180">
        <v>0</v>
      </c>
      <c r="AH54" s="180">
        <v>0</v>
      </c>
      <c r="AI54" s="180">
        <v>0</v>
      </c>
      <c r="AJ54" s="180">
        <v>0</v>
      </c>
      <c r="AK54" s="180">
        <v>0</v>
      </c>
      <c r="AL54" s="180">
        <v>0</v>
      </c>
      <c r="AM54" s="180">
        <v>0</v>
      </c>
      <c r="AN54" s="180">
        <v>0</v>
      </c>
      <c r="AO54" s="180">
        <v>0</v>
      </c>
      <c r="AP54" s="180">
        <v>0</v>
      </c>
      <c r="AQ54" s="180">
        <v>0</v>
      </c>
      <c r="AR54" s="180">
        <v>0</v>
      </c>
      <c r="AS54" s="180">
        <v>0</v>
      </c>
      <c r="AT54" s="180">
        <v>0</v>
      </c>
      <c r="AU54" s="180">
        <v>0</v>
      </c>
      <c r="AV54" s="180">
        <v>0</v>
      </c>
      <c r="AW54" s="180">
        <v>0</v>
      </c>
      <c r="AX54" s="180">
        <v>0</v>
      </c>
      <c r="AY54" s="90"/>
      <c r="AZ54" s="180">
        <v>0</v>
      </c>
      <c r="BA54" s="180">
        <v>0</v>
      </c>
      <c r="BB54" s="180">
        <v>0</v>
      </c>
      <c r="BC54" s="180">
        <v>0</v>
      </c>
      <c r="BD54" s="180">
        <v>0</v>
      </c>
      <c r="BE54" s="180">
        <v>0</v>
      </c>
      <c r="BF54" s="180">
        <v>0</v>
      </c>
      <c r="BG54" s="181"/>
      <c r="BH54" s="90"/>
      <c r="BI54" s="180">
        <v>0</v>
      </c>
      <c r="BJ54" s="180">
        <v>0</v>
      </c>
      <c r="BK54" s="180">
        <v>0</v>
      </c>
      <c r="BL54" s="90"/>
      <c r="BN54" s="90"/>
      <c r="BO54" s="112"/>
      <c r="BP54" s="112"/>
      <c r="BQ54" s="112"/>
      <c r="BR54" s="112"/>
      <c r="BS54" s="112"/>
      <c r="BT54" s="112"/>
      <c r="BU54" s="112"/>
      <c r="BV54" s="112"/>
      <c r="BW54" s="112"/>
      <c r="BX54" s="112"/>
      <c r="BY54" s="112"/>
      <c r="BZ54" s="112"/>
      <c r="CA54" s="112"/>
      <c r="CB54" s="112"/>
      <c r="CC54" s="112"/>
      <c r="CD54" s="112"/>
      <c r="CE54" s="112"/>
      <c r="CF54" s="178"/>
    </row>
    <row r="55" spans="2:84" ht="15" customHeight="1" x14ac:dyDescent="0.3">
      <c r="B55" s="90"/>
      <c r="C55" s="212">
        <f t="shared" si="1"/>
        <v>41</v>
      </c>
      <c r="D55" s="212" t="str">
        <v>SAA</v>
      </c>
      <c r="E55" s="212" t="str">
        <v>Trent 700</v>
      </c>
      <c r="F55" s="245" t="str">
        <v>SAA</v>
      </c>
      <c r="G55" s="212" t="str">
        <v>MEA</v>
      </c>
      <c r="H55" s="212" t="str">
        <v>Additional 7 X A/C</v>
      </c>
      <c r="I55" s="212" t="str">
        <v>New a/c</v>
      </c>
      <c r="J55" s="249" t="str">
        <v/>
      </c>
      <c r="K55" s="250">
        <v>3</v>
      </c>
      <c r="L55" s="251" t="str">
        <v/>
      </c>
      <c r="M55" s="245" t="str">
        <v/>
      </c>
      <c r="N55" s="217" t="str">
        <v/>
      </c>
      <c r="O55" s="212" t="str">
        <v>Med</v>
      </c>
      <c r="P55" s="247" t="str">
        <v>Med</v>
      </c>
      <c r="Q55" s="218" t="str">
        <v xml:space="preserve">Cancelled </v>
      </c>
      <c r="R55" s="109"/>
      <c r="S55" s="156">
        <v>54</v>
      </c>
      <c r="T55" s="156">
        <v>0</v>
      </c>
      <c r="U55" s="156">
        <v>0</v>
      </c>
      <c r="V55" s="153">
        <f t="shared" si="0"/>
        <v>0</v>
      </c>
      <c r="W55" s="90"/>
      <c r="Y55" s="180">
        <v>0</v>
      </c>
      <c r="Z55" s="180">
        <v>0</v>
      </c>
      <c r="AA55" s="180">
        <v>0</v>
      </c>
      <c r="AB55" s="180">
        <v>0</v>
      </c>
      <c r="AC55" s="180">
        <v>0</v>
      </c>
      <c r="AD55" s="180">
        <v>0</v>
      </c>
      <c r="AE55" s="180">
        <v>0</v>
      </c>
      <c r="AF55" s="180">
        <v>0</v>
      </c>
      <c r="AG55" s="180">
        <v>0</v>
      </c>
      <c r="AH55" s="180">
        <v>0</v>
      </c>
      <c r="AI55" s="180">
        <v>0</v>
      </c>
      <c r="AJ55" s="180">
        <v>0</v>
      </c>
      <c r="AK55" s="180">
        <v>0</v>
      </c>
      <c r="AL55" s="180">
        <v>0</v>
      </c>
      <c r="AM55" s="180">
        <v>0</v>
      </c>
      <c r="AN55" s="180">
        <v>0</v>
      </c>
      <c r="AO55" s="180">
        <v>0</v>
      </c>
      <c r="AP55" s="180">
        <v>0</v>
      </c>
      <c r="AQ55" s="180">
        <v>0</v>
      </c>
      <c r="AR55" s="180">
        <v>0</v>
      </c>
      <c r="AS55" s="180">
        <v>0</v>
      </c>
      <c r="AT55" s="180">
        <v>0</v>
      </c>
      <c r="AU55" s="180">
        <v>0</v>
      </c>
      <c r="AV55" s="180">
        <v>0</v>
      </c>
      <c r="AW55" s="180">
        <v>0</v>
      </c>
      <c r="AX55" s="180">
        <v>0</v>
      </c>
      <c r="AY55" s="90"/>
      <c r="AZ55" s="180">
        <v>0</v>
      </c>
      <c r="BA55" s="180">
        <v>0</v>
      </c>
      <c r="BB55" s="180">
        <v>0</v>
      </c>
      <c r="BC55" s="180">
        <v>0</v>
      </c>
      <c r="BD55" s="180">
        <v>0</v>
      </c>
      <c r="BE55" s="180">
        <v>0</v>
      </c>
      <c r="BF55" s="180">
        <v>0</v>
      </c>
      <c r="BG55" s="181"/>
      <c r="BH55" s="90"/>
      <c r="BI55" s="180">
        <v>0</v>
      </c>
      <c r="BJ55" s="180">
        <v>0</v>
      </c>
      <c r="BK55" s="180">
        <v>0</v>
      </c>
      <c r="BL55" s="90"/>
      <c r="BN55" s="90"/>
      <c r="BO55" s="112"/>
      <c r="BP55" s="112"/>
      <c r="BQ55" s="112"/>
      <c r="BR55" s="112"/>
      <c r="BS55" s="112"/>
      <c r="BT55" s="112"/>
      <c r="BU55" s="112"/>
      <c r="BV55" s="112"/>
      <c r="BW55" s="112"/>
      <c r="BX55" s="112"/>
      <c r="BY55" s="112"/>
      <c r="BZ55" s="112"/>
      <c r="CA55" s="112"/>
      <c r="CB55" s="112"/>
      <c r="CC55" s="112"/>
      <c r="CD55" s="112"/>
      <c r="CE55" s="112"/>
      <c r="CF55" s="178"/>
    </row>
    <row r="56" spans="2:84" ht="15" customHeight="1" x14ac:dyDescent="0.3">
      <c r="B56" s="90"/>
      <c r="C56" s="212">
        <f t="shared" si="1"/>
        <v>42</v>
      </c>
      <c r="D56" s="212" t="str">
        <v>Star</v>
      </c>
      <c r="E56" s="212" t="str">
        <v>Trent 1000</v>
      </c>
      <c r="F56" s="245" t="str">
        <v>Austral</v>
      </c>
      <c r="G56" s="212" t="str">
        <v>MEA</v>
      </c>
      <c r="H56" s="212" t="str">
        <v>Used SPE</v>
      </c>
      <c r="I56" s="212" t="str">
        <v>SPE increase</v>
      </c>
      <c r="J56" s="249" t="str">
        <v>Min-term extension</v>
      </c>
      <c r="K56" s="249">
        <v>1</v>
      </c>
      <c r="L56" s="251" t="str">
        <v>Med</v>
      </c>
      <c r="M56" s="245" t="str">
        <v>Med</v>
      </c>
      <c r="N56" s="217" t="str">
        <v>ICT</v>
      </c>
      <c r="O56" s="212" t="str">
        <v>Low</v>
      </c>
      <c r="P56" s="218" t="str">
        <v>Low</v>
      </c>
      <c r="Q56" s="218" t="str">
        <v>Hopper</v>
      </c>
      <c r="R56" s="109"/>
      <c r="S56" s="156"/>
      <c r="T56" s="156"/>
      <c r="U56" s="156"/>
      <c r="V56" s="153">
        <f t="shared" si="0"/>
        <v>0</v>
      </c>
      <c r="W56" s="90"/>
      <c r="Y56" s="180">
        <v>0</v>
      </c>
      <c r="Z56" s="180">
        <v>0</v>
      </c>
      <c r="AA56" s="180">
        <v>0</v>
      </c>
      <c r="AB56" s="180">
        <v>0</v>
      </c>
      <c r="AC56" s="180">
        <v>0</v>
      </c>
      <c r="AD56" s="180">
        <v>0</v>
      </c>
      <c r="AE56" s="180">
        <v>0</v>
      </c>
      <c r="AF56" s="180">
        <v>0</v>
      </c>
      <c r="AG56" s="180">
        <v>0</v>
      </c>
      <c r="AH56" s="180">
        <v>0</v>
      </c>
      <c r="AI56" s="180">
        <v>0</v>
      </c>
      <c r="AJ56" s="180">
        <v>0</v>
      </c>
      <c r="AK56" s="180">
        <v>0</v>
      </c>
      <c r="AL56" s="180">
        <v>0</v>
      </c>
      <c r="AM56" s="180">
        <v>0</v>
      </c>
      <c r="AN56" s="180">
        <v>0</v>
      </c>
      <c r="AO56" s="180">
        <v>0</v>
      </c>
      <c r="AP56" s="180">
        <v>0</v>
      </c>
      <c r="AQ56" s="180">
        <v>0</v>
      </c>
      <c r="AR56" s="180">
        <v>0</v>
      </c>
      <c r="AS56" s="180">
        <v>0</v>
      </c>
      <c r="AT56" s="180">
        <v>0</v>
      </c>
      <c r="AU56" s="180">
        <v>0</v>
      </c>
      <c r="AV56" s="180">
        <v>0</v>
      </c>
      <c r="AW56" s="180">
        <v>0</v>
      </c>
      <c r="AX56" s="180">
        <v>0</v>
      </c>
      <c r="AY56" s="90"/>
      <c r="AZ56" s="180">
        <v>0</v>
      </c>
      <c r="BA56" s="180">
        <v>0</v>
      </c>
      <c r="BB56" s="180">
        <v>0</v>
      </c>
      <c r="BC56" s="180">
        <v>0</v>
      </c>
      <c r="BD56" s="180">
        <v>0</v>
      </c>
      <c r="BE56" s="180">
        <v>0</v>
      </c>
      <c r="BF56" s="180">
        <v>0</v>
      </c>
      <c r="BG56" s="181"/>
      <c r="BH56" s="90"/>
      <c r="BI56" s="180">
        <v>0</v>
      </c>
      <c r="BJ56" s="180">
        <v>0</v>
      </c>
      <c r="BK56" s="180">
        <v>0</v>
      </c>
      <c r="BL56" s="90"/>
      <c r="BN56" s="90"/>
      <c r="BO56" s="112"/>
      <c r="BP56" s="112"/>
      <c r="BQ56" s="112"/>
      <c r="BR56" s="112"/>
      <c r="BS56" s="112"/>
      <c r="BT56" s="112"/>
      <c r="BU56" s="112"/>
      <c r="BV56" s="112"/>
      <c r="BW56" s="112"/>
      <c r="BX56" s="112"/>
      <c r="BY56" s="112"/>
      <c r="BZ56" s="112"/>
      <c r="CA56" s="112"/>
      <c r="CB56" s="112"/>
      <c r="CC56" s="112"/>
      <c r="CD56" s="112"/>
      <c r="CE56" s="112"/>
      <c r="CF56" s="178"/>
    </row>
    <row r="57" spans="2:84" ht="15" customHeight="1" x14ac:dyDescent="0.3">
      <c r="B57" s="90"/>
      <c r="C57" s="212">
        <f t="shared" si="1"/>
        <v>43</v>
      </c>
      <c r="D57" s="212" t="str">
        <v>Horus V</v>
      </c>
      <c r="E57" s="212" t="str">
        <v>Trent XWB-84</v>
      </c>
      <c r="F57" s="245" t="str">
        <v>Egypt</v>
      </c>
      <c r="G57" s="212" t="str">
        <v>MEA</v>
      </c>
      <c r="H57" s="212" t="str">
        <v>EP Upsell</v>
      </c>
      <c r="I57" s="212" t="str">
        <v>Last 6 aircraft</v>
      </c>
      <c r="J57" s="249" t="str">
        <v>Upsell</v>
      </c>
      <c r="K57" s="249">
        <v>2</v>
      </c>
      <c r="L57" s="251" t="str">
        <v/>
      </c>
      <c r="M57" s="245" t="str">
        <v/>
      </c>
      <c r="N57" s="217" t="str">
        <v/>
      </c>
      <c r="O57" s="212" t="str">
        <v>Med</v>
      </c>
      <c r="P57" s="247" t="str">
        <v>Med</v>
      </c>
      <c r="Q57" s="218" t="str">
        <v>Hopper</v>
      </c>
      <c r="R57" s="109"/>
      <c r="S57" s="156"/>
      <c r="T57" s="156"/>
      <c r="U57" s="156"/>
      <c r="V57" s="153">
        <f t="shared" si="0"/>
        <v>0</v>
      </c>
      <c r="W57" s="90"/>
      <c r="Y57" s="180">
        <v>0</v>
      </c>
      <c r="Z57" s="180">
        <v>0</v>
      </c>
      <c r="AA57" s="180">
        <v>0</v>
      </c>
      <c r="AB57" s="180">
        <v>0</v>
      </c>
      <c r="AC57" s="180">
        <v>0</v>
      </c>
      <c r="AD57" s="180">
        <v>0</v>
      </c>
      <c r="AE57" s="180">
        <v>0</v>
      </c>
      <c r="AF57" s="180">
        <v>0</v>
      </c>
      <c r="AG57" s="180">
        <v>0</v>
      </c>
      <c r="AH57" s="180">
        <v>0</v>
      </c>
      <c r="AI57" s="180">
        <v>0</v>
      </c>
      <c r="AJ57" s="180">
        <v>0</v>
      </c>
      <c r="AK57" s="180">
        <v>0</v>
      </c>
      <c r="AL57" s="180">
        <v>0</v>
      </c>
      <c r="AM57" s="180">
        <v>0</v>
      </c>
      <c r="AN57" s="180">
        <v>0</v>
      </c>
      <c r="AO57" s="180">
        <v>0</v>
      </c>
      <c r="AP57" s="180">
        <v>0</v>
      </c>
      <c r="AQ57" s="180">
        <v>0</v>
      </c>
      <c r="AR57" s="180">
        <v>0</v>
      </c>
      <c r="AS57" s="180">
        <v>0</v>
      </c>
      <c r="AT57" s="180">
        <v>0</v>
      </c>
      <c r="AU57" s="180">
        <v>0</v>
      </c>
      <c r="AV57" s="180">
        <v>0</v>
      </c>
      <c r="AW57" s="180">
        <v>0</v>
      </c>
      <c r="AX57" s="180">
        <v>0</v>
      </c>
      <c r="AY57" s="90"/>
      <c r="AZ57" s="180">
        <v>0</v>
      </c>
      <c r="BA57" s="180">
        <v>0</v>
      </c>
      <c r="BB57" s="180">
        <v>0</v>
      </c>
      <c r="BC57" s="180">
        <v>0</v>
      </c>
      <c r="BD57" s="180">
        <v>0</v>
      </c>
      <c r="BE57" s="180">
        <v>0</v>
      </c>
      <c r="BF57" s="180">
        <v>0</v>
      </c>
      <c r="BG57" s="181"/>
      <c r="BH57" s="90"/>
      <c r="BI57" s="180">
        <v>0</v>
      </c>
      <c r="BJ57" s="180">
        <v>0</v>
      </c>
      <c r="BK57" s="180">
        <v>0</v>
      </c>
      <c r="BL57" s="90"/>
      <c r="BN57" s="90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  <c r="CE57" s="112"/>
      <c r="CF57" s="178"/>
    </row>
    <row r="58" spans="2:84" ht="15" customHeight="1" x14ac:dyDescent="0.3">
      <c r="B58" s="90"/>
      <c r="C58" s="212">
        <f t="shared" si="1"/>
        <v>44</v>
      </c>
      <c r="D58" s="212" t="str">
        <v>Pantheon</v>
      </c>
      <c r="E58" s="212" t="str">
        <v>Trent 900</v>
      </c>
      <c r="F58" s="245" t="str">
        <v>Emirates</v>
      </c>
      <c r="G58" s="212" t="str">
        <v>MEA</v>
      </c>
      <c r="H58" s="212" t="str">
        <v>Retire SLA1</v>
      </c>
      <c r="I58" s="212" t="str">
        <v>TCA Amendments</v>
      </c>
      <c r="J58" s="249" t="str">
        <v>MRO trade</v>
      </c>
      <c r="K58" s="249">
        <v>1</v>
      </c>
      <c r="L58" s="251" t="str">
        <v/>
      </c>
      <c r="M58" s="245" t="str">
        <v/>
      </c>
      <c r="N58" s="217" t="str">
        <v/>
      </c>
      <c r="O58" s="212" t="str">
        <v>Med</v>
      </c>
      <c r="P58" s="247" t="str">
        <v>High</v>
      </c>
      <c r="Q58" s="218" t="str">
        <v>Hopper</v>
      </c>
      <c r="R58" s="109"/>
      <c r="S58" s="156"/>
      <c r="T58" s="156"/>
      <c r="U58" s="156"/>
      <c r="V58" s="153">
        <f t="shared" si="0"/>
        <v>0</v>
      </c>
      <c r="W58" s="90"/>
      <c r="Y58" s="180">
        <v>0</v>
      </c>
      <c r="Z58" s="180">
        <v>0</v>
      </c>
      <c r="AA58" s="180">
        <v>0</v>
      </c>
      <c r="AB58" s="180">
        <v>0</v>
      </c>
      <c r="AC58" s="180">
        <v>0</v>
      </c>
      <c r="AD58" s="180">
        <v>0</v>
      </c>
      <c r="AE58" s="180">
        <v>0</v>
      </c>
      <c r="AF58" s="180">
        <v>0</v>
      </c>
      <c r="AG58" s="180">
        <v>0</v>
      </c>
      <c r="AH58" s="180">
        <v>0</v>
      </c>
      <c r="AI58" s="180">
        <v>0</v>
      </c>
      <c r="AJ58" s="180">
        <v>0</v>
      </c>
      <c r="AK58" s="180">
        <v>0</v>
      </c>
      <c r="AL58" s="180">
        <v>0</v>
      </c>
      <c r="AM58" s="180">
        <v>0</v>
      </c>
      <c r="AN58" s="180">
        <v>0</v>
      </c>
      <c r="AO58" s="180">
        <v>0</v>
      </c>
      <c r="AP58" s="180">
        <v>0</v>
      </c>
      <c r="AQ58" s="180">
        <v>0</v>
      </c>
      <c r="AR58" s="180">
        <v>0</v>
      </c>
      <c r="AS58" s="180">
        <v>0</v>
      </c>
      <c r="AT58" s="180">
        <v>0</v>
      </c>
      <c r="AU58" s="180">
        <v>0</v>
      </c>
      <c r="AV58" s="180">
        <v>0</v>
      </c>
      <c r="AW58" s="180">
        <v>0</v>
      </c>
      <c r="AX58" s="180">
        <v>0</v>
      </c>
      <c r="AY58" s="90"/>
      <c r="AZ58" s="180">
        <v>0</v>
      </c>
      <c r="BA58" s="180">
        <v>0</v>
      </c>
      <c r="BB58" s="180">
        <v>0</v>
      </c>
      <c r="BC58" s="180">
        <v>0</v>
      </c>
      <c r="BD58" s="180">
        <v>0</v>
      </c>
      <c r="BE58" s="180">
        <v>0</v>
      </c>
      <c r="BF58" s="180">
        <v>0</v>
      </c>
      <c r="BG58" s="181"/>
      <c r="BH58" s="90"/>
      <c r="BI58" s="180">
        <v>0</v>
      </c>
      <c r="BJ58" s="180">
        <v>0</v>
      </c>
      <c r="BK58" s="180">
        <v>0</v>
      </c>
      <c r="BL58" s="90"/>
      <c r="BN58" s="90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2"/>
      <c r="CD58" s="112"/>
      <c r="CE58" s="112"/>
      <c r="CF58" s="178"/>
    </row>
    <row r="59" spans="2:84" ht="15" customHeight="1" x14ac:dyDescent="0.3">
      <c r="B59" s="90"/>
      <c r="C59" s="212">
        <f t="shared" si="1"/>
        <v>45</v>
      </c>
      <c r="D59" s="212" t="str">
        <v>Cotton</v>
      </c>
      <c r="E59" s="212" t="str">
        <v>RB211-524</v>
      </c>
      <c r="F59" s="245" t="str">
        <v>Silkway</v>
      </c>
      <c r="G59" s="212" t="str">
        <v>MEA</v>
      </c>
      <c r="H59" s="212" t="str">
        <v>Extend Greentime agreement by 12 months</v>
      </c>
      <c r="I59" s="212" t="str">
        <v>TCA Amendments</v>
      </c>
      <c r="J59" s="249" t="str">
        <v>Expiry</v>
      </c>
      <c r="K59" s="249">
        <v>1</v>
      </c>
      <c r="L59" s="251" t="str">
        <v/>
      </c>
      <c r="M59" s="245" t="str">
        <v/>
      </c>
      <c r="N59" s="217" t="str">
        <v/>
      </c>
      <c r="O59" s="212" t="str">
        <v>High</v>
      </c>
      <c r="P59" s="247" t="str">
        <v>Med</v>
      </c>
      <c r="Q59" s="218" t="str">
        <v>ICT</v>
      </c>
      <c r="R59" s="109"/>
      <c r="S59" s="156"/>
      <c r="T59" s="156"/>
      <c r="U59" s="156"/>
      <c r="V59" s="153">
        <f t="shared" si="0"/>
        <v>0</v>
      </c>
      <c r="W59" s="90"/>
      <c r="Y59" s="180">
        <v>0</v>
      </c>
      <c r="Z59" s="180">
        <v>0</v>
      </c>
      <c r="AA59" s="180">
        <v>0</v>
      </c>
      <c r="AB59" s="180">
        <v>0</v>
      </c>
      <c r="AC59" s="180">
        <v>0</v>
      </c>
      <c r="AD59" s="180">
        <v>0</v>
      </c>
      <c r="AE59" s="180">
        <v>0</v>
      </c>
      <c r="AF59" s="180">
        <v>0</v>
      </c>
      <c r="AG59" s="180">
        <v>0</v>
      </c>
      <c r="AH59" s="180">
        <v>0</v>
      </c>
      <c r="AI59" s="180">
        <v>0</v>
      </c>
      <c r="AJ59" s="180">
        <v>0</v>
      </c>
      <c r="AK59" s="180">
        <v>0</v>
      </c>
      <c r="AL59" s="180">
        <v>0</v>
      </c>
      <c r="AM59" s="180">
        <v>0</v>
      </c>
      <c r="AN59" s="180">
        <v>0</v>
      </c>
      <c r="AO59" s="180">
        <v>0</v>
      </c>
      <c r="AP59" s="180">
        <v>0</v>
      </c>
      <c r="AQ59" s="180">
        <v>0</v>
      </c>
      <c r="AR59" s="180">
        <v>0</v>
      </c>
      <c r="AS59" s="180">
        <v>0</v>
      </c>
      <c r="AT59" s="180">
        <v>0</v>
      </c>
      <c r="AU59" s="180">
        <v>0</v>
      </c>
      <c r="AV59" s="180">
        <v>0</v>
      </c>
      <c r="AW59" s="180">
        <v>0</v>
      </c>
      <c r="AX59" s="180">
        <v>0</v>
      </c>
      <c r="AY59" s="90"/>
      <c r="AZ59" s="180">
        <v>0</v>
      </c>
      <c r="BA59" s="180">
        <v>0</v>
      </c>
      <c r="BB59" s="180">
        <v>0</v>
      </c>
      <c r="BC59" s="180">
        <v>0</v>
      </c>
      <c r="BD59" s="180">
        <v>0</v>
      </c>
      <c r="BE59" s="180">
        <v>0</v>
      </c>
      <c r="BF59" s="180">
        <v>0</v>
      </c>
      <c r="BG59" s="181"/>
      <c r="BH59" s="90"/>
      <c r="BI59" s="180">
        <v>0</v>
      </c>
      <c r="BJ59" s="180">
        <v>0</v>
      </c>
      <c r="BK59" s="180">
        <v>0</v>
      </c>
      <c r="BL59" s="90"/>
      <c r="BN59" s="90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78"/>
    </row>
    <row r="60" spans="2:84" ht="15" customHeight="1" x14ac:dyDescent="0.3">
      <c r="B60" s="90"/>
      <c r="C60" s="212">
        <f t="shared" si="1"/>
        <v>46</v>
      </c>
      <c r="D60" s="212" t="str">
        <v/>
      </c>
      <c r="E60" s="212" t="str">
        <v/>
      </c>
      <c r="F60" s="245" t="str">
        <v/>
      </c>
      <c r="G60" s="212" t="str">
        <v/>
      </c>
      <c r="H60" s="212" t="str">
        <v/>
      </c>
      <c r="I60" s="212" t="str">
        <v/>
      </c>
      <c r="J60" s="249" t="str">
        <v/>
      </c>
      <c r="K60" s="249" t="str">
        <v/>
      </c>
      <c r="L60" s="251" t="str">
        <v/>
      </c>
      <c r="M60" s="245" t="str">
        <v/>
      </c>
      <c r="N60" s="217" t="str">
        <v/>
      </c>
      <c r="O60" s="212" t="str">
        <v/>
      </c>
      <c r="P60" s="247" t="str">
        <v/>
      </c>
      <c r="Q60" s="218" t="str">
        <v/>
      </c>
      <c r="R60" s="109"/>
      <c r="S60" s="156"/>
      <c r="T60" s="156"/>
      <c r="U60" s="156"/>
      <c r="V60" s="153">
        <f t="shared" si="0"/>
        <v>0</v>
      </c>
      <c r="W60" s="90"/>
      <c r="Y60" s="180">
        <v>0</v>
      </c>
      <c r="Z60" s="180">
        <v>0</v>
      </c>
      <c r="AA60" s="180">
        <v>0</v>
      </c>
      <c r="AB60" s="180">
        <v>0</v>
      </c>
      <c r="AC60" s="180">
        <v>0</v>
      </c>
      <c r="AD60" s="180">
        <v>0</v>
      </c>
      <c r="AE60" s="180">
        <v>0</v>
      </c>
      <c r="AF60" s="180">
        <v>0</v>
      </c>
      <c r="AG60" s="180">
        <v>0</v>
      </c>
      <c r="AH60" s="180">
        <v>0</v>
      </c>
      <c r="AI60" s="180">
        <v>0</v>
      </c>
      <c r="AJ60" s="180">
        <v>0</v>
      </c>
      <c r="AK60" s="180">
        <v>0</v>
      </c>
      <c r="AL60" s="180">
        <v>0</v>
      </c>
      <c r="AM60" s="180">
        <v>0</v>
      </c>
      <c r="AN60" s="180">
        <v>0</v>
      </c>
      <c r="AO60" s="180">
        <v>0</v>
      </c>
      <c r="AP60" s="180">
        <v>0</v>
      </c>
      <c r="AQ60" s="180">
        <v>0</v>
      </c>
      <c r="AR60" s="180">
        <v>0</v>
      </c>
      <c r="AS60" s="180">
        <v>0</v>
      </c>
      <c r="AT60" s="180">
        <v>0</v>
      </c>
      <c r="AU60" s="180">
        <v>0</v>
      </c>
      <c r="AV60" s="180">
        <v>0</v>
      </c>
      <c r="AW60" s="180">
        <v>0</v>
      </c>
      <c r="AX60" s="180">
        <v>0</v>
      </c>
      <c r="AY60" s="90"/>
      <c r="AZ60" s="180">
        <v>0</v>
      </c>
      <c r="BA60" s="180">
        <v>0</v>
      </c>
      <c r="BB60" s="180">
        <v>0</v>
      </c>
      <c r="BC60" s="180">
        <v>0</v>
      </c>
      <c r="BD60" s="180">
        <v>0</v>
      </c>
      <c r="BE60" s="180">
        <v>0</v>
      </c>
      <c r="BF60" s="180">
        <v>0</v>
      </c>
      <c r="BG60" s="181"/>
      <c r="BH60" s="90"/>
      <c r="BI60" s="180">
        <v>0</v>
      </c>
      <c r="BJ60" s="180">
        <v>0</v>
      </c>
      <c r="BK60" s="180">
        <v>0</v>
      </c>
      <c r="BL60" s="90"/>
      <c r="BN60" s="90"/>
      <c r="BO60" s="112"/>
      <c r="BP60" s="112"/>
      <c r="BQ60" s="112"/>
      <c r="BR60" s="112"/>
      <c r="BS60" s="112"/>
      <c r="BT60" s="112"/>
      <c r="BU60" s="112"/>
      <c r="BV60" s="112"/>
      <c r="BW60" s="112"/>
      <c r="BX60" s="112"/>
      <c r="BY60" s="112"/>
      <c r="BZ60" s="112"/>
      <c r="CA60" s="112"/>
      <c r="CB60" s="112"/>
      <c r="CC60" s="112"/>
      <c r="CD60" s="112"/>
      <c r="CE60" s="112"/>
      <c r="CF60" s="178"/>
    </row>
    <row r="61" spans="2:84" ht="15" customHeight="1" x14ac:dyDescent="0.3">
      <c r="B61" s="90"/>
      <c r="C61" s="212">
        <f t="shared" si="1"/>
        <v>47</v>
      </c>
      <c r="D61" s="212" t="str">
        <v/>
      </c>
      <c r="E61" s="212" t="str">
        <v/>
      </c>
      <c r="F61" s="245" t="str">
        <v/>
      </c>
      <c r="G61" s="212" t="str">
        <v/>
      </c>
      <c r="H61" s="212" t="str">
        <v/>
      </c>
      <c r="I61" s="212" t="str">
        <v/>
      </c>
      <c r="J61" s="249" t="str">
        <v/>
      </c>
      <c r="K61" s="249" t="str">
        <v/>
      </c>
      <c r="L61" s="251" t="str">
        <v/>
      </c>
      <c r="M61" s="245" t="str">
        <v/>
      </c>
      <c r="N61" s="217" t="str">
        <v/>
      </c>
      <c r="O61" s="212" t="str">
        <v/>
      </c>
      <c r="P61" s="247" t="str">
        <v/>
      </c>
      <c r="Q61" s="218" t="str">
        <v/>
      </c>
      <c r="R61" s="109"/>
      <c r="S61" s="156"/>
      <c r="T61" s="156"/>
      <c r="U61" s="156"/>
      <c r="V61" s="153">
        <f t="shared" si="0"/>
        <v>0</v>
      </c>
      <c r="W61" s="90"/>
      <c r="Y61" s="180">
        <v>0</v>
      </c>
      <c r="Z61" s="180">
        <v>0</v>
      </c>
      <c r="AA61" s="180">
        <v>0</v>
      </c>
      <c r="AB61" s="180">
        <v>0</v>
      </c>
      <c r="AC61" s="180">
        <v>0</v>
      </c>
      <c r="AD61" s="180">
        <v>0</v>
      </c>
      <c r="AE61" s="180">
        <v>0</v>
      </c>
      <c r="AF61" s="180">
        <v>0</v>
      </c>
      <c r="AG61" s="180">
        <v>0</v>
      </c>
      <c r="AH61" s="180">
        <v>0</v>
      </c>
      <c r="AI61" s="180">
        <v>0</v>
      </c>
      <c r="AJ61" s="180">
        <v>0</v>
      </c>
      <c r="AK61" s="180">
        <v>0</v>
      </c>
      <c r="AL61" s="180">
        <v>0</v>
      </c>
      <c r="AM61" s="180">
        <v>0</v>
      </c>
      <c r="AN61" s="180">
        <v>0</v>
      </c>
      <c r="AO61" s="180">
        <v>0</v>
      </c>
      <c r="AP61" s="180">
        <v>0</v>
      </c>
      <c r="AQ61" s="180">
        <v>0</v>
      </c>
      <c r="AR61" s="180">
        <v>0</v>
      </c>
      <c r="AS61" s="180">
        <v>0</v>
      </c>
      <c r="AT61" s="180">
        <v>0</v>
      </c>
      <c r="AU61" s="180">
        <v>0</v>
      </c>
      <c r="AV61" s="180">
        <v>0</v>
      </c>
      <c r="AW61" s="180">
        <v>0</v>
      </c>
      <c r="AX61" s="180">
        <v>0</v>
      </c>
      <c r="AY61" s="90"/>
      <c r="AZ61" s="180">
        <v>0</v>
      </c>
      <c r="BA61" s="180">
        <v>0</v>
      </c>
      <c r="BB61" s="180">
        <v>0</v>
      </c>
      <c r="BC61" s="180">
        <v>0</v>
      </c>
      <c r="BD61" s="180">
        <v>0</v>
      </c>
      <c r="BE61" s="180">
        <v>0</v>
      </c>
      <c r="BF61" s="180">
        <v>0</v>
      </c>
      <c r="BG61" s="181"/>
      <c r="BH61" s="90"/>
      <c r="BI61" s="180">
        <v>0</v>
      </c>
      <c r="BJ61" s="180">
        <v>0</v>
      </c>
      <c r="BK61" s="180">
        <v>0</v>
      </c>
      <c r="BL61" s="90"/>
      <c r="BN61" s="90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78"/>
    </row>
    <row r="62" spans="2:84" ht="15" customHeight="1" x14ac:dyDescent="0.3">
      <c r="B62" s="90"/>
      <c r="C62" s="212">
        <f t="shared" si="1"/>
        <v>48</v>
      </c>
      <c r="D62" s="212" t="str">
        <v/>
      </c>
      <c r="E62" s="212" t="str">
        <v/>
      </c>
      <c r="F62" s="245" t="str">
        <v/>
      </c>
      <c r="G62" s="212" t="str">
        <v/>
      </c>
      <c r="H62" s="212" t="str">
        <v/>
      </c>
      <c r="I62" s="212" t="str">
        <v/>
      </c>
      <c r="J62" s="249" t="str">
        <v/>
      </c>
      <c r="K62" s="249" t="str">
        <v/>
      </c>
      <c r="L62" s="251" t="str">
        <v/>
      </c>
      <c r="M62" s="245" t="str">
        <v/>
      </c>
      <c r="N62" s="217" t="str">
        <v/>
      </c>
      <c r="O62" s="212" t="str">
        <v/>
      </c>
      <c r="P62" s="247" t="str">
        <v/>
      </c>
      <c r="Q62" s="218" t="str">
        <v/>
      </c>
      <c r="R62" s="109"/>
      <c r="S62" s="156"/>
      <c r="T62" s="156"/>
      <c r="U62" s="156"/>
      <c r="V62" s="153">
        <f t="shared" si="0"/>
        <v>0</v>
      </c>
      <c r="W62" s="90"/>
      <c r="Y62" s="180">
        <v>0</v>
      </c>
      <c r="Z62" s="180">
        <v>0</v>
      </c>
      <c r="AA62" s="180">
        <v>0</v>
      </c>
      <c r="AB62" s="180">
        <v>0</v>
      </c>
      <c r="AC62" s="180">
        <v>0</v>
      </c>
      <c r="AD62" s="180">
        <v>0</v>
      </c>
      <c r="AE62" s="180">
        <v>0</v>
      </c>
      <c r="AF62" s="180">
        <v>0</v>
      </c>
      <c r="AG62" s="180">
        <v>0</v>
      </c>
      <c r="AH62" s="180">
        <v>0</v>
      </c>
      <c r="AI62" s="180">
        <v>0</v>
      </c>
      <c r="AJ62" s="180">
        <v>0</v>
      </c>
      <c r="AK62" s="180">
        <v>0</v>
      </c>
      <c r="AL62" s="180">
        <v>0</v>
      </c>
      <c r="AM62" s="180">
        <v>0</v>
      </c>
      <c r="AN62" s="180">
        <v>0</v>
      </c>
      <c r="AO62" s="180">
        <v>0</v>
      </c>
      <c r="AP62" s="180">
        <v>0</v>
      </c>
      <c r="AQ62" s="180">
        <v>0</v>
      </c>
      <c r="AR62" s="180">
        <v>0</v>
      </c>
      <c r="AS62" s="180">
        <v>0</v>
      </c>
      <c r="AT62" s="180">
        <v>0</v>
      </c>
      <c r="AU62" s="180">
        <v>0</v>
      </c>
      <c r="AV62" s="180">
        <v>0</v>
      </c>
      <c r="AW62" s="180">
        <v>0</v>
      </c>
      <c r="AX62" s="180">
        <v>0</v>
      </c>
      <c r="AY62" s="90"/>
      <c r="AZ62" s="180">
        <v>0</v>
      </c>
      <c r="BA62" s="180">
        <v>0</v>
      </c>
      <c r="BB62" s="180">
        <v>0</v>
      </c>
      <c r="BC62" s="180">
        <v>0</v>
      </c>
      <c r="BD62" s="180">
        <v>0</v>
      </c>
      <c r="BE62" s="180">
        <v>0</v>
      </c>
      <c r="BF62" s="180">
        <v>0</v>
      </c>
      <c r="BG62" s="181"/>
      <c r="BH62" s="90"/>
      <c r="BI62" s="180">
        <v>0</v>
      </c>
      <c r="BJ62" s="180">
        <v>0</v>
      </c>
      <c r="BK62" s="180">
        <v>0</v>
      </c>
      <c r="BL62" s="90"/>
      <c r="BN62" s="90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112"/>
      <c r="CC62" s="112"/>
      <c r="CD62" s="112"/>
      <c r="CE62" s="112"/>
      <c r="CF62" s="178"/>
    </row>
    <row r="63" spans="2:84" ht="15" customHeight="1" x14ac:dyDescent="0.3">
      <c r="B63" s="90"/>
      <c r="C63" s="212">
        <f t="shared" si="1"/>
        <v>49</v>
      </c>
      <c r="D63" s="212" t="str">
        <v/>
      </c>
      <c r="E63" s="212" t="str">
        <v/>
      </c>
      <c r="F63" s="245" t="str">
        <v/>
      </c>
      <c r="G63" s="212" t="str">
        <v/>
      </c>
      <c r="H63" s="212" t="str">
        <v/>
      </c>
      <c r="I63" s="212" t="str">
        <v/>
      </c>
      <c r="J63" s="249" t="str">
        <v/>
      </c>
      <c r="K63" s="249" t="str">
        <v/>
      </c>
      <c r="L63" s="251" t="str">
        <v/>
      </c>
      <c r="M63" s="245" t="str">
        <v/>
      </c>
      <c r="N63" s="217" t="str">
        <v/>
      </c>
      <c r="O63" s="212" t="str">
        <v/>
      </c>
      <c r="P63" s="247" t="str">
        <v/>
      </c>
      <c r="Q63" s="218" t="str">
        <v/>
      </c>
      <c r="R63" s="109"/>
      <c r="S63" s="156"/>
      <c r="T63" s="156"/>
      <c r="U63" s="156"/>
      <c r="V63" s="153">
        <f t="shared" si="0"/>
        <v>0</v>
      </c>
      <c r="W63" s="90"/>
      <c r="Y63" s="180">
        <v>0</v>
      </c>
      <c r="Z63" s="180">
        <v>0</v>
      </c>
      <c r="AA63" s="180">
        <v>0</v>
      </c>
      <c r="AB63" s="180">
        <v>0</v>
      </c>
      <c r="AC63" s="180">
        <v>0</v>
      </c>
      <c r="AD63" s="180">
        <v>0</v>
      </c>
      <c r="AE63" s="180">
        <v>0</v>
      </c>
      <c r="AF63" s="180">
        <v>0</v>
      </c>
      <c r="AG63" s="180">
        <v>0</v>
      </c>
      <c r="AH63" s="180">
        <v>0</v>
      </c>
      <c r="AI63" s="180">
        <v>0</v>
      </c>
      <c r="AJ63" s="180">
        <v>0</v>
      </c>
      <c r="AK63" s="180">
        <v>0</v>
      </c>
      <c r="AL63" s="180">
        <v>0</v>
      </c>
      <c r="AM63" s="180">
        <v>0</v>
      </c>
      <c r="AN63" s="180">
        <v>0</v>
      </c>
      <c r="AO63" s="180">
        <v>0</v>
      </c>
      <c r="AP63" s="180">
        <v>0</v>
      </c>
      <c r="AQ63" s="180">
        <v>0</v>
      </c>
      <c r="AR63" s="180">
        <v>0</v>
      </c>
      <c r="AS63" s="180">
        <v>0</v>
      </c>
      <c r="AT63" s="180">
        <v>0</v>
      </c>
      <c r="AU63" s="180">
        <v>0</v>
      </c>
      <c r="AV63" s="180">
        <v>0</v>
      </c>
      <c r="AW63" s="180">
        <v>0</v>
      </c>
      <c r="AX63" s="180">
        <v>0</v>
      </c>
      <c r="AY63" s="90"/>
      <c r="AZ63" s="180">
        <v>0</v>
      </c>
      <c r="BA63" s="180">
        <v>0</v>
      </c>
      <c r="BB63" s="180">
        <v>0</v>
      </c>
      <c r="BC63" s="180">
        <v>0</v>
      </c>
      <c r="BD63" s="180">
        <v>0</v>
      </c>
      <c r="BE63" s="180">
        <v>0</v>
      </c>
      <c r="BF63" s="180">
        <v>0</v>
      </c>
      <c r="BG63" s="181"/>
      <c r="BH63" s="90"/>
      <c r="BI63" s="180">
        <v>0</v>
      </c>
      <c r="BJ63" s="180">
        <v>0</v>
      </c>
      <c r="BK63" s="180">
        <v>0</v>
      </c>
      <c r="BL63" s="90"/>
      <c r="BN63" s="90"/>
      <c r="BO63" s="112"/>
      <c r="BP63" s="112"/>
      <c r="BQ63" s="112"/>
      <c r="BR63" s="112"/>
      <c r="BS63" s="112"/>
      <c r="BT63" s="112"/>
      <c r="BU63" s="112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78"/>
    </row>
    <row r="64" spans="2:84" ht="15" customHeight="1" x14ac:dyDescent="0.3">
      <c r="B64" s="90"/>
      <c r="C64" s="212">
        <f t="shared" si="1"/>
        <v>50</v>
      </c>
      <c r="D64" s="212" t="str">
        <v/>
      </c>
      <c r="E64" s="212" t="str">
        <v/>
      </c>
      <c r="F64" s="245" t="str">
        <v/>
      </c>
      <c r="G64" s="212" t="str">
        <v/>
      </c>
      <c r="H64" s="212" t="str">
        <v/>
      </c>
      <c r="I64" s="212" t="str">
        <v/>
      </c>
      <c r="J64" s="249" t="str">
        <v/>
      </c>
      <c r="K64" s="249" t="str">
        <v/>
      </c>
      <c r="L64" s="251" t="str">
        <v/>
      </c>
      <c r="M64" s="245" t="str">
        <v/>
      </c>
      <c r="N64" s="217" t="str">
        <v/>
      </c>
      <c r="O64" s="212" t="str">
        <v/>
      </c>
      <c r="P64" s="247" t="str">
        <v/>
      </c>
      <c r="Q64" s="218" t="str">
        <v/>
      </c>
      <c r="R64" s="109"/>
      <c r="S64" s="156"/>
      <c r="T64" s="156"/>
      <c r="U64" s="156"/>
      <c r="V64" s="153">
        <f t="shared" si="0"/>
        <v>0</v>
      </c>
      <c r="W64" s="90"/>
      <c r="Y64" s="180">
        <v>0</v>
      </c>
      <c r="Z64" s="180">
        <v>0</v>
      </c>
      <c r="AA64" s="180">
        <v>0</v>
      </c>
      <c r="AB64" s="180">
        <v>0</v>
      </c>
      <c r="AC64" s="180">
        <v>0</v>
      </c>
      <c r="AD64" s="180">
        <v>0</v>
      </c>
      <c r="AE64" s="180">
        <v>0</v>
      </c>
      <c r="AF64" s="180">
        <v>0</v>
      </c>
      <c r="AG64" s="180">
        <v>0</v>
      </c>
      <c r="AH64" s="180">
        <v>0</v>
      </c>
      <c r="AI64" s="180">
        <v>0</v>
      </c>
      <c r="AJ64" s="180">
        <v>0</v>
      </c>
      <c r="AK64" s="180">
        <v>0</v>
      </c>
      <c r="AL64" s="180">
        <v>0</v>
      </c>
      <c r="AM64" s="180">
        <v>0</v>
      </c>
      <c r="AN64" s="180">
        <v>0</v>
      </c>
      <c r="AO64" s="180">
        <v>0</v>
      </c>
      <c r="AP64" s="180">
        <v>0</v>
      </c>
      <c r="AQ64" s="180">
        <v>0</v>
      </c>
      <c r="AR64" s="180">
        <v>0</v>
      </c>
      <c r="AS64" s="180">
        <v>0</v>
      </c>
      <c r="AT64" s="180">
        <v>0</v>
      </c>
      <c r="AU64" s="180">
        <v>0</v>
      </c>
      <c r="AV64" s="180">
        <v>0</v>
      </c>
      <c r="AW64" s="180">
        <v>0</v>
      </c>
      <c r="AX64" s="180">
        <v>0</v>
      </c>
      <c r="AY64" s="90"/>
      <c r="AZ64" s="180">
        <v>0</v>
      </c>
      <c r="BA64" s="180">
        <v>0</v>
      </c>
      <c r="BB64" s="180">
        <v>0</v>
      </c>
      <c r="BC64" s="180">
        <v>0</v>
      </c>
      <c r="BD64" s="180">
        <v>0</v>
      </c>
      <c r="BE64" s="180">
        <v>0</v>
      </c>
      <c r="BF64" s="180">
        <v>0</v>
      </c>
      <c r="BG64" s="181"/>
      <c r="BH64" s="90"/>
      <c r="BI64" s="180">
        <v>0</v>
      </c>
      <c r="BJ64" s="180">
        <v>0</v>
      </c>
      <c r="BK64" s="180">
        <v>0</v>
      </c>
      <c r="BL64" s="90"/>
      <c r="BN64" s="90"/>
      <c r="BO64" s="112"/>
      <c r="BP64" s="112"/>
      <c r="BQ64" s="112"/>
      <c r="BR64" s="112"/>
      <c r="BS64" s="112"/>
      <c r="BT64" s="112"/>
      <c r="BU64" s="112"/>
      <c r="BV64" s="112"/>
      <c r="BW64" s="112"/>
      <c r="BX64" s="112"/>
      <c r="BY64" s="112"/>
      <c r="BZ64" s="112"/>
      <c r="CA64" s="112"/>
      <c r="CB64" s="112"/>
      <c r="CC64" s="112"/>
      <c r="CD64" s="112"/>
      <c r="CE64" s="112"/>
      <c r="CF64" s="178"/>
    </row>
    <row r="65" spans="2:84" ht="15" customHeight="1" x14ac:dyDescent="0.3">
      <c r="B65" s="90"/>
      <c r="C65" s="212">
        <f t="shared" si="1"/>
        <v>51</v>
      </c>
      <c r="D65" s="212" t="str">
        <v/>
      </c>
      <c r="E65" s="212" t="str">
        <v/>
      </c>
      <c r="F65" s="245" t="str">
        <v/>
      </c>
      <c r="G65" s="212" t="str">
        <v/>
      </c>
      <c r="H65" s="212" t="str">
        <v/>
      </c>
      <c r="I65" s="212" t="str">
        <v/>
      </c>
      <c r="J65" s="249" t="str">
        <v/>
      </c>
      <c r="K65" s="249" t="str">
        <v/>
      </c>
      <c r="L65" s="251" t="str">
        <v/>
      </c>
      <c r="M65" s="245" t="str">
        <v/>
      </c>
      <c r="N65" s="217" t="str">
        <v/>
      </c>
      <c r="O65" s="212" t="str">
        <v/>
      </c>
      <c r="P65" s="247" t="str">
        <v/>
      </c>
      <c r="Q65" s="218" t="str">
        <v/>
      </c>
      <c r="R65" s="109"/>
      <c r="S65" s="156"/>
      <c r="T65" s="156"/>
      <c r="U65" s="156"/>
      <c r="V65" s="153">
        <f t="shared" si="0"/>
        <v>0</v>
      </c>
      <c r="W65" s="90"/>
      <c r="Y65" s="180">
        <v>0</v>
      </c>
      <c r="Z65" s="180">
        <v>0</v>
      </c>
      <c r="AA65" s="180">
        <v>0</v>
      </c>
      <c r="AB65" s="180">
        <v>0</v>
      </c>
      <c r="AC65" s="180">
        <v>0</v>
      </c>
      <c r="AD65" s="180">
        <v>0</v>
      </c>
      <c r="AE65" s="180">
        <v>0</v>
      </c>
      <c r="AF65" s="180">
        <v>0</v>
      </c>
      <c r="AG65" s="180">
        <v>0</v>
      </c>
      <c r="AH65" s="180">
        <v>0</v>
      </c>
      <c r="AI65" s="180">
        <v>0</v>
      </c>
      <c r="AJ65" s="180">
        <v>0</v>
      </c>
      <c r="AK65" s="180">
        <v>0</v>
      </c>
      <c r="AL65" s="180">
        <v>0</v>
      </c>
      <c r="AM65" s="180">
        <v>0</v>
      </c>
      <c r="AN65" s="180">
        <v>0</v>
      </c>
      <c r="AO65" s="180">
        <v>0</v>
      </c>
      <c r="AP65" s="180">
        <v>0</v>
      </c>
      <c r="AQ65" s="180">
        <v>0</v>
      </c>
      <c r="AR65" s="180">
        <v>0</v>
      </c>
      <c r="AS65" s="180">
        <v>0</v>
      </c>
      <c r="AT65" s="180">
        <v>0</v>
      </c>
      <c r="AU65" s="180">
        <v>0</v>
      </c>
      <c r="AV65" s="180">
        <v>0</v>
      </c>
      <c r="AW65" s="180">
        <v>0</v>
      </c>
      <c r="AX65" s="180">
        <v>0</v>
      </c>
      <c r="AY65" s="90"/>
      <c r="AZ65" s="180">
        <v>0</v>
      </c>
      <c r="BA65" s="180">
        <v>0</v>
      </c>
      <c r="BB65" s="180">
        <v>0</v>
      </c>
      <c r="BC65" s="180">
        <v>0</v>
      </c>
      <c r="BD65" s="180">
        <v>0</v>
      </c>
      <c r="BE65" s="180">
        <v>0</v>
      </c>
      <c r="BF65" s="180">
        <v>0</v>
      </c>
      <c r="BG65" s="181"/>
      <c r="BH65" s="90"/>
      <c r="BI65" s="180">
        <v>0</v>
      </c>
      <c r="BJ65" s="180">
        <v>0</v>
      </c>
      <c r="BK65" s="180">
        <v>0</v>
      </c>
      <c r="BL65" s="90"/>
      <c r="BN65" s="90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78"/>
    </row>
    <row r="66" spans="2:84" ht="15" customHeight="1" x14ac:dyDescent="0.3">
      <c r="B66" s="90"/>
      <c r="C66" s="212">
        <f t="shared" si="1"/>
        <v>52</v>
      </c>
      <c r="D66" s="212" t="str">
        <v/>
      </c>
      <c r="E66" s="212" t="str">
        <v/>
      </c>
      <c r="F66" s="245" t="str">
        <v/>
      </c>
      <c r="G66" s="212" t="str">
        <v/>
      </c>
      <c r="H66" s="212" t="str">
        <v/>
      </c>
      <c r="I66" s="212" t="str">
        <v/>
      </c>
      <c r="J66" s="249" t="str">
        <v/>
      </c>
      <c r="K66" s="249" t="str">
        <v/>
      </c>
      <c r="L66" s="251" t="str">
        <v/>
      </c>
      <c r="M66" s="245" t="str">
        <v/>
      </c>
      <c r="N66" s="217" t="str">
        <v/>
      </c>
      <c r="O66" s="212" t="str">
        <v/>
      </c>
      <c r="P66" s="218" t="str">
        <v/>
      </c>
      <c r="Q66" s="218" t="str">
        <v/>
      </c>
      <c r="R66" s="109"/>
      <c r="S66" s="156"/>
      <c r="T66" s="156"/>
      <c r="U66" s="156"/>
      <c r="V66" s="153">
        <f t="shared" si="0"/>
        <v>0</v>
      </c>
      <c r="W66" s="90"/>
      <c r="Y66" s="180">
        <v>0</v>
      </c>
      <c r="Z66" s="180">
        <v>0</v>
      </c>
      <c r="AA66" s="180">
        <v>0</v>
      </c>
      <c r="AB66" s="180">
        <v>0</v>
      </c>
      <c r="AC66" s="180">
        <v>0</v>
      </c>
      <c r="AD66" s="180">
        <v>0</v>
      </c>
      <c r="AE66" s="180">
        <v>0</v>
      </c>
      <c r="AF66" s="180">
        <v>0</v>
      </c>
      <c r="AG66" s="180">
        <v>0</v>
      </c>
      <c r="AH66" s="180">
        <v>0</v>
      </c>
      <c r="AI66" s="180">
        <v>0</v>
      </c>
      <c r="AJ66" s="180">
        <v>0</v>
      </c>
      <c r="AK66" s="180">
        <v>0</v>
      </c>
      <c r="AL66" s="180">
        <v>0</v>
      </c>
      <c r="AM66" s="180">
        <v>0</v>
      </c>
      <c r="AN66" s="180">
        <v>0</v>
      </c>
      <c r="AO66" s="180">
        <v>0</v>
      </c>
      <c r="AP66" s="180">
        <v>0</v>
      </c>
      <c r="AQ66" s="180">
        <v>0</v>
      </c>
      <c r="AR66" s="180">
        <v>0</v>
      </c>
      <c r="AS66" s="180">
        <v>0</v>
      </c>
      <c r="AT66" s="180">
        <v>0</v>
      </c>
      <c r="AU66" s="180">
        <v>0</v>
      </c>
      <c r="AV66" s="180">
        <v>0</v>
      </c>
      <c r="AW66" s="180">
        <v>0</v>
      </c>
      <c r="AX66" s="180">
        <v>0</v>
      </c>
      <c r="AY66" s="90"/>
      <c r="AZ66" s="180">
        <v>0</v>
      </c>
      <c r="BA66" s="180">
        <v>0</v>
      </c>
      <c r="BB66" s="180">
        <v>0</v>
      </c>
      <c r="BC66" s="180">
        <v>0</v>
      </c>
      <c r="BD66" s="180">
        <v>0</v>
      </c>
      <c r="BE66" s="180">
        <v>0</v>
      </c>
      <c r="BF66" s="180">
        <v>0</v>
      </c>
      <c r="BG66" s="181"/>
      <c r="BH66" s="90"/>
      <c r="BI66" s="180">
        <v>0</v>
      </c>
      <c r="BJ66" s="180">
        <v>0</v>
      </c>
      <c r="BK66" s="180">
        <v>0</v>
      </c>
      <c r="BL66" s="90"/>
      <c r="BN66" s="90"/>
      <c r="BO66" s="112"/>
      <c r="BP66" s="112"/>
      <c r="BQ66" s="112"/>
      <c r="BR66" s="112"/>
      <c r="BS66" s="112"/>
      <c r="BT66" s="112"/>
      <c r="BU66" s="112"/>
      <c r="BV66" s="112"/>
      <c r="BW66" s="112"/>
      <c r="BX66" s="112"/>
      <c r="BY66" s="112"/>
      <c r="BZ66" s="112"/>
      <c r="CA66" s="112"/>
      <c r="CB66" s="112"/>
      <c r="CC66" s="112"/>
      <c r="CD66" s="112"/>
      <c r="CE66" s="112"/>
      <c r="CF66" s="178"/>
    </row>
    <row r="67" spans="2:84" ht="15" customHeight="1" x14ac:dyDescent="0.3">
      <c r="B67" s="90"/>
      <c r="C67" s="212">
        <f t="shared" si="1"/>
        <v>53</v>
      </c>
      <c r="D67" s="212" t="str">
        <v/>
      </c>
      <c r="E67" s="212" t="str">
        <v/>
      </c>
      <c r="F67" s="245" t="str">
        <v/>
      </c>
      <c r="G67" s="212" t="str">
        <v/>
      </c>
      <c r="H67" s="212" t="str">
        <v/>
      </c>
      <c r="I67" s="212" t="str">
        <v/>
      </c>
      <c r="J67" s="249" t="str">
        <v/>
      </c>
      <c r="K67" s="249" t="str">
        <v/>
      </c>
      <c r="L67" s="251" t="str">
        <v/>
      </c>
      <c r="M67" s="245" t="str">
        <v/>
      </c>
      <c r="N67" s="217" t="str">
        <v/>
      </c>
      <c r="O67" s="212" t="str">
        <v/>
      </c>
      <c r="P67" s="247" t="str">
        <v/>
      </c>
      <c r="Q67" s="218" t="str">
        <v/>
      </c>
      <c r="R67" s="109"/>
      <c r="S67" s="156"/>
      <c r="T67" s="156"/>
      <c r="U67" s="156"/>
      <c r="V67" s="153">
        <f t="shared" si="0"/>
        <v>0</v>
      </c>
      <c r="W67" s="90"/>
      <c r="Y67" s="180">
        <v>0</v>
      </c>
      <c r="Z67" s="180">
        <v>0</v>
      </c>
      <c r="AA67" s="180">
        <v>0</v>
      </c>
      <c r="AB67" s="180">
        <v>0</v>
      </c>
      <c r="AC67" s="180">
        <v>0</v>
      </c>
      <c r="AD67" s="180">
        <v>0</v>
      </c>
      <c r="AE67" s="180">
        <v>0</v>
      </c>
      <c r="AF67" s="180">
        <v>0</v>
      </c>
      <c r="AG67" s="180">
        <v>0</v>
      </c>
      <c r="AH67" s="180">
        <v>0</v>
      </c>
      <c r="AI67" s="180">
        <v>0</v>
      </c>
      <c r="AJ67" s="180">
        <v>0</v>
      </c>
      <c r="AK67" s="180">
        <v>0</v>
      </c>
      <c r="AL67" s="180">
        <v>0</v>
      </c>
      <c r="AM67" s="180">
        <v>0</v>
      </c>
      <c r="AN67" s="180">
        <v>0</v>
      </c>
      <c r="AO67" s="180">
        <v>0</v>
      </c>
      <c r="AP67" s="180">
        <v>0</v>
      </c>
      <c r="AQ67" s="180">
        <v>0</v>
      </c>
      <c r="AR67" s="180">
        <v>0</v>
      </c>
      <c r="AS67" s="180">
        <v>0</v>
      </c>
      <c r="AT67" s="180">
        <v>0</v>
      </c>
      <c r="AU67" s="180">
        <v>0</v>
      </c>
      <c r="AV67" s="180">
        <v>0</v>
      </c>
      <c r="AW67" s="180">
        <v>0</v>
      </c>
      <c r="AX67" s="180">
        <v>0</v>
      </c>
      <c r="AY67" s="90"/>
      <c r="AZ67" s="180">
        <v>0</v>
      </c>
      <c r="BA67" s="180">
        <v>0</v>
      </c>
      <c r="BB67" s="180">
        <v>0</v>
      </c>
      <c r="BC67" s="180">
        <v>0</v>
      </c>
      <c r="BD67" s="180">
        <v>0</v>
      </c>
      <c r="BE67" s="180">
        <v>0</v>
      </c>
      <c r="BF67" s="180">
        <v>0</v>
      </c>
      <c r="BG67" s="181"/>
      <c r="BH67" s="90"/>
      <c r="BI67" s="180">
        <v>0</v>
      </c>
      <c r="BJ67" s="180">
        <v>0</v>
      </c>
      <c r="BK67" s="180">
        <v>0</v>
      </c>
      <c r="BL67" s="90"/>
      <c r="BN67" s="90"/>
      <c r="BO67" s="112"/>
      <c r="BP67" s="112"/>
      <c r="BQ67" s="112"/>
      <c r="BR67" s="112"/>
      <c r="BS67" s="112"/>
      <c r="BT67" s="112"/>
      <c r="BU67" s="112"/>
      <c r="BV67" s="112"/>
      <c r="BW67" s="112"/>
      <c r="BX67" s="112"/>
      <c r="BY67" s="112"/>
      <c r="BZ67" s="112"/>
      <c r="CA67" s="112"/>
      <c r="CB67" s="112"/>
      <c r="CC67" s="112"/>
      <c r="CD67" s="112"/>
      <c r="CE67" s="112"/>
      <c r="CF67" s="178"/>
    </row>
    <row r="68" spans="2:84" ht="15" customHeight="1" x14ac:dyDescent="0.3">
      <c r="B68" s="90"/>
      <c r="C68" s="212">
        <f t="shared" si="1"/>
        <v>54</v>
      </c>
      <c r="D68" s="212" t="str">
        <v/>
      </c>
      <c r="E68" s="212" t="str">
        <v/>
      </c>
      <c r="F68" s="245" t="str">
        <v/>
      </c>
      <c r="G68" s="212" t="str">
        <v/>
      </c>
      <c r="H68" s="212" t="str">
        <v/>
      </c>
      <c r="I68" s="212" t="str">
        <v/>
      </c>
      <c r="J68" s="249" t="str">
        <v/>
      </c>
      <c r="K68" s="249" t="str">
        <v/>
      </c>
      <c r="L68" s="251" t="str">
        <v/>
      </c>
      <c r="M68" s="245" t="str">
        <v/>
      </c>
      <c r="N68" s="217" t="str">
        <v/>
      </c>
      <c r="O68" s="212" t="str">
        <v/>
      </c>
      <c r="P68" s="247" t="str">
        <v/>
      </c>
      <c r="Q68" s="218" t="str">
        <v/>
      </c>
      <c r="R68" s="109"/>
      <c r="S68" s="156"/>
      <c r="T68" s="156"/>
      <c r="U68" s="156"/>
      <c r="V68" s="153">
        <f t="shared" si="0"/>
        <v>0</v>
      </c>
      <c r="W68" s="90"/>
      <c r="Y68" s="180">
        <v>0</v>
      </c>
      <c r="Z68" s="180">
        <v>0</v>
      </c>
      <c r="AA68" s="180">
        <v>0</v>
      </c>
      <c r="AB68" s="180">
        <v>0</v>
      </c>
      <c r="AC68" s="180">
        <v>0</v>
      </c>
      <c r="AD68" s="180">
        <v>0</v>
      </c>
      <c r="AE68" s="180">
        <v>0</v>
      </c>
      <c r="AF68" s="180">
        <v>0</v>
      </c>
      <c r="AG68" s="180">
        <v>0</v>
      </c>
      <c r="AH68" s="180">
        <v>0</v>
      </c>
      <c r="AI68" s="180">
        <v>0</v>
      </c>
      <c r="AJ68" s="180">
        <v>0</v>
      </c>
      <c r="AK68" s="180">
        <v>0</v>
      </c>
      <c r="AL68" s="180">
        <v>0</v>
      </c>
      <c r="AM68" s="180">
        <v>0</v>
      </c>
      <c r="AN68" s="180">
        <v>0</v>
      </c>
      <c r="AO68" s="180">
        <v>0</v>
      </c>
      <c r="AP68" s="180">
        <v>0</v>
      </c>
      <c r="AQ68" s="180">
        <v>0</v>
      </c>
      <c r="AR68" s="180">
        <v>0</v>
      </c>
      <c r="AS68" s="180">
        <v>0</v>
      </c>
      <c r="AT68" s="180">
        <v>0</v>
      </c>
      <c r="AU68" s="180">
        <v>0</v>
      </c>
      <c r="AV68" s="180">
        <v>0</v>
      </c>
      <c r="AW68" s="180">
        <v>0</v>
      </c>
      <c r="AX68" s="180">
        <v>0</v>
      </c>
      <c r="AY68" s="90"/>
      <c r="AZ68" s="180">
        <v>0</v>
      </c>
      <c r="BA68" s="180">
        <v>0</v>
      </c>
      <c r="BB68" s="180">
        <v>0</v>
      </c>
      <c r="BC68" s="180">
        <v>0</v>
      </c>
      <c r="BD68" s="180">
        <v>0</v>
      </c>
      <c r="BE68" s="180">
        <v>0</v>
      </c>
      <c r="BF68" s="180">
        <v>0</v>
      </c>
      <c r="BG68" s="181"/>
      <c r="BH68" s="90"/>
      <c r="BI68" s="180">
        <v>0</v>
      </c>
      <c r="BJ68" s="180">
        <v>0</v>
      </c>
      <c r="BK68" s="180">
        <v>0</v>
      </c>
      <c r="BL68" s="90"/>
      <c r="BN68" s="90"/>
      <c r="BO68" s="112"/>
      <c r="BP68" s="112"/>
      <c r="BQ68" s="112"/>
      <c r="BR68" s="112"/>
      <c r="BS68" s="112"/>
      <c r="BT68" s="112"/>
      <c r="BU68" s="112"/>
      <c r="BV68" s="112"/>
      <c r="BW68" s="112"/>
      <c r="BX68" s="112"/>
      <c r="BY68" s="112"/>
      <c r="BZ68" s="112"/>
      <c r="CA68" s="112"/>
      <c r="CB68" s="112"/>
      <c r="CC68" s="112"/>
      <c r="CD68" s="112"/>
      <c r="CE68" s="112"/>
      <c r="CF68" s="178"/>
    </row>
    <row r="69" spans="2:84" ht="15" customHeight="1" x14ac:dyDescent="0.3">
      <c r="B69" s="90"/>
      <c r="C69" s="212">
        <f t="shared" si="1"/>
        <v>55</v>
      </c>
      <c r="D69" s="212" t="str">
        <v/>
      </c>
      <c r="E69" s="212" t="str">
        <v/>
      </c>
      <c r="F69" s="245" t="str">
        <v/>
      </c>
      <c r="G69" s="212" t="str">
        <v/>
      </c>
      <c r="H69" s="212" t="str">
        <v/>
      </c>
      <c r="I69" s="212" t="str">
        <v/>
      </c>
      <c r="J69" s="249" t="str">
        <v/>
      </c>
      <c r="K69" s="249" t="str">
        <v/>
      </c>
      <c r="L69" s="251" t="str">
        <v/>
      </c>
      <c r="M69" s="245" t="str">
        <v/>
      </c>
      <c r="N69" s="217" t="str">
        <v/>
      </c>
      <c r="O69" s="212" t="str">
        <v/>
      </c>
      <c r="P69" s="247" t="str">
        <v/>
      </c>
      <c r="Q69" s="218" t="str">
        <v/>
      </c>
      <c r="R69" s="109"/>
      <c r="S69" s="156"/>
      <c r="T69" s="156"/>
      <c r="U69" s="156"/>
      <c r="V69" s="153">
        <f t="shared" si="0"/>
        <v>0</v>
      </c>
      <c r="W69" s="90"/>
      <c r="Y69" s="180">
        <v>0</v>
      </c>
      <c r="Z69" s="180">
        <v>0</v>
      </c>
      <c r="AA69" s="180">
        <v>0</v>
      </c>
      <c r="AB69" s="180">
        <v>0</v>
      </c>
      <c r="AC69" s="180">
        <v>0</v>
      </c>
      <c r="AD69" s="180">
        <v>0</v>
      </c>
      <c r="AE69" s="180">
        <v>0</v>
      </c>
      <c r="AF69" s="180">
        <v>0</v>
      </c>
      <c r="AG69" s="180">
        <v>0</v>
      </c>
      <c r="AH69" s="180">
        <v>0</v>
      </c>
      <c r="AI69" s="180">
        <v>0</v>
      </c>
      <c r="AJ69" s="180">
        <v>0</v>
      </c>
      <c r="AK69" s="180">
        <v>0</v>
      </c>
      <c r="AL69" s="180">
        <v>0</v>
      </c>
      <c r="AM69" s="180">
        <v>0</v>
      </c>
      <c r="AN69" s="180">
        <v>0</v>
      </c>
      <c r="AO69" s="180">
        <v>0</v>
      </c>
      <c r="AP69" s="180">
        <v>0</v>
      </c>
      <c r="AQ69" s="180">
        <v>0</v>
      </c>
      <c r="AR69" s="180">
        <v>0</v>
      </c>
      <c r="AS69" s="180">
        <v>0</v>
      </c>
      <c r="AT69" s="180">
        <v>0</v>
      </c>
      <c r="AU69" s="180">
        <v>0</v>
      </c>
      <c r="AV69" s="180">
        <v>0</v>
      </c>
      <c r="AW69" s="180">
        <v>0</v>
      </c>
      <c r="AX69" s="180">
        <v>0</v>
      </c>
      <c r="AY69" s="90"/>
      <c r="AZ69" s="180">
        <v>0</v>
      </c>
      <c r="BA69" s="180">
        <v>0</v>
      </c>
      <c r="BB69" s="180">
        <v>0</v>
      </c>
      <c r="BC69" s="180">
        <v>0</v>
      </c>
      <c r="BD69" s="180">
        <v>0</v>
      </c>
      <c r="BE69" s="180">
        <v>0</v>
      </c>
      <c r="BF69" s="180">
        <v>0</v>
      </c>
      <c r="BG69" s="181"/>
      <c r="BH69" s="90"/>
      <c r="BI69" s="180">
        <v>0</v>
      </c>
      <c r="BJ69" s="180">
        <v>0</v>
      </c>
      <c r="BK69" s="180">
        <v>0</v>
      </c>
      <c r="BL69" s="90"/>
      <c r="BN69" s="90"/>
      <c r="BO69" s="112"/>
      <c r="BP69" s="112"/>
      <c r="BQ69" s="112"/>
      <c r="BR69" s="112"/>
      <c r="BS69" s="112"/>
      <c r="BT69" s="112"/>
      <c r="BU69" s="112"/>
      <c r="BV69" s="112"/>
      <c r="BW69" s="112"/>
      <c r="BX69" s="112"/>
      <c r="BY69" s="112"/>
      <c r="BZ69" s="112"/>
      <c r="CA69" s="112"/>
      <c r="CB69" s="112"/>
      <c r="CC69" s="112"/>
      <c r="CD69" s="112"/>
      <c r="CE69" s="112"/>
      <c r="CF69" s="178"/>
    </row>
    <row r="70" spans="2:84" ht="15" customHeight="1" x14ac:dyDescent="0.3">
      <c r="B70" s="90"/>
      <c r="C70" s="212">
        <f t="shared" si="1"/>
        <v>56</v>
      </c>
      <c r="D70" s="212" t="str">
        <v/>
      </c>
      <c r="E70" s="212" t="str">
        <v/>
      </c>
      <c r="F70" s="245" t="str">
        <v/>
      </c>
      <c r="G70" s="212" t="str">
        <v/>
      </c>
      <c r="H70" s="212" t="str">
        <v/>
      </c>
      <c r="I70" s="212" t="str">
        <v/>
      </c>
      <c r="J70" s="249" t="str">
        <v/>
      </c>
      <c r="K70" s="249" t="str">
        <v/>
      </c>
      <c r="L70" s="251" t="str">
        <v/>
      </c>
      <c r="M70" s="245" t="str">
        <v/>
      </c>
      <c r="N70" s="217" t="str">
        <v/>
      </c>
      <c r="O70" s="212" t="str">
        <v/>
      </c>
      <c r="P70" s="247" t="str">
        <v/>
      </c>
      <c r="Q70" s="218" t="str">
        <v/>
      </c>
      <c r="R70" s="109"/>
      <c r="S70" s="156"/>
      <c r="T70" s="156"/>
      <c r="U70" s="156"/>
      <c r="V70" s="153">
        <f t="shared" si="0"/>
        <v>0</v>
      </c>
      <c r="W70" s="90"/>
      <c r="Y70" s="180">
        <v>0</v>
      </c>
      <c r="Z70" s="180">
        <v>0</v>
      </c>
      <c r="AA70" s="180">
        <v>0</v>
      </c>
      <c r="AB70" s="180">
        <v>0</v>
      </c>
      <c r="AC70" s="180">
        <v>0</v>
      </c>
      <c r="AD70" s="180">
        <v>0</v>
      </c>
      <c r="AE70" s="180">
        <v>0</v>
      </c>
      <c r="AF70" s="180">
        <v>0</v>
      </c>
      <c r="AG70" s="180">
        <v>0</v>
      </c>
      <c r="AH70" s="180">
        <v>0</v>
      </c>
      <c r="AI70" s="180">
        <v>0</v>
      </c>
      <c r="AJ70" s="180">
        <v>0</v>
      </c>
      <c r="AK70" s="180">
        <v>0</v>
      </c>
      <c r="AL70" s="180">
        <v>0</v>
      </c>
      <c r="AM70" s="180">
        <v>0</v>
      </c>
      <c r="AN70" s="180">
        <v>0</v>
      </c>
      <c r="AO70" s="180">
        <v>0</v>
      </c>
      <c r="AP70" s="180">
        <v>0</v>
      </c>
      <c r="AQ70" s="180">
        <v>0</v>
      </c>
      <c r="AR70" s="180">
        <v>0</v>
      </c>
      <c r="AS70" s="180">
        <v>0</v>
      </c>
      <c r="AT70" s="180">
        <v>0</v>
      </c>
      <c r="AU70" s="180">
        <v>0</v>
      </c>
      <c r="AV70" s="180">
        <v>0</v>
      </c>
      <c r="AW70" s="180">
        <v>0</v>
      </c>
      <c r="AX70" s="180">
        <v>0</v>
      </c>
      <c r="AY70" s="90"/>
      <c r="AZ70" s="180">
        <v>0</v>
      </c>
      <c r="BA70" s="180">
        <v>0</v>
      </c>
      <c r="BB70" s="180">
        <v>0</v>
      </c>
      <c r="BC70" s="180">
        <v>0</v>
      </c>
      <c r="BD70" s="180">
        <v>0</v>
      </c>
      <c r="BE70" s="180">
        <v>0</v>
      </c>
      <c r="BF70" s="180">
        <v>0</v>
      </c>
      <c r="BG70" s="181"/>
      <c r="BH70" s="90"/>
      <c r="BI70" s="180">
        <v>0</v>
      </c>
      <c r="BJ70" s="180">
        <v>0</v>
      </c>
      <c r="BK70" s="180">
        <v>0</v>
      </c>
      <c r="BL70" s="90"/>
      <c r="BN70" s="90"/>
      <c r="BO70" s="112"/>
      <c r="BP70" s="112"/>
      <c r="BQ70" s="112"/>
      <c r="BR70" s="112"/>
      <c r="BS70" s="112"/>
      <c r="BT70" s="112"/>
      <c r="BU70" s="112"/>
      <c r="BV70" s="112"/>
      <c r="BW70" s="112"/>
      <c r="BX70" s="112"/>
      <c r="BY70" s="112"/>
      <c r="BZ70" s="112"/>
      <c r="CA70" s="112"/>
      <c r="CB70" s="112"/>
      <c r="CC70" s="112"/>
      <c r="CD70" s="112"/>
      <c r="CE70" s="112"/>
      <c r="CF70" s="178"/>
    </row>
    <row r="71" spans="2:84" ht="15" customHeight="1" x14ac:dyDescent="0.3">
      <c r="B71" s="90"/>
      <c r="C71" s="212">
        <f t="shared" si="1"/>
        <v>57</v>
      </c>
      <c r="D71" s="212" t="str">
        <v/>
      </c>
      <c r="E71" s="212" t="str">
        <v/>
      </c>
      <c r="F71" s="245" t="str">
        <v/>
      </c>
      <c r="G71" s="212" t="str">
        <v/>
      </c>
      <c r="H71" s="212" t="str">
        <v/>
      </c>
      <c r="I71" s="212" t="str">
        <v/>
      </c>
      <c r="J71" s="249" t="str">
        <v/>
      </c>
      <c r="K71" s="249" t="str">
        <v/>
      </c>
      <c r="L71" s="251" t="str">
        <v/>
      </c>
      <c r="M71" s="245" t="str">
        <v/>
      </c>
      <c r="N71" s="217" t="str">
        <v/>
      </c>
      <c r="O71" s="212" t="str">
        <v/>
      </c>
      <c r="P71" s="247" t="str">
        <v/>
      </c>
      <c r="Q71" s="218" t="str">
        <v/>
      </c>
      <c r="R71" s="109"/>
      <c r="S71" s="156"/>
      <c r="T71" s="156"/>
      <c r="U71" s="156"/>
      <c r="V71" s="153">
        <f t="shared" si="0"/>
        <v>0</v>
      </c>
      <c r="W71" s="90"/>
      <c r="Y71" s="180">
        <v>0</v>
      </c>
      <c r="Z71" s="180">
        <v>0</v>
      </c>
      <c r="AA71" s="180">
        <v>0</v>
      </c>
      <c r="AB71" s="180">
        <v>0</v>
      </c>
      <c r="AC71" s="180">
        <v>0</v>
      </c>
      <c r="AD71" s="180">
        <v>0</v>
      </c>
      <c r="AE71" s="180">
        <v>0</v>
      </c>
      <c r="AF71" s="180">
        <v>0</v>
      </c>
      <c r="AG71" s="180">
        <v>0</v>
      </c>
      <c r="AH71" s="180">
        <v>0</v>
      </c>
      <c r="AI71" s="180">
        <v>0</v>
      </c>
      <c r="AJ71" s="180">
        <v>0</v>
      </c>
      <c r="AK71" s="180">
        <v>0</v>
      </c>
      <c r="AL71" s="180">
        <v>0</v>
      </c>
      <c r="AM71" s="180">
        <v>0</v>
      </c>
      <c r="AN71" s="180">
        <v>0</v>
      </c>
      <c r="AO71" s="180">
        <v>0</v>
      </c>
      <c r="AP71" s="180">
        <v>0</v>
      </c>
      <c r="AQ71" s="180">
        <v>0</v>
      </c>
      <c r="AR71" s="180">
        <v>0</v>
      </c>
      <c r="AS71" s="180">
        <v>0</v>
      </c>
      <c r="AT71" s="180">
        <v>0</v>
      </c>
      <c r="AU71" s="180">
        <v>0</v>
      </c>
      <c r="AV71" s="180">
        <v>0</v>
      </c>
      <c r="AW71" s="180">
        <v>0</v>
      </c>
      <c r="AX71" s="180">
        <v>0</v>
      </c>
      <c r="AY71" s="90"/>
      <c r="AZ71" s="180">
        <v>0</v>
      </c>
      <c r="BA71" s="180">
        <v>0</v>
      </c>
      <c r="BB71" s="180">
        <v>0</v>
      </c>
      <c r="BC71" s="180">
        <v>0</v>
      </c>
      <c r="BD71" s="180">
        <v>0</v>
      </c>
      <c r="BE71" s="180">
        <v>0</v>
      </c>
      <c r="BF71" s="180">
        <v>0</v>
      </c>
      <c r="BG71" s="181"/>
      <c r="BH71" s="90"/>
      <c r="BI71" s="180">
        <v>0</v>
      </c>
      <c r="BJ71" s="180">
        <v>0</v>
      </c>
      <c r="BK71" s="180">
        <v>0</v>
      </c>
      <c r="BL71" s="90"/>
      <c r="BN71" s="90"/>
      <c r="BO71" s="112"/>
      <c r="BP71" s="112"/>
      <c r="BQ71" s="112"/>
      <c r="BR71" s="112"/>
      <c r="BS71" s="112"/>
      <c r="BT71" s="112"/>
      <c r="BU71" s="112"/>
      <c r="BV71" s="112"/>
      <c r="BW71" s="112"/>
      <c r="BX71" s="112"/>
      <c r="BY71" s="112"/>
      <c r="BZ71" s="112"/>
      <c r="CA71" s="112"/>
      <c r="CB71" s="112"/>
      <c r="CC71" s="112"/>
      <c r="CD71" s="112"/>
      <c r="CE71" s="112"/>
      <c r="CF71" s="178"/>
    </row>
    <row r="72" spans="2:84" ht="15" customHeight="1" x14ac:dyDescent="0.3">
      <c r="B72" s="90"/>
      <c r="C72" s="212">
        <f t="shared" si="1"/>
        <v>58</v>
      </c>
      <c r="D72" s="212" t="str">
        <v/>
      </c>
      <c r="E72" s="212" t="str">
        <v/>
      </c>
      <c r="F72" s="245" t="str">
        <v/>
      </c>
      <c r="G72" s="212" t="str">
        <v/>
      </c>
      <c r="H72" s="212" t="str">
        <v/>
      </c>
      <c r="I72" s="212" t="str">
        <v/>
      </c>
      <c r="J72" s="249" t="str">
        <v/>
      </c>
      <c r="K72" s="249" t="str">
        <v/>
      </c>
      <c r="L72" s="251" t="str">
        <v/>
      </c>
      <c r="M72" s="245" t="str">
        <v/>
      </c>
      <c r="N72" s="217" t="str">
        <v/>
      </c>
      <c r="O72" s="212" t="str">
        <v/>
      </c>
      <c r="P72" s="247" t="str">
        <v/>
      </c>
      <c r="Q72" s="218" t="str">
        <v/>
      </c>
      <c r="R72" s="109"/>
      <c r="S72" s="156"/>
      <c r="T72" s="156"/>
      <c r="U72" s="156"/>
      <c r="V72" s="153">
        <f t="shared" si="0"/>
        <v>0</v>
      </c>
      <c r="W72" s="90"/>
      <c r="Y72" s="180">
        <v>0</v>
      </c>
      <c r="Z72" s="180">
        <v>0</v>
      </c>
      <c r="AA72" s="180">
        <v>0</v>
      </c>
      <c r="AB72" s="180">
        <v>0</v>
      </c>
      <c r="AC72" s="180">
        <v>0</v>
      </c>
      <c r="AD72" s="180">
        <v>0</v>
      </c>
      <c r="AE72" s="180">
        <v>0</v>
      </c>
      <c r="AF72" s="180">
        <v>0</v>
      </c>
      <c r="AG72" s="180">
        <v>0</v>
      </c>
      <c r="AH72" s="180">
        <v>0</v>
      </c>
      <c r="AI72" s="180">
        <v>0</v>
      </c>
      <c r="AJ72" s="180">
        <v>0</v>
      </c>
      <c r="AK72" s="180">
        <v>0</v>
      </c>
      <c r="AL72" s="180">
        <v>0</v>
      </c>
      <c r="AM72" s="180">
        <v>0</v>
      </c>
      <c r="AN72" s="180">
        <v>0</v>
      </c>
      <c r="AO72" s="180">
        <v>0</v>
      </c>
      <c r="AP72" s="180">
        <v>0</v>
      </c>
      <c r="AQ72" s="180">
        <v>0</v>
      </c>
      <c r="AR72" s="180">
        <v>0</v>
      </c>
      <c r="AS72" s="180">
        <v>0</v>
      </c>
      <c r="AT72" s="180">
        <v>0</v>
      </c>
      <c r="AU72" s="180">
        <v>0</v>
      </c>
      <c r="AV72" s="180">
        <v>0</v>
      </c>
      <c r="AW72" s="180">
        <v>0</v>
      </c>
      <c r="AX72" s="180">
        <v>0</v>
      </c>
      <c r="AY72" s="90"/>
      <c r="AZ72" s="180">
        <v>0</v>
      </c>
      <c r="BA72" s="180">
        <v>0</v>
      </c>
      <c r="BB72" s="180">
        <v>0</v>
      </c>
      <c r="BC72" s="180">
        <v>0</v>
      </c>
      <c r="BD72" s="180">
        <v>0</v>
      </c>
      <c r="BE72" s="180">
        <v>0</v>
      </c>
      <c r="BF72" s="180">
        <v>0</v>
      </c>
      <c r="BG72" s="181"/>
      <c r="BH72" s="90"/>
      <c r="BI72" s="180">
        <v>0</v>
      </c>
      <c r="BJ72" s="180">
        <v>0</v>
      </c>
      <c r="BK72" s="180">
        <v>0</v>
      </c>
      <c r="BL72" s="90"/>
      <c r="BN72" s="90"/>
      <c r="BO72" s="112"/>
      <c r="BP72" s="112"/>
      <c r="BQ72" s="112"/>
      <c r="BR72" s="112"/>
      <c r="BS72" s="112"/>
      <c r="BT72" s="112"/>
      <c r="BU72" s="112"/>
      <c r="BV72" s="112"/>
      <c r="BW72" s="112"/>
      <c r="BX72" s="112"/>
      <c r="BY72" s="112"/>
      <c r="BZ72" s="112"/>
      <c r="CA72" s="112"/>
      <c r="CB72" s="112"/>
      <c r="CC72" s="112"/>
      <c r="CD72" s="112"/>
      <c r="CE72" s="112"/>
      <c r="CF72" s="178"/>
    </row>
    <row r="73" spans="2:84" ht="15" customHeight="1" x14ac:dyDescent="0.3">
      <c r="B73" s="90"/>
      <c r="C73" s="212">
        <f t="shared" si="1"/>
        <v>59</v>
      </c>
      <c r="D73" s="212" t="str">
        <v/>
      </c>
      <c r="E73" s="212" t="str">
        <v/>
      </c>
      <c r="F73" s="245" t="str">
        <v/>
      </c>
      <c r="G73" s="212" t="str">
        <v/>
      </c>
      <c r="H73" s="212" t="str">
        <v/>
      </c>
      <c r="I73" s="212" t="str">
        <v/>
      </c>
      <c r="J73" s="249" t="str">
        <v/>
      </c>
      <c r="K73" s="249" t="str">
        <v/>
      </c>
      <c r="L73" s="251" t="str">
        <v/>
      </c>
      <c r="M73" s="245" t="str">
        <v/>
      </c>
      <c r="N73" s="217" t="str">
        <v/>
      </c>
      <c r="O73" s="212" t="str">
        <v/>
      </c>
      <c r="P73" s="247" t="str">
        <v/>
      </c>
      <c r="Q73" s="218" t="str">
        <v/>
      </c>
      <c r="R73" s="109"/>
      <c r="S73" s="156"/>
      <c r="T73" s="156"/>
      <c r="U73" s="156"/>
      <c r="V73" s="153">
        <f t="shared" si="0"/>
        <v>0</v>
      </c>
      <c r="W73" s="90"/>
      <c r="Y73" s="180">
        <v>0</v>
      </c>
      <c r="Z73" s="180">
        <v>0</v>
      </c>
      <c r="AA73" s="180">
        <v>0</v>
      </c>
      <c r="AB73" s="180">
        <v>0</v>
      </c>
      <c r="AC73" s="180">
        <v>0</v>
      </c>
      <c r="AD73" s="180">
        <v>0</v>
      </c>
      <c r="AE73" s="180">
        <v>0</v>
      </c>
      <c r="AF73" s="180">
        <v>0</v>
      </c>
      <c r="AG73" s="180">
        <v>0</v>
      </c>
      <c r="AH73" s="180">
        <v>0</v>
      </c>
      <c r="AI73" s="180">
        <v>0</v>
      </c>
      <c r="AJ73" s="180">
        <v>0</v>
      </c>
      <c r="AK73" s="180">
        <v>0</v>
      </c>
      <c r="AL73" s="180">
        <v>0</v>
      </c>
      <c r="AM73" s="180">
        <v>0</v>
      </c>
      <c r="AN73" s="180">
        <v>0</v>
      </c>
      <c r="AO73" s="180">
        <v>0</v>
      </c>
      <c r="AP73" s="180">
        <v>0</v>
      </c>
      <c r="AQ73" s="180">
        <v>0</v>
      </c>
      <c r="AR73" s="180">
        <v>0</v>
      </c>
      <c r="AS73" s="180">
        <v>0</v>
      </c>
      <c r="AT73" s="180">
        <v>0</v>
      </c>
      <c r="AU73" s="180">
        <v>0</v>
      </c>
      <c r="AV73" s="180">
        <v>0</v>
      </c>
      <c r="AW73" s="180">
        <v>0</v>
      </c>
      <c r="AX73" s="180">
        <v>0</v>
      </c>
      <c r="AY73" s="90"/>
      <c r="AZ73" s="180">
        <v>0</v>
      </c>
      <c r="BA73" s="180">
        <v>0</v>
      </c>
      <c r="BB73" s="180">
        <v>0</v>
      </c>
      <c r="BC73" s="180">
        <v>0</v>
      </c>
      <c r="BD73" s="180">
        <v>0</v>
      </c>
      <c r="BE73" s="180">
        <v>0</v>
      </c>
      <c r="BF73" s="180">
        <v>0</v>
      </c>
      <c r="BG73" s="181"/>
      <c r="BH73" s="90"/>
      <c r="BI73" s="180">
        <v>0</v>
      </c>
      <c r="BJ73" s="180">
        <v>0</v>
      </c>
      <c r="BK73" s="180">
        <v>0</v>
      </c>
      <c r="BL73" s="90"/>
      <c r="BN73" s="90"/>
      <c r="BO73" s="112"/>
      <c r="BP73" s="112"/>
      <c r="BQ73" s="112"/>
      <c r="BR73" s="112"/>
      <c r="BS73" s="112"/>
      <c r="BT73" s="112"/>
      <c r="BU73" s="112"/>
      <c r="BV73" s="112"/>
      <c r="BW73" s="112"/>
      <c r="BX73" s="112"/>
      <c r="BY73" s="112"/>
      <c r="BZ73" s="112"/>
      <c r="CA73" s="112"/>
      <c r="CB73" s="112"/>
      <c r="CC73" s="112"/>
      <c r="CD73" s="112"/>
      <c r="CE73" s="112"/>
      <c r="CF73" s="178"/>
    </row>
    <row r="74" spans="2:84" ht="15" customHeight="1" x14ac:dyDescent="0.3">
      <c r="B74" s="90"/>
      <c r="C74" s="212">
        <f t="shared" si="1"/>
        <v>60</v>
      </c>
      <c r="D74" s="212" t="str">
        <v/>
      </c>
      <c r="E74" s="212" t="str">
        <v/>
      </c>
      <c r="F74" s="245" t="str">
        <v/>
      </c>
      <c r="G74" s="212" t="str">
        <v/>
      </c>
      <c r="H74" s="212" t="str">
        <v/>
      </c>
      <c r="I74" s="212" t="str">
        <v/>
      </c>
      <c r="J74" s="249" t="str">
        <v/>
      </c>
      <c r="K74" s="249" t="str">
        <v/>
      </c>
      <c r="L74" s="251" t="str">
        <v/>
      </c>
      <c r="M74" s="245" t="str">
        <v/>
      </c>
      <c r="N74" s="217" t="str">
        <v/>
      </c>
      <c r="O74" s="212" t="str">
        <v/>
      </c>
      <c r="P74" s="247" t="str">
        <v/>
      </c>
      <c r="Q74" s="218" t="str">
        <v/>
      </c>
      <c r="R74" s="109"/>
      <c r="S74" s="156"/>
      <c r="T74" s="156"/>
      <c r="U74" s="156"/>
      <c r="V74" s="153">
        <f t="shared" si="0"/>
        <v>0</v>
      </c>
      <c r="W74" s="90"/>
      <c r="Y74" s="180">
        <v>0</v>
      </c>
      <c r="Z74" s="180">
        <v>0</v>
      </c>
      <c r="AA74" s="180">
        <v>0</v>
      </c>
      <c r="AB74" s="180">
        <v>0</v>
      </c>
      <c r="AC74" s="180">
        <v>0</v>
      </c>
      <c r="AD74" s="180">
        <v>0</v>
      </c>
      <c r="AE74" s="180">
        <v>0</v>
      </c>
      <c r="AF74" s="180">
        <v>0</v>
      </c>
      <c r="AG74" s="180">
        <v>0</v>
      </c>
      <c r="AH74" s="180">
        <v>0</v>
      </c>
      <c r="AI74" s="180">
        <v>0</v>
      </c>
      <c r="AJ74" s="180">
        <v>0</v>
      </c>
      <c r="AK74" s="180">
        <v>0</v>
      </c>
      <c r="AL74" s="180">
        <v>0</v>
      </c>
      <c r="AM74" s="180">
        <v>0</v>
      </c>
      <c r="AN74" s="180">
        <v>0</v>
      </c>
      <c r="AO74" s="180">
        <v>0</v>
      </c>
      <c r="AP74" s="180">
        <v>0</v>
      </c>
      <c r="AQ74" s="180">
        <v>0</v>
      </c>
      <c r="AR74" s="180">
        <v>0</v>
      </c>
      <c r="AS74" s="180">
        <v>0</v>
      </c>
      <c r="AT74" s="180">
        <v>0</v>
      </c>
      <c r="AU74" s="180">
        <v>0</v>
      </c>
      <c r="AV74" s="180">
        <v>0</v>
      </c>
      <c r="AW74" s="180">
        <v>0</v>
      </c>
      <c r="AX74" s="180">
        <v>0</v>
      </c>
      <c r="AY74" s="90"/>
      <c r="AZ74" s="180">
        <v>0</v>
      </c>
      <c r="BA74" s="180">
        <v>0</v>
      </c>
      <c r="BB74" s="180">
        <v>0</v>
      </c>
      <c r="BC74" s="180">
        <v>0</v>
      </c>
      <c r="BD74" s="180">
        <v>0</v>
      </c>
      <c r="BE74" s="180">
        <v>0</v>
      </c>
      <c r="BF74" s="180">
        <v>0</v>
      </c>
      <c r="BG74" s="181"/>
      <c r="BH74" s="90"/>
      <c r="BI74" s="180">
        <v>0</v>
      </c>
      <c r="BJ74" s="180">
        <v>0</v>
      </c>
      <c r="BK74" s="180">
        <v>0</v>
      </c>
      <c r="BL74" s="90"/>
      <c r="BN74" s="90"/>
      <c r="BO74" s="112"/>
      <c r="BP74" s="112"/>
      <c r="BQ74" s="112"/>
      <c r="BR74" s="112"/>
      <c r="BS74" s="112"/>
      <c r="BT74" s="112"/>
      <c r="BU74" s="112"/>
      <c r="BV74" s="112"/>
      <c r="BW74" s="112"/>
      <c r="BX74" s="112"/>
      <c r="BY74" s="112"/>
      <c r="BZ74" s="112"/>
      <c r="CA74" s="112"/>
      <c r="CB74" s="112"/>
      <c r="CC74" s="112"/>
      <c r="CD74" s="112"/>
      <c r="CE74" s="112"/>
      <c r="CF74" s="178"/>
    </row>
    <row r="75" spans="2:84" ht="15" customHeight="1" x14ac:dyDescent="0.3">
      <c r="B75" s="90"/>
      <c r="C75" s="212">
        <f t="shared" si="1"/>
        <v>61</v>
      </c>
      <c r="D75" s="212" t="str">
        <v/>
      </c>
      <c r="E75" s="212" t="str">
        <v/>
      </c>
      <c r="F75" s="245" t="str">
        <v/>
      </c>
      <c r="G75" s="212" t="str">
        <v/>
      </c>
      <c r="H75" s="212" t="str">
        <v/>
      </c>
      <c r="I75" s="212" t="str">
        <v/>
      </c>
      <c r="J75" s="249" t="str">
        <v/>
      </c>
      <c r="K75" s="249" t="str">
        <v/>
      </c>
      <c r="L75" s="251" t="str">
        <v/>
      </c>
      <c r="M75" s="245" t="str">
        <v/>
      </c>
      <c r="N75" s="217" t="str">
        <v/>
      </c>
      <c r="O75" s="212" t="str">
        <v/>
      </c>
      <c r="P75" s="247" t="str">
        <v/>
      </c>
      <c r="Q75" s="218" t="str">
        <v/>
      </c>
      <c r="R75" s="109"/>
      <c r="S75" s="156"/>
      <c r="T75" s="156"/>
      <c r="U75" s="156"/>
      <c r="V75" s="153">
        <f t="shared" si="0"/>
        <v>0</v>
      </c>
      <c r="W75" s="90"/>
      <c r="Y75" s="180">
        <v>0</v>
      </c>
      <c r="Z75" s="180">
        <v>0</v>
      </c>
      <c r="AA75" s="180">
        <v>0</v>
      </c>
      <c r="AB75" s="180">
        <v>0</v>
      </c>
      <c r="AC75" s="180">
        <v>0</v>
      </c>
      <c r="AD75" s="180">
        <v>0</v>
      </c>
      <c r="AE75" s="180">
        <v>0</v>
      </c>
      <c r="AF75" s="180">
        <v>0</v>
      </c>
      <c r="AG75" s="180">
        <v>0</v>
      </c>
      <c r="AH75" s="180">
        <v>0</v>
      </c>
      <c r="AI75" s="180">
        <v>0</v>
      </c>
      <c r="AJ75" s="180">
        <v>0</v>
      </c>
      <c r="AK75" s="180">
        <v>0</v>
      </c>
      <c r="AL75" s="180">
        <v>0</v>
      </c>
      <c r="AM75" s="180">
        <v>0</v>
      </c>
      <c r="AN75" s="180">
        <v>0</v>
      </c>
      <c r="AO75" s="180">
        <v>0</v>
      </c>
      <c r="AP75" s="180">
        <v>0</v>
      </c>
      <c r="AQ75" s="180">
        <v>0</v>
      </c>
      <c r="AR75" s="180">
        <v>0</v>
      </c>
      <c r="AS75" s="180">
        <v>0</v>
      </c>
      <c r="AT75" s="180">
        <v>0</v>
      </c>
      <c r="AU75" s="180">
        <v>0</v>
      </c>
      <c r="AV75" s="180">
        <v>0</v>
      </c>
      <c r="AW75" s="180">
        <v>0</v>
      </c>
      <c r="AX75" s="180">
        <v>0</v>
      </c>
      <c r="AY75" s="90"/>
      <c r="AZ75" s="180">
        <v>0</v>
      </c>
      <c r="BA75" s="180">
        <v>0</v>
      </c>
      <c r="BB75" s="180">
        <v>0</v>
      </c>
      <c r="BC75" s="180">
        <v>0</v>
      </c>
      <c r="BD75" s="180">
        <v>0</v>
      </c>
      <c r="BE75" s="180">
        <v>0</v>
      </c>
      <c r="BF75" s="180">
        <v>0</v>
      </c>
      <c r="BG75" s="181"/>
      <c r="BH75" s="90"/>
      <c r="BI75" s="180">
        <v>0</v>
      </c>
      <c r="BJ75" s="180">
        <v>0</v>
      </c>
      <c r="BK75" s="180">
        <v>0</v>
      </c>
      <c r="BL75" s="90"/>
      <c r="BN75" s="90"/>
      <c r="BO75" s="112"/>
      <c r="BP75" s="112"/>
      <c r="BQ75" s="112"/>
      <c r="BR75" s="112"/>
      <c r="BS75" s="112"/>
      <c r="BT75" s="112"/>
      <c r="BU75" s="112"/>
      <c r="BV75" s="112"/>
      <c r="BW75" s="112"/>
      <c r="BX75" s="112"/>
      <c r="BY75" s="112"/>
      <c r="BZ75" s="112"/>
      <c r="CA75" s="112"/>
      <c r="CB75" s="112"/>
      <c r="CC75" s="112"/>
      <c r="CD75" s="112"/>
      <c r="CE75" s="112"/>
      <c r="CF75" s="178"/>
    </row>
    <row r="76" spans="2:84" ht="15" customHeight="1" x14ac:dyDescent="0.3">
      <c r="B76" s="90"/>
      <c r="C76" s="212">
        <f t="shared" si="1"/>
        <v>62</v>
      </c>
      <c r="D76" s="212" t="str">
        <v/>
      </c>
      <c r="E76" s="212" t="str">
        <v/>
      </c>
      <c r="F76" s="245" t="str">
        <v/>
      </c>
      <c r="G76" s="212" t="str">
        <v/>
      </c>
      <c r="H76" s="212" t="str">
        <v/>
      </c>
      <c r="I76" s="212" t="str">
        <v/>
      </c>
      <c r="J76" s="249" t="str">
        <v/>
      </c>
      <c r="K76" s="249" t="str">
        <v/>
      </c>
      <c r="L76" s="251" t="str">
        <v/>
      </c>
      <c r="M76" s="245" t="str">
        <v/>
      </c>
      <c r="N76" s="217" t="str">
        <v/>
      </c>
      <c r="O76" s="212" t="str">
        <v/>
      </c>
      <c r="P76" s="218" t="str">
        <v/>
      </c>
      <c r="Q76" s="218" t="str">
        <v/>
      </c>
      <c r="R76" s="109"/>
      <c r="S76" s="156"/>
      <c r="T76" s="156"/>
      <c r="U76" s="156"/>
      <c r="V76" s="153">
        <f t="shared" si="0"/>
        <v>0</v>
      </c>
      <c r="W76" s="90"/>
      <c r="Y76" s="180">
        <v>0</v>
      </c>
      <c r="Z76" s="180">
        <v>0</v>
      </c>
      <c r="AA76" s="180">
        <v>0</v>
      </c>
      <c r="AB76" s="180">
        <v>0</v>
      </c>
      <c r="AC76" s="180">
        <v>0</v>
      </c>
      <c r="AD76" s="180">
        <v>0</v>
      </c>
      <c r="AE76" s="180">
        <v>0</v>
      </c>
      <c r="AF76" s="180">
        <v>0</v>
      </c>
      <c r="AG76" s="180">
        <v>0</v>
      </c>
      <c r="AH76" s="180">
        <v>0</v>
      </c>
      <c r="AI76" s="180">
        <v>0</v>
      </c>
      <c r="AJ76" s="180">
        <v>0</v>
      </c>
      <c r="AK76" s="180">
        <v>0</v>
      </c>
      <c r="AL76" s="180">
        <v>0</v>
      </c>
      <c r="AM76" s="180">
        <v>0</v>
      </c>
      <c r="AN76" s="180">
        <v>0</v>
      </c>
      <c r="AO76" s="180">
        <v>0</v>
      </c>
      <c r="AP76" s="180">
        <v>0</v>
      </c>
      <c r="AQ76" s="180">
        <v>0</v>
      </c>
      <c r="AR76" s="180">
        <v>0</v>
      </c>
      <c r="AS76" s="180">
        <v>0</v>
      </c>
      <c r="AT76" s="180">
        <v>0</v>
      </c>
      <c r="AU76" s="180">
        <v>0</v>
      </c>
      <c r="AV76" s="180">
        <v>0</v>
      </c>
      <c r="AW76" s="180">
        <v>0</v>
      </c>
      <c r="AX76" s="180">
        <v>0</v>
      </c>
      <c r="AY76" s="90"/>
      <c r="AZ76" s="180">
        <v>0</v>
      </c>
      <c r="BA76" s="180">
        <v>0</v>
      </c>
      <c r="BB76" s="180">
        <v>0</v>
      </c>
      <c r="BC76" s="180">
        <v>0</v>
      </c>
      <c r="BD76" s="180">
        <v>0</v>
      </c>
      <c r="BE76" s="180">
        <v>0</v>
      </c>
      <c r="BF76" s="180">
        <v>0</v>
      </c>
      <c r="BG76" s="181"/>
      <c r="BH76" s="90"/>
      <c r="BI76" s="180">
        <v>0</v>
      </c>
      <c r="BJ76" s="180">
        <v>0</v>
      </c>
      <c r="BK76" s="180">
        <v>0</v>
      </c>
      <c r="BL76" s="90"/>
      <c r="BN76" s="90"/>
      <c r="BO76" s="112"/>
      <c r="BP76" s="112"/>
      <c r="BQ76" s="112"/>
      <c r="BR76" s="112"/>
      <c r="BS76" s="112"/>
      <c r="BT76" s="112"/>
      <c r="BU76" s="112"/>
      <c r="BV76" s="112"/>
      <c r="BW76" s="112"/>
      <c r="BX76" s="112"/>
      <c r="BY76" s="112"/>
      <c r="BZ76" s="112"/>
      <c r="CA76" s="112"/>
      <c r="CB76" s="112"/>
      <c r="CC76" s="112"/>
      <c r="CD76" s="112"/>
      <c r="CE76" s="112"/>
      <c r="CF76" s="178"/>
    </row>
    <row r="77" spans="2:84" ht="15" customHeight="1" x14ac:dyDescent="0.3">
      <c r="B77" s="90"/>
      <c r="C77" s="212">
        <f t="shared" si="1"/>
        <v>63</v>
      </c>
      <c r="D77" s="212" t="str">
        <v/>
      </c>
      <c r="E77" s="212" t="str">
        <v/>
      </c>
      <c r="F77" s="245" t="str">
        <v/>
      </c>
      <c r="G77" s="212" t="str">
        <v/>
      </c>
      <c r="H77" s="212" t="str">
        <v/>
      </c>
      <c r="I77" s="212" t="str">
        <v/>
      </c>
      <c r="J77" s="249" t="str">
        <v/>
      </c>
      <c r="K77" s="249" t="str">
        <v/>
      </c>
      <c r="L77" s="251" t="str">
        <v/>
      </c>
      <c r="M77" s="245" t="str">
        <v/>
      </c>
      <c r="N77" s="217" t="str">
        <v/>
      </c>
      <c r="O77" s="212" t="str">
        <v/>
      </c>
      <c r="P77" s="247" t="str">
        <v/>
      </c>
      <c r="Q77" s="218" t="str">
        <v/>
      </c>
      <c r="R77" s="109"/>
      <c r="S77" s="156"/>
      <c r="T77" s="156"/>
      <c r="U77" s="156"/>
      <c r="V77" s="153">
        <f t="shared" si="0"/>
        <v>0</v>
      </c>
      <c r="W77" s="90"/>
      <c r="Y77" s="180">
        <v>0</v>
      </c>
      <c r="Z77" s="180">
        <v>0</v>
      </c>
      <c r="AA77" s="180">
        <v>0</v>
      </c>
      <c r="AB77" s="180">
        <v>0</v>
      </c>
      <c r="AC77" s="180">
        <v>0</v>
      </c>
      <c r="AD77" s="180">
        <v>0</v>
      </c>
      <c r="AE77" s="180">
        <v>0</v>
      </c>
      <c r="AF77" s="180">
        <v>0</v>
      </c>
      <c r="AG77" s="180">
        <v>0</v>
      </c>
      <c r="AH77" s="180">
        <v>0</v>
      </c>
      <c r="AI77" s="180">
        <v>0</v>
      </c>
      <c r="AJ77" s="180">
        <v>0</v>
      </c>
      <c r="AK77" s="180">
        <v>0</v>
      </c>
      <c r="AL77" s="180">
        <v>0</v>
      </c>
      <c r="AM77" s="180">
        <v>0</v>
      </c>
      <c r="AN77" s="180">
        <v>0</v>
      </c>
      <c r="AO77" s="180">
        <v>0</v>
      </c>
      <c r="AP77" s="180">
        <v>0</v>
      </c>
      <c r="AQ77" s="180">
        <v>0</v>
      </c>
      <c r="AR77" s="180">
        <v>0</v>
      </c>
      <c r="AS77" s="180">
        <v>0</v>
      </c>
      <c r="AT77" s="180">
        <v>0</v>
      </c>
      <c r="AU77" s="180">
        <v>0</v>
      </c>
      <c r="AV77" s="180">
        <v>0</v>
      </c>
      <c r="AW77" s="180">
        <v>0</v>
      </c>
      <c r="AX77" s="180">
        <v>0</v>
      </c>
      <c r="AY77" s="90"/>
      <c r="AZ77" s="180">
        <v>0</v>
      </c>
      <c r="BA77" s="180">
        <v>0</v>
      </c>
      <c r="BB77" s="180">
        <v>0</v>
      </c>
      <c r="BC77" s="180">
        <v>0</v>
      </c>
      <c r="BD77" s="180">
        <v>0</v>
      </c>
      <c r="BE77" s="180">
        <v>0</v>
      </c>
      <c r="BF77" s="180">
        <v>0</v>
      </c>
      <c r="BG77" s="181"/>
      <c r="BH77" s="90"/>
      <c r="BI77" s="180">
        <v>0</v>
      </c>
      <c r="BJ77" s="180">
        <v>0</v>
      </c>
      <c r="BK77" s="180">
        <v>0</v>
      </c>
      <c r="BL77" s="90"/>
      <c r="BN77" s="90"/>
      <c r="BO77" s="112"/>
      <c r="BP77" s="112"/>
      <c r="BQ77" s="112"/>
      <c r="BR77" s="112"/>
      <c r="BS77" s="112"/>
      <c r="BT77" s="112"/>
      <c r="BU77" s="112"/>
      <c r="BV77" s="112"/>
      <c r="BW77" s="112"/>
      <c r="BX77" s="112"/>
      <c r="BY77" s="112"/>
      <c r="BZ77" s="112"/>
      <c r="CA77" s="112"/>
      <c r="CB77" s="112"/>
      <c r="CC77" s="112"/>
      <c r="CD77" s="112"/>
      <c r="CE77" s="112"/>
      <c r="CF77" s="178"/>
    </row>
    <row r="78" spans="2:84" ht="15" customHeight="1" x14ac:dyDescent="0.3">
      <c r="B78" s="90"/>
      <c r="C78" s="212">
        <f t="shared" si="1"/>
        <v>64</v>
      </c>
      <c r="D78" s="212" t="str">
        <v/>
      </c>
      <c r="E78" s="212" t="str">
        <v/>
      </c>
      <c r="F78" s="245" t="str">
        <v/>
      </c>
      <c r="G78" s="212" t="str">
        <v/>
      </c>
      <c r="H78" s="212" t="str">
        <v/>
      </c>
      <c r="I78" s="212" t="str">
        <v/>
      </c>
      <c r="J78" s="249" t="str">
        <v/>
      </c>
      <c r="K78" s="249" t="str">
        <v/>
      </c>
      <c r="L78" s="251" t="str">
        <v/>
      </c>
      <c r="M78" s="245" t="str">
        <v/>
      </c>
      <c r="N78" s="217" t="str">
        <v/>
      </c>
      <c r="O78" s="212" t="str">
        <v/>
      </c>
      <c r="P78" s="247" t="str">
        <v/>
      </c>
      <c r="Q78" s="218" t="str">
        <v/>
      </c>
      <c r="R78" s="109"/>
      <c r="S78" s="156"/>
      <c r="T78" s="156"/>
      <c r="U78" s="156"/>
      <c r="V78" s="153">
        <f t="shared" ref="V78:V141" si="2">SUM(T78+U78)</f>
        <v>0</v>
      </c>
      <c r="W78" s="90"/>
      <c r="Y78" s="180">
        <v>0</v>
      </c>
      <c r="Z78" s="180">
        <v>0</v>
      </c>
      <c r="AA78" s="180">
        <v>0</v>
      </c>
      <c r="AB78" s="180">
        <v>0</v>
      </c>
      <c r="AC78" s="180">
        <v>0</v>
      </c>
      <c r="AD78" s="180">
        <v>0</v>
      </c>
      <c r="AE78" s="180">
        <v>0</v>
      </c>
      <c r="AF78" s="180">
        <v>0</v>
      </c>
      <c r="AG78" s="180">
        <v>0</v>
      </c>
      <c r="AH78" s="180">
        <v>0</v>
      </c>
      <c r="AI78" s="180">
        <v>0</v>
      </c>
      <c r="AJ78" s="180">
        <v>0</v>
      </c>
      <c r="AK78" s="180">
        <v>0</v>
      </c>
      <c r="AL78" s="180">
        <v>0</v>
      </c>
      <c r="AM78" s="180">
        <v>0</v>
      </c>
      <c r="AN78" s="180">
        <v>0</v>
      </c>
      <c r="AO78" s="180">
        <v>0</v>
      </c>
      <c r="AP78" s="180">
        <v>0</v>
      </c>
      <c r="AQ78" s="180">
        <v>0</v>
      </c>
      <c r="AR78" s="180">
        <v>0</v>
      </c>
      <c r="AS78" s="180">
        <v>0</v>
      </c>
      <c r="AT78" s="180">
        <v>0</v>
      </c>
      <c r="AU78" s="180">
        <v>0</v>
      </c>
      <c r="AV78" s="180">
        <v>0</v>
      </c>
      <c r="AW78" s="180">
        <v>0</v>
      </c>
      <c r="AX78" s="180">
        <v>0</v>
      </c>
      <c r="AY78" s="90"/>
      <c r="AZ78" s="180">
        <v>0</v>
      </c>
      <c r="BA78" s="180">
        <v>0</v>
      </c>
      <c r="BB78" s="180">
        <v>0</v>
      </c>
      <c r="BC78" s="180">
        <v>0</v>
      </c>
      <c r="BD78" s="180">
        <v>0</v>
      </c>
      <c r="BE78" s="180">
        <v>0</v>
      </c>
      <c r="BF78" s="180">
        <v>0</v>
      </c>
      <c r="BG78" s="181"/>
      <c r="BH78" s="90"/>
      <c r="BI78" s="180">
        <v>0</v>
      </c>
      <c r="BJ78" s="180">
        <v>0</v>
      </c>
      <c r="BK78" s="180">
        <v>0</v>
      </c>
      <c r="BL78" s="90"/>
      <c r="BN78" s="90"/>
      <c r="BO78" s="112"/>
      <c r="BP78" s="112"/>
      <c r="BQ78" s="112"/>
      <c r="BR78" s="112"/>
      <c r="BS78" s="112"/>
      <c r="BT78" s="112"/>
      <c r="BU78" s="112"/>
      <c r="BV78" s="112"/>
      <c r="BW78" s="112"/>
      <c r="BX78" s="112"/>
      <c r="BY78" s="112"/>
      <c r="BZ78" s="112"/>
      <c r="CA78" s="112"/>
      <c r="CB78" s="112"/>
      <c r="CC78" s="112"/>
      <c r="CD78" s="112"/>
      <c r="CE78" s="112"/>
      <c r="CF78" s="178"/>
    </row>
    <row r="79" spans="2:84" ht="15" customHeight="1" x14ac:dyDescent="0.3">
      <c r="B79" s="90"/>
      <c r="C79" s="212">
        <f t="shared" si="1"/>
        <v>65</v>
      </c>
      <c r="D79" s="212" t="str">
        <v/>
      </c>
      <c r="E79" s="212" t="str">
        <v/>
      </c>
      <c r="F79" s="245" t="str">
        <v/>
      </c>
      <c r="G79" s="212" t="str">
        <v/>
      </c>
      <c r="H79" s="212" t="str">
        <v/>
      </c>
      <c r="I79" s="212" t="str">
        <v/>
      </c>
      <c r="J79" s="249" t="str">
        <v/>
      </c>
      <c r="K79" s="249" t="str">
        <v/>
      </c>
      <c r="L79" s="251" t="str">
        <v/>
      </c>
      <c r="M79" s="245" t="str">
        <v/>
      </c>
      <c r="N79" s="217" t="str">
        <v/>
      </c>
      <c r="O79" s="212" t="str">
        <v/>
      </c>
      <c r="P79" s="247" t="str">
        <v/>
      </c>
      <c r="Q79" s="218" t="str">
        <v/>
      </c>
      <c r="R79" s="109"/>
      <c r="S79" s="156"/>
      <c r="T79" s="156"/>
      <c r="U79" s="156"/>
      <c r="V79" s="153">
        <f t="shared" si="2"/>
        <v>0</v>
      </c>
      <c r="W79" s="90"/>
      <c r="Y79" s="180">
        <v>0</v>
      </c>
      <c r="Z79" s="180">
        <v>0</v>
      </c>
      <c r="AA79" s="180">
        <v>0</v>
      </c>
      <c r="AB79" s="180">
        <v>0</v>
      </c>
      <c r="AC79" s="180">
        <v>0</v>
      </c>
      <c r="AD79" s="180">
        <v>0</v>
      </c>
      <c r="AE79" s="180">
        <v>0</v>
      </c>
      <c r="AF79" s="180">
        <v>0</v>
      </c>
      <c r="AG79" s="180">
        <v>0</v>
      </c>
      <c r="AH79" s="180">
        <v>0</v>
      </c>
      <c r="AI79" s="180">
        <v>0</v>
      </c>
      <c r="AJ79" s="180">
        <v>0</v>
      </c>
      <c r="AK79" s="180">
        <v>0</v>
      </c>
      <c r="AL79" s="180">
        <v>0</v>
      </c>
      <c r="AM79" s="180">
        <v>0</v>
      </c>
      <c r="AN79" s="180">
        <v>0</v>
      </c>
      <c r="AO79" s="180">
        <v>0</v>
      </c>
      <c r="AP79" s="180">
        <v>0</v>
      </c>
      <c r="AQ79" s="180">
        <v>0</v>
      </c>
      <c r="AR79" s="180">
        <v>0</v>
      </c>
      <c r="AS79" s="180">
        <v>0</v>
      </c>
      <c r="AT79" s="180">
        <v>0</v>
      </c>
      <c r="AU79" s="180">
        <v>0</v>
      </c>
      <c r="AV79" s="180">
        <v>0</v>
      </c>
      <c r="AW79" s="180">
        <v>0</v>
      </c>
      <c r="AX79" s="180">
        <v>0</v>
      </c>
      <c r="AY79" s="90"/>
      <c r="AZ79" s="180">
        <v>0</v>
      </c>
      <c r="BA79" s="180">
        <v>0</v>
      </c>
      <c r="BB79" s="180">
        <v>0</v>
      </c>
      <c r="BC79" s="180">
        <v>0</v>
      </c>
      <c r="BD79" s="180">
        <v>0</v>
      </c>
      <c r="BE79" s="180">
        <v>0</v>
      </c>
      <c r="BF79" s="180">
        <v>0</v>
      </c>
      <c r="BG79" s="181"/>
      <c r="BH79" s="90"/>
      <c r="BI79" s="180">
        <v>0</v>
      </c>
      <c r="BJ79" s="180">
        <v>0</v>
      </c>
      <c r="BK79" s="180">
        <v>0</v>
      </c>
      <c r="BL79" s="90"/>
      <c r="BN79" s="90"/>
      <c r="BO79" s="112"/>
      <c r="BP79" s="112"/>
      <c r="BQ79" s="112"/>
      <c r="BR79" s="112"/>
      <c r="BS79" s="112"/>
      <c r="BT79" s="112"/>
      <c r="BU79" s="112"/>
      <c r="BV79" s="112"/>
      <c r="BW79" s="112"/>
      <c r="BX79" s="112"/>
      <c r="BY79" s="112"/>
      <c r="BZ79" s="112"/>
      <c r="CA79" s="112"/>
      <c r="CB79" s="112"/>
      <c r="CC79" s="112"/>
      <c r="CD79" s="112"/>
      <c r="CE79" s="112"/>
      <c r="CF79" s="178"/>
    </row>
    <row r="80" spans="2:84" ht="15" customHeight="1" x14ac:dyDescent="0.3">
      <c r="B80" s="90"/>
      <c r="C80" s="212">
        <f t="shared" si="1"/>
        <v>66</v>
      </c>
      <c r="D80" s="212" t="str">
        <v/>
      </c>
      <c r="E80" s="212" t="str">
        <v/>
      </c>
      <c r="F80" s="245" t="str">
        <v/>
      </c>
      <c r="G80" s="212" t="str">
        <v/>
      </c>
      <c r="H80" s="212" t="str">
        <v/>
      </c>
      <c r="I80" s="212" t="str">
        <v/>
      </c>
      <c r="J80" s="249" t="str">
        <v/>
      </c>
      <c r="K80" s="249" t="str">
        <v/>
      </c>
      <c r="L80" s="251" t="str">
        <v/>
      </c>
      <c r="M80" s="245" t="str">
        <v/>
      </c>
      <c r="N80" s="217" t="str">
        <v/>
      </c>
      <c r="O80" s="212" t="str">
        <v/>
      </c>
      <c r="P80" s="247" t="str">
        <v/>
      </c>
      <c r="Q80" s="218" t="str">
        <v/>
      </c>
      <c r="R80" s="109"/>
      <c r="S80" s="156"/>
      <c r="T80" s="156"/>
      <c r="U80" s="156"/>
      <c r="V80" s="153">
        <f t="shared" si="2"/>
        <v>0</v>
      </c>
      <c r="W80" s="90"/>
      <c r="Y80" s="180">
        <v>0</v>
      </c>
      <c r="Z80" s="180">
        <v>0</v>
      </c>
      <c r="AA80" s="180">
        <v>0</v>
      </c>
      <c r="AB80" s="180">
        <v>0</v>
      </c>
      <c r="AC80" s="180">
        <v>0</v>
      </c>
      <c r="AD80" s="180">
        <v>0</v>
      </c>
      <c r="AE80" s="180">
        <v>0</v>
      </c>
      <c r="AF80" s="180">
        <v>0</v>
      </c>
      <c r="AG80" s="180">
        <v>0</v>
      </c>
      <c r="AH80" s="180">
        <v>0</v>
      </c>
      <c r="AI80" s="180">
        <v>0</v>
      </c>
      <c r="AJ80" s="180">
        <v>0</v>
      </c>
      <c r="AK80" s="180">
        <v>0</v>
      </c>
      <c r="AL80" s="180">
        <v>0</v>
      </c>
      <c r="AM80" s="180">
        <v>0</v>
      </c>
      <c r="AN80" s="180">
        <v>0</v>
      </c>
      <c r="AO80" s="180">
        <v>0</v>
      </c>
      <c r="AP80" s="180">
        <v>0</v>
      </c>
      <c r="AQ80" s="180">
        <v>0</v>
      </c>
      <c r="AR80" s="180">
        <v>0</v>
      </c>
      <c r="AS80" s="180">
        <v>0</v>
      </c>
      <c r="AT80" s="180">
        <v>0</v>
      </c>
      <c r="AU80" s="180">
        <v>0</v>
      </c>
      <c r="AV80" s="180">
        <v>0</v>
      </c>
      <c r="AW80" s="180">
        <v>0</v>
      </c>
      <c r="AX80" s="180">
        <v>0</v>
      </c>
      <c r="AY80" s="90"/>
      <c r="AZ80" s="180">
        <v>0</v>
      </c>
      <c r="BA80" s="180">
        <v>0</v>
      </c>
      <c r="BB80" s="180">
        <v>0</v>
      </c>
      <c r="BC80" s="180">
        <v>0</v>
      </c>
      <c r="BD80" s="180">
        <v>0</v>
      </c>
      <c r="BE80" s="180">
        <v>0</v>
      </c>
      <c r="BF80" s="180">
        <v>0</v>
      </c>
      <c r="BG80" s="181"/>
      <c r="BH80" s="90"/>
      <c r="BI80" s="180">
        <v>0</v>
      </c>
      <c r="BJ80" s="180">
        <v>0</v>
      </c>
      <c r="BK80" s="180">
        <v>0</v>
      </c>
      <c r="BL80" s="90"/>
      <c r="BN80" s="90"/>
      <c r="BO80" s="112"/>
      <c r="BP80" s="112"/>
      <c r="BQ80" s="112"/>
      <c r="BR80" s="112"/>
      <c r="BS80" s="112"/>
      <c r="BT80" s="112"/>
      <c r="BU80" s="112"/>
      <c r="BV80" s="112"/>
      <c r="BW80" s="112"/>
      <c r="BX80" s="112"/>
      <c r="BY80" s="112"/>
      <c r="BZ80" s="112"/>
      <c r="CA80" s="112"/>
      <c r="CB80" s="112"/>
      <c r="CC80" s="112"/>
      <c r="CD80" s="112"/>
      <c r="CE80" s="112"/>
      <c r="CF80" s="178"/>
    </row>
    <row r="81" spans="2:84" ht="15" customHeight="1" x14ac:dyDescent="0.3">
      <c r="B81" s="90"/>
      <c r="C81" s="212">
        <f t="shared" ref="C81:C144" si="3">C80+1</f>
        <v>67</v>
      </c>
      <c r="D81" s="212" t="str">
        <v/>
      </c>
      <c r="E81" s="212" t="str">
        <v/>
      </c>
      <c r="F81" s="245" t="str">
        <v/>
      </c>
      <c r="G81" s="212" t="str">
        <v/>
      </c>
      <c r="H81" s="212" t="str">
        <v/>
      </c>
      <c r="I81" s="212" t="str">
        <v/>
      </c>
      <c r="J81" s="249" t="str">
        <v/>
      </c>
      <c r="K81" s="249" t="str">
        <v/>
      </c>
      <c r="L81" s="251" t="str">
        <v/>
      </c>
      <c r="M81" s="245" t="str">
        <v/>
      </c>
      <c r="N81" s="217" t="str">
        <v/>
      </c>
      <c r="O81" s="212" t="str">
        <v/>
      </c>
      <c r="P81" s="247" t="str">
        <v/>
      </c>
      <c r="Q81" s="218" t="str">
        <v/>
      </c>
      <c r="R81" s="109"/>
      <c r="S81" s="156"/>
      <c r="T81" s="156"/>
      <c r="U81" s="156"/>
      <c r="V81" s="153">
        <f t="shared" si="2"/>
        <v>0</v>
      </c>
      <c r="W81" s="90"/>
      <c r="Y81" s="180">
        <v>0</v>
      </c>
      <c r="Z81" s="180">
        <v>0</v>
      </c>
      <c r="AA81" s="180">
        <v>0</v>
      </c>
      <c r="AB81" s="180">
        <v>0</v>
      </c>
      <c r="AC81" s="180">
        <v>0</v>
      </c>
      <c r="AD81" s="180">
        <v>0</v>
      </c>
      <c r="AE81" s="180">
        <v>0</v>
      </c>
      <c r="AF81" s="180">
        <v>0</v>
      </c>
      <c r="AG81" s="180">
        <v>0</v>
      </c>
      <c r="AH81" s="180">
        <v>0</v>
      </c>
      <c r="AI81" s="180">
        <v>0</v>
      </c>
      <c r="AJ81" s="180">
        <v>0</v>
      </c>
      <c r="AK81" s="180">
        <v>0</v>
      </c>
      <c r="AL81" s="180">
        <v>0</v>
      </c>
      <c r="AM81" s="180">
        <v>0</v>
      </c>
      <c r="AN81" s="180">
        <v>0</v>
      </c>
      <c r="AO81" s="180">
        <v>0</v>
      </c>
      <c r="AP81" s="180">
        <v>0</v>
      </c>
      <c r="AQ81" s="180">
        <v>0</v>
      </c>
      <c r="AR81" s="180">
        <v>0</v>
      </c>
      <c r="AS81" s="180">
        <v>0</v>
      </c>
      <c r="AT81" s="180">
        <v>0</v>
      </c>
      <c r="AU81" s="180">
        <v>0</v>
      </c>
      <c r="AV81" s="180">
        <v>0</v>
      </c>
      <c r="AW81" s="180">
        <v>0</v>
      </c>
      <c r="AX81" s="180">
        <v>0</v>
      </c>
      <c r="AY81" s="90"/>
      <c r="AZ81" s="180">
        <v>0</v>
      </c>
      <c r="BA81" s="180">
        <v>0</v>
      </c>
      <c r="BB81" s="180">
        <v>0</v>
      </c>
      <c r="BC81" s="180">
        <v>0</v>
      </c>
      <c r="BD81" s="180">
        <v>0</v>
      </c>
      <c r="BE81" s="180">
        <v>0</v>
      </c>
      <c r="BF81" s="180">
        <v>0</v>
      </c>
      <c r="BG81" s="181"/>
      <c r="BH81" s="90"/>
      <c r="BI81" s="180">
        <v>0</v>
      </c>
      <c r="BJ81" s="180">
        <v>0</v>
      </c>
      <c r="BK81" s="180">
        <v>0</v>
      </c>
      <c r="BL81" s="90"/>
      <c r="BN81" s="90"/>
      <c r="BO81" s="112"/>
      <c r="BP81" s="112"/>
      <c r="BQ81" s="112"/>
      <c r="BR81" s="112"/>
      <c r="BS81" s="112"/>
      <c r="BT81" s="112"/>
      <c r="BU81" s="112"/>
      <c r="BV81" s="112"/>
      <c r="BW81" s="112"/>
      <c r="BX81" s="112"/>
      <c r="BY81" s="112"/>
      <c r="BZ81" s="112"/>
      <c r="CA81" s="112"/>
      <c r="CB81" s="112"/>
      <c r="CC81" s="112"/>
      <c r="CD81" s="112"/>
      <c r="CE81" s="112"/>
      <c r="CF81" s="178"/>
    </row>
    <row r="82" spans="2:84" ht="15" customHeight="1" x14ac:dyDescent="0.3">
      <c r="B82" s="90"/>
      <c r="C82" s="212">
        <f t="shared" si="3"/>
        <v>68</v>
      </c>
      <c r="D82" s="212" t="str">
        <v/>
      </c>
      <c r="E82" s="212" t="str">
        <v/>
      </c>
      <c r="F82" s="245" t="str">
        <v/>
      </c>
      <c r="G82" s="212" t="str">
        <v/>
      </c>
      <c r="H82" s="212" t="str">
        <v/>
      </c>
      <c r="I82" s="212" t="str">
        <v/>
      </c>
      <c r="J82" s="249" t="str">
        <v/>
      </c>
      <c r="K82" s="249" t="str">
        <v/>
      </c>
      <c r="L82" s="251" t="str">
        <v/>
      </c>
      <c r="M82" s="245" t="str">
        <v/>
      </c>
      <c r="N82" s="217" t="str">
        <v/>
      </c>
      <c r="O82" s="212" t="str">
        <v/>
      </c>
      <c r="P82" s="247" t="str">
        <v/>
      </c>
      <c r="Q82" s="218" t="str">
        <v/>
      </c>
      <c r="R82" s="109"/>
      <c r="S82" s="156"/>
      <c r="T82" s="156"/>
      <c r="U82" s="156"/>
      <c r="V82" s="153">
        <f t="shared" si="2"/>
        <v>0</v>
      </c>
      <c r="W82" s="90"/>
      <c r="Y82" s="180">
        <v>0</v>
      </c>
      <c r="Z82" s="180">
        <v>0</v>
      </c>
      <c r="AA82" s="180">
        <v>0</v>
      </c>
      <c r="AB82" s="180">
        <v>0</v>
      </c>
      <c r="AC82" s="180">
        <v>0</v>
      </c>
      <c r="AD82" s="180">
        <v>0</v>
      </c>
      <c r="AE82" s="180">
        <v>0</v>
      </c>
      <c r="AF82" s="180">
        <v>0</v>
      </c>
      <c r="AG82" s="180">
        <v>0</v>
      </c>
      <c r="AH82" s="180">
        <v>0</v>
      </c>
      <c r="AI82" s="180">
        <v>0</v>
      </c>
      <c r="AJ82" s="180">
        <v>0</v>
      </c>
      <c r="AK82" s="180">
        <v>0</v>
      </c>
      <c r="AL82" s="180">
        <v>0</v>
      </c>
      <c r="AM82" s="180">
        <v>0</v>
      </c>
      <c r="AN82" s="180">
        <v>0</v>
      </c>
      <c r="AO82" s="180">
        <v>0</v>
      </c>
      <c r="AP82" s="180">
        <v>0</v>
      </c>
      <c r="AQ82" s="180">
        <v>0</v>
      </c>
      <c r="AR82" s="180">
        <v>0</v>
      </c>
      <c r="AS82" s="180">
        <v>0</v>
      </c>
      <c r="AT82" s="180">
        <v>0</v>
      </c>
      <c r="AU82" s="180">
        <v>0</v>
      </c>
      <c r="AV82" s="180">
        <v>0</v>
      </c>
      <c r="AW82" s="180">
        <v>0</v>
      </c>
      <c r="AX82" s="180">
        <v>0</v>
      </c>
      <c r="AY82" s="90"/>
      <c r="AZ82" s="180">
        <v>0</v>
      </c>
      <c r="BA82" s="180">
        <v>0</v>
      </c>
      <c r="BB82" s="180">
        <v>0</v>
      </c>
      <c r="BC82" s="180">
        <v>0</v>
      </c>
      <c r="BD82" s="180">
        <v>0</v>
      </c>
      <c r="BE82" s="180">
        <v>0</v>
      </c>
      <c r="BF82" s="180">
        <v>0</v>
      </c>
      <c r="BG82" s="181"/>
      <c r="BH82" s="90"/>
      <c r="BI82" s="180">
        <v>0</v>
      </c>
      <c r="BJ82" s="180">
        <v>0</v>
      </c>
      <c r="BK82" s="180">
        <v>0</v>
      </c>
      <c r="BL82" s="90"/>
      <c r="BN82" s="90"/>
      <c r="BO82" s="112"/>
      <c r="BP82" s="112"/>
      <c r="BQ82" s="112"/>
      <c r="BR82" s="112"/>
      <c r="BS82" s="112"/>
      <c r="BT82" s="112"/>
      <c r="BU82" s="112"/>
      <c r="BV82" s="112"/>
      <c r="BW82" s="112"/>
      <c r="BX82" s="112"/>
      <c r="BY82" s="112"/>
      <c r="BZ82" s="112"/>
      <c r="CA82" s="112"/>
      <c r="CB82" s="112"/>
      <c r="CC82" s="112"/>
      <c r="CD82" s="112"/>
      <c r="CE82" s="112"/>
      <c r="CF82" s="178"/>
    </row>
    <row r="83" spans="2:84" ht="15" customHeight="1" x14ac:dyDescent="0.3">
      <c r="B83" s="90"/>
      <c r="C83" s="212">
        <f t="shared" si="3"/>
        <v>69</v>
      </c>
      <c r="D83" s="212" t="str">
        <v/>
      </c>
      <c r="E83" s="212" t="str">
        <v/>
      </c>
      <c r="F83" s="245" t="str">
        <v/>
      </c>
      <c r="G83" s="212" t="str">
        <v/>
      </c>
      <c r="H83" s="212" t="str">
        <v/>
      </c>
      <c r="I83" s="212" t="str">
        <v/>
      </c>
      <c r="J83" s="249" t="str">
        <v/>
      </c>
      <c r="K83" s="249" t="str">
        <v/>
      </c>
      <c r="L83" s="251" t="str">
        <v/>
      </c>
      <c r="M83" s="245" t="str">
        <v/>
      </c>
      <c r="N83" s="217" t="str">
        <v/>
      </c>
      <c r="O83" s="212" t="str">
        <v/>
      </c>
      <c r="P83" s="247" t="str">
        <v/>
      </c>
      <c r="Q83" s="218" t="str">
        <v/>
      </c>
      <c r="R83" s="109"/>
      <c r="S83" s="156"/>
      <c r="T83" s="156"/>
      <c r="U83" s="156"/>
      <c r="V83" s="153">
        <f t="shared" si="2"/>
        <v>0</v>
      </c>
      <c r="W83" s="90"/>
      <c r="Y83" s="180">
        <v>0</v>
      </c>
      <c r="Z83" s="180">
        <v>0</v>
      </c>
      <c r="AA83" s="180">
        <v>0</v>
      </c>
      <c r="AB83" s="180">
        <v>0</v>
      </c>
      <c r="AC83" s="180">
        <v>0</v>
      </c>
      <c r="AD83" s="180">
        <v>0</v>
      </c>
      <c r="AE83" s="180">
        <v>0</v>
      </c>
      <c r="AF83" s="180">
        <v>0</v>
      </c>
      <c r="AG83" s="180">
        <v>0</v>
      </c>
      <c r="AH83" s="180">
        <v>0</v>
      </c>
      <c r="AI83" s="180">
        <v>0</v>
      </c>
      <c r="AJ83" s="180">
        <v>0</v>
      </c>
      <c r="AK83" s="180">
        <v>0</v>
      </c>
      <c r="AL83" s="180">
        <v>0</v>
      </c>
      <c r="AM83" s="180">
        <v>0</v>
      </c>
      <c r="AN83" s="180">
        <v>0</v>
      </c>
      <c r="AO83" s="180">
        <v>0</v>
      </c>
      <c r="AP83" s="180">
        <v>0</v>
      </c>
      <c r="AQ83" s="180">
        <v>0</v>
      </c>
      <c r="AR83" s="180">
        <v>0</v>
      </c>
      <c r="AS83" s="180">
        <v>0</v>
      </c>
      <c r="AT83" s="180">
        <v>0</v>
      </c>
      <c r="AU83" s="180">
        <v>0</v>
      </c>
      <c r="AV83" s="180">
        <v>0</v>
      </c>
      <c r="AW83" s="180">
        <v>0</v>
      </c>
      <c r="AX83" s="180">
        <v>0</v>
      </c>
      <c r="AY83" s="90"/>
      <c r="AZ83" s="180">
        <v>0</v>
      </c>
      <c r="BA83" s="180">
        <v>0</v>
      </c>
      <c r="BB83" s="180">
        <v>0</v>
      </c>
      <c r="BC83" s="180">
        <v>0</v>
      </c>
      <c r="BD83" s="180">
        <v>0</v>
      </c>
      <c r="BE83" s="180">
        <v>0</v>
      </c>
      <c r="BF83" s="180">
        <v>0</v>
      </c>
      <c r="BG83" s="181"/>
      <c r="BH83" s="90"/>
      <c r="BI83" s="180">
        <v>0</v>
      </c>
      <c r="BJ83" s="180">
        <v>0</v>
      </c>
      <c r="BK83" s="180">
        <v>0</v>
      </c>
      <c r="BL83" s="90"/>
      <c r="BN83" s="90"/>
      <c r="BO83" s="112"/>
      <c r="BP83" s="112"/>
      <c r="BQ83" s="112"/>
      <c r="BR83" s="112"/>
      <c r="BS83" s="112"/>
      <c r="BT83" s="112"/>
      <c r="BU83" s="112"/>
      <c r="BV83" s="112"/>
      <c r="BW83" s="112"/>
      <c r="BX83" s="112"/>
      <c r="BY83" s="112"/>
      <c r="BZ83" s="112"/>
      <c r="CA83" s="112"/>
      <c r="CB83" s="112"/>
      <c r="CC83" s="112"/>
      <c r="CD83" s="112"/>
      <c r="CE83" s="112"/>
      <c r="CF83" s="178"/>
    </row>
    <row r="84" spans="2:84" ht="15" customHeight="1" x14ac:dyDescent="0.3">
      <c r="B84" s="90"/>
      <c r="C84" s="212">
        <f t="shared" si="3"/>
        <v>70</v>
      </c>
      <c r="D84" s="212" t="str">
        <v/>
      </c>
      <c r="E84" s="212" t="str">
        <v/>
      </c>
      <c r="F84" s="245" t="str">
        <v/>
      </c>
      <c r="G84" s="212" t="str">
        <v/>
      </c>
      <c r="H84" s="212" t="str">
        <v/>
      </c>
      <c r="I84" s="212" t="str">
        <v/>
      </c>
      <c r="J84" s="249" t="str">
        <v/>
      </c>
      <c r="K84" s="249" t="str">
        <v/>
      </c>
      <c r="L84" s="251" t="str">
        <v/>
      </c>
      <c r="M84" s="245" t="str">
        <v/>
      </c>
      <c r="N84" s="217" t="str">
        <v/>
      </c>
      <c r="O84" s="212" t="str">
        <v/>
      </c>
      <c r="P84" s="247" t="str">
        <v/>
      </c>
      <c r="Q84" s="218" t="str">
        <v/>
      </c>
      <c r="R84" s="109"/>
      <c r="S84" s="156"/>
      <c r="T84" s="156"/>
      <c r="U84" s="156"/>
      <c r="V84" s="153">
        <f t="shared" si="2"/>
        <v>0</v>
      </c>
      <c r="W84" s="90"/>
      <c r="Y84" s="180">
        <v>0</v>
      </c>
      <c r="Z84" s="180">
        <v>0</v>
      </c>
      <c r="AA84" s="180">
        <v>0</v>
      </c>
      <c r="AB84" s="180">
        <v>0</v>
      </c>
      <c r="AC84" s="180">
        <v>0</v>
      </c>
      <c r="AD84" s="180">
        <v>0</v>
      </c>
      <c r="AE84" s="180">
        <v>0</v>
      </c>
      <c r="AF84" s="180">
        <v>0</v>
      </c>
      <c r="AG84" s="180">
        <v>0</v>
      </c>
      <c r="AH84" s="180">
        <v>0</v>
      </c>
      <c r="AI84" s="180">
        <v>0</v>
      </c>
      <c r="AJ84" s="180">
        <v>0</v>
      </c>
      <c r="AK84" s="180">
        <v>0</v>
      </c>
      <c r="AL84" s="180">
        <v>0</v>
      </c>
      <c r="AM84" s="180">
        <v>0</v>
      </c>
      <c r="AN84" s="180">
        <v>0</v>
      </c>
      <c r="AO84" s="180">
        <v>0</v>
      </c>
      <c r="AP84" s="180">
        <v>0</v>
      </c>
      <c r="AQ84" s="180">
        <v>0</v>
      </c>
      <c r="AR84" s="180">
        <v>0</v>
      </c>
      <c r="AS84" s="180">
        <v>0</v>
      </c>
      <c r="AT84" s="180">
        <v>0</v>
      </c>
      <c r="AU84" s="180">
        <v>0</v>
      </c>
      <c r="AV84" s="180">
        <v>0</v>
      </c>
      <c r="AW84" s="180">
        <v>0</v>
      </c>
      <c r="AX84" s="180">
        <v>0</v>
      </c>
      <c r="AY84" s="90"/>
      <c r="AZ84" s="180">
        <v>0</v>
      </c>
      <c r="BA84" s="180">
        <v>0</v>
      </c>
      <c r="BB84" s="180">
        <v>0</v>
      </c>
      <c r="BC84" s="180">
        <v>0</v>
      </c>
      <c r="BD84" s="180">
        <v>0</v>
      </c>
      <c r="BE84" s="180">
        <v>0</v>
      </c>
      <c r="BF84" s="180">
        <v>0</v>
      </c>
      <c r="BG84" s="181"/>
      <c r="BH84" s="90"/>
      <c r="BI84" s="180">
        <v>0</v>
      </c>
      <c r="BJ84" s="180">
        <v>0</v>
      </c>
      <c r="BK84" s="180">
        <v>0</v>
      </c>
      <c r="BL84" s="90"/>
      <c r="BN84" s="90"/>
      <c r="BO84" s="112"/>
      <c r="BP84" s="112"/>
      <c r="BQ84" s="112"/>
      <c r="BR84" s="112"/>
      <c r="BS84" s="112"/>
      <c r="BT84" s="112"/>
      <c r="BU84" s="112"/>
      <c r="BV84" s="112"/>
      <c r="BW84" s="112"/>
      <c r="BX84" s="112"/>
      <c r="BY84" s="112"/>
      <c r="BZ84" s="112"/>
      <c r="CA84" s="112"/>
      <c r="CB84" s="112"/>
      <c r="CC84" s="112"/>
      <c r="CD84" s="112"/>
      <c r="CE84" s="112"/>
      <c r="CF84" s="178"/>
    </row>
    <row r="85" spans="2:84" ht="15" customHeight="1" x14ac:dyDescent="0.3">
      <c r="B85" s="90"/>
      <c r="C85" s="212">
        <f t="shared" si="3"/>
        <v>71</v>
      </c>
      <c r="D85" s="212" t="str">
        <v/>
      </c>
      <c r="E85" s="212" t="str">
        <v/>
      </c>
      <c r="F85" s="245" t="str">
        <v/>
      </c>
      <c r="G85" s="212" t="str">
        <v/>
      </c>
      <c r="H85" s="212" t="str">
        <v/>
      </c>
      <c r="I85" s="212" t="str">
        <v/>
      </c>
      <c r="J85" s="249" t="str">
        <v/>
      </c>
      <c r="K85" s="249" t="str">
        <v/>
      </c>
      <c r="L85" s="251" t="str">
        <v/>
      </c>
      <c r="M85" s="245" t="str">
        <v/>
      </c>
      <c r="N85" s="217" t="str">
        <v/>
      </c>
      <c r="O85" s="212" t="str">
        <v/>
      </c>
      <c r="P85" s="247" t="str">
        <v/>
      </c>
      <c r="Q85" s="218" t="str">
        <v/>
      </c>
      <c r="R85" s="109"/>
      <c r="S85" s="156"/>
      <c r="T85" s="156"/>
      <c r="U85" s="156"/>
      <c r="V85" s="153">
        <f t="shared" si="2"/>
        <v>0</v>
      </c>
      <c r="W85" s="90"/>
      <c r="Y85" s="180">
        <v>0</v>
      </c>
      <c r="Z85" s="180">
        <v>0</v>
      </c>
      <c r="AA85" s="180">
        <v>0</v>
      </c>
      <c r="AB85" s="180">
        <v>0</v>
      </c>
      <c r="AC85" s="180">
        <v>0</v>
      </c>
      <c r="AD85" s="180">
        <v>0</v>
      </c>
      <c r="AE85" s="180">
        <v>0</v>
      </c>
      <c r="AF85" s="180">
        <v>0</v>
      </c>
      <c r="AG85" s="180">
        <v>0</v>
      </c>
      <c r="AH85" s="180">
        <v>0</v>
      </c>
      <c r="AI85" s="180">
        <v>0</v>
      </c>
      <c r="AJ85" s="180">
        <v>0</v>
      </c>
      <c r="AK85" s="180">
        <v>0</v>
      </c>
      <c r="AL85" s="180">
        <v>0</v>
      </c>
      <c r="AM85" s="180">
        <v>0</v>
      </c>
      <c r="AN85" s="180">
        <v>0</v>
      </c>
      <c r="AO85" s="180">
        <v>0</v>
      </c>
      <c r="AP85" s="180">
        <v>0</v>
      </c>
      <c r="AQ85" s="180">
        <v>0</v>
      </c>
      <c r="AR85" s="180">
        <v>0</v>
      </c>
      <c r="AS85" s="180">
        <v>0</v>
      </c>
      <c r="AT85" s="180">
        <v>0</v>
      </c>
      <c r="AU85" s="180">
        <v>0</v>
      </c>
      <c r="AV85" s="180">
        <v>0</v>
      </c>
      <c r="AW85" s="180">
        <v>0</v>
      </c>
      <c r="AX85" s="180">
        <v>0</v>
      </c>
      <c r="AY85" s="90"/>
      <c r="AZ85" s="180">
        <v>0</v>
      </c>
      <c r="BA85" s="180">
        <v>0</v>
      </c>
      <c r="BB85" s="180">
        <v>0</v>
      </c>
      <c r="BC85" s="180">
        <v>0</v>
      </c>
      <c r="BD85" s="180">
        <v>0</v>
      </c>
      <c r="BE85" s="180">
        <v>0</v>
      </c>
      <c r="BF85" s="180">
        <v>0</v>
      </c>
      <c r="BG85" s="181"/>
      <c r="BH85" s="90"/>
      <c r="BI85" s="180">
        <v>0</v>
      </c>
      <c r="BJ85" s="180">
        <v>0</v>
      </c>
      <c r="BK85" s="180">
        <v>0</v>
      </c>
      <c r="BL85" s="90"/>
      <c r="BN85" s="90"/>
      <c r="BO85" s="112"/>
      <c r="BP85" s="112"/>
      <c r="BQ85" s="112"/>
      <c r="BR85" s="112"/>
      <c r="BS85" s="112"/>
      <c r="BT85" s="112"/>
      <c r="BU85" s="112"/>
      <c r="BV85" s="112"/>
      <c r="BW85" s="112"/>
      <c r="BX85" s="112"/>
      <c r="BY85" s="112"/>
      <c r="BZ85" s="112"/>
      <c r="CA85" s="112"/>
      <c r="CB85" s="112"/>
      <c r="CC85" s="112"/>
      <c r="CD85" s="112"/>
      <c r="CE85" s="112"/>
      <c r="CF85" s="178"/>
    </row>
    <row r="86" spans="2:84" ht="15" customHeight="1" x14ac:dyDescent="0.3">
      <c r="B86" s="90"/>
      <c r="C86" s="212">
        <f t="shared" si="3"/>
        <v>72</v>
      </c>
      <c r="D86" s="212" t="str">
        <v/>
      </c>
      <c r="E86" s="212" t="str">
        <v/>
      </c>
      <c r="F86" s="245" t="str">
        <v/>
      </c>
      <c r="G86" s="212" t="str">
        <v/>
      </c>
      <c r="H86" s="212" t="str">
        <v/>
      </c>
      <c r="I86" s="212" t="str">
        <v/>
      </c>
      <c r="J86" s="249" t="str">
        <v/>
      </c>
      <c r="K86" s="249" t="str">
        <v/>
      </c>
      <c r="L86" s="251" t="str">
        <v/>
      </c>
      <c r="M86" s="245" t="str">
        <v/>
      </c>
      <c r="N86" s="217" t="str">
        <v/>
      </c>
      <c r="O86" s="212" t="str">
        <v/>
      </c>
      <c r="P86" s="218" t="str">
        <v/>
      </c>
      <c r="Q86" s="218" t="str">
        <v/>
      </c>
      <c r="R86" s="109"/>
      <c r="S86" s="156"/>
      <c r="T86" s="156"/>
      <c r="U86" s="156"/>
      <c r="V86" s="153">
        <f t="shared" si="2"/>
        <v>0</v>
      </c>
      <c r="W86" s="90"/>
      <c r="Y86" s="180">
        <v>0</v>
      </c>
      <c r="Z86" s="180">
        <v>0</v>
      </c>
      <c r="AA86" s="180">
        <v>0</v>
      </c>
      <c r="AB86" s="180">
        <v>0</v>
      </c>
      <c r="AC86" s="180">
        <v>0</v>
      </c>
      <c r="AD86" s="180">
        <v>0</v>
      </c>
      <c r="AE86" s="180">
        <v>0</v>
      </c>
      <c r="AF86" s="180">
        <v>0</v>
      </c>
      <c r="AG86" s="180">
        <v>0</v>
      </c>
      <c r="AH86" s="180">
        <v>0</v>
      </c>
      <c r="AI86" s="180">
        <v>0</v>
      </c>
      <c r="AJ86" s="180">
        <v>0</v>
      </c>
      <c r="AK86" s="180">
        <v>0</v>
      </c>
      <c r="AL86" s="180">
        <v>0</v>
      </c>
      <c r="AM86" s="180">
        <v>0</v>
      </c>
      <c r="AN86" s="180">
        <v>0</v>
      </c>
      <c r="AO86" s="180">
        <v>0</v>
      </c>
      <c r="AP86" s="180">
        <v>0</v>
      </c>
      <c r="AQ86" s="180">
        <v>0</v>
      </c>
      <c r="AR86" s="180">
        <v>0</v>
      </c>
      <c r="AS86" s="180">
        <v>0</v>
      </c>
      <c r="AT86" s="180">
        <v>0</v>
      </c>
      <c r="AU86" s="180">
        <v>0</v>
      </c>
      <c r="AV86" s="180">
        <v>0</v>
      </c>
      <c r="AW86" s="180">
        <v>0</v>
      </c>
      <c r="AX86" s="180">
        <v>0</v>
      </c>
      <c r="AY86" s="90"/>
      <c r="AZ86" s="180">
        <v>0</v>
      </c>
      <c r="BA86" s="180">
        <v>0</v>
      </c>
      <c r="BB86" s="180">
        <v>0</v>
      </c>
      <c r="BC86" s="180">
        <v>0</v>
      </c>
      <c r="BD86" s="180">
        <v>0</v>
      </c>
      <c r="BE86" s="180">
        <v>0</v>
      </c>
      <c r="BF86" s="180">
        <v>0</v>
      </c>
      <c r="BG86" s="181"/>
      <c r="BH86" s="90"/>
      <c r="BI86" s="180">
        <v>0</v>
      </c>
      <c r="BJ86" s="180">
        <v>0</v>
      </c>
      <c r="BK86" s="180">
        <v>0</v>
      </c>
      <c r="BL86" s="90"/>
      <c r="BN86" s="90"/>
      <c r="BO86" s="112"/>
      <c r="BP86" s="112"/>
      <c r="BQ86" s="112"/>
      <c r="BR86" s="112"/>
      <c r="BS86" s="112"/>
      <c r="BT86" s="112"/>
      <c r="BU86" s="112"/>
      <c r="BV86" s="112"/>
      <c r="BW86" s="112"/>
      <c r="BX86" s="112"/>
      <c r="BY86" s="112"/>
      <c r="BZ86" s="112"/>
      <c r="CA86" s="112"/>
      <c r="CB86" s="112"/>
      <c r="CC86" s="112"/>
      <c r="CD86" s="112"/>
      <c r="CE86" s="112"/>
      <c r="CF86" s="178"/>
    </row>
    <row r="87" spans="2:84" ht="15" customHeight="1" x14ac:dyDescent="0.3">
      <c r="B87" s="90"/>
      <c r="C87" s="212">
        <f t="shared" si="3"/>
        <v>73</v>
      </c>
      <c r="D87" s="212" t="str">
        <v/>
      </c>
      <c r="E87" s="212" t="str">
        <v/>
      </c>
      <c r="F87" s="245" t="str">
        <v/>
      </c>
      <c r="G87" s="212" t="str">
        <v/>
      </c>
      <c r="H87" s="212" t="str">
        <v/>
      </c>
      <c r="I87" s="212" t="str">
        <v/>
      </c>
      <c r="J87" s="249" t="str">
        <v/>
      </c>
      <c r="K87" s="249" t="str">
        <v/>
      </c>
      <c r="L87" s="251" t="str">
        <v/>
      </c>
      <c r="M87" s="245" t="str">
        <v/>
      </c>
      <c r="N87" s="217" t="str">
        <v/>
      </c>
      <c r="O87" s="212" t="str">
        <v/>
      </c>
      <c r="P87" s="247" t="str">
        <v/>
      </c>
      <c r="Q87" s="218" t="str">
        <v/>
      </c>
      <c r="R87" s="109"/>
      <c r="S87" s="156"/>
      <c r="T87" s="156"/>
      <c r="U87" s="156"/>
      <c r="V87" s="153">
        <f t="shared" si="2"/>
        <v>0</v>
      </c>
      <c r="W87" s="90"/>
      <c r="Y87" s="180">
        <v>0</v>
      </c>
      <c r="Z87" s="180">
        <v>0</v>
      </c>
      <c r="AA87" s="180">
        <v>0</v>
      </c>
      <c r="AB87" s="180">
        <v>0</v>
      </c>
      <c r="AC87" s="180">
        <v>0</v>
      </c>
      <c r="AD87" s="180">
        <v>0</v>
      </c>
      <c r="AE87" s="180">
        <v>0</v>
      </c>
      <c r="AF87" s="180">
        <v>0</v>
      </c>
      <c r="AG87" s="180">
        <v>0</v>
      </c>
      <c r="AH87" s="180">
        <v>0</v>
      </c>
      <c r="AI87" s="180">
        <v>0</v>
      </c>
      <c r="AJ87" s="180">
        <v>0</v>
      </c>
      <c r="AK87" s="180">
        <v>0</v>
      </c>
      <c r="AL87" s="180">
        <v>0</v>
      </c>
      <c r="AM87" s="180">
        <v>0</v>
      </c>
      <c r="AN87" s="180">
        <v>0</v>
      </c>
      <c r="AO87" s="180">
        <v>0</v>
      </c>
      <c r="AP87" s="180">
        <v>0</v>
      </c>
      <c r="AQ87" s="180">
        <v>0</v>
      </c>
      <c r="AR87" s="180">
        <v>0</v>
      </c>
      <c r="AS87" s="180">
        <v>0</v>
      </c>
      <c r="AT87" s="180">
        <v>0</v>
      </c>
      <c r="AU87" s="180">
        <v>0</v>
      </c>
      <c r="AV87" s="180">
        <v>0</v>
      </c>
      <c r="AW87" s="180">
        <v>0</v>
      </c>
      <c r="AX87" s="180">
        <v>0</v>
      </c>
      <c r="AY87" s="90"/>
      <c r="AZ87" s="180">
        <v>0</v>
      </c>
      <c r="BA87" s="180">
        <v>0</v>
      </c>
      <c r="BB87" s="180">
        <v>0</v>
      </c>
      <c r="BC87" s="180">
        <v>0</v>
      </c>
      <c r="BD87" s="180">
        <v>0</v>
      </c>
      <c r="BE87" s="180">
        <v>0</v>
      </c>
      <c r="BF87" s="180">
        <v>0</v>
      </c>
      <c r="BG87" s="181"/>
      <c r="BH87" s="90"/>
      <c r="BI87" s="180">
        <v>0</v>
      </c>
      <c r="BJ87" s="180">
        <v>0</v>
      </c>
      <c r="BK87" s="180">
        <v>0</v>
      </c>
      <c r="BL87" s="90"/>
      <c r="BN87" s="90"/>
      <c r="BO87" s="112"/>
      <c r="BP87" s="112"/>
      <c r="BQ87" s="112"/>
      <c r="BR87" s="112"/>
      <c r="BS87" s="112"/>
      <c r="BT87" s="112"/>
      <c r="BU87" s="112"/>
      <c r="BV87" s="112"/>
      <c r="BW87" s="112"/>
      <c r="BX87" s="112"/>
      <c r="BY87" s="112"/>
      <c r="BZ87" s="112"/>
      <c r="CA87" s="112"/>
      <c r="CB87" s="112"/>
      <c r="CC87" s="112"/>
      <c r="CD87" s="112"/>
      <c r="CE87" s="112"/>
      <c r="CF87" s="178"/>
    </row>
    <row r="88" spans="2:84" ht="15" customHeight="1" x14ac:dyDescent="0.3">
      <c r="B88" s="90"/>
      <c r="C88" s="212">
        <f t="shared" si="3"/>
        <v>74</v>
      </c>
      <c r="D88" s="212" t="str">
        <v/>
      </c>
      <c r="E88" s="212" t="str">
        <v/>
      </c>
      <c r="F88" s="245" t="str">
        <v/>
      </c>
      <c r="G88" s="212" t="str">
        <v/>
      </c>
      <c r="H88" s="212" t="str">
        <v/>
      </c>
      <c r="I88" s="212" t="str">
        <v/>
      </c>
      <c r="J88" s="249" t="str">
        <v/>
      </c>
      <c r="K88" s="249" t="str">
        <v/>
      </c>
      <c r="L88" s="251" t="str">
        <v/>
      </c>
      <c r="M88" s="245" t="str">
        <v/>
      </c>
      <c r="N88" s="217" t="str">
        <v/>
      </c>
      <c r="O88" s="212" t="str">
        <v/>
      </c>
      <c r="P88" s="247" t="str">
        <v/>
      </c>
      <c r="Q88" s="218" t="str">
        <v/>
      </c>
      <c r="R88" s="109"/>
      <c r="S88" s="156"/>
      <c r="T88" s="156"/>
      <c r="U88" s="156"/>
      <c r="V88" s="153">
        <f t="shared" si="2"/>
        <v>0</v>
      </c>
      <c r="W88" s="90"/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80">
        <v>0</v>
      </c>
      <c r="AE88" s="180">
        <v>0</v>
      </c>
      <c r="AF88" s="180">
        <v>0</v>
      </c>
      <c r="AG88" s="180">
        <v>0</v>
      </c>
      <c r="AH88" s="180">
        <v>0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80">
        <v>0</v>
      </c>
      <c r="AR88" s="180">
        <v>0</v>
      </c>
      <c r="AS88" s="180">
        <v>0</v>
      </c>
      <c r="AT88" s="180">
        <v>0</v>
      </c>
      <c r="AU88" s="180">
        <v>0</v>
      </c>
      <c r="AV88" s="180">
        <v>0</v>
      </c>
      <c r="AW88" s="180">
        <v>0</v>
      </c>
      <c r="AX88" s="180">
        <v>0</v>
      </c>
      <c r="AY88" s="90"/>
      <c r="AZ88" s="180">
        <v>0</v>
      </c>
      <c r="BA88" s="180">
        <v>0</v>
      </c>
      <c r="BB88" s="180">
        <v>0</v>
      </c>
      <c r="BC88" s="180">
        <v>0</v>
      </c>
      <c r="BD88" s="180">
        <v>0</v>
      </c>
      <c r="BE88" s="180">
        <v>0</v>
      </c>
      <c r="BF88" s="180">
        <v>0</v>
      </c>
      <c r="BG88" s="181"/>
      <c r="BH88" s="90"/>
      <c r="BI88" s="180">
        <v>0</v>
      </c>
      <c r="BJ88" s="180">
        <v>0</v>
      </c>
      <c r="BK88" s="180">
        <v>0</v>
      </c>
      <c r="BL88" s="90"/>
      <c r="BN88" s="90"/>
      <c r="BO88" s="112"/>
      <c r="BP88" s="112"/>
      <c r="BQ88" s="112"/>
      <c r="BR88" s="112"/>
      <c r="BS88" s="112"/>
      <c r="BT88" s="112"/>
      <c r="BU88" s="112"/>
      <c r="BV88" s="112"/>
      <c r="BW88" s="112"/>
      <c r="BX88" s="112"/>
      <c r="BY88" s="112"/>
      <c r="BZ88" s="112"/>
      <c r="CA88" s="112"/>
      <c r="CB88" s="112"/>
      <c r="CC88" s="112"/>
      <c r="CD88" s="112"/>
      <c r="CE88" s="112"/>
      <c r="CF88" s="178"/>
    </row>
    <row r="89" spans="2:84" ht="15" customHeight="1" x14ac:dyDescent="0.3">
      <c r="B89" s="90"/>
      <c r="C89" s="212">
        <f t="shared" si="3"/>
        <v>75</v>
      </c>
      <c r="D89" s="212" t="str">
        <v/>
      </c>
      <c r="E89" s="212" t="str">
        <v/>
      </c>
      <c r="F89" s="245" t="str">
        <v/>
      </c>
      <c r="G89" s="212" t="str">
        <v/>
      </c>
      <c r="H89" s="212" t="str">
        <v/>
      </c>
      <c r="I89" s="212" t="str">
        <v/>
      </c>
      <c r="J89" s="249" t="str">
        <v/>
      </c>
      <c r="K89" s="249" t="str">
        <v/>
      </c>
      <c r="L89" s="251" t="str">
        <v/>
      </c>
      <c r="M89" s="245" t="str">
        <v/>
      </c>
      <c r="N89" s="217" t="str">
        <v/>
      </c>
      <c r="O89" s="212" t="str">
        <v/>
      </c>
      <c r="P89" s="247" t="str">
        <v/>
      </c>
      <c r="Q89" s="218" t="str">
        <v/>
      </c>
      <c r="R89" s="109"/>
      <c r="S89" s="156"/>
      <c r="T89" s="156"/>
      <c r="U89" s="156"/>
      <c r="V89" s="153">
        <f t="shared" si="2"/>
        <v>0</v>
      </c>
      <c r="W89" s="90"/>
      <c r="Y89" s="180">
        <v>0</v>
      </c>
      <c r="Z89" s="180">
        <v>0</v>
      </c>
      <c r="AA89" s="180">
        <v>0</v>
      </c>
      <c r="AB89" s="180">
        <v>0</v>
      </c>
      <c r="AC89" s="180">
        <v>0</v>
      </c>
      <c r="AD89" s="180">
        <v>0</v>
      </c>
      <c r="AE89" s="180">
        <v>0</v>
      </c>
      <c r="AF89" s="180">
        <v>0</v>
      </c>
      <c r="AG89" s="180">
        <v>0</v>
      </c>
      <c r="AH89" s="180">
        <v>0</v>
      </c>
      <c r="AI89" s="180">
        <v>0</v>
      </c>
      <c r="AJ89" s="180">
        <v>0</v>
      </c>
      <c r="AK89" s="180">
        <v>0</v>
      </c>
      <c r="AL89" s="180">
        <v>0</v>
      </c>
      <c r="AM89" s="180">
        <v>0</v>
      </c>
      <c r="AN89" s="180">
        <v>0</v>
      </c>
      <c r="AO89" s="180">
        <v>0</v>
      </c>
      <c r="AP89" s="180">
        <v>0</v>
      </c>
      <c r="AQ89" s="180">
        <v>0</v>
      </c>
      <c r="AR89" s="180">
        <v>0</v>
      </c>
      <c r="AS89" s="180">
        <v>0</v>
      </c>
      <c r="AT89" s="180">
        <v>0</v>
      </c>
      <c r="AU89" s="180">
        <v>0</v>
      </c>
      <c r="AV89" s="180">
        <v>0</v>
      </c>
      <c r="AW89" s="180">
        <v>0</v>
      </c>
      <c r="AX89" s="180">
        <v>0</v>
      </c>
      <c r="AY89" s="90"/>
      <c r="AZ89" s="180">
        <v>0</v>
      </c>
      <c r="BA89" s="180">
        <v>0</v>
      </c>
      <c r="BB89" s="180">
        <v>0</v>
      </c>
      <c r="BC89" s="180">
        <v>0</v>
      </c>
      <c r="BD89" s="180">
        <v>0</v>
      </c>
      <c r="BE89" s="180">
        <v>0</v>
      </c>
      <c r="BF89" s="180">
        <v>0</v>
      </c>
      <c r="BG89" s="181"/>
      <c r="BH89" s="90"/>
      <c r="BI89" s="180">
        <v>0</v>
      </c>
      <c r="BJ89" s="180">
        <v>0</v>
      </c>
      <c r="BK89" s="180">
        <v>0</v>
      </c>
      <c r="BL89" s="90"/>
      <c r="BN89" s="90"/>
      <c r="BO89" s="112"/>
      <c r="BP89" s="112"/>
      <c r="BQ89" s="112"/>
      <c r="BR89" s="112"/>
      <c r="BS89" s="112"/>
      <c r="BT89" s="112"/>
      <c r="BU89" s="112"/>
      <c r="BV89" s="112"/>
      <c r="BW89" s="112"/>
      <c r="BX89" s="112"/>
      <c r="BY89" s="112"/>
      <c r="BZ89" s="112"/>
      <c r="CA89" s="112"/>
      <c r="CB89" s="112"/>
      <c r="CC89" s="112"/>
      <c r="CD89" s="112"/>
      <c r="CE89" s="112"/>
      <c r="CF89" s="178"/>
    </row>
    <row r="90" spans="2:84" ht="15" customHeight="1" x14ac:dyDescent="0.3">
      <c r="B90" s="90"/>
      <c r="C90" s="212">
        <f t="shared" si="3"/>
        <v>76</v>
      </c>
      <c r="D90" s="212" t="str">
        <v/>
      </c>
      <c r="E90" s="212" t="str">
        <v/>
      </c>
      <c r="F90" s="245" t="str">
        <v/>
      </c>
      <c r="G90" s="212" t="str">
        <v/>
      </c>
      <c r="H90" s="212" t="str">
        <v/>
      </c>
      <c r="I90" s="212" t="str">
        <v/>
      </c>
      <c r="J90" s="249" t="str">
        <v/>
      </c>
      <c r="K90" s="249" t="str">
        <v/>
      </c>
      <c r="L90" s="251" t="str">
        <v/>
      </c>
      <c r="M90" s="245" t="str">
        <v/>
      </c>
      <c r="N90" s="217" t="str">
        <v/>
      </c>
      <c r="O90" s="212" t="str">
        <v/>
      </c>
      <c r="P90" s="247" t="str">
        <v/>
      </c>
      <c r="Q90" s="218" t="str">
        <v/>
      </c>
      <c r="R90" s="109"/>
      <c r="S90" s="156"/>
      <c r="T90" s="156"/>
      <c r="U90" s="156"/>
      <c r="V90" s="153">
        <f t="shared" si="2"/>
        <v>0</v>
      </c>
      <c r="W90" s="90"/>
      <c r="Y90" s="180">
        <v>0</v>
      </c>
      <c r="Z90" s="180">
        <v>0</v>
      </c>
      <c r="AA90" s="180">
        <v>0</v>
      </c>
      <c r="AB90" s="180">
        <v>0</v>
      </c>
      <c r="AC90" s="180">
        <v>0</v>
      </c>
      <c r="AD90" s="180">
        <v>0</v>
      </c>
      <c r="AE90" s="180">
        <v>0</v>
      </c>
      <c r="AF90" s="180">
        <v>0</v>
      </c>
      <c r="AG90" s="180">
        <v>0</v>
      </c>
      <c r="AH90" s="180">
        <v>0</v>
      </c>
      <c r="AI90" s="180">
        <v>0</v>
      </c>
      <c r="AJ90" s="180">
        <v>0</v>
      </c>
      <c r="AK90" s="180">
        <v>0</v>
      </c>
      <c r="AL90" s="180">
        <v>0</v>
      </c>
      <c r="AM90" s="180">
        <v>0</v>
      </c>
      <c r="AN90" s="180">
        <v>0</v>
      </c>
      <c r="AO90" s="180">
        <v>0</v>
      </c>
      <c r="AP90" s="180">
        <v>0</v>
      </c>
      <c r="AQ90" s="180">
        <v>0</v>
      </c>
      <c r="AR90" s="180">
        <v>0</v>
      </c>
      <c r="AS90" s="180">
        <v>0</v>
      </c>
      <c r="AT90" s="180">
        <v>0</v>
      </c>
      <c r="AU90" s="180">
        <v>0</v>
      </c>
      <c r="AV90" s="180">
        <v>0</v>
      </c>
      <c r="AW90" s="180">
        <v>0</v>
      </c>
      <c r="AX90" s="180">
        <v>0</v>
      </c>
      <c r="AY90" s="90"/>
      <c r="AZ90" s="180">
        <v>0</v>
      </c>
      <c r="BA90" s="180">
        <v>0</v>
      </c>
      <c r="BB90" s="180">
        <v>0</v>
      </c>
      <c r="BC90" s="180">
        <v>0</v>
      </c>
      <c r="BD90" s="180">
        <v>0</v>
      </c>
      <c r="BE90" s="180">
        <v>0</v>
      </c>
      <c r="BF90" s="180">
        <v>0</v>
      </c>
      <c r="BG90" s="181"/>
      <c r="BH90" s="90"/>
      <c r="BI90" s="180">
        <v>0</v>
      </c>
      <c r="BJ90" s="180">
        <v>0</v>
      </c>
      <c r="BK90" s="180">
        <v>0</v>
      </c>
      <c r="BL90" s="90"/>
      <c r="BN90" s="90"/>
      <c r="BO90" s="112"/>
      <c r="BP90" s="112"/>
      <c r="BQ90" s="112"/>
      <c r="BR90" s="112"/>
      <c r="BS90" s="112"/>
      <c r="BT90" s="112"/>
      <c r="BU90" s="112"/>
      <c r="BV90" s="112"/>
      <c r="BW90" s="112"/>
      <c r="BX90" s="112"/>
      <c r="BY90" s="112"/>
      <c r="BZ90" s="112"/>
      <c r="CA90" s="112"/>
      <c r="CB90" s="112"/>
      <c r="CC90" s="112"/>
      <c r="CD90" s="112"/>
      <c r="CE90" s="112"/>
      <c r="CF90" s="178"/>
    </row>
    <row r="91" spans="2:84" ht="15" customHeight="1" x14ac:dyDescent="0.3">
      <c r="B91" s="90"/>
      <c r="C91" s="212">
        <f t="shared" si="3"/>
        <v>77</v>
      </c>
      <c r="D91" s="212" t="str">
        <v/>
      </c>
      <c r="E91" s="212" t="str">
        <v/>
      </c>
      <c r="F91" s="245" t="str">
        <v/>
      </c>
      <c r="G91" s="212" t="str">
        <v/>
      </c>
      <c r="H91" s="212" t="str">
        <v/>
      </c>
      <c r="I91" s="212" t="str">
        <v/>
      </c>
      <c r="J91" s="249" t="str">
        <v/>
      </c>
      <c r="K91" s="249" t="str">
        <v/>
      </c>
      <c r="L91" s="251" t="str">
        <v/>
      </c>
      <c r="M91" s="245" t="str">
        <v/>
      </c>
      <c r="N91" s="217" t="str">
        <v/>
      </c>
      <c r="O91" s="212" t="str">
        <v/>
      </c>
      <c r="P91" s="247" t="str">
        <v/>
      </c>
      <c r="Q91" s="218" t="str">
        <v/>
      </c>
      <c r="R91" s="109"/>
      <c r="S91" s="156"/>
      <c r="T91" s="156"/>
      <c r="U91" s="156"/>
      <c r="V91" s="153">
        <f t="shared" si="2"/>
        <v>0</v>
      </c>
      <c r="W91" s="90"/>
      <c r="Y91" s="180">
        <v>0</v>
      </c>
      <c r="Z91" s="180">
        <v>0</v>
      </c>
      <c r="AA91" s="180">
        <v>0</v>
      </c>
      <c r="AB91" s="180">
        <v>0</v>
      </c>
      <c r="AC91" s="180">
        <v>0</v>
      </c>
      <c r="AD91" s="180">
        <v>0</v>
      </c>
      <c r="AE91" s="180">
        <v>0</v>
      </c>
      <c r="AF91" s="180">
        <v>0</v>
      </c>
      <c r="AG91" s="180">
        <v>0</v>
      </c>
      <c r="AH91" s="180">
        <v>0</v>
      </c>
      <c r="AI91" s="180">
        <v>0</v>
      </c>
      <c r="AJ91" s="180">
        <v>0</v>
      </c>
      <c r="AK91" s="180">
        <v>0</v>
      </c>
      <c r="AL91" s="180">
        <v>0</v>
      </c>
      <c r="AM91" s="180">
        <v>0</v>
      </c>
      <c r="AN91" s="180">
        <v>0</v>
      </c>
      <c r="AO91" s="180">
        <v>0</v>
      </c>
      <c r="AP91" s="180">
        <v>0</v>
      </c>
      <c r="AQ91" s="180">
        <v>0</v>
      </c>
      <c r="AR91" s="180">
        <v>0</v>
      </c>
      <c r="AS91" s="180">
        <v>0</v>
      </c>
      <c r="AT91" s="180">
        <v>0</v>
      </c>
      <c r="AU91" s="180">
        <v>0</v>
      </c>
      <c r="AV91" s="180">
        <v>0</v>
      </c>
      <c r="AW91" s="180">
        <v>0</v>
      </c>
      <c r="AX91" s="180">
        <v>0</v>
      </c>
      <c r="AY91" s="90"/>
      <c r="AZ91" s="180">
        <v>0</v>
      </c>
      <c r="BA91" s="180">
        <v>0</v>
      </c>
      <c r="BB91" s="180">
        <v>0</v>
      </c>
      <c r="BC91" s="180">
        <v>0</v>
      </c>
      <c r="BD91" s="180">
        <v>0</v>
      </c>
      <c r="BE91" s="180">
        <v>0</v>
      </c>
      <c r="BF91" s="180">
        <v>0</v>
      </c>
      <c r="BG91" s="181"/>
      <c r="BH91" s="90"/>
      <c r="BI91" s="180">
        <v>0</v>
      </c>
      <c r="BJ91" s="180">
        <v>0</v>
      </c>
      <c r="BK91" s="180">
        <v>0</v>
      </c>
      <c r="BL91" s="90"/>
      <c r="BN91" s="90"/>
      <c r="BO91" s="112"/>
      <c r="BP91" s="112"/>
      <c r="BQ91" s="112"/>
      <c r="BR91" s="112"/>
      <c r="BS91" s="112"/>
      <c r="BT91" s="112"/>
      <c r="BU91" s="112"/>
      <c r="BV91" s="112"/>
      <c r="BW91" s="112"/>
      <c r="BX91" s="112"/>
      <c r="BY91" s="112"/>
      <c r="BZ91" s="112"/>
      <c r="CA91" s="112"/>
      <c r="CB91" s="112"/>
      <c r="CC91" s="112"/>
      <c r="CD91" s="112"/>
      <c r="CE91" s="112"/>
      <c r="CF91" s="178"/>
    </row>
    <row r="92" spans="2:84" ht="15" customHeight="1" x14ac:dyDescent="0.3">
      <c r="B92" s="90"/>
      <c r="C92" s="212">
        <f t="shared" si="3"/>
        <v>78</v>
      </c>
      <c r="D92" s="212" t="str">
        <v/>
      </c>
      <c r="E92" s="212" t="str">
        <v/>
      </c>
      <c r="F92" s="245" t="str">
        <v/>
      </c>
      <c r="G92" s="212" t="str">
        <v/>
      </c>
      <c r="H92" s="212" t="str">
        <v/>
      </c>
      <c r="I92" s="212" t="str">
        <v/>
      </c>
      <c r="J92" s="249" t="str">
        <v/>
      </c>
      <c r="K92" s="249" t="str">
        <v/>
      </c>
      <c r="L92" s="251" t="str">
        <v/>
      </c>
      <c r="M92" s="245" t="str">
        <v/>
      </c>
      <c r="N92" s="217" t="str">
        <v/>
      </c>
      <c r="O92" s="212" t="str">
        <v/>
      </c>
      <c r="P92" s="247" t="str">
        <v/>
      </c>
      <c r="Q92" s="218" t="str">
        <v/>
      </c>
      <c r="R92" s="109"/>
      <c r="S92" s="156"/>
      <c r="T92" s="156"/>
      <c r="U92" s="156"/>
      <c r="V92" s="153">
        <f t="shared" si="2"/>
        <v>0</v>
      </c>
      <c r="W92" s="90"/>
      <c r="Y92" s="180">
        <v>0</v>
      </c>
      <c r="Z92" s="180">
        <v>0</v>
      </c>
      <c r="AA92" s="180">
        <v>0</v>
      </c>
      <c r="AB92" s="180">
        <v>0</v>
      </c>
      <c r="AC92" s="180">
        <v>0</v>
      </c>
      <c r="AD92" s="180">
        <v>0</v>
      </c>
      <c r="AE92" s="180">
        <v>0</v>
      </c>
      <c r="AF92" s="180">
        <v>0</v>
      </c>
      <c r="AG92" s="180">
        <v>0</v>
      </c>
      <c r="AH92" s="180">
        <v>0</v>
      </c>
      <c r="AI92" s="180">
        <v>0</v>
      </c>
      <c r="AJ92" s="180">
        <v>0</v>
      </c>
      <c r="AK92" s="180">
        <v>0</v>
      </c>
      <c r="AL92" s="180">
        <v>0</v>
      </c>
      <c r="AM92" s="180">
        <v>0</v>
      </c>
      <c r="AN92" s="180">
        <v>0</v>
      </c>
      <c r="AO92" s="180">
        <v>0</v>
      </c>
      <c r="AP92" s="180">
        <v>0</v>
      </c>
      <c r="AQ92" s="180">
        <v>0</v>
      </c>
      <c r="AR92" s="180">
        <v>0</v>
      </c>
      <c r="AS92" s="180">
        <v>0</v>
      </c>
      <c r="AT92" s="180">
        <v>0</v>
      </c>
      <c r="AU92" s="180">
        <v>0</v>
      </c>
      <c r="AV92" s="180">
        <v>0</v>
      </c>
      <c r="AW92" s="180">
        <v>0</v>
      </c>
      <c r="AX92" s="180">
        <v>0</v>
      </c>
      <c r="AY92" s="90"/>
      <c r="AZ92" s="180">
        <v>0</v>
      </c>
      <c r="BA92" s="180">
        <v>0</v>
      </c>
      <c r="BB92" s="180">
        <v>0</v>
      </c>
      <c r="BC92" s="180">
        <v>0</v>
      </c>
      <c r="BD92" s="180">
        <v>0</v>
      </c>
      <c r="BE92" s="180">
        <v>0</v>
      </c>
      <c r="BF92" s="180">
        <v>0</v>
      </c>
      <c r="BG92" s="181"/>
      <c r="BH92" s="90"/>
      <c r="BI92" s="180">
        <v>0</v>
      </c>
      <c r="BJ92" s="180">
        <v>0</v>
      </c>
      <c r="BK92" s="180">
        <v>0</v>
      </c>
      <c r="BL92" s="90"/>
      <c r="BN92" s="90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112"/>
      <c r="CA92" s="112"/>
      <c r="CB92" s="112"/>
      <c r="CC92" s="112"/>
      <c r="CD92" s="112"/>
      <c r="CE92" s="112"/>
      <c r="CF92" s="178"/>
    </row>
    <row r="93" spans="2:84" ht="15" customHeight="1" x14ac:dyDescent="0.3">
      <c r="B93" s="90"/>
      <c r="C93" s="212">
        <f t="shared" si="3"/>
        <v>79</v>
      </c>
      <c r="D93" s="212" t="str">
        <v/>
      </c>
      <c r="E93" s="212" t="str">
        <v/>
      </c>
      <c r="F93" s="245" t="str">
        <v/>
      </c>
      <c r="G93" s="212" t="str">
        <v/>
      </c>
      <c r="H93" s="212" t="str">
        <v/>
      </c>
      <c r="I93" s="212" t="str">
        <v/>
      </c>
      <c r="J93" s="249" t="str">
        <v/>
      </c>
      <c r="K93" s="249" t="str">
        <v/>
      </c>
      <c r="L93" s="251" t="str">
        <v/>
      </c>
      <c r="M93" s="245" t="str">
        <v/>
      </c>
      <c r="N93" s="217" t="str">
        <v/>
      </c>
      <c r="O93" s="212" t="str">
        <v/>
      </c>
      <c r="P93" s="247" t="str">
        <v/>
      </c>
      <c r="Q93" s="218" t="str">
        <v/>
      </c>
      <c r="R93" s="109"/>
      <c r="S93" s="156"/>
      <c r="T93" s="156"/>
      <c r="U93" s="156"/>
      <c r="V93" s="153">
        <f t="shared" si="2"/>
        <v>0</v>
      </c>
      <c r="W93" s="90"/>
      <c r="Y93" s="180">
        <v>0</v>
      </c>
      <c r="Z93" s="180">
        <v>0</v>
      </c>
      <c r="AA93" s="180">
        <v>0</v>
      </c>
      <c r="AB93" s="180">
        <v>0</v>
      </c>
      <c r="AC93" s="180">
        <v>0</v>
      </c>
      <c r="AD93" s="180">
        <v>0</v>
      </c>
      <c r="AE93" s="180">
        <v>0</v>
      </c>
      <c r="AF93" s="180">
        <v>0</v>
      </c>
      <c r="AG93" s="180">
        <v>0</v>
      </c>
      <c r="AH93" s="180">
        <v>0</v>
      </c>
      <c r="AI93" s="180">
        <v>0</v>
      </c>
      <c r="AJ93" s="180">
        <v>0</v>
      </c>
      <c r="AK93" s="180">
        <v>0</v>
      </c>
      <c r="AL93" s="180">
        <v>0</v>
      </c>
      <c r="AM93" s="180">
        <v>0</v>
      </c>
      <c r="AN93" s="180">
        <v>0</v>
      </c>
      <c r="AO93" s="180">
        <v>0</v>
      </c>
      <c r="AP93" s="180">
        <v>0</v>
      </c>
      <c r="AQ93" s="180">
        <v>0</v>
      </c>
      <c r="AR93" s="180">
        <v>0</v>
      </c>
      <c r="AS93" s="180">
        <v>0</v>
      </c>
      <c r="AT93" s="180">
        <v>0</v>
      </c>
      <c r="AU93" s="180">
        <v>0</v>
      </c>
      <c r="AV93" s="180">
        <v>0</v>
      </c>
      <c r="AW93" s="180">
        <v>0</v>
      </c>
      <c r="AX93" s="180">
        <v>0</v>
      </c>
      <c r="AY93" s="90"/>
      <c r="AZ93" s="180">
        <v>0</v>
      </c>
      <c r="BA93" s="180">
        <v>0</v>
      </c>
      <c r="BB93" s="180">
        <v>0</v>
      </c>
      <c r="BC93" s="180">
        <v>0</v>
      </c>
      <c r="BD93" s="180">
        <v>0</v>
      </c>
      <c r="BE93" s="180">
        <v>0</v>
      </c>
      <c r="BF93" s="180">
        <v>0</v>
      </c>
      <c r="BG93" s="181"/>
      <c r="BH93" s="90"/>
      <c r="BI93" s="180">
        <v>0</v>
      </c>
      <c r="BJ93" s="180">
        <v>0</v>
      </c>
      <c r="BK93" s="180">
        <v>0</v>
      </c>
      <c r="BL93" s="90"/>
      <c r="BN93" s="90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112"/>
      <c r="CA93" s="112"/>
      <c r="CB93" s="112"/>
      <c r="CC93" s="112"/>
      <c r="CD93" s="112"/>
      <c r="CE93" s="112"/>
      <c r="CF93" s="178"/>
    </row>
    <row r="94" spans="2:84" ht="15" customHeight="1" x14ac:dyDescent="0.3">
      <c r="B94" s="90"/>
      <c r="C94" s="212">
        <f t="shared" si="3"/>
        <v>80</v>
      </c>
      <c r="D94" s="212" t="str">
        <v/>
      </c>
      <c r="E94" s="212" t="str">
        <v/>
      </c>
      <c r="F94" s="245" t="str">
        <v/>
      </c>
      <c r="G94" s="212" t="str">
        <v/>
      </c>
      <c r="H94" s="212" t="str">
        <v/>
      </c>
      <c r="I94" s="212" t="str">
        <v/>
      </c>
      <c r="J94" s="249" t="str">
        <v/>
      </c>
      <c r="K94" s="249" t="str">
        <v/>
      </c>
      <c r="L94" s="251" t="str">
        <v/>
      </c>
      <c r="M94" s="245" t="str">
        <v/>
      </c>
      <c r="N94" s="217" t="str">
        <v/>
      </c>
      <c r="O94" s="212" t="str">
        <v/>
      </c>
      <c r="P94" s="247" t="str">
        <v/>
      </c>
      <c r="Q94" s="218" t="str">
        <v/>
      </c>
      <c r="R94" s="109"/>
      <c r="S94" s="156"/>
      <c r="T94" s="156"/>
      <c r="U94" s="156"/>
      <c r="V94" s="153">
        <f t="shared" si="2"/>
        <v>0</v>
      </c>
      <c r="W94" s="90"/>
      <c r="Y94" s="180">
        <v>0</v>
      </c>
      <c r="Z94" s="180">
        <v>0</v>
      </c>
      <c r="AA94" s="180">
        <v>0</v>
      </c>
      <c r="AB94" s="180">
        <v>0</v>
      </c>
      <c r="AC94" s="180">
        <v>0</v>
      </c>
      <c r="AD94" s="180">
        <v>0</v>
      </c>
      <c r="AE94" s="180">
        <v>0</v>
      </c>
      <c r="AF94" s="180">
        <v>0</v>
      </c>
      <c r="AG94" s="180">
        <v>0</v>
      </c>
      <c r="AH94" s="180">
        <v>0</v>
      </c>
      <c r="AI94" s="180">
        <v>0</v>
      </c>
      <c r="AJ94" s="180">
        <v>0</v>
      </c>
      <c r="AK94" s="180">
        <v>0</v>
      </c>
      <c r="AL94" s="180">
        <v>0</v>
      </c>
      <c r="AM94" s="180">
        <v>0</v>
      </c>
      <c r="AN94" s="180">
        <v>0</v>
      </c>
      <c r="AO94" s="180">
        <v>0</v>
      </c>
      <c r="AP94" s="180">
        <v>0</v>
      </c>
      <c r="AQ94" s="180">
        <v>0</v>
      </c>
      <c r="AR94" s="180">
        <v>0</v>
      </c>
      <c r="AS94" s="180">
        <v>0</v>
      </c>
      <c r="AT94" s="180">
        <v>0</v>
      </c>
      <c r="AU94" s="180">
        <v>0</v>
      </c>
      <c r="AV94" s="180">
        <v>0</v>
      </c>
      <c r="AW94" s="180">
        <v>0</v>
      </c>
      <c r="AX94" s="180">
        <v>0</v>
      </c>
      <c r="AY94" s="90"/>
      <c r="AZ94" s="180">
        <v>0</v>
      </c>
      <c r="BA94" s="180">
        <v>0</v>
      </c>
      <c r="BB94" s="180">
        <v>0</v>
      </c>
      <c r="BC94" s="180">
        <v>0</v>
      </c>
      <c r="BD94" s="180">
        <v>0</v>
      </c>
      <c r="BE94" s="180">
        <v>0</v>
      </c>
      <c r="BF94" s="180">
        <v>0</v>
      </c>
      <c r="BG94" s="181"/>
      <c r="BH94" s="90"/>
      <c r="BI94" s="180">
        <v>0</v>
      </c>
      <c r="BJ94" s="180">
        <v>0</v>
      </c>
      <c r="BK94" s="180">
        <v>0</v>
      </c>
      <c r="BL94" s="90"/>
      <c r="BN94" s="90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112"/>
      <c r="CA94" s="112"/>
      <c r="CB94" s="112"/>
      <c r="CC94" s="112"/>
      <c r="CD94" s="112"/>
      <c r="CE94" s="112"/>
      <c r="CF94" s="178"/>
    </row>
    <row r="95" spans="2:84" ht="15" customHeight="1" x14ac:dyDescent="0.3">
      <c r="B95" s="90"/>
      <c r="C95" s="212">
        <f t="shared" si="3"/>
        <v>81</v>
      </c>
      <c r="D95" s="212" t="str">
        <v/>
      </c>
      <c r="E95" s="212" t="str">
        <v/>
      </c>
      <c r="F95" s="245" t="str">
        <v/>
      </c>
      <c r="G95" s="212" t="str">
        <v/>
      </c>
      <c r="H95" s="212" t="str">
        <v/>
      </c>
      <c r="I95" s="212" t="str">
        <v/>
      </c>
      <c r="J95" s="249" t="str">
        <v/>
      </c>
      <c r="K95" s="249" t="str">
        <v/>
      </c>
      <c r="L95" s="251" t="str">
        <v/>
      </c>
      <c r="M95" s="245" t="str">
        <v/>
      </c>
      <c r="N95" s="217" t="str">
        <v/>
      </c>
      <c r="O95" s="212" t="str">
        <v/>
      </c>
      <c r="P95" s="247" t="str">
        <v/>
      </c>
      <c r="Q95" s="218" t="str">
        <v/>
      </c>
      <c r="R95" s="109"/>
      <c r="S95" s="156"/>
      <c r="T95" s="156"/>
      <c r="U95" s="156"/>
      <c r="V95" s="153">
        <f t="shared" si="2"/>
        <v>0</v>
      </c>
      <c r="W95" s="90"/>
      <c r="Y95" s="180">
        <v>0</v>
      </c>
      <c r="Z95" s="180">
        <v>0</v>
      </c>
      <c r="AA95" s="180">
        <v>0</v>
      </c>
      <c r="AB95" s="180">
        <v>0</v>
      </c>
      <c r="AC95" s="180">
        <v>0</v>
      </c>
      <c r="AD95" s="180">
        <v>0</v>
      </c>
      <c r="AE95" s="180">
        <v>0</v>
      </c>
      <c r="AF95" s="180">
        <v>0</v>
      </c>
      <c r="AG95" s="180">
        <v>0</v>
      </c>
      <c r="AH95" s="180">
        <v>0</v>
      </c>
      <c r="AI95" s="180">
        <v>0</v>
      </c>
      <c r="AJ95" s="180">
        <v>0</v>
      </c>
      <c r="AK95" s="180">
        <v>0</v>
      </c>
      <c r="AL95" s="180">
        <v>0</v>
      </c>
      <c r="AM95" s="180">
        <v>0</v>
      </c>
      <c r="AN95" s="180">
        <v>0</v>
      </c>
      <c r="AO95" s="180">
        <v>0</v>
      </c>
      <c r="AP95" s="180">
        <v>0</v>
      </c>
      <c r="AQ95" s="180">
        <v>0</v>
      </c>
      <c r="AR95" s="180">
        <v>0</v>
      </c>
      <c r="AS95" s="180">
        <v>0</v>
      </c>
      <c r="AT95" s="180">
        <v>0</v>
      </c>
      <c r="AU95" s="180">
        <v>0</v>
      </c>
      <c r="AV95" s="180">
        <v>0</v>
      </c>
      <c r="AW95" s="180">
        <v>0</v>
      </c>
      <c r="AX95" s="180">
        <v>0</v>
      </c>
      <c r="AY95" s="90"/>
      <c r="AZ95" s="180">
        <v>0</v>
      </c>
      <c r="BA95" s="180">
        <v>0</v>
      </c>
      <c r="BB95" s="180">
        <v>0</v>
      </c>
      <c r="BC95" s="180">
        <v>0</v>
      </c>
      <c r="BD95" s="180">
        <v>0</v>
      </c>
      <c r="BE95" s="180">
        <v>0</v>
      </c>
      <c r="BF95" s="180">
        <v>0</v>
      </c>
      <c r="BG95" s="181"/>
      <c r="BH95" s="90"/>
      <c r="BI95" s="180">
        <v>0</v>
      </c>
      <c r="BJ95" s="180">
        <v>0</v>
      </c>
      <c r="BK95" s="180">
        <v>0</v>
      </c>
      <c r="BL95" s="90"/>
      <c r="BN95" s="90"/>
      <c r="BO95" s="112"/>
      <c r="BP95" s="112"/>
      <c r="BQ95" s="112"/>
      <c r="BR95" s="112"/>
      <c r="BS95" s="112"/>
      <c r="BT95" s="112"/>
      <c r="BU95" s="112"/>
      <c r="BV95" s="112"/>
      <c r="BW95" s="112"/>
      <c r="BX95" s="112"/>
      <c r="BY95" s="112"/>
      <c r="BZ95" s="112"/>
      <c r="CA95" s="112"/>
      <c r="CB95" s="112"/>
      <c r="CC95" s="112"/>
      <c r="CD95" s="112"/>
      <c r="CE95" s="112"/>
      <c r="CF95" s="178"/>
    </row>
    <row r="96" spans="2:84" ht="15" customHeight="1" x14ac:dyDescent="0.3">
      <c r="B96" s="90"/>
      <c r="C96" s="212">
        <f t="shared" si="3"/>
        <v>82</v>
      </c>
      <c r="D96" s="212" t="str">
        <v/>
      </c>
      <c r="E96" s="212" t="str">
        <v/>
      </c>
      <c r="F96" s="245" t="str">
        <v/>
      </c>
      <c r="G96" s="212" t="str">
        <v/>
      </c>
      <c r="H96" s="212" t="str">
        <v/>
      </c>
      <c r="I96" s="212" t="str">
        <v/>
      </c>
      <c r="J96" s="249" t="str">
        <v/>
      </c>
      <c r="K96" s="249" t="str">
        <v/>
      </c>
      <c r="L96" s="251" t="str">
        <v/>
      </c>
      <c r="M96" s="245" t="str">
        <v/>
      </c>
      <c r="N96" s="217" t="str">
        <v/>
      </c>
      <c r="O96" s="212" t="str">
        <v/>
      </c>
      <c r="P96" s="218" t="str">
        <v/>
      </c>
      <c r="Q96" s="218" t="str">
        <v/>
      </c>
      <c r="R96" s="109"/>
      <c r="S96" s="156"/>
      <c r="T96" s="156"/>
      <c r="U96" s="156"/>
      <c r="V96" s="153">
        <f t="shared" si="2"/>
        <v>0</v>
      </c>
      <c r="W96" s="90"/>
      <c r="Y96" s="180">
        <v>0</v>
      </c>
      <c r="Z96" s="180">
        <v>0</v>
      </c>
      <c r="AA96" s="180">
        <v>0</v>
      </c>
      <c r="AB96" s="180">
        <v>0</v>
      </c>
      <c r="AC96" s="180">
        <v>0</v>
      </c>
      <c r="AD96" s="180">
        <v>0</v>
      </c>
      <c r="AE96" s="180">
        <v>0</v>
      </c>
      <c r="AF96" s="180">
        <v>0</v>
      </c>
      <c r="AG96" s="180">
        <v>0</v>
      </c>
      <c r="AH96" s="180">
        <v>0</v>
      </c>
      <c r="AI96" s="180">
        <v>0</v>
      </c>
      <c r="AJ96" s="180">
        <v>0</v>
      </c>
      <c r="AK96" s="180">
        <v>0</v>
      </c>
      <c r="AL96" s="180">
        <v>0</v>
      </c>
      <c r="AM96" s="180">
        <v>0</v>
      </c>
      <c r="AN96" s="180">
        <v>0</v>
      </c>
      <c r="AO96" s="180">
        <v>0</v>
      </c>
      <c r="AP96" s="180">
        <v>0</v>
      </c>
      <c r="AQ96" s="180">
        <v>0</v>
      </c>
      <c r="AR96" s="180">
        <v>0</v>
      </c>
      <c r="AS96" s="180">
        <v>0</v>
      </c>
      <c r="AT96" s="180">
        <v>0</v>
      </c>
      <c r="AU96" s="180">
        <v>0</v>
      </c>
      <c r="AV96" s="180">
        <v>0</v>
      </c>
      <c r="AW96" s="180">
        <v>0</v>
      </c>
      <c r="AX96" s="180">
        <v>0</v>
      </c>
      <c r="AY96" s="90"/>
      <c r="AZ96" s="180">
        <v>0</v>
      </c>
      <c r="BA96" s="180">
        <v>0</v>
      </c>
      <c r="BB96" s="180">
        <v>0</v>
      </c>
      <c r="BC96" s="180">
        <v>0</v>
      </c>
      <c r="BD96" s="180">
        <v>0</v>
      </c>
      <c r="BE96" s="180">
        <v>0</v>
      </c>
      <c r="BF96" s="180">
        <v>0</v>
      </c>
      <c r="BG96" s="181"/>
      <c r="BH96" s="90"/>
      <c r="BI96" s="180">
        <v>0</v>
      </c>
      <c r="BJ96" s="180">
        <v>0</v>
      </c>
      <c r="BK96" s="180">
        <v>0</v>
      </c>
      <c r="BL96" s="90"/>
      <c r="BN96" s="90"/>
      <c r="BO96" s="112"/>
      <c r="BP96" s="112"/>
      <c r="BQ96" s="112"/>
      <c r="BR96" s="112"/>
      <c r="BS96" s="112"/>
      <c r="BT96" s="112"/>
      <c r="BU96" s="112"/>
      <c r="BV96" s="112"/>
      <c r="BW96" s="112"/>
      <c r="BX96" s="112"/>
      <c r="BY96" s="112"/>
      <c r="BZ96" s="112"/>
      <c r="CA96" s="112"/>
      <c r="CB96" s="112"/>
      <c r="CC96" s="112"/>
      <c r="CD96" s="112"/>
      <c r="CE96" s="112"/>
      <c r="CF96" s="178"/>
    </row>
    <row r="97" spans="2:84" ht="15" customHeight="1" x14ac:dyDescent="0.3">
      <c r="B97" s="90"/>
      <c r="C97" s="212">
        <f t="shared" si="3"/>
        <v>83</v>
      </c>
      <c r="D97" s="212" t="str">
        <v/>
      </c>
      <c r="E97" s="212" t="str">
        <v/>
      </c>
      <c r="F97" s="245" t="str">
        <v/>
      </c>
      <c r="G97" s="212" t="str">
        <v/>
      </c>
      <c r="H97" s="212" t="str">
        <v/>
      </c>
      <c r="I97" s="212" t="str">
        <v/>
      </c>
      <c r="J97" s="249" t="str">
        <v/>
      </c>
      <c r="K97" s="249" t="str">
        <v/>
      </c>
      <c r="L97" s="251" t="str">
        <v/>
      </c>
      <c r="M97" s="245" t="str">
        <v/>
      </c>
      <c r="N97" s="217" t="str">
        <v/>
      </c>
      <c r="O97" s="212" t="str">
        <v/>
      </c>
      <c r="P97" s="247" t="str">
        <v/>
      </c>
      <c r="Q97" s="218" t="str">
        <v/>
      </c>
      <c r="R97" s="109"/>
      <c r="S97" s="156"/>
      <c r="T97" s="156"/>
      <c r="U97" s="156"/>
      <c r="V97" s="153">
        <f t="shared" si="2"/>
        <v>0</v>
      </c>
      <c r="W97" s="90"/>
      <c r="Y97" s="180">
        <v>0</v>
      </c>
      <c r="Z97" s="180">
        <v>0</v>
      </c>
      <c r="AA97" s="180">
        <v>0</v>
      </c>
      <c r="AB97" s="180">
        <v>0</v>
      </c>
      <c r="AC97" s="180">
        <v>0</v>
      </c>
      <c r="AD97" s="180">
        <v>0</v>
      </c>
      <c r="AE97" s="180">
        <v>0</v>
      </c>
      <c r="AF97" s="180">
        <v>0</v>
      </c>
      <c r="AG97" s="180">
        <v>0</v>
      </c>
      <c r="AH97" s="180">
        <v>0</v>
      </c>
      <c r="AI97" s="180">
        <v>0</v>
      </c>
      <c r="AJ97" s="180">
        <v>0</v>
      </c>
      <c r="AK97" s="180">
        <v>0</v>
      </c>
      <c r="AL97" s="180">
        <v>0</v>
      </c>
      <c r="AM97" s="180">
        <v>0</v>
      </c>
      <c r="AN97" s="180">
        <v>0</v>
      </c>
      <c r="AO97" s="180">
        <v>0</v>
      </c>
      <c r="AP97" s="180">
        <v>0</v>
      </c>
      <c r="AQ97" s="180">
        <v>0</v>
      </c>
      <c r="AR97" s="180">
        <v>0</v>
      </c>
      <c r="AS97" s="180">
        <v>0</v>
      </c>
      <c r="AT97" s="180">
        <v>0</v>
      </c>
      <c r="AU97" s="180">
        <v>0</v>
      </c>
      <c r="AV97" s="180">
        <v>0</v>
      </c>
      <c r="AW97" s="180">
        <v>0</v>
      </c>
      <c r="AX97" s="180">
        <v>0</v>
      </c>
      <c r="AY97" s="90"/>
      <c r="AZ97" s="180">
        <v>0</v>
      </c>
      <c r="BA97" s="180">
        <v>0</v>
      </c>
      <c r="BB97" s="180">
        <v>0</v>
      </c>
      <c r="BC97" s="180">
        <v>0</v>
      </c>
      <c r="BD97" s="180">
        <v>0</v>
      </c>
      <c r="BE97" s="180">
        <v>0</v>
      </c>
      <c r="BF97" s="180">
        <v>0</v>
      </c>
      <c r="BG97" s="181"/>
      <c r="BH97" s="90"/>
      <c r="BI97" s="180">
        <v>0</v>
      </c>
      <c r="BJ97" s="180">
        <v>0</v>
      </c>
      <c r="BK97" s="180">
        <v>0</v>
      </c>
      <c r="BL97" s="90"/>
      <c r="BN97" s="90"/>
      <c r="BO97" s="112"/>
      <c r="BP97" s="112"/>
      <c r="BQ97" s="112"/>
      <c r="BR97" s="112"/>
      <c r="BS97" s="112"/>
      <c r="BT97" s="112"/>
      <c r="BU97" s="112"/>
      <c r="BV97" s="112"/>
      <c r="BW97" s="112"/>
      <c r="BX97" s="112"/>
      <c r="BY97" s="112"/>
      <c r="BZ97" s="112"/>
      <c r="CA97" s="112"/>
      <c r="CB97" s="112"/>
      <c r="CC97" s="112"/>
      <c r="CD97" s="112"/>
      <c r="CE97" s="112"/>
      <c r="CF97" s="178"/>
    </row>
    <row r="98" spans="2:84" ht="15" customHeight="1" x14ac:dyDescent="0.3">
      <c r="B98" s="90"/>
      <c r="C98" s="212">
        <f t="shared" si="3"/>
        <v>84</v>
      </c>
      <c r="D98" s="212" t="str">
        <v/>
      </c>
      <c r="E98" s="212" t="str">
        <v/>
      </c>
      <c r="F98" s="245" t="str">
        <v/>
      </c>
      <c r="G98" s="212" t="str">
        <v/>
      </c>
      <c r="H98" s="212" t="str">
        <v/>
      </c>
      <c r="I98" s="212" t="str">
        <v/>
      </c>
      <c r="J98" s="249" t="str">
        <v/>
      </c>
      <c r="K98" s="249" t="str">
        <v/>
      </c>
      <c r="L98" s="251" t="str">
        <v/>
      </c>
      <c r="M98" s="245" t="str">
        <v/>
      </c>
      <c r="N98" s="217" t="str">
        <v/>
      </c>
      <c r="O98" s="212" t="str">
        <v/>
      </c>
      <c r="P98" s="247" t="str">
        <v/>
      </c>
      <c r="Q98" s="218" t="str">
        <v/>
      </c>
      <c r="R98" s="109"/>
      <c r="S98" s="156"/>
      <c r="T98" s="156"/>
      <c r="U98" s="156"/>
      <c r="V98" s="153">
        <f t="shared" si="2"/>
        <v>0</v>
      </c>
      <c r="W98" s="90"/>
      <c r="Y98" s="180">
        <v>0</v>
      </c>
      <c r="Z98" s="180">
        <v>0</v>
      </c>
      <c r="AA98" s="180">
        <v>0</v>
      </c>
      <c r="AB98" s="180">
        <v>0</v>
      </c>
      <c r="AC98" s="180">
        <v>0</v>
      </c>
      <c r="AD98" s="180">
        <v>0</v>
      </c>
      <c r="AE98" s="180">
        <v>0</v>
      </c>
      <c r="AF98" s="180">
        <v>0</v>
      </c>
      <c r="AG98" s="180">
        <v>0</v>
      </c>
      <c r="AH98" s="180">
        <v>0</v>
      </c>
      <c r="AI98" s="180">
        <v>0</v>
      </c>
      <c r="AJ98" s="180">
        <v>0</v>
      </c>
      <c r="AK98" s="180">
        <v>0</v>
      </c>
      <c r="AL98" s="180">
        <v>0</v>
      </c>
      <c r="AM98" s="180">
        <v>0</v>
      </c>
      <c r="AN98" s="180">
        <v>0</v>
      </c>
      <c r="AO98" s="180">
        <v>0</v>
      </c>
      <c r="AP98" s="180">
        <v>0</v>
      </c>
      <c r="AQ98" s="180">
        <v>0</v>
      </c>
      <c r="AR98" s="180">
        <v>0</v>
      </c>
      <c r="AS98" s="180">
        <v>0</v>
      </c>
      <c r="AT98" s="180">
        <v>0</v>
      </c>
      <c r="AU98" s="180">
        <v>0</v>
      </c>
      <c r="AV98" s="180">
        <v>0</v>
      </c>
      <c r="AW98" s="180">
        <v>0</v>
      </c>
      <c r="AX98" s="180">
        <v>0</v>
      </c>
      <c r="AY98" s="90"/>
      <c r="AZ98" s="180">
        <v>0</v>
      </c>
      <c r="BA98" s="180">
        <v>0</v>
      </c>
      <c r="BB98" s="180">
        <v>0</v>
      </c>
      <c r="BC98" s="180">
        <v>0</v>
      </c>
      <c r="BD98" s="180">
        <v>0</v>
      </c>
      <c r="BE98" s="180">
        <v>0</v>
      </c>
      <c r="BF98" s="180">
        <v>0</v>
      </c>
      <c r="BG98" s="181"/>
      <c r="BH98" s="90"/>
      <c r="BI98" s="180">
        <v>0</v>
      </c>
      <c r="BJ98" s="180">
        <v>0</v>
      </c>
      <c r="BK98" s="180">
        <v>0</v>
      </c>
      <c r="BL98" s="90"/>
      <c r="BN98" s="90"/>
      <c r="BO98" s="112"/>
      <c r="BP98" s="112"/>
      <c r="BQ98" s="112"/>
      <c r="BR98" s="112"/>
      <c r="BS98" s="112"/>
      <c r="BT98" s="112"/>
      <c r="BU98" s="112"/>
      <c r="BV98" s="112"/>
      <c r="BW98" s="112"/>
      <c r="BX98" s="112"/>
      <c r="BY98" s="112"/>
      <c r="BZ98" s="112"/>
      <c r="CA98" s="112"/>
      <c r="CB98" s="112"/>
      <c r="CC98" s="112"/>
      <c r="CD98" s="112"/>
      <c r="CE98" s="112"/>
      <c r="CF98" s="178"/>
    </row>
    <row r="99" spans="2:84" ht="15" customHeight="1" x14ac:dyDescent="0.3">
      <c r="B99" s="90"/>
      <c r="C99" s="212">
        <f t="shared" si="3"/>
        <v>85</v>
      </c>
      <c r="D99" s="212" t="str">
        <v/>
      </c>
      <c r="E99" s="212" t="str">
        <v/>
      </c>
      <c r="F99" s="245" t="str">
        <v/>
      </c>
      <c r="G99" s="212" t="str">
        <v/>
      </c>
      <c r="H99" s="212" t="str">
        <v/>
      </c>
      <c r="I99" s="212" t="str">
        <v/>
      </c>
      <c r="J99" s="249" t="str">
        <v/>
      </c>
      <c r="K99" s="249" t="str">
        <v/>
      </c>
      <c r="L99" s="251" t="str">
        <v/>
      </c>
      <c r="M99" s="245" t="str">
        <v/>
      </c>
      <c r="N99" s="217" t="str">
        <v/>
      </c>
      <c r="O99" s="212" t="str">
        <v/>
      </c>
      <c r="P99" s="247" t="str">
        <v/>
      </c>
      <c r="Q99" s="218" t="str">
        <v/>
      </c>
      <c r="R99" s="109"/>
      <c r="S99" s="156"/>
      <c r="T99" s="156"/>
      <c r="U99" s="156"/>
      <c r="V99" s="153">
        <f t="shared" si="2"/>
        <v>0</v>
      </c>
      <c r="W99" s="90"/>
      <c r="Y99" s="180">
        <v>0</v>
      </c>
      <c r="Z99" s="180">
        <v>0</v>
      </c>
      <c r="AA99" s="180">
        <v>0</v>
      </c>
      <c r="AB99" s="180">
        <v>0</v>
      </c>
      <c r="AC99" s="180">
        <v>0</v>
      </c>
      <c r="AD99" s="180">
        <v>0</v>
      </c>
      <c r="AE99" s="180">
        <v>0</v>
      </c>
      <c r="AF99" s="180">
        <v>0</v>
      </c>
      <c r="AG99" s="180">
        <v>0</v>
      </c>
      <c r="AH99" s="180">
        <v>0</v>
      </c>
      <c r="AI99" s="180">
        <v>0</v>
      </c>
      <c r="AJ99" s="180">
        <v>0</v>
      </c>
      <c r="AK99" s="180">
        <v>0</v>
      </c>
      <c r="AL99" s="180">
        <v>0</v>
      </c>
      <c r="AM99" s="180">
        <v>0</v>
      </c>
      <c r="AN99" s="180">
        <v>0</v>
      </c>
      <c r="AO99" s="180">
        <v>0</v>
      </c>
      <c r="AP99" s="180">
        <v>0</v>
      </c>
      <c r="AQ99" s="180">
        <v>0</v>
      </c>
      <c r="AR99" s="180">
        <v>0</v>
      </c>
      <c r="AS99" s="180">
        <v>0</v>
      </c>
      <c r="AT99" s="180">
        <v>0</v>
      </c>
      <c r="AU99" s="180">
        <v>0</v>
      </c>
      <c r="AV99" s="180">
        <v>0</v>
      </c>
      <c r="AW99" s="180">
        <v>0</v>
      </c>
      <c r="AX99" s="180">
        <v>0</v>
      </c>
      <c r="AY99" s="90"/>
      <c r="AZ99" s="180">
        <v>0</v>
      </c>
      <c r="BA99" s="180">
        <v>0</v>
      </c>
      <c r="BB99" s="180">
        <v>0</v>
      </c>
      <c r="BC99" s="180">
        <v>0</v>
      </c>
      <c r="BD99" s="180">
        <v>0</v>
      </c>
      <c r="BE99" s="180">
        <v>0</v>
      </c>
      <c r="BF99" s="180">
        <v>0</v>
      </c>
      <c r="BG99" s="181"/>
      <c r="BH99" s="90"/>
      <c r="BI99" s="180">
        <v>0</v>
      </c>
      <c r="BJ99" s="180">
        <v>0</v>
      </c>
      <c r="BK99" s="180">
        <v>0</v>
      </c>
      <c r="BL99" s="90"/>
      <c r="BN99" s="90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78"/>
    </row>
    <row r="100" spans="2:84" ht="15" customHeight="1" x14ac:dyDescent="0.3">
      <c r="B100" s="90"/>
      <c r="C100" s="212">
        <f t="shared" si="3"/>
        <v>86</v>
      </c>
      <c r="D100" s="212" t="str">
        <v/>
      </c>
      <c r="E100" s="212" t="str">
        <v/>
      </c>
      <c r="F100" s="245" t="str">
        <v/>
      </c>
      <c r="G100" s="212" t="str">
        <v/>
      </c>
      <c r="H100" s="212" t="str">
        <v/>
      </c>
      <c r="I100" s="212" t="str">
        <v/>
      </c>
      <c r="J100" s="249" t="str">
        <v/>
      </c>
      <c r="K100" s="249" t="str">
        <v/>
      </c>
      <c r="L100" s="251" t="str">
        <v/>
      </c>
      <c r="M100" s="245" t="str">
        <v/>
      </c>
      <c r="N100" s="217" t="str">
        <v/>
      </c>
      <c r="O100" s="212" t="str">
        <v/>
      </c>
      <c r="P100" s="247" t="str">
        <v/>
      </c>
      <c r="Q100" s="218" t="str">
        <v/>
      </c>
      <c r="R100" s="109"/>
      <c r="S100" s="156"/>
      <c r="T100" s="156"/>
      <c r="U100" s="156"/>
      <c r="V100" s="153">
        <f t="shared" si="2"/>
        <v>0</v>
      </c>
      <c r="W100" s="90"/>
      <c r="Y100" s="180">
        <v>0</v>
      </c>
      <c r="Z100" s="180">
        <v>0</v>
      </c>
      <c r="AA100" s="180">
        <v>0</v>
      </c>
      <c r="AB100" s="180">
        <v>0</v>
      </c>
      <c r="AC100" s="180">
        <v>0</v>
      </c>
      <c r="AD100" s="180">
        <v>0</v>
      </c>
      <c r="AE100" s="180">
        <v>0</v>
      </c>
      <c r="AF100" s="180">
        <v>0</v>
      </c>
      <c r="AG100" s="180">
        <v>0</v>
      </c>
      <c r="AH100" s="180">
        <v>0</v>
      </c>
      <c r="AI100" s="180">
        <v>0</v>
      </c>
      <c r="AJ100" s="180">
        <v>0</v>
      </c>
      <c r="AK100" s="180">
        <v>0</v>
      </c>
      <c r="AL100" s="180">
        <v>0</v>
      </c>
      <c r="AM100" s="180">
        <v>0</v>
      </c>
      <c r="AN100" s="180">
        <v>0</v>
      </c>
      <c r="AO100" s="180">
        <v>0</v>
      </c>
      <c r="AP100" s="180">
        <v>0</v>
      </c>
      <c r="AQ100" s="180">
        <v>0</v>
      </c>
      <c r="AR100" s="180">
        <v>0</v>
      </c>
      <c r="AS100" s="180">
        <v>0</v>
      </c>
      <c r="AT100" s="180">
        <v>0</v>
      </c>
      <c r="AU100" s="180">
        <v>0</v>
      </c>
      <c r="AV100" s="180">
        <v>0</v>
      </c>
      <c r="AW100" s="180">
        <v>0</v>
      </c>
      <c r="AX100" s="180">
        <v>0</v>
      </c>
      <c r="AY100" s="90"/>
      <c r="AZ100" s="180">
        <v>0</v>
      </c>
      <c r="BA100" s="180">
        <v>0</v>
      </c>
      <c r="BB100" s="180">
        <v>0</v>
      </c>
      <c r="BC100" s="180">
        <v>0</v>
      </c>
      <c r="BD100" s="180">
        <v>0</v>
      </c>
      <c r="BE100" s="180">
        <v>0</v>
      </c>
      <c r="BF100" s="180">
        <v>0</v>
      </c>
      <c r="BG100" s="181"/>
      <c r="BH100" s="90"/>
      <c r="BI100" s="180">
        <v>0</v>
      </c>
      <c r="BJ100" s="180">
        <v>0</v>
      </c>
      <c r="BK100" s="180">
        <v>0</v>
      </c>
      <c r="BL100" s="90"/>
      <c r="BN100" s="90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78"/>
    </row>
    <row r="101" spans="2:84" ht="15" customHeight="1" x14ac:dyDescent="0.3">
      <c r="B101" s="90"/>
      <c r="C101" s="212">
        <f t="shared" si="3"/>
        <v>87</v>
      </c>
      <c r="D101" s="212"/>
      <c r="E101" s="212"/>
      <c r="F101" s="245"/>
      <c r="G101" s="212"/>
      <c r="H101" s="212"/>
      <c r="I101" s="212"/>
      <c r="J101" s="249"/>
      <c r="K101" s="249"/>
      <c r="L101" s="251"/>
      <c r="M101" s="245"/>
      <c r="N101" s="217"/>
      <c r="O101" s="212"/>
      <c r="P101" s="247"/>
      <c r="Q101" s="218"/>
      <c r="R101" s="109"/>
      <c r="S101" s="156"/>
      <c r="T101" s="156"/>
      <c r="U101" s="156"/>
      <c r="V101" s="153">
        <f t="shared" si="2"/>
        <v>0</v>
      </c>
      <c r="W101" s="90"/>
      <c r="Y101" s="180">
        <v>0</v>
      </c>
      <c r="Z101" s="180">
        <v>0</v>
      </c>
      <c r="AA101" s="180">
        <v>0</v>
      </c>
      <c r="AB101" s="180">
        <v>0</v>
      </c>
      <c r="AC101" s="180">
        <v>0</v>
      </c>
      <c r="AD101" s="180">
        <v>0</v>
      </c>
      <c r="AE101" s="180">
        <v>0</v>
      </c>
      <c r="AF101" s="180">
        <v>0</v>
      </c>
      <c r="AG101" s="180">
        <v>0</v>
      </c>
      <c r="AH101" s="180">
        <v>0</v>
      </c>
      <c r="AI101" s="180">
        <v>0</v>
      </c>
      <c r="AJ101" s="180">
        <v>0</v>
      </c>
      <c r="AK101" s="180">
        <v>0</v>
      </c>
      <c r="AL101" s="180">
        <v>0</v>
      </c>
      <c r="AM101" s="180">
        <v>0</v>
      </c>
      <c r="AN101" s="180">
        <v>0</v>
      </c>
      <c r="AO101" s="180">
        <v>0</v>
      </c>
      <c r="AP101" s="180">
        <v>0</v>
      </c>
      <c r="AQ101" s="180">
        <v>0</v>
      </c>
      <c r="AR101" s="180">
        <v>0</v>
      </c>
      <c r="AS101" s="180">
        <v>0</v>
      </c>
      <c r="AT101" s="180">
        <v>0</v>
      </c>
      <c r="AU101" s="180">
        <v>0</v>
      </c>
      <c r="AV101" s="180">
        <v>0</v>
      </c>
      <c r="AW101" s="180">
        <v>0</v>
      </c>
      <c r="AX101" s="180">
        <v>0</v>
      </c>
      <c r="AY101" s="90"/>
      <c r="AZ101" s="180">
        <v>0</v>
      </c>
      <c r="BA101" s="180">
        <v>0</v>
      </c>
      <c r="BB101" s="180">
        <v>0</v>
      </c>
      <c r="BC101" s="180">
        <v>0</v>
      </c>
      <c r="BD101" s="180">
        <v>0</v>
      </c>
      <c r="BE101" s="180">
        <v>0</v>
      </c>
      <c r="BF101" s="180">
        <v>0</v>
      </c>
      <c r="BG101" s="181"/>
      <c r="BH101" s="90"/>
      <c r="BI101" s="180">
        <v>0</v>
      </c>
      <c r="BJ101" s="180">
        <v>0</v>
      </c>
      <c r="BK101" s="180">
        <v>0</v>
      </c>
      <c r="BL101" s="90"/>
      <c r="BN101" s="90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78"/>
    </row>
    <row r="102" spans="2:84" ht="15" customHeight="1" x14ac:dyDescent="0.3">
      <c r="B102" s="90"/>
      <c r="C102" s="212">
        <f t="shared" si="3"/>
        <v>88</v>
      </c>
      <c r="D102" s="212"/>
      <c r="E102" s="212"/>
      <c r="F102" s="245"/>
      <c r="G102" s="212"/>
      <c r="H102" s="212"/>
      <c r="I102" s="212"/>
      <c r="J102" s="249"/>
      <c r="K102" s="249"/>
      <c r="L102" s="251"/>
      <c r="M102" s="245"/>
      <c r="N102" s="217"/>
      <c r="O102" s="212"/>
      <c r="P102" s="247"/>
      <c r="Q102" s="218"/>
      <c r="R102" s="109"/>
      <c r="S102" s="156"/>
      <c r="T102" s="156"/>
      <c r="U102" s="156"/>
      <c r="V102" s="153">
        <f t="shared" si="2"/>
        <v>0</v>
      </c>
      <c r="W102" s="90"/>
      <c r="Y102" s="180">
        <v>0</v>
      </c>
      <c r="Z102" s="180">
        <v>0</v>
      </c>
      <c r="AA102" s="180">
        <v>0</v>
      </c>
      <c r="AB102" s="180">
        <v>0</v>
      </c>
      <c r="AC102" s="180">
        <v>0</v>
      </c>
      <c r="AD102" s="180">
        <v>0</v>
      </c>
      <c r="AE102" s="180">
        <v>0</v>
      </c>
      <c r="AF102" s="180">
        <v>0</v>
      </c>
      <c r="AG102" s="180">
        <v>0</v>
      </c>
      <c r="AH102" s="180">
        <v>0</v>
      </c>
      <c r="AI102" s="180">
        <v>0</v>
      </c>
      <c r="AJ102" s="180">
        <v>0</v>
      </c>
      <c r="AK102" s="180">
        <v>0</v>
      </c>
      <c r="AL102" s="180">
        <v>0</v>
      </c>
      <c r="AM102" s="180">
        <v>0</v>
      </c>
      <c r="AN102" s="180">
        <v>0</v>
      </c>
      <c r="AO102" s="180">
        <v>0</v>
      </c>
      <c r="AP102" s="180">
        <v>0</v>
      </c>
      <c r="AQ102" s="180">
        <v>0</v>
      </c>
      <c r="AR102" s="180">
        <v>0</v>
      </c>
      <c r="AS102" s="180">
        <v>0</v>
      </c>
      <c r="AT102" s="180">
        <v>0</v>
      </c>
      <c r="AU102" s="180">
        <v>0</v>
      </c>
      <c r="AV102" s="180">
        <v>0</v>
      </c>
      <c r="AW102" s="180">
        <v>0</v>
      </c>
      <c r="AX102" s="180">
        <v>0</v>
      </c>
      <c r="AY102" s="90"/>
      <c r="AZ102" s="180">
        <v>0</v>
      </c>
      <c r="BA102" s="180">
        <v>0</v>
      </c>
      <c r="BB102" s="180">
        <v>0</v>
      </c>
      <c r="BC102" s="180">
        <v>0</v>
      </c>
      <c r="BD102" s="180">
        <v>0</v>
      </c>
      <c r="BE102" s="180">
        <v>0</v>
      </c>
      <c r="BF102" s="180">
        <v>0</v>
      </c>
      <c r="BG102" s="181"/>
      <c r="BH102" s="90"/>
      <c r="BI102" s="180">
        <v>0</v>
      </c>
      <c r="BJ102" s="180">
        <v>0</v>
      </c>
      <c r="BK102" s="180">
        <v>0</v>
      </c>
      <c r="BL102" s="90"/>
      <c r="BN102" s="90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78"/>
    </row>
    <row r="103" spans="2:84" ht="15" customHeight="1" x14ac:dyDescent="0.3">
      <c r="B103" s="90"/>
      <c r="C103" s="212">
        <f t="shared" si="3"/>
        <v>89</v>
      </c>
      <c r="D103" s="212"/>
      <c r="E103" s="212"/>
      <c r="F103" s="245"/>
      <c r="G103" s="212"/>
      <c r="H103" s="212"/>
      <c r="I103" s="212"/>
      <c r="J103" s="249"/>
      <c r="K103" s="249"/>
      <c r="L103" s="251"/>
      <c r="M103" s="245"/>
      <c r="N103" s="217"/>
      <c r="O103" s="212"/>
      <c r="P103" s="247"/>
      <c r="Q103" s="218"/>
      <c r="R103" s="109"/>
      <c r="S103" s="156"/>
      <c r="T103" s="156"/>
      <c r="U103" s="156"/>
      <c r="V103" s="153">
        <f t="shared" si="2"/>
        <v>0</v>
      </c>
      <c r="W103" s="90"/>
      <c r="Y103" s="180">
        <v>0</v>
      </c>
      <c r="Z103" s="180">
        <v>0</v>
      </c>
      <c r="AA103" s="180">
        <v>0</v>
      </c>
      <c r="AB103" s="180">
        <v>0</v>
      </c>
      <c r="AC103" s="180">
        <v>0</v>
      </c>
      <c r="AD103" s="180">
        <v>0</v>
      </c>
      <c r="AE103" s="180">
        <v>0</v>
      </c>
      <c r="AF103" s="180">
        <v>0</v>
      </c>
      <c r="AG103" s="180">
        <v>0</v>
      </c>
      <c r="AH103" s="180">
        <v>0</v>
      </c>
      <c r="AI103" s="180">
        <v>0</v>
      </c>
      <c r="AJ103" s="180">
        <v>0</v>
      </c>
      <c r="AK103" s="180">
        <v>0</v>
      </c>
      <c r="AL103" s="180">
        <v>0</v>
      </c>
      <c r="AM103" s="180">
        <v>0</v>
      </c>
      <c r="AN103" s="180">
        <v>0</v>
      </c>
      <c r="AO103" s="180">
        <v>0</v>
      </c>
      <c r="AP103" s="180">
        <v>0</v>
      </c>
      <c r="AQ103" s="180">
        <v>0</v>
      </c>
      <c r="AR103" s="180">
        <v>0</v>
      </c>
      <c r="AS103" s="180">
        <v>0</v>
      </c>
      <c r="AT103" s="180">
        <v>0</v>
      </c>
      <c r="AU103" s="180">
        <v>0</v>
      </c>
      <c r="AV103" s="180">
        <v>0</v>
      </c>
      <c r="AW103" s="180">
        <v>0</v>
      </c>
      <c r="AX103" s="180">
        <v>0</v>
      </c>
      <c r="AY103" s="90"/>
      <c r="AZ103" s="180">
        <v>0</v>
      </c>
      <c r="BA103" s="180">
        <v>0</v>
      </c>
      <c r="BB103" s="180">
        <v>0</v>
      </c>
      <c r="BC103" s="180">
        <v>0</v>
      </c>
      <c r="BD103" s="180">
        <v>0</v>
      </c>
      <c r="BE103" s="180">
        <v>0</v>
      </c>
      <c r="BF103" s="180">
        <v>0</v>
      </c>
      <c r="BG103" s="181"/>
      <c r="BH103" s="90"/>
      <c r="BI103" s="180">
        <v>0</v>
      </c>
      <c r="BJ103" s="180">
        <v>0</v>
      </c>
      <c r="BK103" s="180">
        <v>0</v>
      </c>
      <c r="BL103" s="90"/>
      <c r="BN103" s="90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78"/>
    </row>
    <row r="104" spans="2:84" ht="15" customHeight="1" x14ac:dyDescent="0.3">
      <c r="B104" s="90"/>
      <c r="C104" s="212">
        <f t="shared" si="3"/>
        <v>90</v>
      </c>
      <c r="D104" s="212"/>
      <c r="E104" s="212"/>
      <c r="F104" s="245"/>
      <c r="G104" s="212"/>
      <c r="H104" s="212"/>
      <c r="I104" s="212"/>
      <c r="J104" s="249"/>
      <c r="K104" s="249"/>
      <c r="L104" s="251"/>
      <c r="M104" s="245"/>
      <c r="N104" s="217"/>
      <c r="O104" s="212"/>
      <c r="P104" s="247"/>
      <c r="Q104" s="218"/>
      <c r="R104" s="109"/>
      <c r="S104" s="156"/>
      <c r="T104" s="156"/>
      <c r="U104" s="156"/>
      <c r="V104" s="153">
        <f t="shared" si="2"/>
        <v>0</v>
      </c>
      <c r="W104" s="90"/>
      <c r="Y104" s="180">
        <v>0</v>
      </c>
      <c r="Z104" s="180">
        <v>0</v>
      </c>
      <c r="AA104" s="180">
        <v>0</v>
      </c>
      <c r="AB104" s="180">
        <v>0</v>
      </c>
      <c r="AC104" s="180">
        <v>0</v>
      </c>
      <c r="AD104" s="180">
        <v>0</v>
      </c>
      <c r="AE104" s="180">
        <v>0</v>
      </c>
      <c r="AF104" s="180">
        <v>0</v>
      </c>
      <c r="AG104" s="180">
        <v>0</v>
      </c>
      <c r="AH104" s="180">
        <v>0</v>
      </c>
      <c r="AI104" s="180">
        <v>0</v>
      </c>
      <c r="AJ104" s="180">
        <v>0</v>
      </c>
      <c r="AK104" s="180">
        <v>0</v>
      </c>
      <c r="AL104" s="180">
        <v>0</v>
      </c>
      <c r="AM104" s="180">
        <v>0</v>
      </c>
      <c r="AN104" s="180">
        <v>0</v>
      </c>
      <c r="AO104" s="180">
        <v>0</v>
      </c>
      <c r="AP104" s="180">
        <v>0</v>
      </c>
      <c r="AQ104" s="180">
        <v>0</v>
      </c>
      <c r="AR104" s="180">
        <v>0</v>
      </c>
      <c r="AS104" s="180">
        <v>0</v>
      </c>
      <c r="AT104" s="180">
        <v>0</v>
      </c>
      <c r="AU104" s="180">
        <v>0</v>
      </c>
      <c r="AV104" s="180">
        <v>0</v>
      </c>
      <c r="AW104" s="180">
        <v>0</v>
      </c>
      <c r="AX104" s="180">
        <v>0</v>
      </c>
      <c r="AY104" s="90"/>
      <c r="AZ104" s="180">
        <v>0</v>
      </c>
      <c r="BA104" s="180">
        <v>0</v>
      </c>
      <c r="BB104" s="180">
        <v>0</v>
      </c>
      <c r="BC104" s="180">
        <v>0</v>
      </c>
      <c r="BD104" s="180">
        <v>0</v>
      </c>
      <c r="BE104" s="180">
        <v>0</v>
      </c>
      <c r="BF104" s="180">
        <v>0</v>
      </c>
      <c r="BG104" s="181"/>
      <c r="BH104" s="90"/>
      <c r="BI104" s="180">
        <v>0</v>
      </c>
      <c r="BJ104" s="180">
        <v>0</v>
      </c>
      <c r="BK104" s="180">
        <v>0</v>
      </c>
      <c r="BL104" s="90"/>
      <c r="BN104" s="90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78"/>
    </row>
    <row r="105" spans="2:84" ht="15" customHeight="1" x14ac:dyDescent="0.3">
      <c r="B105" s="90"/>
      <c r="C105" s="212">
        <f t="shared" si="3"/>
        <v>91</v>
      </c>
      <c r="D105" s="212"/>
      <c r="E105" s="212"/>
      <c r="F105" s="245"/>
      <c r="G105" s="212"/>
      <c r="H105" s="212"/>
      <c r="I105" s="212"/>
      <c r="J105" s="249"/>
      <c r="K105" s="249"/>
      <c r="L105" s="251"/>
      <c r="M105" s="245"/>
      <c r="N105" s="217"/>
      <c r="O105" s="212"/>
      <c r="P105" s="247"/>
      <c r="Q105" s="218"/>
      <c r="R105" s="109"/>
      <c r="S105" s="156"/>
      <c r="T105" s="156"/>
      <c r="U105" s="156"/>
      <c r="V105" s="153">
        <f t="shared" si="2"/>
        <v>0</v>
      </c>
      <c r="W105" s="90"/>
      <c r="Y105" s="180">
        <v>0</v>
      </c>
      <c r="Z105" s="180">
        <v>0</v>
      </c>
      <c r="AA105" s="180">
        <v>0</v>
      </c>
      <c r="AB105" s="180">
        <v>0</v>
      </c>
      <c r="AC105" s="180">
        <v>0</v>
      </c>
      <c r="AD105" s="180">
        <v>0</v>
      </c>
      <c r="AE105" s="180">
        <v>0</v>
      </c>
      <c r="AF105" s="180">
        <v>0</v>
      </c>
      <c r="AG105" s="180">
        <v>0</v>
      </c>
      <c r="AH105" s="180">
        <v>0</v>
      </c>
      <c r="AI105" s="180">
        <v>0</v>
      </c>
      <c r="AJ105" s="180">
        <v>0</v>
      </c>
      <c r="AK105" s="180">
        <v>0</v>
      </c>
      <c r="AL105" s="180">
        <v>0</v>
      </c>
      <c r="AM105" s="180">
        <v>0</v>
      </c>
      <c r="AN105" s="180">
        <v>0</v>
      </c>
      <c r="AO105" s="180">
        <v>0</v>
      </c>
      <c r="AP105" s="180">
        <v>0</v>
      </c>
      <c r="AQ105" s="180">
        <v>0</v>
      </c>
      <c r="AR105" s="180">
        <v>0</v>
      </c>
      <c r="AS105" s="180">
        <v>0</v>
      </c>
      <c r="AT105" s="180">
        <v>0</v>
      </c>
      <c r="AU105" s="180">
        <v>0</v>
      </c>
      <c r="AV105" s="180">
        <v>0</v>
      </c>
      <c r="AW105" s="180">
        <v>0</v>
      </c>
      <c r="AX105" s="180">
        <v>0</v>
      </c>
      <c r="AY105" s="90"/>
      <c r="AZ105" s="180">
        <v>0</v>
      </c>
      <c r="BA105" s="180">
        <v>0</v>
      </c>
      <c r="BB105" s="180">
        <v>0</v>
      </c>
      <c r="BC105" s="180">
        <v>0</v>
      </c>
      <c r="BD105" s="180">
        <v>0</v>
      </c>
      <c r="BE105" s="180">
        <v>0</v>
      </c>
      <c r="BF105" s="180">
        <v>0</v>
      </c>
      <c r="BG105" s="181"/>
      <c r="BH105" s="90"/>
      <c r="BI105" s="180">
        <v>0</v>
      </c>
      <c r="BJ105" s="180">
        <v>0</v>
      </c>
      <c r="BK105" s="180">
        <v>0</v>
      </c>
      <c r="BL105" s="90"/>
      <c r="BN105" s="90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78"/>
    </row>
    <row r="106" spans="2:84" ht="15" customHeight="1" x14ac:dyDescent="0.3">
      <c r="B106" s="90"/>
      <c r="C106" s="212">
        <f t="shared" si="3"/>
        <v>92</v>
      </c>
      <c r="D106" s="212"/>
      <c r="E106" s="212"/>
      <c r="F106" s="245"/>
      <c r="G106" s="212"/>
      <c r="H106" s="212"/>
      <c r="I106" s="212"/>
      <c r="J106" s="249"/>
      <c r="K106" s="249"/>
      <c r="L106" s="251"/>
      <c r="M106" s="245"/>
      <c r="N106" s="217"/>
      <c r="O106" s="212"/>
      <c r="P106" s="218"/>
      <c r="Q106" s="218"/>
      <c r="R106" s="109"/>
      <c r="S106" s="156"/>
      <c r="T106" s="156"/>
      <c r="U106" s="156"/>
      <c r="V106" s="153">
        <f t="shared" si="2"/>
        <v>0</v>
      </c>
      <c r="W106" s="90"/>
      <c r="Y106" s="180">
        <v>0</v>
      </c>
      <c r="Z106" s="180">
        <v>0</v>
      </c>
      <c r="AA106" s="180">
        <v>0</v>
      </c>
      <c r="AB106" s="180">
        <v>0</v>
      </c>
      <c r="AC106" s="180">
        <v>0</v>
      </c>
      <c r="AD106" s="180">
        <v>0</v>
      </c>
      <c r="AE106" s="180">
        <v>0</v>
      </c>
      <c r="AF106" s="180">
        <v>0</v>
      </c>
      <c r="AG106" s="180">
        <v>0</v>
      </c>
      <c r="AH106" s="180">
        <v>0</v>
      </c>
      <c r="AI106" s="180">
        <v>0</v>
      </c>
      <c r="AJ106" s="180">
        <v>0</v>
      </c>
      <c r="AK106" s="180">
        <v>0</v>
      </c>
      <c r="AL106" s="180">
        <v>0</v>
      </c>
      <c r="AM106" s="180">
        <v>0</v>
      </c>
      <c r="AN106" s="180">
        <v>0</v>
      </c>
      <c r="AO106" s="180">
        <v>0</v>
      </c>
      <c r="AP106" s="180">
        <v>0</v>
      </c>
      <c r="AQ106" s="180">
        <v>0</v>
      </c>
      <c r="AR106" s="180">
        <v>0</v>
      </c>
      <c r="AS106" s="180">
        <v>0</v>
      </c>
      <c r="AT106" s="180">
        <v>0</v>
      </c>
      <c r="AU106" s="180">
        <v>0</v>
      </c>
      <c r="AV106" s="180">
        <v>0</v>
      </c>
      <c r="AW106" s="180">
        <v>0</v>
      </c>
      <c r="AX106" s="180">
        <v>0</v>
      </c>
      <c r="AY106" s="90"/>
      <c r="AZ106" s="180">
        <v>0</v>
      </c>
      <c r="BA106" s="180">
        <v>0</v>
      </c>
      <c r="BB106" s="180">
        <v>0</v>
      </c>
      <c r="BC106" s="180">
        <v>0</v>
      </c>
      <c r="BD106" s="180">
        <v>0</v>
      </c>
      <c r="BE106" s="180">
        <v>0</v>
      </c>
      <c r="BF106" s="180">
        <v>0</v>
      </c>
      <c r="BG106" s="181"/>
      <c r="BH106" s="90"/>
      <c r="BI106" s="180">
        <v>0</v>
      </c>
      <c r="BJ106" s="180">
        <v>0</v>
      </c>
      <c r="BK106" s="180">
        <v>0</v>
      </c>
      <c r="BL106" s="90"/>
      <c r="BN106" s="90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78"/>
    </row>
    <row r="107" spans="2:84" ht="15" customHeight="1" x14ac:dyDescent="0.3">
      <c r="B107" s="90"/>
      <c r="C107" s="212">
        <f t="shared" si="3"/>
        <v>93</v>
      </c>
      <c r="D107" s="212"/>
      <c r="E107" s="212"/>
      <c r="F107" s="245"/>
      <c r="G107" s="212"/>
      <c r="H107" s="212"/>
      <c r="I107" s="212"/>
      <c r="J107" s="249"/>
      <c r="K107" s="249"/>
      <c r="L107" s="251"/>
      <c r="M107" s="245"/>
      <c r="N107" s="217"/>
      <c r="O107" s="212"/>
      <c r="P107" s="247"/>
      <c r="Q107" s="218"/>
      <c r="R107" s="109"/>
      <c r="S107" s="156"/>
      <c r="T107" s="156"/>
      <c r="U107" s="156"/>
      <c r="V107" s="153">
        <f t="shared" si="2"/>
        <v>0</v>
      </c>
      <c r="W107" s="90"/>
      <c r="Y107" s="180">
        <v>0</v>
      </c>
      <c r="Z107" s="180">
        <v>0</v>
      </c>
      <c r="AA107" s="180">
        <v>0</v>
      </c>
      <c r="AB107" s="180">
        <v>0</v>
      </c>
      <c r="AC107" s="180">
        <v>0</v>
      </c>
      <c r="AD107" s="180">
        <v>0</v>
      </c>
      <c r="AE107" s="180">
        <v>0</v>
      </c>
      <c r="AF107" s="180">
        <v>0</v>
      </c>
      <c r="AG107" s="180">
        <v>0</v>
      </c>
      <c r="AH107" s="180">
        <v>0</v>
      </c>
      <c r="AI107" s="180">
        <v>0</v>
      </c>
      <c r="AJ107" s="180">
        <v>0</v>
      </c>
      <c r="AK107" s="180">
        <v>0</v>
      </c>
      <c r="AL107" s="180">
        <v>0</v>
      </c>
      <c r="AM107" s="180">
        <v>0</v>
      </c>
      <c r="AN107" s="180">
        <v>0</v>
      </c>
      <c r="AO107" s="180">
        <v>0</v>
      </c>
      <c r="AP107" s="180">
        <v>0</v>
      </c>
      <c r="AQ107" s="180">
        <v>0</v>
      </c>
      <c r="AR107" s="180">
        <v>0</v>
      </c>
      <c r="AS107" s="180">
        <v>0</v>
      </c>
      <c r="AT107" s="180">
        <v>0</v>
      </c>
      <c r="AU107" s="180">
        <v>0</v>
      </c>
      <c r="AV107" s="180">
        <v>0</v>
      </c>
      <c r="AW107" s="180">
        <v>0</v>
      </c>
      <c r="AX107" s="180">
        <v>0</v>
      </c>
      <c r="AY107" s="90"/>
      <c r="AZ107" s="180">
        <v>0</v>
      </c>
      <c r="BA107" s="180">
        <v>0</v>
      </c>
      <c r="BB107" s="180">
        <v>0</v>
      </c>
      <c r="BC107" s="180">
        <v>0</v>
      </c>
      <c r="BD107" s="180">
        <v>0</v>
      </c>
      <c r="BE107" s="180">
        <v>0</v>
      </c>
      <c r="BF107" s="180">
        <v>0</v>
      </c>
      <c r="BG107" s="181"/>
      <c r="BH107" s="90"/>
      <c r="BI107" s="180">
        <v>0</v>
      </c>
      <c r="BJ107" s="180">
        <v>0</v>
      </c>
      <c r="BK107" s="180">
        <v>0</v>
      </c>
      <c r="BL107" s="90"/>
      <c r="BN107" s="90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78"/>
    </row>
    <row r="108" spans="2:84" ht="15" customHeight="1" x14ac:dyDescent="0.3">
      <c r="B108" s="90"/>
      <c r="C108" s="212">
        <f t="shared" si="3"/>
        <v>94</v>
      </c>
      <c r="D108" s="212"/>
      <c r="E108" s="212"/>
      <c r="F108" s="245"/>
      <c r="G108" s="212"/>
      <c r="H108" s="212"/>
      <c r="I108" s="212"/>
      <c r="J108" s="249"/>
      <c r="K108" s="249"/>
      <c r="L108" s="251"/>
      <c r="M108" s="245"/>
      <c r="N108" s="217"/>
      <c r="O108" s="212"/>
      <c r="P108" s="247"/>
      <c r="Q108" s="218"/>
      <c r="R108" s="109"/>
      <c r="S108" s="156"/>
      <c r="T108" s="156"/>
      <c r="U108" s="156"/>
      <c r="V108" s="153">
        <f t="shared" si="2"/>
        <v>0</v>
      </c>
      <c r="W108" s="90"/>
      <c r="Y108" s="180">
        <v>0</v>
      </c>
      <c r="Z108" s="180">
        <v>0</v>
      </c>
      <c r="AA108" s="180">
        <v>0</v>
      </c>
      <c r="AB108" s="180">
        <v>0</v>
      </c>
      <c r="AC108" s="180">
        <v>0</v>
      </c>
      <c r="AD108" s="180">
        <v>0</v>
      </c>
      <c r="AE108" s="180">
        <v>0</v>
      </c>
      <c r="AF108" s="180">
        <v>0</v>
      </c>
      <c r="AG108" s="180">
        <v>0</v>
      </c>
      <c r="AH108" s="180">
        <v>0</v>
      </c>
      <c r="AI108" s="180">
        <v>0</v>
      </c>
      <c r="AJ108" s="180">
        <v>0</v>
      </c>
      <c r="AK108" s="180">
        <v>0</v>
      </c>
      <c r="AL108" s="180">
        <v>0</v>
      </c>
      <c r="AM108" s="180">
        <v>0</v>
      </c>
      <c r="AN108" s="180">
        <v>0</v>
      </c>
      <c r="AO108" s="180">
        <v>0</v>
      </c>
      <c r="AP108" s="180">
        <v>0</v>
      </c>
      <c r="AQ108" s="180">
        <v>0</v>
      </c>
      <c r="AR108" s="180">
        <v>0</v>
      </c>
      <c r="AS108" s="180">
        <v>0</v>
      </c>
      <c r="AT108" s="180">
        <v>0</v>
      </c>
      <c r="AU108" s="180">
        <v>0</v>
      </c>
      <c r="AV108" s="180">
        <v>0</v>
      </c>
      <c r="AW108" s="180">
        <v>0</v>
      </c>
      <c r="AX108" s="180">
        <v>0</v>
      </c>
      <c r="AY108" s="90"/>
      <c r="AZ108" s="180">
        <v>0</v>
      </c>
      <c r="BA108" s="180">
        <v>0</v>
      </c>
      <c r="BB108" s="180">
        <v>0</v>
      </c>
      <c r="BC108" s="180">
        <v>0</v>
      </c>
      <c r="BD108" s="180">
        <v>0</v>
      </c>
      <c r="BE108" s="180">
        <v>0</v>
      </c>
      <c r="BF108" s="180">
        <v>0</v>
      </c>
      <c r="BG108" s="181"/>
      <c r="BH108" s="90"/>
      <c r="BI108" s="180">
        <v>0</v>
      </c>
      <c r="BJ108" s="180">
        <v>0</v>
      </c>
      <c r="BK108" s="180">
        <v>0</v>
      </c>
      <c r="BL108" s="90"/>
      <c r="BN108" s="90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78"/>
    </row>
    <row r="109" spans="2:84" ht="15" customHeight="1" x14ac:dyDescent="0.3">
      <c r="B109" s="90"/>
      <c r="C109" s="212">
        <f t="shared" si="3"/>
        <v>95</v>
      </c>
      <c r="D109" s="212"/>
      <c r="E109" s="212"/>
      <c r="F109" s="245"/>
      <c r="G109" s="212"/>
      <c r="H109" s="212"/>
      <c r="I109" s="212"/>
      <c r="J109" s="249"/>
      <c r="K109" s="249"/>
      <c r="L109" s="251"/>
      <c r="M109" s="245"/>
      <c r="N109" s="217"/>
      <c r="O109" s="212"/>
      <c r="P109" s="247"/>
      <c r="Q109" s="218"/>
      <c r="R109" s="109"/>
      <c r="S109" s="156"/>
      <c r="T109" s="156"/>
      <c r="U109" s="156"/>
      <c r="V109" s="153">
        <f t="shared" si="2"/>
        <v>0</v>
      </c>
      <c r="W109" s="90"/>
      <c r="Y109" s="180">
        <v>0</v>
      </c>
      <c r="Z109" s="180">
        <v>0</v>
      </c>
      <c r="AA109" s="180">
        <v>0</v>
      </c>
      <c r="AB109" s="180">
        <v>0</v>
      </c>
      <c r="AC109" s="180">
        <v>0</v>
      </c>
      <c r="AD109" s="180">
        <v>0</v>
      </c>
      <c r="AE109" s="180">
        <v>0</v>
      </c>
      <c r="AF109" s="180">
        <v>0</v>
      </c>
      <c r="AG109" s="180">
        <v>0</v>
      </c>
      <c r="AH109" s="180">
        <v>0</v>
      </c>
      <c r="AI109" s="180">
        <v>0</v>
      </c>
      <c r="AJ109" s="180">
        <v>0</v>
      </c>
      <c r="AK109" s="180">
        <v>0</v>
      </c>
      <c r="AL109" s="180">
        <v>0</v>
      </c>
      <c r="AM109" s="180">
        <v>0</v>
      </c>
      <c r="AN109" s="180">
        <v>0</v>
      </c>
      <c r="AO109" s="180">
        <v>0</v>
      </c>
      <c r="AP109" s="180">
        <v>0</v>
      </c>
      <c r="AQ109" s="180">
        <v>0</v>
      </c>
      <c r="AR109" s="180">
        <v>0</v>
      </c>
      <c r="AS109" s="180">
        <v>0</v>
      </c>
      <c r="AT109" s="180">
        <v>0</v>
      </c>
      <c r="AU109" s="180">
        <v>0</v>
      </c>
      <c r="AV109" s="180">
        <v>0</v>
      </c>
      <c r="AW109" s="180">
        <v>0</v>
      </c>
      <c r="AX109" s="180">
        <v>0</v>
      </c>
      <c r="AY109" s="90"/>
      <c r="AZ109" s="180">
        <v>0</v>
      </c>
      <c r="BA109" s="180">
        <v>0</v>
      </c>
      <c r="BB109" s="180">
        <v>0</v>
      </c>
      <c r="BC109" s="180">
        <v>0</v>
      </c>
      <c r="BD109" s="180">
        <v>0</v>
      </c>
      <c r="BE109" s="180">
        <v>0</v>
      </c>
      <c r="BF109" s="180">
        <v>0</v>
      </c>
      <c r="BG109" s="181"/>
      <c r="BH109" s="90"/>
      <c r="BI109" s="180">
        <v>0</v>
      </c>
      <c r="BJ109" s="180">
        <v>0</v>
      </c>
      <c r="BK109" s="180">
        <v>0</v>
      </c>
      <c r="BL109" s="90"/>
      <c r="BN109" s="90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BY109" s="112"/>
      <c r="BZ109" s="112"/>
      <c r="CA109" s="112"/>
      <c r="CB109" s="112"/>
      <c r="CC109" s="112"/>
      <c r="CD109" s="112"/>
      <c r="CE109" s="112"/>
      <c r="CF109" s="178"/>
    </row>
    <row r="110" spans="2:84" ht="15" customHeight="1" x14ac:dyDescent="0.3">
      <c r="B110" s="90"/>
      <c r="C110" s="212">
        <f t="shared" si="3"/>
        <v>96</v>
      </c>
      <c r="D110" s="212"/>
      <c r="E110" s="212"/>
      <c r="F110" s="245"/>
      <c r="G110" s="212"/>
      <c r="H110" s="212"/>
      <c r="I110" s="212"/>
      <c r="J110" s="249"/>
      <c r="K110" s="249"/>
      <c r="L110" s="251"/>
      <c r="M110" s="245"/>
      <c r="N110" s="217"/>
      <c r="O110" s="212"/>
      <c r="P110" s="247"/>
      <c r="Q110" s="218"/>
      <c r="R110" s="109"/>
      <c r="S110" s="156"/>
      <c r="T110" s="156"/>
      <c r="U110" s="156"/>
      <c r="V110" s="153">
        <f t="shared" si="2"/>
        <v>0</v>
      </c>
      <c r="W110" s="90"/>
      <c r="Y110" s="180">
        <v>0</v>
      </c>
      <c r="Z110" s="180">
        <v>0</v>
      </c>
      <c r="AA110" s="180">
        <v>0</v>
      </c>
      <c r="AB110" s="180">
        <v>0</v>
      </c>
      <c r="AC110" s="180">
        <v>0</v>
      </c>
      <c r="AD110" s="180">
        <v>0</v>
      </c>
      <c r="AE110" s="180">
        <v>0</v>
      </c>
      <c r="AF110" s="180">
        <v>0</v>
      </c>
      <c r="AG110" s="180">
        <v>0</v>
      </c>
      <c r="AH110" s="180">
        <v>0</v>
      </c>
      <c r="AI110" s="180">
        <v>0</v>
      </c>
      <c r="AJ110" s="180">
        <v>0</v>
      </c>
      <c r="AK110" s="180">
        <v>0</v>
      </c>
      <c r="AL110" s="180">
        <v>0</v>
      </c>
      <c r="AM110" s="180">
        <v>0</v>
      </c>
      <c r="AN110" s="180">
        <v>0</v>
      </c>
      <c r="AO110" s="180">
        <v>0</v>
      </c>
      <c r="AP110" s="180">
        <v>0</v>
      </c>
      <c r="AQ110" s="180">
        <v>0</v>
      </c>
      <c r="AR110" s="180">
        <v>0</v>
      </c>
      <c r="AS110" s="180">
        <v>0</v>
      </c>
      <c r="AT110" s="180">
        <v>0</v>
      </c>
      <c r="AU110" s="180">
        <v>0</v>
      </c>
      <c r="AV110" s="180">
        <v>0</v>
      </c>
      <c r="AW110" s="180">
        <v>0</v>
      </c>
      <c r="AX110" s="180">
        <v>0</v>
      </c>
      <c r="AY110" s="90"/>
      <c r="AZ110" s="180">
        <v>0</v>
      </c>
      <c r="BA110" s="180">
        <v>0</v>
      </c>
      <c r="BB110" s="180">
        <v>0</v>
      </c>
      <c r="BC110" s="180">
        <v>0</v>
      </c>
      <c r="BD110" s="180">
        <v>0</v>
      </c>
      <c r="BE110" s="180">
        <v>0</v>
      </c>
      <c r="BF110" s="180">
        <v>0</v>
      </c>
      <c r="BG110" s="181"/>
      <c r="BH110" s="90"/>
      <c r="BI110" s="180">
        <v>0</v>
      </c>
      <c r="BJ110" s="180">
        <v>0</v>
      </c>
      <c r="BK110" s="180">
        <v>0</v>
      </c>
      <c r="BL110" s="90"/>
      <c r="BN110" s="90"/>
      <c r="BO110" s="112"/>
      <c r="BP110" s="112"/>
      <c r="BQ110" s="112"/>
      <c r="BR110" s="112"/>
      <c r="BS110" s="112"/>
      <c r="BT110" s="112"/>
      <c r="BU110" s="112"/>
      <c r="BV110" s="112"/>
      <c r="BW110" s="112"/>
      <c r="BX110" s="112"/>
      <c r="BY110" s="112"/>
      <c r="BZ110" s="112"/>
      <c r="CA110" s="112"/>
      <c r="CB110" s="112"/>
      <c r="CC110" s="112"/>
      <c r="CD110" s="112"/>
      <c r="CE110" s="112"/>
      <c r="CF110" s="178"/>
    </row>
    <row r="111" spans="2:84" ht="15" customHeight="1" x14ac:dyDescent="0.3">
      <c r="B111" s="90"/>
      <c r="C111" s="212">
        <f t="shared" si="3"/>
        <v>97</v>
      </c>
      <c r="D111" s="212"/>
      <c r="E111" s="212"/>
      <c r="F111" s="245"/>
      <c r="G111" s="212"/>
      <c r="H111" s="212"/>
      <c r="I111" s="212"/>
      <c r="J111" s="249"/>
      <c r="K111" s="249"/>
      <c r="L111" s="251"/>
      <c r="M111" s="245"/>
      <c r="N111" s="217"/>
      <c r="O111" s="212"/>
      <c r="P111" s="247"/>
      <c r="Q111" s="218"/>
      <c r="R111" s="109"/>
      <c r="S111" s="156"/>
      <c r="T111" s="156"/>
      <c r="U111" s="156"/>
      <c r="V111" s="153">
        <f t="shared" si="2"/>
        <v>0</v>
      </c>
      <c r="W111" s="90"/>
      <c r="Y111" s="180">
        <v>0</v>
      </c>
      <c r="Z111" s="180">
        <v>0</v>
      </c>
      <c r="AA111" s="180">
        <v>0</v>
      </c>
      <c r="AB111" s="180">
        <v>0</v>
      </c>
      <c r="AC111" s="180">
        <v>0</v>
      </c>
      <c r="AD111" s="180">
        <v>0</v>
      </c>
      <c r="AE111" s="180">
        <v>0</v>
      </c>
      <c r="AF111" s="180">
        <v>0</v>
      </c>
      <c r="AG111" s="180">
        <v>0</v>
      </c>
      <c r="AH111" s="180">
        <v>0</v>
      </c>
      <c r="AI111" s="180">
        <v>0</v>
      </c>
      <c r="AJ111" s="180">
        <v>0</v>
      </c>
      <c r="AK111" s="180">
        <v>0</v>
      </c>
      <c r="AL111" s="180">
        <v>0</v>
      </c>
      <c r="AM111" s="180">
        <v>0</v>
      </c>
      <c r="AN111" s="180">
        <v>0</v>
      </c>
      <c r="AO111" s="180">
        <v>0</v>
      </c>
      <c r="AP111" s="180">
        <v>0</v>
      </c>
      <c r="AQ111" s="180">
        <v>0</v>
      </c>
      <c r="AR111" s="180">
        <v>0</v>
      </c>
      <c r="AS111" s="180">
        <v>0</v>
      </c>
      <c r="AT111" s="180">
        <v>0</v>
      </c>
      <c r="AU111" s="180">
        <v>0</v>
      </c>
      <c r="AV111" s="180">
        <v>0</v>
      </c>
      <c r="AW111" s="180">
        <v>0</v>
      </c>
      <c r="AX111" s="180">
        <v>0</v>
      </c>
      <c r="AY111" s="90"/>
      <c r="AZ111" s="180">
        <v>0</v>
      </c>
      <c r="BA111" s="180">
        <v>0</v>
      </c>
      <c r="BB111" s="180">
        <v>0</v>
      </c>
      <c r="BC111" s="180">
        <v>0</v>
      </c>
      <c r="BD111" s="180">
        <v>0</v>
      </c>
      <c r="BE111" s="180">
        <v>0</v>
      </c>
      <c r="BF111" s="180">
        <v>0</v>
      </c>
      <c r="BG111" s="181"/>
      <c r="BH111" s="90"/>
      <c r="BI111" s="180">
        <v>0</v>
      </c>
      <c r="BJ111" s="180">
        <v>0</v>
      </c>
      <c r="BK111" s="180">
        <v>0</v>
      </c>
      <c r="BL111" s="90"/>
      <c r="BN111" s="90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78"/>
    </row>
    <row r="112" spans="2:84" ht="15" customHeight="1" x14ac:dyDescent="0.3">
      <c r="B112" s="90"/>
      <c r="C112" s="212">
        <f t="shared" si="3"/>
        <v>98</v>
      </c>
      <c r="D112" s="212"/>
      <c r="E112" s="212"/>
      <c r="F112" s="245"/>
      <c r="G112" s="212"/>
      <c r="H112" s="212"/>
      <c r="I112" s="212"/>
      <c r="J112" s="249"/>
      <c r="K112" s="249"/>
      <c r="L112" s="251"/>
      <c r="M112" s="245"/>
      <c r="N112" s="217"/>
      <c r="O112" s="212"/>
      <c r="P112" s="247"/>
      <c r="Q112" s="218"/>
      <c r="R112" s="109"/>
      <c r="S112" s="156"/>
      <c r="T112" s="156"/>
      <c r="U112" s="156"/>
      <c r="V112" s="153">
        <f t="shared" si="2"/>
        <v>0</v>
      </c>
      <c r="W112" s="90"/>
      <c r="Y112" s="180">
        <v>0</v>
      </c>
      <c r="Z112" s="180">
        <v>0</v>
      </c>
      <c r="AA112" s="180">
        <v>0</v>
      </c>
      <c r="AB112" s="180">
        <v>0</v>
      </c>
      <c r="AC112" s="180">
        <v>0</v>
      </c>
      <c r="AD112" s="180">
        <v>0</v>
      </c>
      <c r="AE112" s="180">
        <v>0</v>
      </c>
      <c r="AF112" s="180">
        <v>0</v>
      </c>
      <c r="AG112" s="180">
        <v>0</v>
      </c>
      <c r="AH112" s="180">
        <v>0</v>
      </c>
      <c r="AI112" s="180">
        <v>0</v>
      </c>
      <c r="AJ112" s="180">
        <v>0</v>
      </c>
      <c r="AK112" s="180">
        <v>0</v>
      </c>
      <c r="AL112" s="180">
        <v>0</v>
      </c>
      <c r="AM112" s="180">
        <v>0</v>
      </c>
      <c r="AN112" s="180">
        <v>0</v>
      </c>
      <c r="AO112" s="180">
        <v>0</v>
      </c>
      <c r="AP112" s="180">
        <v>0</v>
      </c>
      <c r="AQ112" s="180">
        <v>0</v>
      </c>
      <c r="AR112" s="180">
        <v>0</v>
      </c>
      <c r="AS112" s="180">
        <v>0</v>
      </c>
      <c r="AT112" s="180">
        <v>0</v>
      </c>
      <c r="AU112" s="180">
        <v>0</v>
      </c>
      <c r="AV112" s="180">
        <v>0</v>
      </c>
      <c r="AW112" s="180">
        <v>0</v>
      </c>
      <c r="AX112" s="180">
        <v>0</v>
      </c>
      <c r="AY112" s="90"/>
      <c r="AZ112" s="180">
        <v>0</v>
      </c>
      <c r="BA112" s="180">
        <v>0</v>
      </c>
      <c r="BB112" s="180">
        <v>0</v>
      </c>
      <c r="BC112" s="180">
        <v>0</v>
      </c>
      <c r="BD112" s="180">
        <v>0</v>
      </c>
      <c r="BE112" s="180">
        <v>0</v>
      </c>
      <c r="BF112" s="180">
        <v>0</v>
      </c>
      <c r="BG112" s="181"/>
      <c r="BH112" s="90"/>
      <c r="BI112" s="180">
        <v>0</v>
      </c>
      <c r="BJ112" s="180">
        <v>0</v>
      </c>
      <c r="BK112" s="180">
        <v>0</v>
      </c>
      <c r="BL112" s="90"/>
      <c r="BN112" s="90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78"/>
    </row>
    <row r="113" spans="2:84" ht="15" customHeight="1" x14ac:dyDescent="0.3">
      <c r="B113" s="90"/>
      <c r="C113" s="212">
        <f t="shared" si="3"/>
        <v>99</v>
      </c>
      <c r="D113" s="212"/>
      <c r="E113" s="212"/>
      <c r="F113" s="245"/>
      <c r="G113" s="212"/>
      <c r="H113" s="212"/>
      <c r="I113" s="212"/>
      <c r="J113" s="249"/>
      <c r="K113" s="249"/>
      <c r="L113" s="251"/>
      <c r="M113" s="245"/>
      <c r="N113" s="217"/>
      <c r="O113" s="212"/>
      <c r="P113" s="247"/>
      <c r="Q113" s="218"/>
      <c r="R113" s="109"/>
      <c r="S113" s="156"/>
      <c r="T113" s="156"/>
      <c r="U113" s="156"/>
      <c r="V113" s="153">
        <f t="shared" si="2"/>
        <v>0</v>
      </c>
      <c r="W113" s="90"/>
      <c r="Y113" s="180">
        <v>0</v>
      </c>
      <c r="Z113" s="180">
        <v>0</v>
      </c>
      <c r="AA113" s="180">
        <v>0</v>
      </c>
      <c r="AB113" s="180">
        <v>0</v>
      </c>
      <c r="AC113" s="180">
        <v>0</v>
      </c>
      <c r="AD113" s="180">
        <v>0</v>
      </c>
      <c r="AE113" s="180">
        <v>0</v>
      </c>
      <c r="AF113" s="180">
        <v>0</v>
      </c>
      <c r="AG113" s="180">
        <v>0</v>
      </c>
      <c r="AH113" s="180">
        <v>0</v>
      </c>
      <c r="AI113" s="180">
        <v>0</v>
      </c>
      <c r="AJ113" s="180">
        <v>0</v>
      </c>
      <c r="AK113" s="180">
        <v>0</v>
      </c>
      <c r="AL113" s="180">
        <v>0</v>
      </c>
      <c r="AM113" s="180">
        <v>0</v>
      </c>
      <c r="AN113" s="180">
        <v>0</v>
      </c>
      <c r="AO113" s="180">
        <v>0</v>
      </c>
      <c r="AP113" s="180">
        <v>0</v>
      </c>
      <c r="AQ113" s="180">
        <v>0</v>
      </c>
      <c r="AR113" s="180">
        <v>0</v>
      </c>
      <c r="AS113" s="180">
        <v>0</v>
      </c>
      <c r="AT113" s="180">
        <v>0</v>
      </c>
      <c r="AU113" s="180">
        <v>0</v>
      </c>
      <c r="AV113" s="180">
        <v>0</v>
      </c>
      <c r="AW113" s="180">
        <v>0</v>
      </c>
      <c r="AX113" s="180">
        <v>0</v>
      </c>
      <c r="AY113" s="90"/>
      <c r="AZ113" s="180">
        <v>0</v>
      </c>
      <c r="BA113" s="180">
        <v>0</v>
      </c>
      <c r="BB113" s="180">
        <v>0</v>
      </c>
      <c r="BC113" s="180">
        <v>0</v>
      </c>
      <c r="BD113" s="180">
        <v>0</v>
      </c>
      <c r="BE113" s="180">
        <v>0</v>
      </c>
      <c r="BF113" s="180">
        <v>0</v>
      </c>
      <c r="BG113" s="181"/>
      <c r="BH113" s="90"/>
      <c r="BI113" s="180">
        <v>0</v>
      </c>
      <c r="BJ113" s="180">
        <v>0</v>
      </c>
      <c r="BK113" s="180">
        <v>0</v>
      </c>
      <c r="BL113" s="90"/>
      <c r="BN113" s="90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78"/>
    </row>
    <row r="114" spans="2:84" ht="15" customHeight="1" x14ac:dyDescent="0.3">
      <c r="B114" s="90"/>
      <c r="C114" s="212">
        <f t="shared" si="3"/>
        <v>100</v>
      </c>
      <c r="D114" s="212"/>
      <c r="E114" s="212"/>
      <c r="F114" s="245"/>
      <c r="G114" s="212"/>
      <c r="H114" s="212"/>
      <c r="I114" s="212"/>
      <c r="J114" s="249"/>
      <c r="K114" s="249"/>
      <c r="L114" s="251"/>
      <c r="M114" s="245"/>
      <c r="N114" s="217"/>
      <c r="O114" s="212"/>
      <c r="P114" s="247"/>
      <c r="Q114" s="218"/>
      <c r="R114" s="109"/>
      <c r="S114" s="156"/>
      <c r="T114" s="156"/>
      <c r="U114" s="156"/>
      <c r="V114" s="153">
        <f t="shared" si="2"/>
        <v>0</v>
      </c>
      <c r="W114" s="90"/>
      <c r="Y114" s="180">
        <v>0</v>
      </c>
      <c r="Z114" s="180">
        <v>0</v>
      </c>
      <c r="AA114" s="180">
        <v>0</v>
      </c>
      <c r="AB114" s="180">
        <v>0</v>
      </c>
      <c r="AC114" s="180">
        <v>0</v>
      </c>
      <c r="AD114" s="180">
        <v>0</v>
      </c>
      <c r="AE114" s="180">
        <v>0</v>
      </c>
      <c r="AF114" s="180">
        <v>0</v>
      </c>
      <c r="AG114" s="180">
        <v>0</v>
      </c>
      <c r="AH114" s="180">
        <v>0</v>
      </c>
      <c r="AI114" s="180">
        <v>0</v>
      </c>
      <c r="AJ114" s="180">
        <v>0</v>
      </c>
      <c r="AK114" s="180">
        <v>0</v>
      </c>
      <c r="AL114" s="180">
        <v>0</v>
      </c>
      <c r="AM114" s="180">
        <v>0</v>
      </c>
      <c r="AN114" s="180">
        <v>0</v>
      </c>
      <c r="AO114" s="180">
        <v>0</v>
      </c>
      <c r="AP114" s="180">
        <v>0</v>
      </c>
      <c r="AQ114" s="180">
        <v>0</v>
      </c>
      <c r="AR114" s="180">
        <v>0</v>
      </c>
      <c r="AS114" s="180">
        <v>0</v>
      </c>
      <c r="AT114" s="180">
        <v>0</v>
      </c>
      <c r="AU114" s="180">
        <v>0</v>
      </c>
      <c r="AV114" s="180">
        <v>0</v>
      </c>
      <c r="AW114" s="180">
        <v>0</v>
      </c>
      <c r="AX114" s="180">
        <v>0</v>
      </c>
      <c r="AY114" s="90"/>
      <c r="AZ114" s="180">
        <v>0</v>
      </c>
      <c r="BA114" s="180">
        <v>0</v>
      </c>
      <c r="BB114" s="180">
        <v>0</v>
      </c>
      <c r="BC114" s="180">
        <v>0</v>
      </c>
      <c r="BD114" s="180">
        <v>0</v>
      </c>
      <c r="BE114" s="180">
        <v>0</v>
      </c>
      <c r="BF114" s="180">
        <v>0</v>
      </c>
      <c r="BG114" s="181"/>
      <c r="BH114" s="90"/>
      <c r="BI114" s="180">
        <v>0</v>
      </c>
      <c r="BJ114" s="180">
        <v>0</v>
      </c>
      <c r="BK114" s="180">
        <v>0</v>
      </c>
      <c r="BL114" s="90"/>
      <c r="BN114" s="90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78"/>
    </row>
    <row r="115" spans="2:84" ht="15" customHeight="1" x14ac:dyDescent="0.3">
      <c r="B115" s="90"/>
      <c r="C115" s="212">
        <f t="shared" si="3"/>
        <v>101</v>
      </c>
      <c r="D115" s="212"/>
      <c r="E115" s="212"/>
      <c r="F115" s="245"/>
      <c r="G115" s="212"/>
      <c r="H115" s="212"/>
      <c r="I115" s="212"/>
      <c r="J115" s="249"/>
      <c r="K115" s="249"/>
      <c r="L115" s="251"/>
      <c r="M115" s="245"/>
      <c r="N115" s="217"/>
      <c r="O115" s="212"/>
      <c r="P115" s="247"/>
      <c r="Q115" s="218"/>
      <c r="R115" s="109"/>
      <c r="S115" s="156"/>
      <c r="T115" s="156"/>
      <c r="U115" s="156"/>
      <c r="V115" s="153">
        <f t="shared" si="2"/>
        <v>0</v>
      </c>
      <c r="W115" s="90"/>
      <c r="Y115" s="180">
        <v>0</v>
      </c>
      <c r="Z115" s="180">
        <v>0</v>
      </c>
      <c r="AA115" s="180">
        <v>0</v>
      </c>
      <c r="AB115" s="180">
        <v>0</v>
      </c>
      <c r="AC115" s="180">
        <v>0</v>
      </c>
      <c r="AD115" s="180">
        <v>0</v>
      </c>
      <c r="AE115" s="180">
        <v>0</v>
      </c>
      <c r="AF115" s="180">
        <v>0</v>
      </c>
      <c r="AG115" s="180">
        <v>0</v>
      </c>
      <c r="AH115" s="180">
        <v>0</v>
      </c>
      <c r="AI115" s="180">
        <v>0</v>
      </c>
      <c r="AJ115" s="180">
        <v>0</v>
      </c>
      <c r="AK115" s="180">
        <v>0</v>
      </c>
      <c r="AL115" s="180">
        <v>0</v>
      </c>
      <c r="AM115" s="180">
        <v>0</v>
      </c>
      <c r="AN115" s="180">
        <v>0</v>
      </c>
      <c r="AO115" s="180">
        <v>0</v>
      </c>
      <c r="AP115" s="180">
        <v>0</v>
      </c>
      <c r="AQ115" s="180">
        <v>0</v>
      </c>
      <c r="AR115" s="180">
        <v>0</v>
      </c>
      <c r="AS115" s="180">
        <v>0</v>
      </c>
      <c r="AT115" s="180">
        <v>0</v>
      </c>
      <c r="AU115" s="180">
        <v>0</v>
      </c>
      <c r="AV115" s="180">
        <v>0</v>
      </c>
      <c r="AW115" s="180">
        <v>0</v>
      </c>
      <c r="AX115" s="180">
        <v>0</v>
      </c>
      <c r="AY115" s="90"/>
      <c r="AZ115" s="180">
        <v>0</v>
      </c>
      <c r="BA115" s="180">
        <v>0</v>
      </c>
      <c r="BB115" s="180">
        <v>0</v>
      </c>
      <c r="BC115" s="180">
        <v>0</v>
      </c>
      <c r="BD115" s="180">
        <v>0</v>
      </c>
      <c r="BE115" s="180">
        <v>0</v>
      </c>
      <c r="BF115" s="180">
        <v>0</v>
      </c>
      <c r="BG115" s="181"/>
      <c r="BH115" s="90"/>
      <c r="BI115" s="180">
        <v>0</v>
      </c>
      <c r="BJ115" s="180">
        <v>0</v>
      </c>
      <c r="BK115" s="180">
        <v>0</v>
      </c>
      <c r="BL115" s="90"/>
      <c r="BN115" s="90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78"/>
    </row>
    <row r="116" spans="2:84" ht="15" customHeight="1" x14ac:dyDescent="0.3">
      <c r="B116" s="90"/>
      <c r="C116" s="212">
        <f t="shared" si="3"/>
        <v>102</v>
      </c>
      <c r="D116" s="212"/>
      <c r="E116" s="212"/>
      <c r="F116" s="245"/>
      <c r="G116" s="212"/>
      <c r="H116" s="212"/>
      <c r="I116" s="212"/>
      <c r="J116" s="249"/>
      <c r="K116" s="249"/>
      <c r="L116" s="251"/>
      <c r="M116" s="245"/>
      <c r="N116" s="217"/>
      <c r="O116" s="212"/>
      <c r="P116" s="218"/>
      <c r="Q116" s="218"/>
      <c r="R116" s="109"/>
      <c r="S116" s="156"/>
      <c r="T116" s="156"/>
      <c r="U116" s="156"/>
      <c r="V116" s="153">
        <f t="shared" si="2"/>
        <v>0</v>
      </c>
      <c r="W116" s="90"/>
      <c r="Y116" s="180">
        <v>0</v>
      </c>
      <c r="Z116" s="180">
        <v>0</v>
      </c>
      <c r="AA116" s="180">
        <v>0</v>
      </c>
      <c r="AB116" s="180">
        <v>0</v>
      </c>
      <c r="AC116" s="180">
        <v>0</v>
      </c>
      <c r="AD116" s="180">
        <v>0</v>
      </c>
      <c r="AE116" s="180">
        <v>0</v>
      </c>
      <c r="AF116" s="180">
        <v>0</v>
      </c>
      <c r="AG116" s="180">
        <v>0</v>
      </c>
      <c r="AH116" s="180">
        <v>0</v>
      </c>
      <c r="AI116" s="180">
        <v>0</v>
      </c>
      <c r="AJ116" s="180">
        <v>0</v>
      </c>
      <c r="AK116" s="180">
        <v>0</v>
      </c>
      <c r="AL116" s="180">
        <v>0</v>
      </c>
      <c r="AM116" s="180">
        <v>0</v>
      </c>
      <c r="AN116" s="180">
        <v>0</v>
      </c>
      <c r="AO116" s="180">
        <v>0</v>
      </c>
      <c r="AP116" s="180">
        <v>0</v>
      </c>
      <c r="AQ116" s="180">
        <v>0</v>
      </c>
      <c r="AR116" s="180">
        <v>0</v>
      </c>
      <c r="AS116" s="180">
        <v>0</v>
      </c>
      <c r="AT116" s="180">
        <v>0</v>
      </c>
      <c r="AU116" s="180">
        <v>0</v>
      </c>
      <c r="AV116" s="180">
        <v>0</v>
      </c>
      <c r="AW116" s="180">
        <v>0</v>
      </c>
      <c r="AX116" s="180">
        <v>0</v>
      </c>
      <c r="AY116" s="90"/>
      <c r="AZ116" s="180">
        <v>0</v>
      </c>
      <c r="BA116" s="180">
        <v>0</v>
      </c>
      <c r="BB116" s="180">
        <v>0</v>
      </c>
      <c r="BC116" s="180">
        <v>0</v>
      </c>
      <c r="BD116" s="180">
        <v>0</v>
      </c>
      <c r="BE116" s="180">
        <v>0</v>
      </c>
      <c r="BF116" s="180">
        <v>0</v>
      </c>
      <c r="BG116" s="181"/>
      <c r="BH116" s="90"/>
      <c r="BI116" s="180">
        <v>0</v>
      </c>
      <c r="BJ116" s="180">
        <v>0</v>
      </c>
      <c r="BK116" s="180">
        <v>0</v>
      </c>
      <c r="BL116" s="90"/>
      <c r="BN116" s="90"/>
      <c r="BO116" s="112"/>
      <c r="BP116" s="112"/>
      <c r="BQ116" s="112"/>
      <c r="BR116" s="112"/>
      <c r="BS116" s="112"/>
      <c r="BT116" s="112"/>
      <c r="BU116" s="112"/>
      <c r="BV116" s="112"/>
      <c r="BW116" s="112"/>
      <c r="BX116" s="112"/>
      <c r="BY116" s="112"/>
      <c r="BZ116" s="112"/>
      <c r="CA116" s="112"/>
      <c r="CB116" s="112"/>
      <c r="CC116" s="112"/>
      <c r="CD116" s="112"/>
      <c r="CE116" s="112"/>
      <c r="CF116" s="178"/>
    </row>
    <row r="117" spans="2:84" ht="15" customHeight="1" x14ac:dyDescent="0.3">
      <c r="B117" s="90"/>
      <c r="C117" s="212">
        <f t="shared" si="3"/>
        <v>103</v>
      </c>
      <c r="D117" s="212"/>
      <c r="E117" s="212"/>
      <c r="F117" s="245"/>
      <c r="G117" s="212"/>
      <c r="H117" s="212"/>
      <c r="I117" s="212"/>
      <c r="J117" s="249"/>
      <c r="K117" s="249"/>
      <c r="L117" s="251"/>
      <c r="M117" s="245"/>
      <c r="N117" s="217"/>
      <c r="O117" s="212"/>
      <c r="P117" s="247"/>
      <c r="Q117" s="218"/>
      <c r="R117" s="109"/>
      <c r="S117" s="156"/>
      <c r="T117" s="156"/>
      <c r="U117" s="156"/>
      <c r="V117" s="153">
        <f t="shared" si="2"/>
        <v>0</v>
      </c>
      <c r="W117" s="90"/>
      <c r="Y117" s="180">
        <v>0</v>
      </c>
      <c r="Z117" s="180">
        <v>0</v>
      </c>
      <c r="AA117" s="180">
        <v>0</v>
      </c>
      <c r="AB117" s="180">
        <v>0</v>
      </c>
      <c r="AC117" s="180">
        <v>0</v>
      </c>
      <c r="AD117" s="180">
        <v>0</v>
      </c>
      <c r="AE117" s="180">
        <v>0</v>
      </c>
      <c r="AF117" s="180">
        <v>0</v>
      </c>
      <c r="AG117" s="180">
        <v>0</v>
      </c>
      <c r="AH117" s="180">
        <v>0</v>
      </c>
      <c r="AI117" s="180">
        <v>0</v>
      </c>
      <c r="AJ117" s="180">
        <v>0</v>
      </c>
      <c r="AK117" s="180">
        <v>0</v>
      </c>
      <c r="AL117" s="180">
        <v>0</v>
      </c>
      <c r="AM117" s="180">
        <v>0</v>
      </c>
      <c r="AN117" s="180">
        <v>0</v>
      </c>
      <c r="AO117" s="180">
        <v>0</v>
      </c>
      <c r="AP117" s="180">
        <v>0</v>
      </c>
      <c r="AQ117" s="180">
        <v>0</v>
      </c>
      <c r="AR117" s="180">
        <v>0</v>
      </c>
      <c r="AS117" s="180">
        <v>0</v>
      </c>
      <c r="AT117" s="180">
        <v>0</v>
      </c>
      <c r="AU117" s="180">
        <v>0</v>
      </c>
      <c r="AV117" s="180">
        <v>0</v>
      </c>
      <c r="AW117" s="180">
        <v>0</v>
      </c>
      <c r="AX117" s="180">
        <v>0</v>
      </c>
      <c r="AY117" s="90"/>
      <c r="AZ117" s="180">
        <v>0</v>
      </c>
      <c r="BA117" s="180">
        <v>0</v>
      </c>
      <c r="BB117" s="180">
        <v>0</v>
      </c>
      <c r="BC117" s="180">
        <v>0</v>
      </c>
      <c r="BD117" s="180">
        <v>0</v>
      </c>
      <c r="BE117" s="180">
        <v>0</v>
      </c>
      <c r="BF117" s="180">
        <v>0</v>
      </c>
      <c r="BG117" s="181"/>
      <c r="BH117" s="90"/>
      <c r="BI117" s="180">
        <v>0</v>
      </c>
      <c r="BJ117" s="180">
        <v>0</v>
      </c>
      <c r="BK117" s="180">
        <v>0</v>
      </c>
      <c r="BL117" s="90"/>
      <c r="BN117" s="90"/>
      <c r="BO117" s="112"/>
      <c r="BP117" s="112"/>
      <c r="BQ117" s="112"/>
      <c r="BR117" s="112"/>
      <c r="BS117" s="112"/>
      <c r="BT117" s="112"/>
      <c r="BU117" s="112"/>
      <c r="BV117" s="112"/>
      <c r="BW117" s="112"/>
      <c r="BX117" s="112"/>
      <c r="BY117" s="112"/>
      <c r="BZ117" s="112"/>
      <c r="CA117" s="112"/>
      <c r="CB117" s="112"/>
      <c r="CC117" s="112"/>
      <c r="CD117" s="112"/>
      <c r="CE117" s="112"/>
      <c r="CF117" s="178"/>
    </row>
    <row r="118" spans="2:84" ht="15" customHeight="1" x14ac:dyDescent="0.3">
      <c r="B118" s="90"/>
      <c r="C118" s="212">
        <f t="shared" si="3"/>
        <v>104</v>
      </c>
      <c r="D118" s="212"/>
      <c r="E118" s="212"/>
      <c r="F118" s="245"/>
      <c r="G118" s="212"/>
      <c r="H118" s="212"/>
      <c r="I118" s="212"/>
      <c r="J118" s="249"/>
      <c r="K118" s="249"/>
      <c r="L118" s="251"/>
      <c r="M118" s="245"/>
      <c r="N118" s="217"/>
      <c r="O118" s="212"/>
      <c r="P118" s="247"/>
      <c r="Q118" s="218"/>
      <c r="R118" s="109"/>
      <c r="S118" s="156"/>
      <c r="T118" s="156"/>
      <c r="U118" s="156"/>
      <c r="V118" s="153">
        <f t="shared" si="2"/>
        <v>0</v>
      </c>
      <c r="W118" s="90"/>
      <c r="Y118" s="180">
        <v>0</v>
      </c>
      <c r="Z118" s="180">
        <v>0</v>
      </c>
      <c r="AA118" s="180">
        <v>0</v>
      </c>
      <c r="AB118" s="180">
        <v>0</v>
      </c>
      <c r="AC118" s="180">
        <v>0</v>
      </c>
      <c r="AD118" s="180">
        <v>0</v>
      </c>
      <c r="AE118" s="180">
        <v>0</v>
      </c>
      <c r="AF118" s="180">
        <v>0</v>
      </c>
      <c r="AG118" s="180">
        <v>0</v>
      </c>
      <c r="AH118" s="180">
        <v>0</v>
      </c>
      <c r="AI118" s="180">
        <v>0</v>
      </c>
      <c r="AJ118" s="180">
        <v>0</v>
      </c>
      <c r="AK118" s="180">
        <v>0</v>
      </c>
      <c r="AL118" s="180">
        <v>0</v>
      </c>
      <c r="AM118" s="180">
        <v>0</v>
      </c>
      <c r="AN118" s="180">
        <v>0</v>
      </c>
      <c r="AO118" s="180">
        <v>0</v>
      </c>
      <c r="AP118" s="180">
        <v>0</v>
      </c>
      <c r="AQ118" s="180">
        <v>0</v>
      </c>
      <c r="AR118" s="180">
        <v>0</v>
      </c>
      <c r="AS118" s="180">
        <v>0</v>
      </c>
      <c r="AT118" s="180">
        <v>0</v>
      </c>
      <c r="AU118" s="180">
        <v>0</v>
      </c>
      <c r="AV118" s="180">
        <v>0</v>
      </c>
      <c r="AW118" s="180">
        <v>0</v>
      </c>
      <c r="AX118" s="180">
        <v>0</v>
      </c>
      <c r="AY118" s="90"/>
      <c r="AZ118" s="180">
        <v>0</v>
      </c>
      <c r="BA118" s="180">
        <v>0</v>
      </c>
      <c r="BB118" s="180">
        <v>0</v>
      </c>
      <c r="BC118" s="180">
        <v>0</v>
      </c>
      <c r="BD118" s="180">
        <v>0</v>
      </c>
      <c r="BE118" s="180">
        <v>0</v>
      </c>
      <c r="BF118" s="180">
        <v>0</v>
      </c>
      <c r="BG118" s="181"/>
      <c r="BH118" s="90"/>
      <c r="BI118" s="180">
        <v>0</v>
      </c>
      <c r="BJ118" s="180">
        <v>0</v>
      </c>
      <c r="BK118" s="180">
        <v>0</v>
      </c>
      <c r="BL118" s="90"/>
      <c r="BN118" s="90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78"/>
    </row>
    <row r="119" spans="2:84" ht="15" customHeight="1" x14ac:dyDescent="0.3">
      <c r="B119" s="90"/>
      <c r="C119" s="212">
        <f t="shared" si="3"/>
        <v>105</v>
      </c>
      <c r="D119" s="212"/>
      <c r="E119" s="212"/>
      <c r="F119" s="245"/>
      <c r="G119" s="212"/>
      <c r="H119" s="212"/>
      <c r="I119" s="212"/>
      <c r="J119" s="249"/>
      <c r="K119" s="249"/>
      <c r="L119" s="251"/>
      <c r="M119" s="245"/>
      <c r="N119" s="217"/>
      <c r="O119" s="212"/>
      <c r="P119" s="247"/>
      <c r="Q119" s="218"/>
      <c r="R119" s="109"/>
      <c r="S119" s="156"/>
      <c r="T119" s="156"/>
      <c r="U119" s="156"/>
      <c r="V119" s="153">
        <f t="shared" si="2"/>
        <v>0</v>
      </c>
      <c r="W119" s="90"/>
      <c r="Y119" s="180">
        <v>0</v>
      </c>
      <c r="Z119" s="180">
        <v>0</v>
      </c>
      <c r="AA119" s="180">
        <v>0</v>
      </c>
      <c r="AB119" s="180">
        <v>0</v>
      </c>
      <c r="AC119" s="180">
        <v>0</v>
      </c>
      <c r="AD119" s="180">
        <v>0</v>
      </c>
      <c r="AE119" s="180">
        <v>0</v>
      </c>
      <c r="AF119" s="180">
        <v>0</v>
      </c>
      <c r="AG119" s="180">
        <v>0</v>
      </c>
      <c r="AH119" s="180">
        <v>0</v>
      </c>
      <c r="AI119" s="180">
        <v>0</v>
      </c>
      <c r="AJ119" s="180">
        <v>0</v>
      </c>
      <c r="AK119" s="180">
        <v>0</v>
      </c>
      <c r="AL119" s="180">
        <v>0</v>
      </c>
      <c r="AM119" s="180">
        <v>0</v>
      </c>
      <c r="AN119" s="180">
        <v>0</v>
      </c>
      <c r="AO119" s="180">
        <v>0</v>
      </c>
      <c r="AP119" s="180">
        <v>0</v>
      </c>
      <c r="AQ119" s="180">
        <v>0</v>
      </c>
      <c r="AR119" s="180">
        <v>0</v>
      </c>
      <c r="AS119" s="180">
        <v>0</v>
      </c>
      <c r="AT119" s="180">
        <v>0</v>
      </c>
      <c r="AU119" s="180">
        <v>0</v>
      </c>
      <c r="AV119" s="180">
        <v>0</v>
      </c>
      <c r="AW119" s="180">
        <v>0</v>
      </c>
      <c r="AX119" s="180">
        <v>0</v>
      </c>
      <c r="AY119" s="90"/>
      <c r="AZ119" s="180">
        <v>0</v>
      </c>
      <c r="BA119" s="180">
        <v>0</v>
      </c>
      <c r="BB119" s="180">
        <v>0</v>
      </c>
      <c r="BC119" s="180">
        <v>0</v>
      </c>
      <c r="BD119" s="180">
        <v>0</v>
      </c>
      <c r="BE119" s="180">
        <v>0</v>
      </c>
      <c r="BF119" s="180">
        <v>0</v>
      </c>
      <c r="BG119" s="181"/>
      <c r="BH119" s="90"/>
      <c r="BI119" s="180">
        <v>0</v>
      </c>
      <c r="BJ119" s="180">
        <v>0</v>
      </c>
      <c r="BK119" s="180">
        <v>0</v>
      </c>
      <c r="BL119" s="90"/>
      <c r="BN119" s="90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78"/>
    </row>
    <row r="120" spans="2:84" ht="15" customHeight="1" x14ac:dyDescent="0.3">
      <c r="B120" s="90"/>
      <c r="C120" s="212">
        <f t="shared" si="3"/>
        <v>106</v>
      </c>
      <c r="D120" s="212"/>
      <c r="E120" s="212"/>
      <c r="F120" s="245"/>
      <c r="G120" s="212"/>
      <c r="H120" s="212"/>
      <c r="I120" s="212"/>
      <c r="J120" s="249"/>
      <c r="K120" s="249"/>
      <c r="L120" s="251"/>
      <c r="M120" s="245"/>
      <c r="N120" s="217"/>
      <c r="O120" s="212"/>
      <c r="P120" s="247"/>
      <c r="Q120" s="218"/>
      <c r="R120" s="109"/>
      <c r="S120" s="156"/>
      <c r="T120" s="156"/>
      <c r="U120" s="156"/>
      <c r="V120" s="153">
        <f t="shared" si="2"/>
        <v>0</v>
      </c>
      <c r="W120" s="90"/>
      <c r="Y120" s="180">
        <v>0</v>
      </c>
      <c r="Z120" s="180">
        <v>0</v>
      </c>
      <c r="AA120" s="180">
        <v>0</v>
      </c>
      <c r="AB120" s="180">
        <v>0</v>
      </c>
      <c r="AC120" s="180">
        <v>0</v>
      </c>
      <c r="AD120" s="180">
        <v>0</v>
      </c>
      <c r="AE120" s="180">
        <v>0</v>
      </c>
      <c r="AF120" s="180">
        <v>0</v>
      </c>
      <c r="AG120" s="180">
        <v>0</v>
      </c>
      <c r="AH120" s="180">
        <v>0</v>
      </c>
      <c r="AI120" s="180">
        <v>0</v>
      </c>
      <c r="AJ120" s="180">
        <v>0</v>
      </c>
      <c r="AK120" s="180">
        <v>0</v>
      </c>
      <c r="AL120" s="180">
        <v>0</v>
      </c>
      <c r="AM120" s="180">
        <v>0</v>
      </c>
      <c r="AN120" s="180">
        <v>0</v>
      </c>
      <c r="AO120" s="180">
        <v>0</v>
      </c>
      <c r="AP120" s="180">
        <v>0</v>
      </c>
      <c r="AQ120" s="180">
        <v>0</v>
      </c>
      <c r="AR120" s="180">
        <v>0</v>
      </c>
      <c r="AS120" s="180">
        <v>0</v>
      </c>
      <c r="AT120" s="180">
        <v>0</v>
      </c>
      <c r="AU120" s="180">
        <v>0</v>
      </c>
      <c r="AV120" s="180">
        <v>0</v>
      </c>
      <c r="AW120" s="180">
        <v>0</v>
      </c>
      <c r="AX120" s="180">
        <v>0</v>
      </c>
      <c r="AY120" s="90"/>
      <c r="AZ120" s="180">
        <v>0</v>
      </c>
      <c r="BA120" s="180">
        <v>0</v>
      </c>
      <c r="BB120" s="180">
        <v>0</v>
      </c>
      <c r="BC120" s="180">
        <v>0</v>
      </c>
      <c r="BD120" s="180">
        <v>0</v>
      </c>
      <c r="BE120" s="180">
        <v>0</v>
      </c>
      <c r="BF120" s="180">
        <v>0</v>
      </c>
      <c r="BG120" s="181"/>
      <c r="BH120" s="90"/>
      <c r="BI120" s="180">
        <v>0</v>
      </c>
      <c r="BJ120" s="180">
        <v>0</v>
      </c>
      <c r="BK120" s="180">
        <v>0</v>
      </c>
      <c r="BL120" s="90"/>
      <c r="BN120" s="90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78"/>
    </row>
    <row r="121" spans="2:84" ht="15" customHeight="1" x14ac:dyDescent="0.3">
      <c r="B121" s="90"/>
      <c r="C121" s="212">
        <f t="shared" si="3"/>
        <v>107</v>
      </c>
      <c r="D121" s="212"/>
      <c r="E121" s="212"/>
      <c r="F121" s="245"/>
      <c r="G121" s="212"/>
      <c r="H121" s="212"/>
      <c r="I121" s="212"/>
      <c r="J121" s="249"/>
      <c r="K121" s="249"/>
      <c r="L121" s="251"/>
      <c r="M121" s="245"/>
      <c r="N121" s="217"/>
      <c r="O121" s="212"/>
      <c r="P121" s="247"/>
      <c r="Q121" s="218"/>
      <c r="R121" s="109"/>
      <c r="S121" s="156"/>
      <c r="T121" s="156"/>
      <c r="U121" s="156"/>
      <c r="V121" s="153">
        <f t="shared" si="2"/>
        <v>0</v>
      </c>
      <c r="W121" s="90"/>
      <c r="Y121" s="180">
        <v>0</v>
      </c>
      <c r="Z121" s="180">
        <v>0</v>
      </c>
      <c r="AA121" s="180">
        <v>0</v>
      </c>
      <c r="AB121" s="180">
        <v>0</v>
      </c>
      <c r="AC121" s="180">
        <v>0</v>
      </c>
      <c r="AD121" s="180">
        <v>0</v>
      </c>
      <c r="AE121" s="180">
        <v>0</v>
      </c>
      <c r="AF121" s="180">
        <v>0</v>
      </c>
      <c r="AG121" s="180">
        <v>0</v>
      </c>
      <c r="AH121" s="180">
        <v>0</v>
      </c>
      <c r="AI121" s="180">
        <v>0</v>
      </c>
      <c r="AJ121" s="180">
        <v>0</v>
      </c>
      <c r="AK121" s="180">
        <v>0</v>
      </c>
      <c r="AL121" s="180">
        <v>0</v>
      </c>
      <c r="AM121" s="180">
        <v>0</v>
      </c>
      <c r="AN121" s="180">
        <v>0</v>
      </c>
      <c r="AO121" s="180">
        <v>0</v>
      </c>
      <c r="AP121" s="180">
        <v>0</v>
      </c>
      <c r="AQ121" s="180">
        <v>0</v>
      </c>
      <c r="AR121" s="180">
        <v>0</v>
      </c>
      <c r="AS121" s="180">
        <v>0</v>
      </c>
      <c r="AT121" s="180">
        <v>0</v>
      </c>
      <c r="AU121" s="180">
        <v>0</v>
      </c>
      <c r="AV121" s="180">
        <v>0</v>
      </c>
      <c r="AW121" s="180">
        <v>0</v>
      </c>
      <c r="AX121" s="180">
        <v>0</v>
      </c>
      <c r="AY121" s="90"/>
      <c r="AZ121" s="180">
        <v>0</v>
      </c>
      <c r="BA121" s="180">
        <v>0</v>
      </c>
      <c r="BB121" s="180">
        <v>0</v>
      </c>
      <c r="BC121" s="180">
        <v>0</v>
      </c>
      <c r="BD121" s="180">
        <v>0</v>
      </c>
      <c r="BE121" s="180">
        <v>0</v>
      </c>
      <c r="BF121" s="180">
        <v>0</v>
      </c>
      <c r="BG121" s="181"/>
      <c r="BH121" s="90"/>
      <c r="BI121" s="180">
        <v>0</v>
      </c>
      <c r="BJ121" s="180">
        <v>0</v>
      </c>
      <c r="BK121" s="180">
        <v>0</v>
      </c>
      <c r="BL121" s="90"/>
      <c r="BN121" s="90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78"/>
    </row>
    <row r="122" spans="2:84" ht="15" customHeight="1" x14ac:dyDescent="0.3">
      <c r="B122" s="90"/>
      <c r="C122" s="212">
        <f t="shared" si="3"/>
        <v>108</v>
      </c>
      <c r="D122" s="212"/>
      <c r="E122" s="212"/>
      <c r="F122" s="245"/>
      <c r="G122" s="212"/>
      <c r="H122" s="212"/>
      <c r="I122" s="212"/>
      <c r="J122" s="249"/>
      <c r="K122" s="249"/>
      <c r="L122" s="251"/>
      <c r="M122" s="245"/>
      <c r="N122" s="217"/>
      <c r="O122" s="212"/>
      <c r="P122" s="247"/>
      <c r="Q122" s="218"/>
      <c r="R122" s="109"/>
      <c r="S122" s="156"/>
      <c r="T122" s="156"/>
      <c r="U122" s="156"/>
      <c r="V122" s="153">
        <f t="shared" si="2"/>
        <v>0</v>
      </c>
      <c r="W122" s="90"/>
      <c r="Y122" s="180">
        <v>0</v>
      </c>
      <c r="Z122" s="180">
        <v>0</v>
      </c>
      <c r="AA122" s="180">
        <v>0</v>
      </c>
      <c r="AB122" s="180">
        <v>0</v>
      </c>
      <c r="AC122" s="180">
        <v>0</v>
      </c>
      <c r="AD122" s="180">
        <v>0</v>
      </c>
      <c r="AE122" s="180">
        <v>0</v>
      </c>
      <c r="AF122" s="180">
        <v>0</v>
      </c>
      <c r="AG122" s="180">
        <v>0</v>
      </c>
      <c r="AH122" s="180">
        <v>0</v>
      </c>
      <c r="AI122" s="180">
        <v>0</v>
      </c>
      <c r="AJ122" s="180">
        <v>0</v>
      </c>
      <c r="AK122" s="180">
        <v>0</v>
      </c>
      <c r="AL122" s="180">
        <v>0</v>
      </c>
      <c r="AM122" s="180">
        <v>0</v>
      </c>
      <c r="AN122" s="180">
        <v>0</v>
      </c>
      <c r="AO122" s="180">
        <v>0</v>
      </c>
      <c r="AP122" s="180">
        <v>0</v>
      </c>
      <c r="AQ122" s="180">
        <v>0</v>
      </c>
      <c r="AR122" s="180">
        <v>0</v>
      </c>
      <c r="AS122" s="180">
        <v>0</v>
      </c>
      <c r="AT122" s="180">
        <v>0</v>
      </c>
      <c r="AU122" s="180">
        <v>0</v>
      </c>
      <c r="AV122" s="180">
        <v>0</v>
      </c>
      <c r="AW122" s="180">
        <v>0</v>
      </c>
      <c r="AX122" s="180">
        <v>0</v>
      </c>
      <c r="AY122" s="90"/>
      <c r="AZ122" s="180">
        <v>0</v>
      </c>
      <c r="BA122" s="180">
        <v>0</v>
      </c>
      <c r="BB122" s="180">
        <v>0</v>
      </c>
      <c r="BC122" s="180">
        <v>0</v>
      </c>
      <c r="BD122" s="180">
        <v>0</v>
      </c>
      <c r="BE122" s="180">
        <v>0</v>
      </c>
      <c r="BF122" s="180">
        <v>0</v>
      </c>
      <c r="BG122" s="181"/>
      <c r="BH122" s="90"/>
      <c r="BI122" s="180">
        <v>0</v>
      </c>
      <c r="BJ122" s="180">
        <v>0</v>
      </c>
      <c r="BK122" s="180">
        <v>0</v>
      </c>
      <c r="BL122" s="90"/>
      <c r="BN122" s="90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78"/>
    </row>
    <row r="123" spans="2:84" ht="15" customHeight="1" x14ac:dyDescent="0.3">
      <c r="B123" s="90"/>
      <c r="C123" s="212">
        <f t="shared" si="3"/>
        <v>109</v>
      </c>
      <c r="D123" s="212"/>
      <c r="E123" s="212"/>
      <c r="F123" s="245"/>
      <c r="G123" s="212"/>
      <c r="H123" s="212"/>
      <c r="I123" s="212"/>
      <c r="J123" s="249"/>
      <c r="K123" s="249"/>
      <c r="L123" s="251"/>
      <c r="M123" s="245"/>
      <c r="N123" s="217"/>
      <c r="O123" s="212"/>
      <c r="P123" s="247"/>
      <c r="Q123" s="218"/>
      <c r="R123" s="109"/>
      <c r="S123" s="156"/>
      <c r="T123" s="156"/>
      <c r="U123" s="156"/>
      <c r="V123" s="153">
        <f t="shared" si="2"/>
        <v>0</v>
      </c>
      <c r="W123" s="90"/>
      <c r="Y123" s="180">
        <v>0</v>
      </c>
      <c r="Z123" s="180">
        <v>0</v>
      </c>
      <c r="AA123" s="180">
        <v>0</v>
      </c>
      <c r="AB123" s="180">
        <v>0</v>
      </c>
      <c r="AC123" s="180">
        <v>0</v>
      </c>
      <c r="AD123" s="180">
        <v>0</v>
      </c>
      <c r="AE123" s="180">
        <v>0</v>
      </c>
      <c r="AF123" s="180">
        <v>0</v>
      </c>
      <c r="AG123" s="180">
        <v>0</v>
      </c>
      <c r="AH123" s="180">
        <v>0</v>
      </c>
      <c r="AI123" s="180">
        <v>0</v>
      </c>
      <c r="AJ123" s="180">
        <v>0</v>
      </c>
      <c r="AK123" s="180">
        <v>0</v>
      </c>
      <c r="AL123" s="180">
        <v>0</v>
      </c>
      <c r="AM123" s="180">
        <v>0</v>
      </c>
      <c r="AN123" s="180">
        <v>0</v>
      </c>
      <c r="AO123" s="180">
        <v>0</v>
      </c>
      <c r="AP123" s="180">
        <v>0</v>
      </c>
      <c r="AQ123" s="180">
        <v>0</v>
      </c>
      <c r="AR123" s="180">
        <v>0</v>
      </c>
      <c r="AS123" s="180">
        <v>0</v>
      </c>
      <c r="AT123" s="180">
        <v>0</v>
      </c>
      <c r="AU123" s="180">
        <v>0</v>
      </c>
      <c r="AV123" s="180">
        <v>0</v>
      </c>
      <c r="AW123" s="180">
        <v>0</v>
      </c>
      <c r="AX123" s="180">
        <v>0</v>
      </c>
      <c r="AY123" s="90"/>
      <c r="AZ123" s="180">
        <v>0</v>
      </c>
      <c r="BA123" s="180">
        <v>0</v>
      </c>
      <c r="BB123" s="180">
        <v>0</v>
      </c>
      <c r="BC123" s="180">
        <v>0</v>
      </c>
      <c r="BD123" s="180">
        <v>0</v>
      </c>
      <c r="BE123" s="180">
        <v>0</v>
      </c>
      <c r="BF123" s="180">
        <v>0</v>
      </c>
      <c r="BG123" s="181"/>
      <c r="BH123" s="90"/>
      <c r="BI123" s="180">
        <v>0</v>
      </c>
      <c r="BJ123" s="180">
        <v>0</v>
      </c>
      <c r="BK123" s="180">
        <v>0</v>
      </c>
      <c r="BL123" s="90"/>
      <c r="BN123" s="90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78"/>
    </row>
    <row r="124" spans="2:84" ht="15" customHeight="1" x14ac:dyDescent="0.3">
      <c r="B124" s="90"/>
      <c r="C124" s="212">
        <f t="shared" si="3"/>
        <v>110</v>
      </c>
      <c r="D124" s="212"/>
      <c r="E124" s="212"/>
      <c r="F124" s="245"/>
      <c r="G124" s="212"/>
      <c r="H124" s="212"/>
      <c r="I124" s="212"/>
      <c r="J124" s="249"/>
      <c r="K124" s="249"/>
      <c r="L124" s="251"/>
      <c r="M124" s="245"/>
      <c r="N124" s="217"/>
      <c r="O124" s="212"/>
      <c r="P124" s="247"/>
      <c r="Q124" s="218"/>
      <c r="R124" s="109"/>
      <c r="S124" s="156"/>
      <c r="T124" s="156"/>
      <c r="U124" s="156"/>
      <c r="V124" s="153">
        <f t="shared" si="2"/>
        <v>0</v>
      </c>
      <c r="W124" s="90"/>
      <c r="Y124" s="180">
        <v>0</v>
      </c>
      <c r="Z124" s="180">
        <v>0</v>
      </c>
      <c r="AA124" s="180">
        <v>0</v>
      </c>
      <c r="AB124" s="180">
        <v>0</v>
      </c>
      <c r="AC124" s="180">
        <v>0</v>
      </c>
      <c r="AD124" s="180">
        <v>0</v>
      </c>
      <c r="AE124" s="180">
        <v>0</v>
      </c>
      <c r="AF124" s="180">
        <v>0</v>
      </c>
      <c r="AG124" s="180">
        <v>0</v>
      </c>
      <c r="AH124" s="180">
        <v>0</v>
      </c>
      <c r="AI124" s="180">
        <v>0</v>
      </c>
      <c r="AJ124" s="180">
        <v>0</v>
      </c>
      <c r="AK124" s="180">
        <v>0</v>
      </c>
      <c r="AL124" s="180">
        <v>0</v>
      </c>
      <c r="AM124" s="180">
        <v>0</v>
      </c>
      <c r="AN124" s="180">
        <v>0</v>
      </c>
      <c r="AO124" s="180">
        <v>0</v>
      </c>
      <c r="AP124" s="180">
        <v>0</v>
      </c>
      <c r="AQ124" s="180">
        <v>0</v>
      </c>
      <c r="AR124" s="180">
        <v>0</v>
      </c>
      <c r="AS124" s="180">
        <v>0</v>
      </c>
      <c r="AT124" s="180">
        <v>0</v>
      </c>
      <c r="AU124" s="180">
        <v>0</v>
      </c>
      <c r="AV124" s="180">
        <v>0</v>
      </c>
      <c r="AW124" s="180">
        <v>0</v>
      </c>
      <c r="AX124" s="180">
        <v>0</v>
      </c>
      <c r="AY124" s="90"/>
      <c r="AZ124" s="180">
        <v>0</v>
      </c>
      <c r="BA124" s="180">
        <v>0</v>
      </c>
      <c r="BB124" s="180">
        <v>0</v>
      </c>
      <c r="BC124" s="180">
        <v>0</v>
      </c>
      <c r="BD124" s="180">
        <v>0</v>
      </c>
      <c r="BE124" s="180">
        <v>0</v>
      </c>
      <c r="BF124" s="180">
        <v>0</v>
      </c>
      <c r="BG124" s="181"/>
      <c r="BH124" s="90"/>
      <c r="BI124" s="180">
        <v>0</v>
      </c>
      <c r="BJ124" s="180">
        <v>0</v>
      </c>
      <c r="BK124" s="180">
        <v>0</v>
      </c>
      <c r="BL124" s="90"/>
      <c r="BN124" s="90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78"/>
    </row>
    <row r="125" spans="2:84" ht="15" customHeight="1" x14ac:dyDescent="0.3">
      <c r="B125" s="90"/>
      <c r="C125" s="212">
        <f t="shared" si="3"/>
        <v>111</v>
      </c>
      <c r="D125" s="212"/>
      <c r="E125" s="212"/>
      <c r="F125" s="245"/>
      <c r="G125" s="212"/>
      <c r="H125" s="212"/>
      <c r="I125" s="212"/>
      <c r="J125" s="249"/>
      <c r="K125" s="249"/>
      <c r="L125" s="251"/>
      <c r="M125" s="245"/>
      <c r="N125" s="217"/>
      <c r="O125" s="212"/>
      <c r="P125" s="247"/>
      <c r="Q125" s="218"/>
      <c r="R125" s="109"/>
      <c r="S125" s="156"/>
      <c r="T125" s="156"/>
      <c r="U125" s="156"/>
      <c r="V125" s="153">
        <f t="shared" si="2"/>
        <v>0</v>
      </c>
      <c r="W125" s="90"/>
      <c r="Y125" s="180">
        <v>0</v>
      </c>
      <c r="Z125" s="180">
        <v>0</v>
      </c>
      <c r="AA125" s="180">
        <v>0</v>
      </c>
      <c r="AB125" s="180">
        <v>0</v>
      </c>
      <c r="AC125" s="180">
        <v>0</v>
      </c>
      <c r="AD125" s="180">
        <v>0</v>
      </c>
      <c r="AE125" s="180">
        <v>0</v>
      </c>
      <c r="AF125" s="180">
        <v>0</v>
      </c>
      <c r="AG125" s="180">
        <v>0</v>
      </c>
      <c r="AH125" s="180">
        <v>0</v>
      </c>
      <c r="AI125" s="180">
        <v>0</v>
      </c>
      <c r="AJ125" s="180">
        <v>0</v>
      </c>
      <c r="AK125" s="180">
        <v>0</v>
      </c>
      <c r="AL125" s="180">
        <v>0</v>
      </c>
      <c r="AM125" s="180">
        <v>0</v>
      </c>
      <c r="AN125" s="180">
        <v>0</v>
      </c>
      <c r="AO125" s="180">
        <v>0</v>
      </c>
      <c r="AP125" s="180">
        <v>0</v>
      </c>
      <c r="AQ125" s="180">
        <v>0</v>
      </c>
      <c r="AR125" s="180">
        <v>0</v>
      </c>
      <c r="AS125" s="180">
        <v>0</v>
      </c>
      <c r="AT125" s="180">
        <v>0</v>
      </c>
      <c r="AU125" s="180">
        <v>0</v>
      </c>
      <c r="AV125" s="180">
        <v>0</v>
      </c>
      <c r="AW125" s="180">
        <v>0</v>
      </c>
      <c r="AX125" s="180">
        <v>0</v>
      </c>
      <c r="AY125" s="90"/>
      <c r="AZ125" s="180">
        <v>0</v>
      </c>
      <c r="BA125" s="180">
        <v>0</v>
      </c>
      <c r="BB125" s="180">
        <v>0</v>
      </c>
      <c r="BC125" s="180">
        <v>0</v>
      </c>
      <c r="BD125" s="180">
        <v>0</v>
      </c>
      <c r="BE125" s="180">
        <v>0</v>
      </c>
      <c r="BF125" s="180">
        <v>0</v>
      </c>
      <c r="BG125" s="181"/>
      <c r="BH125" s="90"/>
      <c r="BI125" s="180">
        <v>0</v>
      </c>
      <c r="BJ125" s="180">
        <v>0</v>
      </c>
      <c r="BK125" s="180">
        <v>0</v>
      </c>
      <c r="BL125" s="90"/>
      <c r="BN125" s="90"/>
      <c r="BO125" s="112"/>
      <c r="BP125" s="112"/>
      <c r="BQ125" s="112"/>
      <c r="BR125" s="112"/>
      <c r="BS125" s="112"/>
      <c r="BT125" s="112"/>
      <c r="BU125" s="112"/>
      <c r="BV125" s="112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78"/>
    </row>
    <row r="126" spans="2:84" ht="15" customHeight="1" x14ac:dyDescent="0.3">
      <c r="B126" s="90"/>
      <c r="C126" s="212">
        <f t="shared" si="3"/>
        <v>112</v>
      </c>
      <c r="D126" s="212"/>
      <c r="E126" s="212"/>
      <c r="F126" s="245"/>
      <c r="G126" s="212"/>
      <c r="H126" s="212"/>
      <c r="I126" s="212"/>
      <c r="J126" s="249"/>
      <c r="K126" s="249"/>
      <c r="L126" s="251"/>
      <c r="M126" s="245"/>
      <c r="N126" s="217"/>
      <c r="O126" s="212"/>
      <c r="P126" s="218"/>
      <c r="Q126" s="218"/>
      <c r="R126" s="109"/>
      <c r="S126" s="156"/>
      <c r="T126" s="156"/>
      <c r="U126" s="156"/>
      <c r="V126" s="153">
        <f t="shared" si="2"/>
        <v>0</v>
      </c>
      <c r="W126" s="90"/>
      <c r="Y126" s="180">
        <v>0</v>
      </c>
      <c r="Z126" s="180">
        <v>0</v>
      </c>
      <c r="AA126" s="180">
        <v>0</v>
      </c>
      <c r="AB126" s="180">
        <v>0</v>
      </c>
      <c r="AC126" s="180">
        <v>0</v>
      </c>
      <c r="AD126" s="180">
        <v>0</v>
      </c>
      <c r="AE126" s="180">
        <v>0</v>
      </c>
      <c r="AF126" s="180">
        <v>0</v>
      </c>
      <c r="AG126" s="180">
        <v>0</v>
      </c>
      <c r="AH126" s="180">
        <v>0</v>
      </c>
      <c r="AI126" s="180">
        <v>0</v>
      </c>
      <c r="AJ126" s="180">
        <v>0</v>
      </c>
      <c r="AK126" s="180">
        <v>0</v>
      </c>
      <c r="AL126" s="180">
        <v>0</v>
      </c>
      <c r="AM126" s="180">
        <v>0</v>
      </c>
      <c r="AN126" s="180">
        <v>0</v>
      </c>
      <c r="AO126" s="180">
        <v>0</v>
      </c>
      <c r="AP126" s="180">
        <v>0</v>
      </c>
      <c r="AQ126" s="180">
        <v>0</v>
      </c>
      <c r="AR126" s="180">
        <v>0</v>
      </c>
      <c r="AS126" s="180">
        <v>0</v>
      </c>
      <c r="AT126" s="180">
        <v>0</v>
      </c>
      <c r="AU126" s="180">
        <v>0</v>
      </c>
      <c r="AV126" s="180">
        <v>0</v>
      </c>
      <c r="AW126" s="180">
        <v>0</v>
      </c>
      <c r="AX126" s="180">
        <v>0</v>
      </c>
      <c r="AY126" s="90"/>
      <c r="AZ126" s="180">
        <v>0</v>
      </c>
      <c r="BA126" s="180">
        <v>0</v>
      </c>
      <c r="BB126" s="180">
        <v>0</v>
      </c>
      <c r="BC126" s="180">
        <v>0</v>
      </c>
      <c r="BD126" s="180">
        <v>0</v>
      </c>
      <c r="BE126" s="180">
        <v>0</v>
      </c>
      <c r="BF126" s="180">
        <v>0</v>
      </c>
      <c r="BG126" s="181"/>
      <c r="BH126" s="90"/>
      <c r="BI126" s="180">
        <v>0</v>
      </c>
      <c r="BJ126" s="180">
        <v>0</v>
      </c>
      <c r="BK126" s="180">
        <v>0</v>
      </c>
      <c r="BL126" s="90"/>
      <c r="BN126" s="90"/>
      <c r="BO126" s="112"/>
      <c r="BP126" s="112"/>
      <c r="BQ126" s="112"/>
      <c r="BR126" s="112"/>
      <c r="BS126" s="112"/>
      <c r="BT126" s="112"/>
      <c r="BU126" s="112"/>
      <c r="BV126" s="112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78"/>
    </row>
    <row r="127" spans="2:84" ht="15" customHeight="1" x14ac:dyDescent="0.3">
      <c r="B127" s="90"/>
      <c r="C127" s="212">
        <f t="shared" si="3"/>
        <v>113</v>
      </c>
      <c r="D127" s="212"/>
      <c r="E127" s="212"/>
      <c r="F127" s="245"/>
      <c r="G127" s="212"/>
      <c r="H127" s="212"/>
      <c r="I127" s="212"/>
      <c r="J127" s="249"/>
      <c r="K127" s="249"/>
      <c r="L127" s="251"/>
      <c r="M127" s="245"/>
      <c r="N127" s="217"/>
      <c r="O127" s="212"/>
      <c r="P127" s="247"/>
      <c r="Q127" s="218"/>
      <c r="R127" s="109"/>
      <c r="S127" s="156"/>
      <c r="T127" s="156"/>
      <c r="U127" s="156"/>
      <c r="V127" s="153">
        <f t="shared" si="2"/>
        <v>0</v>
      </c>
      <c r="W127" s="90"/>
      <c r="Y127" s="180">
        <v>0</v>
      </c>
      <c r="Z127" s="180">
        <v>0</v>
      </c>
      <c r="AA127" s="180">
        <v>0</v>
      </c>
      <c r="AB127" s="180">
        <v>0</v>
      </c>
      <c r="AC127" s="180">
        <v>0</v>
      </c>
      <c r="AD127" s="180">
        <v>0</v>
      </c>
      <c r="AE127" s="180">
        <v>0</v>
      </c>
      <c r="AF127" s="180">
        <v>0</v>
      </c>
      <c r="AG127" s="180">
        <v>0</v>
      </c>
      <c r="AH127" s="180">
        <v>0</v>
      </c>
      <c r="AI127" s="180">
        <v>0</v>
      </c>
      <c r="AJ127" s="180">
        <v>0</v>
      </c>
      <c r="AK127" s="180">
        <v>0</v>
      </c>
      <c r="AL127" s="180">
        <v>0</v>
      </c>
      <c r="AM127" s="180">
        <v>0</v>
      </c>
      <c r="AN127" s="180">
        <v>0</v>
      </c>
      <c r="AO127" s="180">
        <v>0</v>
      </c>
      <c r="AP127" s="180">
        <v>0</v>
      </c>
      <c r="AQ127" s="180">
        <v>0</v>
      </c>
      <c r="AR127" s="180">
        <v>0</v>
      </c>
      <c r="AS127" s="180">
        <v>0</v>
      </c>
      <c r="AT127" s="180">
        <v>0</v>
      </c>
      <c r="AU127" s="180">
        <v>0</v>
      </c>
      <c r="AV127" s="180">
        <v>0</v>
      </c>
      <c r="AW127" s="180">
        <v>0</v>
      </c>
      <c r="AX127" s="180">
        <v>0</v>
      </c>
      <c r="AY127" s="90"/>
      <c r="AZ127" s="180">
        <v>0</v>
      </c>
      <c r="BA127" s="180">
        <v>0</v>
      </c>
      <c r="BB127" s="180">
        <v>0</v>
      </c>
      <c r="BC127" s="180">
        <v>0</v>
      </c>
      <c r="BD127" s="180">
        <v>0</v>
      </c>
      <c r="BE127" s="180">
        <v>0</v>
      </c>
      <c r="BF127" s="180">
        <v>0</v>
      </c>
      <c r="BG127" s="181"/>
      <c r="BH127" s="90"/>
      <c r="BI127" s="180">
        <v>0</v>
      </c>
      <c r="BJ127" s="180">
        <v>0</v>
      </c>
      <c r="BK127" s="180">
        <v>0</v>
      </c>
      <c r="BL127" s="90"/>
      <c r="BN127" s="90"/>
      <c r="BO127" s="112"/>
      <c r="BP127" s="112"/>
      <c r="BQ127" s="112"/>
      <c r="BR127" s="112"/>
      <c r="BS127" s="112"/>
      <c r="BT127" s="112"/>
      <c r="BU127" s="112"/>
      <c r="BV127" s="112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78"/>
    </row>
    <row r="128" spans="2:84" ht="15" customHeight="1" x14ac:dyDescent="0.3">
      <c r="B128" s="90"/>
      <c r="C128" s="212">
        <f t="shared" si="3"/>
        <v>114</v>
      </c>
      <c r="D128" s="212"/>
      <c r="E128" s="212"/>
      <c r="F128" s="245"/>
      <c r="G128" s="212"/>
      <c r="H128" s="212"/>
      <c r="I128" s="212"/>
      <c r="J128" s="249"/>
      <c r="K128" s="249"/>
      <c r="L128" s="251"/>
      <c r="M128" s="245"/>
      <c r="N128" s="217"/>
      <c r="O128" s="212"/>
      <c r="P128" s="247"/>
      <c r="Q128" s="218"/>
      <c r="R128" s="109"/>
      <c r="S128" s="156"/>
      <c r="T128" s="156"/>
      <c r="U128" s="156"/>
      <c r="V128" s="153">
        <f t="shared" si="2"/>
        <v>0</v>
      </c>
      <c r="W128" s="90"/>
      <c r="Y128" s="180">
        <v>0</v>
      </c>
      <c r="Z128" s="180">
        <v>0</v>
      </c>
      <c r="AA128" s="180">
        <v>0</v>
      </c>
      <c r="AB128" s="180">
        <v>0</v>
      </c>
      <c r="AC128" s="180">
        <v>0</v>
      </c>
      <c r="AD128" s="180">
        <v>0</v>
      </c>
      <c r="AE128" s="180">
        <v>0</v>
      </c>
      <c r="AF128" s="180">
        <v>0</v>
      </c>
      <c r="AG128" s="180">
        <v>0</v>
      </c>
      <c r="AH128" s="180">
        <v>0</v>
      </c>
      <c r="AI128" s="180">
        <v>0</v>
      </c>
      <c r="AJ128" s="180">
        <v>0</v>
      </c>
      <c r="AK128" s="180">
        <v>0</v>
      </c>
      <c r="AL128" s="180">
        <v>0</v>
      </c>
      <c r="AM128" s="180">
        <v>0</v>
      </c>
      <c r="AN128" s="180">
        <v>0</v>
      </c>
      <c r="AO128" s="180">
        <v>0</v>
      </c>
      <c r="AP128" s="180">
        <v>0</v>
      </c>
      <c r="AQ128" s="180">
        <v>0</v>
      </c>
      <c r="AR128" s="180">
        <v>0</v>
      </c>
      <c r="AS128" s="180">
        <v>0</v>
      </c>
      <c r="AT128" s="180">
        <v>0</v>
      </c>
      <c r="AU128" s="180">
        <v>0</v>
      </c>
      <c r="AV128" s="180">
        <v>0</v>
      </c>
      <c r="AW128" s="180">
        <v>0</v>
      </c>
      <c r="AX128" s="180">
        <v>0</v>
      </c>
      <c r="AY128" s="90"/>
      <c r="AZ128" s="180">
        <v>0</v>
      </c>
      <c r="BA128" s="180">
        <v>0</v>
      </c>
      <c r="BB128" s="180">
        <v>0</v>
      </c>
      <c r="BC128" s="180">
        <v>0</v>
      </c>
      <c r="BD128" s="180">
        <v>0</v>
      </c>
      <c r="BE128" s="180">
        <v>0</v>
      </c>
      <c r="BF128" s="180">
        <v>0</v>
      </c>
      <c r="BG128" s="181"/>
      <c r="BH128" s="90"/>
      <c r="BI128" s="180">
        <v>0</v>
      </c>
      <c r="BJ128" s="180">
        <v>0</v>
      </c>
      <c r="BK128" s="180">
        <v>0</v>
      </c>
      <c r="BL128" s="90"/>
      <c r="BN128" s="90"/>
      <c r="BO128" s="112"/>
      <c r="BP128" s="112"/>
      <c r="BQ128" s="112"/>
      <c r="BR128" s="112"/>
      <c r="BS128" s="112"/>
      <c r="BT128" s="112"/>
      <c r="BU128" s="112"/>
      <c r="BV128" s="112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78"/>
    </row>
    <row r="129" spans="2:84" ht="15" customHeight="1" x14ac:dyDescent="0.3">
      <c r="B129" s="90"/>
      <c r="C129" s="212">
        <f t="shared" si="3"/>
        <v>115</v>
      </c>
      <c r="D129" s="212"/>
      <c r="E129" s="212"/>
      <c r="F129" s="245"/>
      <c r="G129" s="212"/>
      <c r="H129" s="212"/>
      <c r="I129" s="212"/>
      <c r="J129" s="249"/>
      <c r="K129" s="249"/>
      <c r="L129" s="251"/>
      <c r="M129" s="245"/>
      <c r="N129" s="217"/>
      <c r="O129" s="212"/>
      <c r="P129" s="247"/>
      <c r="Q129" s="218"/>
      <c r="R129" s="109"/>
      <c r="S129" s="156"/>
      <c r="T129" s="156"/>
      <c r="U129" s="156"/>
      <c r="V129" s="153">
        <f t="shared" si="2"/>
        <v>0</v>
      </c>
      <c r="W129" s="90"/>
      <c r="Y129" s="180">
        <v>0</v>
      </c>
      <c r="Z129" s="180">
        <v>0</v>
      </c>
      <c r="AA129" s="180">
        <v>0</v>
      </c>
      <c r="AB129" s="180">
        <v>0</v>
      </c>
      <c r="AC129" s="180">
        <v>0</v>
      </c>
      <c r="AD129" s="180">
        <v>0</v>
      </c>
      <c r="AE129" s="180">
        <v>0</v>
      </c>
      <c r="AF129" s="180">
        <v>0</v>
      </c>
      <c r="AG129" s="180">
        <v>0</v>
      </c>
      <c r="AH129" s="180">
        <v>0</v>
      </c>
      <c r="AI129" s="180">
        <v>0</v>
      </c>
      <c r="AJ129" s="180">
        <v>0</v>
      </c>
      <c r="AK129" s="180">
        <v>0</v>
      </c>
      <c r="AL129" s="180">
        <v>0</v>
      </c>
      <c r="AM129" s="180">
        <v>0</v>
      </c>
      <c r="AN129" s="180">
        <v>0</v>
      </c>
      <c r="AO129" s="180">
        <v>0</v>
      </c>
      <c r="AP129" s="180">
        <v>0</v>
      </c>
      <c r="AQ129" s="180">
        <v>0</v>
      </c>
      <c r="AR129" s="180">
        <v>0</v>
      </c>
      <c r="AS129" s="180">
        <v>0</v>
      </c>
      <c r="AT129" s="180">
        <v>0</v>
      </c>
      <c r="AU129" s="180">
        <v>0</v>
      </c>
      <c r="AV129" s="180">
        <v>0</v>
      </c>
      <c r="AW129" s="180">
        <v>0</v>
      </c>
      <c r="AX129" s="180">
        <v>0</v>
      </c>
      <c r="AY129" s="90"/>
      <c r="AZ129" s="180">
        <v>0</v>
      </c>
      <c r="BA129" s="180">
        <v>0</v>
      </c>
      <c r="BB129" s="180">
        <v>0</v>
      </c>
      <c r="BC129" s="180">
        <v>0</v>
      </c>
      <c r="BD129" s="180">
        <v>0</v>
      </c>
      <c r="BE129" s="180">
        <v>0</v>
      </c>
      <c r="BF129" s="180">
        <v>0</v>
      </c>
      <c r="BG129" s="181"/>
      <c r="BH129" s="90"/>
      <c r="BI129" s="180">
        <v>0</v>
      </c>
      <c r="BJ129" s="180">
        <v>0</v>
      </c>
      <c r="BK129" s="180">
        <v>0</v>
      </c>
      <c r="BL129" s="90"/>
      <c r="BN129" s="90"/>
      <c r="BO129" s="112"/>
      <c r="BP129" s="112"/>
      <c r="BQ129" s="112"/>
      <c r="BR129" s="112"/>
      <c r="BS129" s="112"/>
      <c r="BT129" s="112"/>
      <c r="BU129" s="112"/>
      <c r="BV129" s="112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78"/>
    </row>
    <row r="130" spans="2:84" ht="15" customHeight="1" x14ac:dyDescent="0.3">
      <c r="B130" s="90"/>
      <c r="C130" s="212">
        <f t="shared" si="3"/>
        <v>116</v>
      </c>
      <c r="D130" s="212"/>
      <c r="E130" s="212"/>
      <c r="F130" s="245"/>
      <c r="G130" s="212"/>
      <c r="H130" s="212"/>
      <c r="I130" s="212"/>
      <c r="J130" s="249"/>
      <c r="K130" s="249"/>
      <c r="L130" s="251"/>
      <c r="M130" s="245"/>
      <c r="N130" s="217"/>
      <c r="O130" s="212"/>
      <c r="P130" s="247"/>
      <c r="Q130" s="218"/>
      <c r="R130" s="109"/>
      <c r="S130" s="156"/>
      <c r="T130" s="156"/>
      <c r="U130" s="156"/>
      <c r="V130" s="153">
        <f t="shared" si="2"/>
        <v>0</v>
      </c>
      <c r="W130" s="90"/>
      <c r="Y130" s="180">
        <v>0</v>
      </c>
      <c r="Z130" s="180">
        <v>0</v>
      </c>
      <c r="AA130" s="180">
        <v>0</v>
      </c>
      <c r="AB130" s="180">
        <v>0</v>
      </c>
      <c r="AC130" s="180">
        <v>0</v>
      </c>
      <c r="AD130" s="180">
        <v>0</v>
      </c>
      <c r="AE130" s="180">
        <v>0</v>
      </c>
      <c r="AF130" s="180">
        <v>0</v>
      </c>
      <c r="AG130" s="180">
        <v>0</v>
      </c>
      <c r="AH130" s="180">
        <v>0</v>
      </c>
      <c r="AI130" s="180">
        <v>0</v>
      </c>
      <c r="AJ130" s="180">
        <v>0</v>
      </c>
      <c r="AK130" s="180">
        <v>0</v>
      </c>
      <c r="AL130" s="180">
        <v>0</v>
      </c>
      <c r="AM130" s="180">
        <v>0</v>
      </c>
      <c r="AN130" s="180">
        <v>0</v>
      </c>
      <c r="AO130" s="180">
        <v>0</v>
      </c>
      <c r="AP130" s="180">
        <v>0</v>
      </c>
      <c r="AQ130" s="180">
        <v>0</v>
      </c>
      <c r="AR130" s="180">
        <v>0</v>
      </c>
      <c r="AS130" s="180">
        <v>0</v>
      </c>
      <c r="AT130" s="180">
        <v>0</v>
      </c>
      <c r="AU130" s="180">
        <v>0</v>
      </c>
      <c r="AV130" s="180">
        <v>0</v>
      </c>
      <c r="AW130" s="180">
        <v>0</v>
      </c>
      <c r="AX130" s="180">
        <v>0</v>
      </c>
      <c r="AY130" s="90"/>
      <c r="AZ130" s="180">
        <v>0</v>
      </c>
      <c r="BA130" s="180">
        <v>0</v>
      </c>
      <c r="BB130" s="180">
        <v>0</v>
      </c>
      <c r="BC130" s="180">
        <v>0</v>
      </c>
      <c r="BD130" s="180">
        <v>0</v>
      </c>
      <c r="BE130" s="180">
        <v>0</v>
      </c>
      <c r="BF130" s="180">
        <v>0</v>
      </c>
      <c r="BG130" s="181"/>
      <c r="BH130" s="90"/>
      <c r="BI130" s="180">
        <v>0</v>
      </c>
      <c r="BJ130" s="180">
        <v>0</v>
      </c>
      <c r="BK130" s="180">
        <v>0</v>
      </c>
      <c r="BL130" s="90"/>
      <c r="BN130" s="90"/>
      <c r="BO130" s="112"/>
      <c r="BP130" s="112"/>
      <c r="BQ130" s="112"/>
      <c r="BR130" s="112"/>
      <c r="BS130" s="112"/>
      <c r="BT130" s="112"/>
      <c r="BU130" s="112"/>
      <c r="BV130" s="112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78"/>
    </row>
    <row r="131" spans="2:84" ht="15" customHeight="1" x14ac:dyDescent="0.3">
      <c r="B131" s="90"/>
      <c r="C131" s="212">
        <f t="shared" si="3"/>
        <v>117</v>
      </c>
      <c r="D131" s="212"/>
      <c r="E131" s="212"/>
      <c r="F131" s="245"/>
      <c r="G131" s="212"/>
      <c r="H131" s="212"/>
      <c r="I131" s="212"/>
      <c r="J131" s="249"/>
      <c r="K131" s="249"/>
      <c r="L131" s="251"/>
      <c r="M131" s="245"/>
      <c r="N131" s="217"/>
      <c r="O131" s="212"/>
      <c r="P131" s="247"/>
      <c r="Q131" s="218"/>
      <c r="R131" s="109"/>
      <c r="S131" s="156"/>
      <c r="T131" s="156"/>
      <c r="U131" s="156"/>
      <c r="V131" s="153">
        <f t="shared" si="2"/>
        <v>0</v>
      </c>
      <c r="W131" s="90"/>
      <c r="Y131" s="180">
        <v>0</v>
      </c>
      <c r="Z131" s="180">
        <v>0</v>
      </c>
      <c r="AA131" s="180">
        <v>0</v>
      </c>
      <c r="AB131" s="180">
        <v>0</v>
      </c>
      <c r="AC131" s="180">
        <v>0</v>
      </c>
      <c r="AD131" s="180">
        <v>0</v>
      </c>
      <c r="AE131" s="180">
        <v>0</v>
      </c>
      <c r="AF131" s="180">
        <v>0</v>
      </c>
      <c r="AG131" s="180">
        <v>0</v>
      </c>
      <c r="AH131" s="180">
        <v>0</v>
      </c>
      <c r="AI131" s="180">
        <v>0</v>
      </c>
      <c r="AJ131" s="180">
        <v>0</v>
      </c>
      <c r="AK131" s="180">
        <v>0</v>
      </c>
      <c r="AL131" s="180">
        <v>0</v>
      </c>
      <c r="AM131" s="180">
        <v>0</v>
      </c>
      <c r="AN131" s="180">
        <v>0</v>
      </c>
      <c r="AO131" s="180">
        <v>0</v>
      </c>
      <c r="AP131" s="180">
        <v>0</v>
      </c>
      <c r="AQ131" s="180">
        <v>0</v>
      </c>
      <c r="AR131" s="180">
        <v>0</v>
      </c>
      <c r="AS131" s="180">
        <v>0</v>
      </c>
      <c r="AT131" s="180">
        <v>0</v>
      </c>
      <c r="AU131" s="180">
        <v>0</v>
      </c>
      <c r="AV131" s="180">
        <v>0</v>
      </c>
      <c r="AW131" s="180">
        <v>0</v>
      </c>
      <c r="AX131" s="180">
        <v>0</v>
      </c>
      <c r="AY131" s="90"/>
      <c r="AZ131" s="180">
        <v>0</v>
      </c>
      <c r="BA131" s="180">
        <v>0</v>
      </c>
      <c r="BB131" s="180">
        <v>0</v>
      </c>
      <c r="BC131" s="180">
        <v>0</v>
      </c>
      <c r="BD131" s="180">
        <v>0</v>
      </c>
      <c r="BE131" s="180">
        <v>0</v>
      </c>
      <c r="BF131" s="180">
        <v>0</v>
      </c>
      <c r="BG131" s="181"/>
      <c r="BH131" s="90"/>
      <c r="BI131" s="180">
        <v>0</v>
      </c>
      <c r="BJ131" s="180">
        <v>0</v>
      </c>
      <c r="BK131" s="180">
        <v>0</v>
      </c>
      <c r="BL131" s="90"/>
      <c r="BN131" s="90"/>
      <c r="BO131" s="112"/>
      <c r="BP131" s="112"/>
      <c r="BQ131" s="112"/>
      <c r="BR131" s="112"/>
      <c r="BS131" s="112"/>
      <c r="BT131" s="112"/>
      <c r="BU131" s="112"/>
      <c r="BV131" s="112"/>
      <c r="BW131" s="112"/>
      <c r="BX131" s="112"/>
      <c r="BY131" s="112"/>
      <c r="BZ131" s="112"/>
      <c r="CA131" s="112"/>
      <c r="CB131" s="112"/>
      <c r="CC131" s="112"/>
      <c r="CD131" s="112"/>
      <c r="CE131" s="112"/>
      <c r="CF131" s="178"/>
    </row>
    <row r="132" spans="2:84" ht="15" customHeight="1" x14ac:dyDescent="0.3">
      <c r="B132" s="90"/>
      <c r="C132" s="212">
        <f t="shared" si="3"/>
        <v>118</v>
      </c>
      <c r="D132" s="212"/>
      <c r="E132" s="212"/>
      <c r="F132" s="245"/>
      <c r="G132" s="212"/>
      <c r="H132" s="212"/>
      <c r="I132" s="212"/>
      <c r="J132" s="249"/>
      <c r="K132" s="249"/>
      <c r="L132" s="251"/>
      <c r="M132" s="245"/>
      <c r="N132" s="217"/>
      <c r="O132" s="212"/>
      <c r="P132" s="247"/>
      <c r="Q132" s="218"/>
      <c r="R132" s="109"/>
      <c r="S132" s="156"/>
      <c r="T132" s="156"/>
      <c r="U132" s="156"/>
      <c r="V132" s="153">
        <f t="shared" si="2"/>
        <v>0</v>
      </c>
      <c r="W132" s="90"/>
      <c r="Y132" s="180">
        <v>0</v>
      </c>
      <c r="Z132" s="180">
        <v>0</v>
      </c>
      <c r="AA132" s="180">
        <v>0</v>
      </c>
      <c r="AB132" s="180">
        <v>0</v>
      </c>
      <c r="AC132" s="180">
        <v>0</v>
      </c>
      <c r="AD132" s="180">
        <v>0</v>
      </c>
      <c r="AE132" s="180">
        <v>0</v>
      </c>
      <c r="AF132" s="180">
        <v>0</v>
      </c>
      <c r="AG132" s="180">
        <v>0</v>
      </c>
      <c r="AH132" s="180">
        <v>0</v>
      </c>
      <c r="AI132" s="180">
        <v>0</v>
      </c>
      <c r="AJ132" s="180">
        <v>0</v>
      </c>
      <c r="AK132" s="180">
        <v>0</v>
      </c>
      <c r="AL132" s="180">
        <v>0</v>
      </c>
      <c r="AM132" s="180">
        <v>0</v>
      </c>
      <c r="AN132" s="180">
        <v>0</v>
      </c>
      <c r="AO132" s="180">
        <v>0</v>
      </c>
      <c r="AP132" s="180">
        <v>0</v>
      </c>
      <c r="AQ132" s="180">
        <v>0</v>
      </c>
      <c r="AR132" s="180">
        <v>0</v>
      </c>
      <c r="AS132" s="180">
        <v>0</v>
      </c>
      <c r="AT132" s="180">
        <v>0</v>
      </c>
      <c r="AU132" s="180">
        <v>0</v>
      </c>
      <c r="AV132" s="180">
        <v>0</v>
      </c>
      <c r="AW132" s="180">
        <v>0</v>
      </c>
      <c r="AX132" s="180">
        <v>0</v>
      </c>
      <c r="AY132" s="90"/>
      <c r="AZ132" s="180">
        <v>0</v>
      </c>
      <c r="BA132" s="180">
        <v>0</v>
      </c>
      <c r="BB132" s="180">
        <v>0</v>
      </c>
      <c r="BC132" s="180">
        <v>0</v>
      </c>
      <c r="BD132" s="180">
        <v>0</v>
      </c>
      <c r="BE132" s="180">
        <v>0</v>
      </c>
      <c r="BF132" s="180">
        <v>0</v>
      </c>
      <c r="BG132" s="181"/>
      <c r="BH132" s="90"/>
      <c r="BI132" s="180">
        <v>0</v>
      </c>
      <c r="BJ132" s="180">
        <v>0</v>
      </c>
      <c r="BK132" s="180">
        <v>0</v>
      </c>
      <c r="BL132" s="90"/>
      <c r="BN132" s="90"/>
      <c r="BO132" s="112"/>
      <c r="BP132" s="112"/>
      <c r="BQ132" s="112"/>
      <c r="BR132" s="112"/>
      <c r="BS132" s="112"/>
      <c r="BT132" s="112"/>
      <c r="BU132" s="112"/>
      <c r="BV132" s="112"/>
      <c r="BW132" s="112"/>
      <c r="BX132" s="112"/>
      <c r="BY132" s="112"/>
      <c r="BZ132" s="112"/>
      <c r="CA132" s="112"/>
      <c r="CB132" s="112"/>
      <c r="CC132" s="112"/>
      <c r="CD132" s="112"/>
      <c r="CE132" s="112"/>
      <c r="CF132" s="178"/>
    </row>
    <row r="133" spans="2:84" ht="15" customHeight="1" x14ac:dyDescent="0.3">
      <c r="B133" s="90"/>
      <c r="C133" s="212">
        <f t="shared" si="3"/>
        <v>119</v>
      </c>
      <c r="D133" s="212"/>
      <c r="E133" s="212"/>
      <c r="F133" s="245"/>
      <c r="G133" s="212"/>
      <c r="H133" s="212"/>
      <c r="I133" s="212"/>
      <c r="J133" s="249"/>
      <c r="K133" s="249"/>
      <c r="L133" s="251"/>
      <c r="M133" s="245"/>
      <c r="N133" s="217"/>
      <c r="O133" s="212"/>
      <c r="P133" s="247"/>
      <c r="Q133" s="218"/>
      <c r="R133" s="109"/>
      <c r="S133" s="156"/>
      <c r="T133" s="156"/>
      <c r="U133" s="156"/>
      <c r="V133" s="153">
        <f t="shared" si="2"/>
        <v>0</v>
      </c>
      <c r="W133" s="90"/>
      <c r="Y133" s="180">
        <v>0</v>
      </c>
      <c r="Z133" s="180">
        <v>0</v>
      </c>
      <c r="AA133" s="180">
        <v>0</v>
      </c>
      <c r="AB133" s="180">
        <v>0</v>
      </c>
      <c r="AC133" s="180">
        <v>0</v>
      </c>
      <c r="AD133" s="180">
        <v>0</v>
      </c>
      <c r="AE133" s="180">
        <v>0</v>
      </c>
      <c r="AF133" s="180">
        <v>0</v>
      </c>
      <c r="AG133" s="180">
        <v>0</v>
      </c>
      <c r="AH133" s="180">
        <v>0</v>
      </c>
      <c r="AI133" s="180">
        <v>0</v>
      </c>
      <c r="AJ133" s="180">
        <v>0</v>
      </c>
      <c r="AK133" s="180">
        <v>0</v>
      </c>
      <c r="AL133" s="180">
        <v>0</v>
      </c>
      <c r="AM133" s="180">
        <v>0</v>
      </c>
      <c r="AN133" s="180">
        <v>0</v>
      </c>
      <c r="AO133" s="180">
        <v>0</v>
      </c>
      <c r="AP133" s="180">
        <v>0</v>
      </c>
      <c r="AQ133" s="180">
        <v>0</v>
      </c>
      <c r="AR133" s="180">
        <v>0</v>
      </c>
      <c r="AS133" s="180">
        <v>0</v>
      </c>
      <c r="AT133" s="180">
        <v>0</v>
      </c>
      <c r="AU133" s="180">
        <v>0</v>
      </c>
      <c r="AV133" s="180">
        <v>0</v>
      </c>
      <c r="AW133" s="180">
        <v>0</v>
      </c>
      <c r="AX133" s="180">
        <v>0</v>
      </c>
      <c r="AY133" s="90"/>
      <c r="AZ133" s="180">
        <v>0</v>
      </c>
      <c r="BA133" s="180">
        <v>0</v>
      </c>
      <c r="BB133" s="180">
        <v>0</v>
      </c>
      <c r="BC133" s="180">
        <v>0</v>
      </c>
      <c r="BD133" s="180">
        <v>0</v>
      </c>
      <c r="BE133" s="180">
        <v>0</v>
      </c>
      <c r="BF133" s="180">
        <v>0</v>
      </c>
      <c r="BG133" s="181"/>
      <c r="BH133" s="90"/>
      <c r="BI133" s="180">
        <v>0</v>
      </c>
      <c r="BJ133" s="180">
        <v>0</v>
      </c>
      <c r="BK133" s="180">
        <v>0</v>
      </c>
      <c r="BL133" s="90"/>
      <c r="BN133" s="90"/>
      <c r="BO133" s="112"/>
      <c r="BP133" s="112"/>
      <c r="BQ133" s="112"/>
      <c r="BR133" s="112"/>
      <c r="BS133" s="112"/>
      <c r="BT133" s="112"/>
      <c r="BU133" s="112"/>
      <c r="BV133" s="112"/>
      <c r="BW133" s="112"/>
      <c r="BX133" s="112"/>
      <c r="BY133" s="112"/>
      <c r="BZ133" s="112"/>
      <c r="CA133" s="112"/>
      <c r="CB133" s="112"/>
      <c r="CC133" s="112"/>
      <c r="CD133" s="112"/>
      <c r="CE133" s="112"/>
      <c r="CF133" s="178"/>
    </row>
    <row r="134" spans="2:84" ht="15" customHeight="1" x14ac:dyDescent="0.3">
      <c r="B134" s="90"/>
      <c r="C134" s="212">
        <f t="shared" si="3"/>
        <v>120</v>
      </c>
      <c r="D134" s="212"/>
      <c r="E134" s="212"/>
      <c r="F134" s="245"/>
      <c r="G134" s="212"/>
      <c r="H134" s="212"/>
      <c r="I134" s="212"/>
      <c r="J134" s="249"/>
      <c r="K134" s="249"/>
      <c r="L134" s="251"/>
      <c r="M134" s="245"/>
      <c r="N134" s="217"/>
      <c r="O134" s="212"/>
      <c r="P134" s="247"/>
      <c r="Q134" s="218"/>
      <c r="R134" s="109"/>
      <c r="S134" s="156"/>
      <c r="T134" s="156"/>
      <c r="U134" s="156"/>
      <c r="V134" s="153">
        <f t="shared" si="2"/>
        <v>0</v>
      </c>
      <c r="W134" s="90"/>
      <c r="Y134" s="180">
        <v>0</v>
      </c>
      <c r="Z134" s="180">
        <v>0</v>
      </c>
      <c r="AA134" s="180">
        <v>0</v>
      </c>
      <c r="AB134" s="180">
        <v>0</v>
      </c>
      <c r="AC134" s="180">
        <v>0</v>
      </c>
      <c r="AD134" s="180">
        <v>0</v>
      </c>
      <c r="AE134" s="180">
        <v>0</v>
      </c>
      <c r="AF134" s="180">
        <v>0</v>
      </c>
      <c r="AG134" s="180">
        <v>0</v>
      </c>
      <c r="AH134" s="180">
        <v>0</v>
      </c>
      <c r="AI134" s="180">
        <v>0</v>
      </c>
      <c r="AJ134" s="180">
        <v>0</v>
      </c>
      <c r="AK134" s="180">
        <v>0</v>
      </c>
      <c r="AL134" s="180">
        <v>0</v>
      </c>
      <c r="AM134" s="180">
        <v>0</v>
      </c>
      <c r="AN134" s="180">
        <v>0</v>
      </c>
      <c r="AO134" s="180">
        <v>0</v>
      </c>
      <c r="AP134" s="180">
        <v>0</v>
      </c>
      <c r="AQ134" s="180">
        <v>0</v>
      </c>
      <c r="AR134" s="180">
        <v>0</v>
      </c>
      <c r="AS134" s="180">
        <v>0</v>
      </c>
      <c r="AT134" s="180">
        <v>0</v>
      </c>
      <c r="AU134" s="180">
        <v>0</v>
      </c>
      <c r="AV134" s="180">
        <v>0</v>
      </c>
      <c r="AW134" s="180">
        <v>0</v>
      </c>
      <c r="AX134" s="180">
        <v>0</v>
      </c>
      <c r="AY134" s="90"/>
      <c r="AZ134" s="180">
        <v>0</v>
      </c>
      <c r="BA134" s="180">
        <v>0</v>
      </c>
      <c r="BB134" s="180">
        <v>0</v>
      </c>
      <c r="BC134" s="180">
        <v>0</v>
      </c>
      <c r="BD134" s="180">
        <v>0</v>
      </c>
      <c r="BE134" s="180">
        <v>0</v>
      </c>
      <c r="BF134" s="180">
        <v>0</v>
      </c>
      <c r="BG134" s="181"/>
      <c r="BH134" s="90"/>
      <c r="BI134" s="180">
        <v>0</v>
      </c>
      <c r="BJ134" s="180">
        <v>0</v>
      </c>
      <c r="BK134" s="180">
        <v>0</v>
      </c>
      <c r="BL134" s="90"/>
      <c r="BN134" s="90"/>
      <c r="BO134" s="112"/>
      <c r="BP134" s="112"/>
      <c r="BQ134" s="112"/>
      <c r="BR134" s="112"/>
      <c r="BS134" s="112"/>
      <c r="BT134" s="112"/>
      <c r="BU134" s="112"/>
      <c r="BV134" s="112"/>
      <c r="BW134" s="112"/>
      <c r="BX134" s="112"/>
      <c r="BY134" s="112"/>
      <c r="BZ134" s="112"/>
      <c r="CA134" s="112"/>
      <c r="CB134" s="112"/>
      <c r="CC134" s="112"/>
      <c r="CD134" s="112"/>
      <c r="CE134" s="112"/>
      <c r="CF134" s="178"/>
    </row>
    <row r="135" spans="2:84" ht="15" customHeight="1" x14ac:dyDescent="0.3">
      <c r="B135" s="90"/>
      <c r="C135" s="212">
        <f t="shared" si="3"/>
        <v>121</v>
      </c>
      <c r="D135" s="212"/>
      <c r="E135" s="212"/>
      <c r="F135" s="245"/>
      <c r="G135" s="212"/>
      <c r="H135" s="212"/>
      <c r="I135" s="212"/>
      <c r="J135" s="249"/>
      <c r="K135" s="249"/>
      <c r="L135" s="251"/>
      <c r="M135" s="245"/>
      <c r="N135" s="217"/>
      <c r="O135" s="212"/>
      <c r="P135" s="247"/>
      <c r="Q135" s="218"/>
      <c r="R135" s="109"/>
      <c r="S135" s="156"/>
      <c r="T135" s="156"/>
      <c r="U135" s="156"/>
      <c r="V135" s="153">
        <f t="shared" si="2"/>
        <v>0</v>
      </c>
      <c r="W135" s="90"/>
      <c r="Y135" s="180">
        <v>0</v>
      </c>
      <c r="Z135" s="180">
        <v>0</v>
      </c>
      <c r="AA135" s="180">
        <v>0</v>
      </c>
      <c r="AB135" s="180">
        <v>0</v>
      </c>
      <c r="AC135" s="180">
        <v>0</v>
      </c>
      <c r="AD135" s="180">
        <v>0</v>
      </c>
      <c r="AE135" s="180">
        <v>0</v>
      </c>
      <c r="AF135" s="180">
        <v>0</v>
      </c>
      <c r="AG135" s="180">
        <v>0</v>
      </c>
      <c r="AH135" s="180">
        <v>0</v>
      </c>
      <c r="AI135" s="180">
        <v>0</v>
      </c>
      <c r="AJ135" s="180">
        <v>0</v>
      </c>
      <c r="AK135" s="180">
        <v>0</v>
      </c>
      <c r="AL135" s="180">
        <v>0</v>
      </c>
      <c r="AM135" s="180">
        <v>0</v>
      </c>
      <c r="AN135" s="180">
        <v>0</v>
      </c>
      <c r="AO135" s="180">
        <v>0</v>
      </c>
      <c r="AP135" s="180">
        <v>0</v>
      </c>
      <c r="AQ135" s="180">
        <v>0</v>
      </c>
      <c r="AR135" s="180">
        <v>0</v>
      </c>
      <c r="AS135" s="180">
        <v>0</v>
      </c>
      <c r="AT135" s="180">
        <v>0</v>
      </c>
      <c r="AU135" s="180">
        <v>0</v>
      </c>
      <c r="AV135" s="180">
        <v>0</v>
      </c>
      <c r="AW135" s="180">
        <v>0</v>
      </c>
      <c r="AX135" s="180">
        <v>0</v>
      </c>
      <c r="AY135" s="90"/>
      <c r="AZ135" s="180">
        <v>0</v>
      </c>
      <c r="BA135" s="180">
        <v>0</v>
      </c>
      <c r="BB135" s="180">
        <v>0</v>
      </c>
      <c r="BC135" s="180">
        <v>0</v>
      </c>
      <c r="BD135" s="180">
        <v>0</v>
      </c>
      <c r="BE135" s="180">
        <v>0</v>
      </c>
      <c r="BF135" s="180">
        <v>0</v>
      </c>
      <c r="BG135" s="181"/>
      <c r="BH135" s="90"/>
      <c r="BI135" s="180">
        <v>0</v>
      </c>
      <c r="BJ135" s="180">
        <v>0</v>
      </c>
      <c r="BK135" s="180">
        <v>0</v>
      </c>
      <c r="BL135" s="90"/>
      <c r="BN135" s="90"/>
      <c r="BO135" s="112"/>
      <c r="BP135" s="112"/>
      <c r="BQ135" s="112"/>
      <c r="BR135" s="112"/>
      <c r="BS135" s="112"/>
      <c r="BT135" s="112"/>
      <c r="BU135" s="112"/>
      <c r="BV135" s="112"/>
      <c r="BW135" s="112"/>
      <c r="BX135" s="112"/>
      <c r="BY135" s="112"/>
      <c r="BZ135" s="112"/>
      <c r="CA135" s="112"/>
      <c r="CB135" s="112"/>
      <c r="CC135" s="112"/>
      <c r="CD135" s="112"/>
      <c r="CE135" s="112"/>
      <c r="CF135" s="178"/>
    </row>
    <row r="136" spans="2:84" ht="15" customHeight="1" x14ac:dyDescent="0.3">
      <c r="B136" s="90"/>
      <c r="C136" s="212">
        <f t="shared" si="3"/>
        <v>122</v>
      </c>
      <c r="D136" s="212"/>
      <c r="E136" s="212"/>
      <c r="F136" s="245"/>
      <c r="G136" s="212"/>
      <c r="H136" s="212"/>
      <c r="I136" s="212"/>
      <c r="J136" s="249"/>
      <c r="K136" s="249"/>
      <c r="L136" s="251"/>
      <c r="M136" s="245"/>
      <c r="N136" s="217"/>
      <c r="O136" s="212"/>
      <c r="P136" s="218"/>
      <c r="Q136" s="218"/>
      <c r="R136" s="109"/>
      <c r="S136" s="156"/>
      <c r="T136" s="156"/>
      <c r="U136" s="156"/>
      <c r="V136" s="153">
        <f t="shared" si="2"/>
        <v>0</v>
      </c>
      <c r="W136" s="90"/>
      <c r="Y136" s="180">
        <v>0</v>
      </c>
      <c r="Z136" s="180">
        <v>0</v>
      </c>
      <c r="AA136" s="180">
        <v>0</v>
      </c>
      <c r="AB136" s="180">
        <v>0</v>
      </c>
      <c r="AC136" s="180">
        <v>0</v>
      </c>
      <c r="AD136" s="180">
        <v>0</v>
      </c>
      <c r="AE136" s="180">
        <v>0</v>
      </c>
      <c r="AF136" s="180">
        <v>0</v>
      </c>
      <c r="AG136" s="180">
        <v>0</v>
      </c>
      <c r="AH136" s="180">
        <v>0</v>
      </c>
      <c r="AI136" s="180">
        <v>0</v>
      </c>
      <c r="AJ136" s="180">
        <v>0</v>
      </c>
      <c r="AK136" s="180">
        <v>0</v>
      </c>
      <c r="AL136" s="180">
        <v>0</v>
      </c>
      <c r="AM136" s="180">
        <v>0</v>
      </c>
      <c r="AN136" s="180">
        <v>0</v>
      </c>
      <c r="AO136" s="180">
        <v>0</v>
      </c>
      <c r="AP136" s="180">
        <v>0</v>
      </c>
      <c r="AQ136" s="180">
        <v>0</v>
      </c>
      <c r="AR136" s="180">
        <v>0</v>
      </c>
      <c r="AS136" s="180">
        <v>0</v>
      </c>
      <c r="AT136" s="180">
        <v>0</v>
      </c>
      <c r="AU136" s="180">
        <v>0</v>
      </c>
      <c r="AV136" s="180">
        <v>0</v>
      </c>
      <c r="AW136" s="180">
        <v>0</v>
      </c>
      <c r="AX136" s="180">
        <v>0</v>
      </c>
      <c r="AY136" s="90"/>
      <c r="AZ136" s="180">
        <v>0</v>
      </c>
      <c r="BA136" s="180">
        <v>0</v>
      </c>
      <c r="BB136" s="180">
        <v>0</v>
      </c>
      <c r="BC136" s="180">
        <v>0</v>
      </c>
      <c r="BD136" s="180">
        <v>0</v>
      </c>
      <c r="BE136" s="180">
        <v>0</v>
      </c>
      <c r="BF136" s="180">
        <v>0</v>
      </c>
      <c r="BG136" s="181"/>
      <c r="BH136" s="90"/>
      <c r="BI136" s="180">
        <v>0</v>
      </c>
      <c r="BJ136" s="180">
        <v>0</v>
      </c>
      <c r="BK136" s="180">
        <v>0</v>
      </c>
      <c r="BL136" s="90"/>
      <c r="BN136" s="90"/>
      <c r="BO136" s="112"/>
      <c r="BP136" s="112"/>
      <c r="BQ136" s="112"/>
      <c r="BR136" s="112"/>
      <c r="BS136" s="112"/>
      <c r="BT136" s="112"/>
      <c r="BU136" s="112"/>
      <c r="BV136" s="112"/>
      <c r="BW136" s="112"/>
      <c r="BX136" s="112"/>
      <c r="BY136" s="112"/>
      <c r="BZ136" s="112"/>
      <c r="CA136" s="112"/>
      <c r="CB136" s="112"/>
      <c r="CC136" s="112"/>
      <c r="CD136" s="112"/>
      <c r="CE136" s="112"/>
      <c r="CF136" s="178"/>
    </row>
    <row r="137" spans="2:84" ht="15" customHeight="1" x14ac:dyDescent="0.3">
      <c r="B137" s="90"/>
      <c r="C137" s="212">
        <f t="shared" si="3"/>
        <v>123</v>
      </c>
      <c r="D137" s="212"/>
      <c r="E137" s="212"/>
      <c r="F137" s="245"/>
      <c r="G137" s="212"/>
      <c r="H137" s="212"/>
      <c r="I137" s="212"/>
      <c r="J137" s="249"/>
      <c r="K137" s="249"/>
      <c r="L137" s="251"/>
      <c r="M137" s="245"/>
      <c r="N137" s="217"/>
      <c r="O137" s="212"/>
      <c r="P137" s="247"/>
      <c r="Q137" s="218"/>
      <c r="R137" s="109"/>
      <c r="S137" s="156"/>
      <c r="T137" s="156"/>
      <c r="U137" s="156"/>
      <c r="V137" s="153">
        <f t="shared" si="2"/>
        <v>0</v>
      </c>
      <c r="W137" s="90"/>
      <c r="Y137" s="180">
        <v>0</v>
      </c>
      <c r="Z137" s="180">
        <v>0</v>
      </c>
      <c r="AA137" s="180">
        <v>0</v>
      </c>
      <c r="AB137" s="180">
        <v>0</v>
      </c>
      <c r="AC137" s="180">
        <v>0</v>
      </c>
      <c r="AD137" s="180">
        <v>0</v>
      </c>
      <c r="AE137" s="180">
        <v>0</v>
      </c>
      <c r="AF137" s="180">
        <v>0</v>
      </c>
      <c r="AG137" s="180">
        <v>0</v>
      </c>
      <c r="AH137" s="180">
        <v>0</v>
      </c>
      <c r="AI137" s="180">
        <v>0</v>
      </c>
      <c r="AJ137" s="180">
        <v>0</v>
      </c>
      <c r="AK137" s="180">
        <v>0</v>
      </c>
      <c r="AL137" s="180">
        <v>0</v>
      </c>
      <c r="AM137" s="180">
        <v>0</v>
      </c>
      <c r="AN137" s="180">
        <v>0</v>
      </c>
      <c r="AO137" s="180">
        <v>0</v>
      </c>
      <c r="AP137" s="180">
        <v>0</v>
      </c>
      <c r="AQ137" s="180">
        <v>0</v>
      </c>
      <c r="AR137" s="180">
        <v>0</v>
      </c>
      <c r="AS137" s="180">
        <v>0</v>
      </c>
      <c r="AT137" s="180">
        <v>0</v>
      </c>
      <c r="AU137" s="180">
        <v>0</v>
      </c>
      <c r="AV137" s="180">
        <v>0</v>
      </c>
      <c r="AW137" s="180">
        <v>0</v>
      </c>
      <c r="AX137" s="180">
        <v>0</v>
      </c>
      <c r="AY137" s="90"/>
      <c r="AZ137" s="180">
        <v>0</v>
      </c>
      <c r="BA137" s="180">
        <v>0</v>
      </c>
      <c r="BB137" s="180">
        <v>0</v>
      </c>
      <c r="BC137" s="180">
        <v>0</v>
      </c>
      <c r="BD137" s="180">
        <v>0</v>
      </c>
      <c r="BE137" s="180">
        <v>0</v>
      </c>
      <c r="BF137" s="180">
        <v>0</v>
      </c>
      <c r="BG137" s="181"/>
      <c r="BH137" s="90"/>
      <c r="BI137" s="180">
        <v>0</v>
      </c>
      <c r="BJ137" s="180">
        <v>0</v>
      </c>
      <c r="BK137" s="180">
        <v>0</v>
      </c>
      <c r="BL137" s="90"/>
      <c r="BN137" s="90"/>
      <c r="BO137" s="112"/>
      <c r="BP137" s="112"/>
      <c r="BQ137" s="112"/>
      <c r="BR137" s="112"/>
      <c r="BS137" s="112"/>
      <c r="BT137" s="112"/>
      <c r="BU137" s="112"/>
      <c r="BV137" s="112"/>
      <c r="BW137" s="112"/>
      <c r="BX137" s="112"/>
      <c r="BY137" s="112"/>
      <c r="BZ137" s="112"/>
      <c r="CA137" s="112"/>
      <c r="CB137" s="112"/>
      <c r="CC137" s="112"/>
      <c r="CD137" s="112"/>
      <c r="CE137" s="112"/>
      <c r="CF137" s="178"/>
    </row>
    <row r="138" spans="2:84" ht="15" customHeight="1" x14ac:dyDescent="0.3">
      <c r="B138" s="90"/>
      <c r="C138" s="212">
        <f t="shared" si="3"/>
        <v>124</v>
      </c>
      <c r="D138" s="212"/>
      <c r="E138" s="212"/>
      <c r="F138" s="245"/>
      <c r="G138" s="212"/>
      <c r="H138" s="212"/>
      <c r="I138" s="212"/>
      <c r="J138" s="249"/>
      <c r="K138" s="249"/>
      <c r="L138" s="251"/>
      <c r="M138" s="245"/>
      <c r="N138" s="217"/>
      <c r="O138" s="212"/>
      <c r="P138" s="247"/>
      <c r="Q138" s="218"/>
      <c r="R138" s="109"/>
      <c r="S138" s="156"/>
      <c r="T138" s="156"/>
      <c r="U138" s="156"/>
      <c r="V138" s="153">
        <f t="shared" si="2"/>
        <v>0</v>
      </c>
      <c r="W138" s="90"/>
      <c r="Y138" s="180">
        <v>0</v>
      </c>
      <c r="Z138" s="180">
        <v>0</v>
      </c>
      <c r="AA138" s="180">
        <v>0</v>
      </c>
      <c r="AB138" s="180">
        <v>0</v>
      </c>
      <c r="AC138" s="180">
        <v>0</v>
      </c>
      <c r="AD138" s="180">
        <v>0</v>
      </c>
      <c r="AE138" s="180">
        <v>0</v>
      </c>
      <c r="AF138" s="180">
        <v>0</v>
      </c>
      <c r="AG138" s="180">
        <v>0</v>
      </c>
      <c r="AH138" s="180">
        <v>0</v>
      </c>
      <c r="AI138" s="180">
        <v>0</v>
      </c>
      <c r="AJ138" s="180">
        <v>0</v>
      </c>
      <c r="AK138" s="180">
        <v>0</v>
      </c>
      <c r="AL138" s="180">
        <v>0</v>
      </c>
      <c r="AM138" s="180">
        <v>0</v>
      </c>
      <c r="AN138" s="180">
        <v>0</v>
      </c>
      <c r="AO138" s="180">
        <v>0</v>
      </c>
      <c r="AP138" s="180">
        <v>0</v>
      </c>
      <c r="AQ138" s="180">
        <v>0</v>
      </c>
      <c r="AR138" s="180">
        <v>0</v>
      </c>
      <c r="AS138" s="180">
        <v>0</v>
      </c>
      <c r="AT138" s="180">
        <v>0</v>
      </c>
      <c r="AU138" s="180">
        <v>0</v>
      </c>
      <c r="AV138" s="180">
        <v>0</v>
      </c>
      <c r="AW138" s="180">
        <v>0</v>
      </c>
      <c r="AX138" s="180">
        <v>0</v>
      </c>
      <c r="AY138" s="90"/>
      <c r="AZ138" s="180">
        <v>0</v>
      </c>
      <c r="BA138" s="180">
        <v>0</v>
      </c>
      <c r="BB138" s="180">
        <v>0</v>
      </c>
      <c r="BC138" s="180">
        <v>0</v>
      </c>
      <c r="BD138" s="180">
        <v>0</v>
      </c>
      <c r="BE138" s="180">
        <v>0</v>
      </c>
      <c r="BF138" s="180">
        <v>0</v>
      </c>
      <c r="BG138" s="181"/>
      <c r="BH138" s="90"/>
      <c r="BI138" s="180">
        <v>0</v>
      </c>
      <c r="BJ138" s="180">
        <v>0</v>
      </c>
      <c r="BK138" s="180">
        <v>0</v>
      </c>
      <c r="BL138" s="90"/>
      <c r="BN138" s="90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78"/>
    </row>
    <row r="139" spans="2:84" ht="15" customHeight="1" x14ac:dyDescent="0.3">
      <c r="B139" s="90"/>
      <c r="C139" s="212">
        <f t="shared" si="3"/>
        <v>125</v>
      </c>
      <c r="D139" s="212"/>
      <c r="E139" s="212"/>
      <c r="F139" s="245"/>
      <c r="G139" s="212"/>
      <c r="H139" s="212"/>
      <c r="I139" s="212"/>
      <c r="J139" s="249"/>
      <c r="K139" s="249"/>
      <c r="L139" s="251"/>
      <c r="M139" s="245"/>
      <c r="N139" s="217"/>
      <c r="O139" s="212"/>
      <c r="P139" s="247"/>
      <c r="Q139" s="218"/>
      <c r="R139" s="109"/>
      <c r="S139" s="156"/>
      <c r="T139" s="156"/>
      <c r="U139" s="156"/>
      <c r="V139" s="153">
        <f t="shared" si="2"/>
        <v>0</v>
      </c>
      <c r="W139" s="90"/>
      <c r="Y139" s="180">
        <v>0</v>
      </c>
      <c r="Z139" s="180">
        <v>0</v>
      </c>
      <c r="AA139" s="180">
        <v>0</v>
      </c>
      <c r="AB139" s="180">
        <v>0</v>
      </c>
      <c r="AC139" s="180">
        <v>0</v>
      </c>
      <c r="AD139" s="180">
        <v>0</v>
      </c>
      <c r="AE139" s="180">
        <v>0</v>
      </c>
      <c r="AF139" s="180">
        <v>0</v>
      </c>
      <c r="AG139" s="180">
        <v>0</v>
      </c>
      <c r="AH139" s="180">
        <v>0</v>
      </c>
      <c r="AI139" s="180">
        <v>0</v>
      </c>
      <c r="AJ139" s="180">
        <v>0</v>
      </c>
      <c r="AK139" s="180">
        <v>0</v>
      </c>
      <c r="AL139" s="180">
        <v>0</v>
      </c>
      <c r="AM139" s="180">
        <v>0</v>
      </c>
      <c r="AN139" s="180">
        <v>0</v>
      </c>
      <c r="AO139" s="180">
        <v>0</v>
      </c>
      <c r="AP139" s="180">
        <v>0</v>
      </c>
      <c r="AQ139" s="180">
        <v>0</v>
      </c>
      <c r="AR139" s="180">
        <v>0</v>
      </c>
      <c r="AS139" s="180">
        <v>0</v>
      </c>
      <c r="AT139" s="180">
        <v>0</v>
      </c>
      <c r="AU139" s="180">
        <v>0</v>
      </c>
      <c r="AV139" s="180">
        <v>0</v>
      </c>
      <c r="AW139" s="180">
        <v>0</v>
      </c>
      <c r="AX139" s="180">
        <v>0</v>
      </c>
      <c r="AY139" s="90"/>
      <c r="AZ139" s="180">
        <v>0</v>
      </c>
      <c r="BA139" s="180">
        <v>0</v>
      </c>
      <c r="BB139" s="180">
        <v>0</v>
      </c>
      <c r="BC139" s="180">
        <v>0</v>
      </c>
      <c r="BD139" s="180">
        <v>0</v>
      </c>
      <c r="BE139" s="180">
        <v>0</v>
      </c>
      <c r="BF139" s="180">
        <v>0</v>
      </c>
      <c r="BG139" s="181"/>
      <c r="BH139" s="90"/>
      <c r="BI139" s="180">
        <v>0</v>
      </c>
      <c r="BJ139" s="180">
        <v>0</v>
      </c>
      <c r="BK139" s="180">
        <v>0</v>
      </c>
      <c r="BL139" s="90"/>
      <c r="BN139" s="90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78"/>
    </row>
    <row r="140" spans="2:84" ht="15" customHeight="1" x14ac:dyDescent="0.3">
      <c r="B140" s="90"/>
      <c r="C140" s="212">
        <f t="shared" si="3"/>
        <v>126</v>
      </c>
      <c r="D140" s="212"/>
      <c r="E140" s="212"/>
      <c r="F140" s="245"/>
      <c r="G140" s="212"/>
      <c r="H140" s="212"/>
      <c r="I140" s="212"/>
      <c r="J140" s="249"/>
      <c r="K140" s="249"/>
      <c r="L140" s="251"/>
      <c r="M140" s="245"/>
      <c r="N140" s="217"/>
      <c r="O140" s="212"/>
      <c r="P140" s="247"/>
      <c r="Q140" s="218"/>
      <c r="R140" s="109"/>
      <c r="S140" s="156"/>
      <c r="T140" s="156"/>
      <c r="U140" s="156"/>
      <c r="V140" s="153">
        <f t="shared" si="2"/>
        <v>0</v>
      </c>
      <c r="W140" s="90"/>
      <c r="Y140" s="180">
        <v>0</v>
      </c>
      <c r="Z140" s="180">
        <v>0</v>
      </c>
      <c r="AA140" s="180">
        <v>0</v>
      </c>
      <c r="AB140" s="180">
        <v>0</v>
      </c>
      <c r="AC140" s="180">
        <v>0</v>
      </c>
      <c r="AD140" s="180">
        <v>0</v>
      </c>
      <c r="AE140" s="180">
        <v>0</v>
      </c>
      <c r="AF140" s="180">
        <v>0</v>
      </c>
      <c r="AG140" s="180">
        <v>0</v>
      </c>
      <c r="AH140" s="180">
        <v>0</v>
      </c>
      <c r="AI140" s="180">
        <v>0</v>
      </c>
      <c r="AJ140" s="180">
        <v>0</v>
      </c>
      <c r="AK140" s="180">
        <v>0</v>
      </c>
      <c r="AL140" s="180">
        <v>0</v>
      </c>
      <c r="AM140" s="180">
        <v>0</v>
      </c>
      <c r="AN140" s="180">
        <v>0</v>
      </c>
      <c r="AO140" s="180">
        <v>0</v>
      </c>
      <c r="AP140" s="180">
        <v>0</v>
      </c>
      <c r="AQ140" s="180">
        <v>0</v>
      </c>
      <c r="AR140" s="180">
        <v>0</v>
      </c>
      <c r="AS140" s="180">
        <v>0</v>
      </c>
      <c r="AT140" s="180">
        <v>0</v>
      </c>
      <c r="AU140" s="180">
        <v>0</v>
      </c>
      <c r="AV140" s="180">
        <v>0</v>
      </c>
      <c r="AW140" s="180">
        <v>0</v>
      </c>
      <c r="AX140" s="180">
        <v>0</v>
      </c>
      <c r="AY140" s="90"/>
      <c r="AZ140" s="180">
        <v>0</v>
      </c>
      <c r="BA140" s="180">
        <v>0</v>
      </c>
      <c r="BB140" s="180">
        <v>0</v>
      </c>
      <c r="BC140" s="180">
        <v>0</v>
      </c>
      <c r="BD140" s="180">
        <v>0</v>
      </c>
      <c r="BE140" s="180">
        <v>0</v>
      </c>
      <c r="BF140" s="180">
        <v>0</v>
      </c>
      <c r="BG140" s="181"/>
      <c r="BH140" s="90"/>
      <c r="BI140" s="180">
        <v>0</v>
      </c>
      <c r="BJ140" s="180">
        <v>0</v>
      </c>
      <c r="BK140" s="180">
        <v>0</v>
      </c>
      <c r="BL140" s="90"/>
      <c r="BN140" s="90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78"/>
    </row>
    <row r="141" spans="2:84" ht="15" customHeight="1" x14ac:dyDescent="0.3">
      <c r="B141" s="90"/>
      <c r="C141" s="212">
        <f t="shared" si="3"/>
        <v>127</v>
      </c>
      <c r="D141" s="212"/>
      <c r="E141" s="212"/>
      <c r="F141" s="245"/>
      <c r="G141" s="212"/>
      <c r="H141" s="212"/>
      <c r="I141" s="212"/>
      <c r="J141" s="249"/>
      <c r="K141" s="249"/>
      <c r="L141" s="251"/>
      <c r="M141" s="245"/>
      <c r="N141" s="217"/>
      <c r="O141" s="212"/>
      <c r="P141" s="247"/>
      <c r="Q141" s="218"/>
      <c r="R141" s="109"/>
      <c r="S141" s="156"/>
      <c r="T141" s="156"/>
      <c r="U141" s="156"/>
      <c r="V141" s="153">
        <f t="shared" si="2"/>
        <v>0</v>
      </c>
      <c r="W141" s="90"/>
      <c r="Y141" s="180">
        <v>0</v>
      </c>
      <c r="Z141" s="180">
        <v>0</v>
      </c>
      <c r="AA141" s="180">
        <v>0</v>
      </c>
      <c r="AB141" s="180">
        <v>0</v>
      </c>
      <c r="AC141" s="180">
        <v>0</v>
      </c>
      <c r="AD141" s="180">
        <v>0</v>
      </c>
      <c r="AE141" s="180">
        <v>0</v>
      </c>
      <c r="AF141" s="180">
        <v>0</v>
      </c>
      <c r="AG141" s="180">
        <v>0</v>
      </c>
      <c r="AH141" s="180">
        <v>0</v>
      </c>
      <c r="AI141" s="180">
        <v>0</v>
      </c>
      <c r="AJ141" s="180">
        <v>0</v>
      </c>
      <c r="AK141" s="180">
        <v>0</v>
      </c>
      <c r="AL141" s="180">
        <v>0</v>
      </c>
      <c r="AM141" s="180">
        <v>0</v>
      </c>
      <c r="AN141" s="180">
        <v>0</v>
      </c>
      <c r="AO141" s="180">
        <v>0</v>
      </c>
      <c r="AP141" s="180">
        <v>0</v>
      </c>
      <c r="AQ141" s="180">
        <v>0</v>
      </c>
      <c r="AR141" s="180">
        <v>0</v>
      </c>
      <c r="AS141" s="180">
        <v>0</v>
      </c>
      <c r="AT141" s="180">
        <v>0</v>
      </c>
      <c r="AU141" s="180">
        <v>0</v>
      </c>
      <c r="AV141" s="180">
        <v>0</v>
      </c>
      <c r="AW141" s="180">
        <v>0</v>
      </c>
      <c r="AX141" s="180">
        <v>0</v>
      </c>
      <c r="AY141" s="90"/>
      <c r="AZ141" s="180">
        <v>0</v>
      </c>
      <c r="BA141" s="180">
        <v>0</v>
      </c>
      <c r="BB141" s="180">
        <v>0</v>
      </c>
      <c r="BC141" s="180">
        <v>0</v>
      </c>
      <c r="BD141" s="180">
        <v>0</v>
      </c>
      <c r="BE141" s="180">
        <v>0</v>
      </c>
      <c r="BF141" s="180">
        <v>0</v>
      </c>
      <c r="BG141" s="181"/>
      <c r="BH141" s="90"/>
      <c r="BI141" s="180">
        <v>0</v>
      </c>
      <c r="BJ141" s="180">
        <v>0</v>
      </c>
      <c r="BK141" s="180">
        <v>0</v>
      </c>
      <c r="BL141" s="90"/>
      <c r="BN141" s="90"/>
      <c r="BO141" s="112"/>
      <c r="BP141" s="112"/>
      <c r="BQ141" s="112"/>
      <c r="BR141" s="112"/>
      <c r="BS141" s="112"/>
      <c r="BT141" s="112"/>
      <c r="BU141" s="112"/>
      <c r="BV141" s="112"/>
      <c r="BW141" s="112"/>
      <c r="BX141" s="112"/>
      <c r="BY141" s="112"/>
      <c r="BZ141" s="112"/>
      <c r="CA141" s="112"/>
      <c r="CB141" s="112"/>
      <c r="CC141" s="112"/>
      <c r="CD141" s="112"/>
      <c r="CE141" s="112"/>
      <c r="CF141" s="178"/>
    </row>
    <row r="142" spans="2:84" ht="15" customHeight="1" x14ac:dyDescent="0.3">
      <c r="B142" s="90"/>
      <c r="C142" s="212">
        <f t="shared" si="3"/>
        <v>128</v>
      </c>
      <c r="D142" s="212"/>
      <c r="E142" s="212"/>
      <c r="F142" s="245"/>
      <c r="G142" s="212"/>
      <c r="H142" s="212"/>
      <c r="I142" s="212"/>
      <c r="J142" s="249"/>
      <c r="K142" s="249"/>
      <c r="L142" s="251"/>
      <c r="M142" s="245"/>
      <c r="N142" s="217"/>
      <c r="O142" s="212"/>
      <c r="P142" s="247"/>
      <c r="Q142" s="218"/>
      <c r="R142" s="109"/>
      <c r="S142" s="156"/>
      <c r="T142" s="156"/>
      <c r="U142" s="156"/>
      <c r="V142" s="153">
        <f t="shared" ref="V142:V205" si="4">SUM(T142+U142)</f>
        <v>0</v>
      </c>
      <c r="W142" s="90"/>
      <c r="Y142" s="180">
        <v>0</v>
      </c>
      <c r="Z142" s="180">
        <v>0</v>
      </c>
      <c r="AA142" s="180">
        <v>0</v>
      </c>
      <c r="AB142" s="180">
        <v>0</v>
      </c>
      <c r="AC142" s="180">
        <v>0</v>
      </c>
      <c r="AD142" s="180">
        <v>0</v>
      </c>
      <c r="AE142" s="180">
        <v>0</v>
      </c>
      <c r="AF142" s="180">
        <v>0</v>
      </c>
      <c r="AG142" s="180">
        <v>0</v>
      </c>
      <c r="AH142" s="180">
        <v>0</v>
      </c>
      <c r="AI142" s="180">
        <v>0</v>
      </c>
      <c r="AJ142" s="180">
        <v>0</v>
      </c>
      <c r="AK142" s="180">
        <v>0</v>
      </c>
      <c r="AL142" s="180">
        <v>0</v>
      </c>
      <c r="AM142" s="180">
        <v>0</v>
      </c>
      <c r="AN142" s="180">
        <v>0</v>
      </c>
      <c r="AO142" s="180">
        <v>0</v>
      </c>
      <c r="AP142" s="180">
        <v>0</v>
      </c>
      <c r="AQ142" s="180">
        <v>0</v>
      </c>
      <c r="AR142" s="180">
        <v>0</v>
      </c>
      <c r="AS142" s="180">
        <v>0</v>
      </c>
      <c r="AT142" s="180">
        <v>0</v>
      </c>
      <c r="AU142" s="180">
        <v>0</v>
      </c>
      <c r="AV142" s="180">
        <v>0</v>
      </c>
      <c r="AW142" s="180">
        <v>0</v>
      </c>
      <c r="AX142" s="180">
        <v>0</v>
      </c>
      <c r="AY142" s="90"/>
      <c r="AZ142" s="180">
        <v>0</v>
      </c>
      <c r="BA142" s="180">
        <v>0</v>
      </c>
      <c r="BB142" s="180">
        <v>0</v>
      </c>
      <c r="BC142" s="180">
        <v>0</v>
      </c>
      <c r="BD142" s="180">
        <v>0</v>
      </c>
      <c r="BE142" s="180">
        <v>0</v>
      </c>
      <c r="BF142" s="180">
        <v>0</v>
      </c>
      <c r="BG142" s="181"/>
      <c r="BH142" s="90"/>
      <c r="BI142" s="180">
        <v>0</v>
      </c>
      <c r="BJ142" s="180">
        <v>0</v>
      </c>
      <c r="BK142" s="180">
        <v>0</v>
      </c>
      <c r="BL142" s="90"/>
      <c r="BN142" s="90"/>
      <c r="BO142" s="112"/>
      <c r="BP142" s="112"/>
      <c r="BQ142" s="112"/>
      <c r="BR142" s="112"/>
      <c r="BS142" s="112"/>
      <c r="BT142" s="112"/>
      <c r="BU142" s="112"/>
      <c r="BV142" s="112"/>
      <c r="BW142" s="112"/>
      <c r="BX142" s="112"/>
      <c r="BY142" s="112"/>
      <c r="BZ142" s="112"/>
      <c r="CA142" s="112"/>
      <c r="CB142" s="112"/>
      <c r="CC142" s="112"/>
      <c r="CD142" s="112"/>
      <c r="CE142" s="112"/>
      <c r="CF142" s="178"/>
    </row>
    <row r="143" spans="2:84" ht="15" customHeight="1" x14ac:dyDescent="0.3">
      <c r="B143" s="90"/>
      <c r="C143" s="212">
        <f t="shared" si="3"/>
        <v>129</v>
      </c>
      <c r="D143" s="212"/>
      <c r="E143" s="212"/>
      <c r="F143" s="245"/>
      <c r="G143" s="212"/>
      <c r="H143" s="212"/>
      <c r="I143" s="212"/>
      <c r="J143" s="249"/>
      <c r="K143" s="249"/>
      <c r="L143" s="251"/>
      <c r="M143" s="245"/>
      <c r="N143" s="217"/>
      <c r="O143" s="212"/>
      <c r="P143" s="247"/>
      <c r="Q143" s="218"/>
      <c r="R143" s="109"/>
      <c r="S143" s="156"/>
      <c r="T143" s="156"/>
      <c r="U143" s="156"/>
      <c r="V143" s="153">
        <f t="shared" si="4"/>
        <v>0</v>
      </c>
      <c r="W143" s="90"/>
      <c r="Y143" s="180">
        <v>0</v>
      </c>
      <c r="Z143" s="180">
        <v>0</v>
      </c>
      <c r="AA143" s="180">
        <v>0</v>
      </c>
      <c r="AB143" s="180">
        <v>0</v>
      </c>
      <c r="AC143" s="180">
        <v>0</v>
      </c>
      <c r="AD143" s="180">
        <v>0</v>
      </c>
      <c r="AE143" s="180">
        <v>0</v>
      </c>
      <c r="AF143" s="180">
        <v>0</v>
      </c>
      <c r="AG143" s="180">
        <v>0</v>
      </c>
      <c r="AH143" s="180">
        <v>0</v>
      </c>
      <c r="AI143" s="180">
        <v>0</v>
      </c>
      <c r="AJ143" s="180">
        <v>0</v>
      </c>
      <c r="AK143" s="180">
        <v>0</v>
      </c>
      <c r="AL143" s="180">
        <v>0</v>
      </c>
      <c r="AM143" s="180">
        <v>0</v>
      </c>
      <c r="AN143" s="180">
        <v>0</v>
      </c>
      <c r="AO143" s="180">
        <v>0</v>
      </c>
      <c r="AP143" s="180">
        <v>0</v>
      </c>
      <c r="AQ143" s="180">
        <v>0</v>
      </c>
      <c r="AR143" s="180">
        <v>0</v>
      </c>
      <c r="AS143" s="180">
        <v>0</v>
      </c>
      <c r="AT143" s="180">
        <v>0</v>
      </c>
      <c r="AU143" s="180">
        <v>0</v>
      </c>
      <c r="AV143" s="180">
        <v>0</v>
      </c>
      <c r="AW143" s="180">
        <v>0</v>
      </c>
      <c r="AX143" s="180">
        <v>0</v>
      </c>
      <c r="AY143" s="90"/>
      <c r="AZ143" s="180">
        <v>0</v>
      </c>
      <c r="BA143" s="180">
        <v>0</v>
      </c>
      <c r="BB143" s="180">
        <v>0</v>
      </c>
      <c r="BC143" s="180">
        <v>0</v>
      </c>
      <c r="BD143" s="180">
        <v>0</v>
      </c>
      <c r="BE143" s="180">
        <v>0</v>
      </c>
      <c r="BF143" s="180">
        <v>0</v>
      </c>
      <c r="BG143" s="181"/>
      <c r="BH143" s="90"/>
      <c r="BI143" s="180">
        <v>0</v>
      </c>
      <c r="BJ143" s="180">
        <v>0</v>
      </c>
      <c r="BK143" s="180">
        <v>0</v>
      </c>
      <c r="BL143" s="90"/>
      <c r="BN143" s="90"/>
      <c r="BO143" s="112"/>
      <c r="BP143" s="112"/>
      <c r="BQ143" s="112"/>
      <c r="BR143" s="112"/>
      <c r="BS143" s="112"/>
      <c r="BT143" s="112"/>
      <c r="BU143" s="112"/>
      <c r="BV143" s="112"/>
      <c r="BW143" s="112"/>
      <c r="BX143" s="112"/>
      <c r="BY143" s="112"/>
      <c r="BZ143" s="112"/>
      <c r="CA143" s="112"/>
      <c r="CB143" s="112"/>
      <c r="CC143" s="112"/>
      <c r="CD143" s="112"/>
      <c r="CE143" s="112"/>
      <c r="CF143" s="178"/>
    </row>
    <row r="144" spans="2:84" ht="15" customHeight="1" x14ac:dyDescent="0.3">
      <c r="B144" s="90"/>
      <c r="C144" s="212">
        <f t="shared" si="3"/>
        <v>130</v>
      </c>
      <c r="D144" s="212"/>
      <c r="E144" s="212"/>
      <c r="F144" s="245"/>
      <c r="G144" s="212"/>
      <c r="H144" s="212"/>
      <c r="I144" s="212"/>
      <c r="J144" s="249"/>
      <c r="K144" s="249"/>
      <c r="L144" s="251"/>
      <c r="M144" s="245"/>
      <c r="N144" s="217"/>
      <c r="O144" s="212"/>
      <c r="P144" s="247"/>
      <c r="Q144" s="218"/>
      <c r="R144" s="109"/>
      <c r="S144" s="156"/>
      <c r="T144" s="156"/>
      <c r="U144" s="156"/>
      <c r="V144" s="153">
        <f t="shared" si="4"/>
        <v>0</v>
      </c>
      <c r="W144" s="90"/>
      <c r="Y144" s="180">
        <v>0</v>
      </c>
      <c r="Z144" s="180">
        <v>0</v>
      </c>
      <c r="AA144" s="180">
        <v>0</v>
      </c>
      <c r="AB144" s="180">
        <v>0</v>
      </c>
      <c r="AC144" s="180">
        <v>0</v>
      </c>
      <c r="AD144" s="180">
        <v>0</v>
      </c>
      <c r="AE144" s="180">
        <v>0</v>
      </c>
      <c r="AF144" s="180">
        <v>0</v>
      </c>
      <c r="AG144" s="180">
        <v>0</v>
      </c>
      <c r="AH144" s="180">
        <v>0</v>
      </c>
      <c r="AI144" s="180">
        <v>0</v>
      </c>
      <c r="AJ144" s="180">
        <v>0</v>
      </c>
      <c r="AK144" s="180">
        <v>0</v>
      </c>
      <c r="AL144" s="180">
        <v>0</v>
      </c>
      <c r="AM144" s="180">
        <v>0</v>
      </c>
      <c r="AN144" s="180">
        <v>0</v>
      </c>
      <c r="AO144" s="180">
        <v>0</v>
      </c>
      <c r="AP144" s="180">
        <v>0</v>
      </c>
      <c r="AQ144" s="180">
        <v>0</v>
      </c>
      <c r="AR144" s="180">
        <v>0</v>
      </c>
      <c r="AS144" s="180">
        <v>0</v>
      </c>
      <c r="AT144" s="180">
        <v>0</v>
      </c>
      <c r="AU144" s="180">
        <v>0</v>
      </c>
      <c r="AV144" s="180">
        <v>0</v>
      </c>
      <c r="AW144" s="180">
        <v>0</v>
      </c>
      <c r="AX144" s="180">
        <v>0</v>
      </c>
      <c r="AY144" s="90"/>
      <c r="AZ144" s="180">
        <v>0</v>
      </c>
      <c r="BA144" s="180">
        <v>0</v>
      </c>
      <c r="BB144" s="180">
        <v>0</v>
      </c>
      <c r="BC144" s="180">
        <v>0</v>
      </c>
      <c r="BD144" s="180">
        <v>0</v>
      </c>
      <c r="BE144" s="180">
        <v>0</v>
      </c>
      <c r="BF144" s="180">
        <v>0</v>
      </c>
      <c r="BG144" s="181"/>
      <c r="BH144" s="90"/>
      <c r="BI144" s="180">
        <v>0</v>
      </c>
      <c r="BJ144" s="180">
        <v>0</v>
      </c>
      <c r="BK144" s="180">
        <v>0</v>
      </c>
      <c r="BL144" s="90"/>
      <c r="BN144" s="90"/>
      <c r="BO144" s="112"/>
      <c r="BP144" s="112"/>
      <c r="BQ144" s="112"/>
      <c r="BR144" s="112"/>
      <c r="BS144" s="112"/>
      <c r="BT144" s="112"/>
      <c r="BU144" s="112"/>
      <c r="BV144" s="112"/>
      <c r="BW144" s="112"/>
      <c r="BX144" s="112"/>
      <c r="BY144" s="112"/>
      <c r="BZ144" s="112"/>
      <c r="CA144" s="112"/>
      <c r="CB144" s="112"/>
      <c r="CC144" s="112"/>
      <c r="CD144" s="112"/>
      <c r="CE144" s="112"/>
      <c r="CF144" s="178"/>
    </row>
    <row r="145" spans="2:84" ht="15" customHeight="1" x14ac:dyDescent="0.3">
      <c r="B145" s="90"/>
      <c r="C145" s="212">
        <f t="shared" ref="C145:C208" si="5">C144+1</f>
        <v>131</v>
      </c>
      <c r="D145" s="212"/>
      <c r="E145" s="212"/>
      <c r="F145" s="245"/>
      <c r="G145" s="212"/>
      <c r="H145" s="212"/>
      <c r="I145" s="212"/>
      <c r="J145" s="249"/>
      <c r="K145" s="249"/>
      <c r="L145" s="251"/>
      <c r="M145" s="245"/>
      <c r="N145" s="217"/>
      <c r="O145" s="212"/>
      <c r="P145" s="247"/>
      <c r="Q145" s="218"/>
      <c r="R145" s="109"/>
      <c r="S145" s="156"/>
      <c r="T145" s="156"/>
      <c r="U145" s="156"/>
      <c r="V145" s="153">
        <f t="shared" si="4"/>
        <v>0</v>
      </c>
      <c r="W145" s="90"/>
      <c r="Y145" s="180">
        <v>0</v>
      </c>
      <c r="Z145" s="180">
        <v>0</v>
      </c>
      <c r="AA145" s="180">
        <v>0</v>
      </c>
      <c r="AB145" s="180">
        <v>0</v>
      </c>
      <c r="AC145" s="180">
        <v>0</v>
      </c>
      <c r="AD145" s="180">
        <v>0</v>
      </c>
      <c r="AE145" s="180">
        <v>0</v>
      </c>
      <c r="AF145" s="180">
        <v>0</v>
      </c>
      <c r="AG145" s="180">
        <v>0</v>
      </c>
      <c r="AH145" s="180">
        <v>0</v>
      </c>
      <c r="AI145" s="180">
        <v>0</v>
      </c>
      <c r="AJ145" s="180">
        <v>0</v>
      </c>
      <c r="AK145" s="180">
        <v>0</v>
      </c>
      <c r="AL145" s="180">
        <v>0</v>
      </c>
      <c r="AM145" s="180">
        <v>0</v>
      </c>
      <c r="AN145" s="180">
        <v>0</v>
      </c>
      <c r="AO145" s="180">
        <v>0</v>
      </c>
      <c r="AP145" s="180">
        <v>0</v>
      </c>
      <c r="AQ145" s="180">
        <v>0</v>
      </c>
      <c r="AR145" s="180">
        <v>0</v>
      </c>
      <c r="AS145" s="180">
        <v>0</v>
      </c>
      <c r="AT145" s="180">
        <v>0</v>
      </c>
      <c r="AU145" s="180">
        <v>0</v>
      </c>
      <c r="AV145" s="180">
        <v>0</v>
      </c>
      <c r="AW145" s="180">
        <v>0</v>
      </c>
      <c r="AX145" s="180">
        <v>0</v>
      </c>
      <c r="AY145" s="90"/>
      <c r="AZ145" s="180">
        <v>0</v>
      </c>
      <c r="BA145" s="180">
        <v>0</v>
      </c>
      <c r="BB145" s="180">
        <v>0</v>
      </c>
      <c r="BC145" s="180">
        <v>0</v>
      </c>
      <c r="BD145" s="180">
        <v>0</v>
      </c>
      <c r="BE145" s="180">
        <v>0</v>
      </c>
      <c r="BF145" s="180">
        <v>0</v>
      </c>
      <c r="BG145" s="181"/>
      <c r="BH145" s="90"/>
      <c r="BI145" s="180">
        <v>0</v>
      </c>
      <c r="BJ145" s="180">
        <v>0</v>
      </c>
      <c r="BK145" s="180">
        <v>0</v>
      </c>
      <c r="BL145" s="90"/>
      <c r="BN145" s="90"/>
      <c r="BO145" s="112"/>
      <c r="BP145" s="112"/>
      <c r="BQ145" s="112"/>
      <c r="BR145" s="112"/>
      <c r="BS145" s="112"/>
      <c r="BT145" s="112"/>
      <c r="BU145" s="112"/>
      <c r="BV145" s="112"/>
      <c r="BW145" s="112"/>
      <c r="BX145" s="112"/>
      <c r="BY145" s="112"/>
      <c r="BZ145" s="112"/>
      <c r="CA145" s="112"/>
      <c r="CB145" s="112"/>
      <c r="CC145" s="112"/>
      <c r="CD145" s="112"/>
      <c r="CE145" s="112"/>
      <c r="CF145" s="178"/>
    </row>
    <row r="146" spans="2:84" ht="15" customHeight="1" x14ac:dyDescent="0.3">
      <c r="B146" s="90"/>
      <c r="C146" s="212">
        <f t="shared" si="5"/>
        <v>132</v>
      </c>
      <c r="D146" s="212"/>
      <c r="E146" s="212"/>
      <c r="F146" s="245"/>
      <c r="G146" s="212"/>
      <c r="H146" s="212"/>
      <c r="I146" s="212"/>
      <c r="J146" s="249"/>
      <c r="K146" s="249"/>
      <c r="L146" s="251"/>
      <c r="M146" s="245"/>
      <c r="N146" s="217"/>
      <c r="O146" s="212"/>
      <c r="P146" s="218"/>
      <c r="Q146" s="218"/>
      <c r="R146" s="109"/>
      <c r="S146" s="156"/>
      <c r="T146" s="156"/>
      <c r="U146" s="156"/>
      <c r="V146" s="153">
        <f t="shared" si="4"/>
        <v>0</v>
      </c>
      <c r="W146" s="90"/>
      <c r="Y146" s="180">
        <v>0</v>
      </c>
      <c r="Z146" s="180">
        <v>0</v>
      </c>
      <c r="AA146" s="180">
        <v>0</v>
      </c>
      <c r="AB146" s="180">
        <v>0</v>
      </c>
      <c r="AC146" s="180">
        <v>0</v>
      </c>
      <c r="AD146" s="180">
        <v>0</v>
      </c>
      <c r="AE146" s="180">
        <v>0</v>
      </c>
      <c r="AF146" s="180">
        <v>0</v>
      </c>
      <c r="AG146" s="180">
        <v>0</v>
      </c>
      <c r="AH146" s="180">
        <v>0</v>
      </c>
      <c r="AI146" s="180">
        <v>0</v>
      </c>
      <c r="AJ146" s="180">
        <v>0</v>
      </c>
      <c r="AK146" s="180">
        <v>0</v>
      </c>
      <c r="AL146" s="180">
        <v>0</v>
      </c>
      <c r="AM146" s="180">
        <v>0</v>
      </c>
      <c r="AN146" s="180">
        <v>0</v>
      </c>
      <c r="AO146" s="180">
        <v>0</v>
      </c>
      <c r="AP146" s="180">
        <v>0</v>
      </c>
      <c r="AQ146" s="180">
        <v>0</v>
      </c>
      <c r="AR146" s="180">
        <v>0</v>
      </c>
      <c r="AS146" s="180">
        <v>0</v>
      </c>
      <c r="AT146" s="180">
        <v>0</v>
      </c>
      <c r="AU146" s="180">
        <v>0</v>
      </c>
      <c r="AV146" s="180">
        <v>0</v>
      </c>
      <c r="AW146" s="180">
        <v>0</v>
      </c>
      <c r="AX146" s="180">
        <v>0</v>
      </c>
      <c r="AY146" s="90"/>
      <c r="AZ146" s="180">
        <v>0</v>
      </c>
      <c r="BA146" s="180">
        <v>0</v>
      </c>
      <c r="BB146" s="180">
        <v>0</v>
      </c>
      <c r="BC146" s="180">
        <v>0</v>
      </c>
      <c r="BD146" s="180">
        <v>0</v>
      </c>
      <c r="BE146" s="180">
        <v>0</v>
      </c>
      <c r="BF146" s="180">
        <v>0</v>
      </c>
      <c r="BG146" s="181"/>
      <c r="BH146" s="90"/>
      <c r="BI146" s="180">
        <v>0</v>
      </c>
      <c r="BJ146" s="180">
        <v>0</v>
      </c>
      <c r="BK146" s="180">
        <v>0</v>
      </c>
      <c r="BL146" s="90"/>
      <c r="BN146" s="90"/>
      <c r="BO146" s="112"/>
      <c r="BP146" s="112"/>
      <c r="BQ146" s="112"/>
      <c r="BR146" s="112"/>
      <c r="BS146" s="112"/>
      <c r="BT146" s="112"/>
      <c r="BU146" s="112"/>
      <c r="BV146" s="112"/>
      <c r="BW146" s="112"/>
      <c r="BX146" s="112"/>
      <c r="BY146" s="112"/>
      <c r="BZ146" s="112"/>
      <c r="CA146" s="112"/>
      <c r="CB146" s="112"/>
      <c r="CC146" s="112"/>
      <c r="CD146" s="112"/>
      <c r="CE146" s="112"/>
      <c r="CF146" s="178"/>
    </row>
    <row r="147" spans="2:84" ht="15" customHeight="1" x14ac:dyDescent="0.3">
      <c r="B147" s="90"/>
      <c r="C147" s="212">
        <f t="shared" si="5"/>
        <v>133</v>
      </c>
      <c r="D147" s="212"/>
      <c r="E147" s="212"/>
      <c r="F147" s="245"/>
      <c r="G147" s="212"/>
      <c r="H147" s="212"/>
      <c r="I147" s="212"/>
      <c r="J147" s="249"/>
      <c r="K147" s="249"/>
      <c r="L147" s="251"/>
      <c r="M147" s="245"/>
      <c r="N147" s="217"/>
      <c r="O147" s="212"/>
      <c r="P147" s="247"/>
      <c r="Q147" s="218"/>
      <c r="R147" s="109"/>
      <c r="S147" s="156"/>
      <c r="T147" s="156"/>
      <c r="U147" s="156"/>
      <c r="V147" s="153">
        <f t="shared" si="4"/>
        <v>0</v>
      </c>
      <c r="W147" s="90"/>
      <c r="Y147" s="180">
        <v>0</v>
      </c>
      <c r="Z147" s="180">
        <v>0</v>
      </c>
      <c r="AA147" s="180">
        <v>0</v>
      </c>
      <c r="AB147" s="180">
        <v>0</v>
      </c>
      <c r="AC147" s="180">
        <v>0</v>
      </c>
      <c r="AD147" s="180">
        <v>0</v>
      </c>
      <c r="AE147" s="180">
        <v>0</v>
      </c>
      <c r="AF147" s="180">
        <v>0</v>
      </c>
      <c r="AG147" s="180">
        <v>0</v>
      </c>
      <c r="AH147" s="180">
        <v>0</v>
      </c>
      <c r="AI147" s="180">
        <v>0</v>
      </c>
      <c r="AJ147" s="180">
        <v>0</v>
      </c>
      <c r="AK147" s="180">
        <v>0</v>
      </c>
      <c r="AL147" s="180">
        <v>0</v>
      </c>
      <c r="AM147" s="180">
        <v>0</v>
      </c>
      <c r="AN147" s="180">
        <v>0</v>
      </c>
      <c r="AO147" s="180">
        <v>0</v>
      </c>
      <c r="AP147" s="180">
        <v>0</v>
      </c>
      <c r="AQ147" s="180">
        <v>0</v>
      </c>
      <c r="AR147" s="180">
        <v>0</v>
      </c>
      <c r="AS147" s="180">
        <v>0</v>
      </c>
      <c r="AT147" s="180">
        <v>0</v>
      </c>
      <c r="AU147" s="180">
        <v>0</v>
      </c>
      <c r="AV147" s="180">
        <v>0</v>
      </c>
      <c r="AW147" s="180">
        <v>0</v>
      </c>
      <c r="AX147" s="180">
        <v>0</v>
      </c>
      <c r="AY147" s="90"/>
      <c r="AZ147" s="180">
        <v>0</v>
      </c>
      <c r="BA147" s="180">
        <v>0</v>
      </c>
      <c r="BB147" s="180">
        <v>0</v>
      </c>
      <c r="BC147" s="180">
        <v>0</v>
      </c>
      <c r="BD147" s="180">
        <v>0</v>
      </c>
      <c r="BE147" s="180">
        <v>0</v>
      </c>
      <c r="BF147" s="180">
        <v>0</v>
      </c>
      <c r="BG147" s="181"/>
      <c r="BH147" s="90"/>
      <c r="BI147" s="180">
        <v>0</v>
      </c>
      <c r="BJ147" s="180">
        <v>0</v>
      </c>
      <c r="BK147" s="180">
        <v>0</v>
      </c>
      <c r="BL147" s="90"/>
      <c r="BN147" s="90"/>
      <c r="BO147" s="112"/>
      <c r="BP147" s="112"/>
      <c r="BQ147" s="112"/>
      <c r="BR147" s="112"/>
      <c r="BS147" s="112"/>
      <c r="BT147" s="112"/>
      <c r="BU147" s="112"/>
      <c r="BV147" s="112"/>
      <c r="BW147" s="112"/>
      <c r="BX147" s="112"/>
      <c r="BY147" s="112"/>
      <c r="BZ147" s="112"/>
      <c r="CA147" s="112"/>
      <c r="CB147" s="112"/>
      <c r="CC147" s="112"/>
      <c r="CD147" s="112"/>
      <c r="CE147" s="112"/>
      <c r="CF147" s="178"/>
    </row>
    <row r="148" spans="2:84" ht="15" customHeight="1" x14ac:dyDescent="0.3">
      <c r="B148" s="90"/>
      <c r="C148" s="212">
        <f t="shared" si="5"/>
        <v>134</v>
      </c>
      <c r="D148" s="212"/>
      <c r="E148" s="212"/>
      <c r="F148" s="245"/>
      <c r="G148" s="212"/>
      <c r="H148" s="212"/>
      <c r="I148" s="212"/>
      <c r="J148" s="249"/>
      <c r="K148" s="249"/>
      <c r="L148" s="251"/>
      <c r="M148" s="245"/>
      <c r="N148" s="217"/>
      <c r="O148" s="212"/>
      <c r="P148" s="247"/>
      <c r="Q148" s="218"/>
      <c r="R148" s="109"/>
      <c r="S148" s="156"/>
      <c r="T148" s="156"/>
      <c r="U148" s="156"/>
      <c r="V148" s="153">
        <f t="shared" si="4"/>
        <v>0</v>
      </c>
      <c r="W148" s="90"/>
      <c r="Y148" s="180">
        <v>0</v>
      </c>
      <c r="Z148" s="180">
        <v>0</v>
      </c>
      <c r="AA148" s="180">
        <v>0</v>
      </c>
      <c r="AB148" s="180">
        <v>0</v>
      </c>
      <c r="AC148" s="180">
        <v>0</v>
      </c>
      <c r="AD148" s="180">
        <v>0</v>
      </c>
      <c r="AE148" s="180">
        <v>0</v>
      </c>
      <c r="AF148" s="180">
        <v>0</v>
      </c>
      <c r="AG148" s="180">
        <v>0</v>
      </c>
      <c r="AH148" s="180">
        <v>0</v>
      </c>
      <c r="AI148" s="180">
        <v>0</v>
      </c>
      <c r="AJ148" s="180">
        <v>0</v>
      </c>
      <c r="AK148" s="180">
        <v>0</v>
      </c>
      <c r="AL148" s="180">
        <v>0</v>
      </c>
      <c r="AM148" s="180">
        <v>0</v>
      </c>
      <c r="AN148" s="180">
        <v>0</v>
      </c>
      <c r="AO148" s="180">
        <v>0</v>
      </c>
      <c r="AP148" s="180">
        <v>0</v>
      </c>
      <c r="AQ148" s="180">
        <v>0</v>
      </c>
      <c r="AR148" s="180">
        <v>0</v>
      </c>
      <c r="AS148" s="180">
        <v>0</v>
      </c>
      <c r="AT148" s="180">
        <v>0</v>
      </c>
      <c r="AU148" s="180">
        <v>0</v>
      </c>
      <c r="AV148" s="180">
        <v>0</v>
      </c>
      <c r="AW148" s="180">
        <v>0</v>
      </c>
      <c r="AX148" s="180">
        <v>0</v>
      </c>
      <c r="AY148" s="90"/>
      <c r="AZ148" s="180">
        <v>0</v>
      </c>
      <c r="BA148" s="180">
        <v>0</v>
      </c>
      <c r="BB148" s="180">
        <v>0</v>
      </c>
      <c r="BC148" s="180">
        <v>0</v>
      </c>
      <c r="BD148" s="180">
        <v>0</v>
      </c>
      <c r="BE148" s="180">
        <v>0</v>
      </c>
      <c r="BF148" s="180">
        <v>0</v>
      </c>
      <c r="BG148" s="181"/>
      <c r="BH148" s="90"/>
      <c r="BI148" s="180">
        <v>0</v>
      </c>
      <c r="BJ148" s="180">
        <v>0</v>
      </c>
      <c r="BK148" s="180">
        <v>0</v>
      </c>
      <c r="BL148" s="90"/>
      <c r="BN148" s="90"/>
      <c r="BO148" s="112"/>
      <c r="BP148" s="112"/>
      <c r="BQ148" s="112"/>
      <c r="BR148" s="112"/>
      <c r="BS148" s="112"/>
      <c r="BT148" s="112"/>
      <c r="BU148" s="112"/>
      <c r="BV148" s="112"/>
      <c r="BW148" s="112"/>
      <c r="BX148" s="112"/>
      <c r="BY148" s="112"/>
      <c r="BZ148" s="112"/>
      <c r="CA148" s="112"/>
      <c r="CB148" s="112"/>
      <c r="CC148" s="112"/>
      <c r="CD148" s="112"/>
      <c r="CE148" s="112"/>
      <c r="CF148" s="178"/>
    </row>
    <row r="149" spans="2:84" ht="15" customHeight="1" x14ac:dyDescent="0.3">
      <c r="B149" s="90"/>
      <c r="C149" s="212">
        <f t="shared" si="5"/>
        <v>135</v>
      </c>
      <c r="D149" s="212"/>
      <c r="E149" s="212"/>
      <c r="F149" s="245"/>
      <c r="G149" s="212"/>
      <c r="H149" s="212"/>
      <c r="I149" s="212"/>
      <c r="J149" s="249"/>
      <c r="K149" s="249"/>
      <c r="L149" s="251"/>
      <c r="M149" s="245"/>
      <c r="N149" s="217"/>
      <c r="O149" s="212"/>
      <c r="P149" s="247"/>
      <c r="Q149" s="218"/>
      <c r="R149" s="109"/>
      <c r="S149" s="156"/>
      <c r="T149" s="156"/>
      <c r="U149" s="156"/>
      <c r="V149" s="153">
        <f t="shared" si="4"/>
        <v>0</v>
      </c>
      <c r="W149" s="90"/>
      <c r="Y149" s="180">
        <v>0</v>
      </c>
      <c r="Z149" s="180">
        <v>0</v>
      </c>
      <c r="AA149" s="180">
        <v>0</v>
      </c>
      <c r="AB149" s="180">
        <v>0</v>
      </c>
      <c r="AC149" s="180">
        <v>0</v>
      </c>
      <c r="AD149" s="180">
        <v>0</v>
      </c>
      <c r="AE149" s="180">
        <v>0</v>
      </c>
      <c r="AF149" s="180">
        <v>0</v>
      </c>
      <c r="AG149" s="180">
        <v>0</v>
      </c>
      <c r="AH149" s="180">
        <v>0</v>
      </c>
      <c r="AI149" s="180">
        <v>0</v>
      </c>
      <c r="AJ149" s="180">
        <v>0</v>
      </c>
      <c r="AK149" s="180">
        <v>0</v>
      </c>
      <c r="AL149" s="180">
        <v>0</v>
      </c>
      <c r="AM149" s="180">
        <v>0</v>
      </c>
      <c r="AN149" s="180">
        <v>0</v>
      </c>
      <c r="AO149" s="180">
        <v>0</v>
      </c>
      <c r="AP149" s="180">
        <v>0</v>
      </c>
      <c r="AQ149" s="180">
        <v>0</v>
      </c>
      <c r="AR149" s="180">
        <v>0</v>
      </c>
      <c r="AS149" s="180">
        <v>0</v>
      </c>
      <c r="AT149" s="180">
        <v>0</v>
      </c>
      <c r="AU149" s="180">
        <v>0</v>
      </c>
      <c r="AV149" s="180">
        <v>0</v>
      </c>
      <c r="AW149" s="180">
        <v>0</v>
      </c>
      <c r="AX149" s="180">
        <v>0</v>
      </c>
      <c r="AY149" s="90"/>
      <c r="AZ149" s="180">
        <v>0</v>
      </c>
      <c r="BA149" s="180">
        <v>0</v>
      </c>
      <c r="BB149" s="180">
        <v>0</v>
      </c>
      <c r="BC149" s="180">
        <v>0</v>
      </c>
      <c r="BD149" s="180">
        <v>0</v>
      </c>
      <c r="BE149" s="180">
        <v>0</v>
      </c>
      <c r="BF149" s="180">
        <v>0</v>
      </c>
      <c r="BG149" s="181"/>
      <c r="BH149" s="90"/>
      <c r="BI149" s="180">
        <v>0</v>
      </c>
      <c r="BJ149" s="180">
        <v>0</v>
      </c>
      <c r="BK149" s="180">
        <v>0</v>
      </c>
      <c r="BL149" s="90"/>
      <c r="BN149" s="90"/>
      <c r="BO149" s="112"/>
      <c r="BP149" s="112"/>
      <c r="BQ149" s="112"/>
      <c r="BR149" s="112"/>
      <c r="BS149" s="112"/>
      <c r="BT149" s="112"/>
      <c r="BU149" s="112"/>
      <c r="BV149" s="112"/>
      <c r="BW149" s="112"/>
      <c r="BX149" s="112"/>
      <c r="BY149" s="112"/>
      <c r="BZ149" s="112"/>
      <c r="CA149" s="112"/>
      <c r="CB149" s="112"/>
      <c r="CC149" s="112"/>
      <c r="CD149" s="112"/>
      <c r="CE149" s="112"/>
      <c r="CF149" s="178"/>
    </row>
    <row r="150" spans="2:84" ht="15" customHeight="1" x14ac:dyDescent="0.3">
      <c r="B150" s="90"/>
      <c r="C150" s="212">
        <f t="shared" si="5"/>
        <v>136</v>
      </c>
      <c r="D150" s="212"/>
      <c r="E150" s="212"/>
      <c r="F150" s="245"/>
      <c r="G150" s="212"/>
      <c r="H150" s="212"/>
      <c r="I150" s="212"/>
      <c r="J150" s="249"/>
      <c r="K150" s="249"/>
      <c r="L150" s="251"/>
      <c r="M150" s="245"/>
      <c r="N150" s="217"/>
      <c r="O150" s="212"/>
      <c r="P150" s="247"/>
      <c r="Q150" s="218"/>
      <c r="R150" s="109"/>
      <c r="S150" s="156"/>
      <c r="T150" s="156"/>
      <c r="U150" s="156"/>
      <c r="V150" s="153">
        <f t="shared" si="4"/>
        <v>0</v>
      </c>
      <c r="W150" s="90"/>
      <c r="Y150" s="180">
        <v>0</v>
      </c>
      <c r="Z150" s="180">
        <v>0</v>
      </c>
      <c r="AA150" s="180">
        <v>0</v>
      </c>
      <c r="AB150" s="180">
        <v>0</v>
      </c>
      <c r="AC150" s="180">
        <v>0</v>
      </c>
      <c r="AD150" s="180">
        <v>0</v>
      </c>
      <c r="AE150" s="180">
        <v>0</v>
      </c>
      <c r="AF150" s="180">
        <v>0</v>
      </c>
      <c r="AG150" s="180">
        <v>0</v>
      </c>
      <c r="AH150" s="180">
        <v>0</v>
      </c>
      <c r="AI150" s="180">
        <v>0</v>
      </c>
      <c r="AJ150" s="180">
        <v>0</v>
      </c>
      <c r="AK150" s="180">
        <v>0</v>
      </c>
      <c r="AL150" s="180">
        <v>0</v>
      </c>
      <c r="AM150" s="180">
        <v>0</v>
      </c>
      <c r="AN150" s="180">
        <v>0</v>
      </c>
      <c r="AO150" s="180">
        <v>0</v>
      </c>
      <c r="AP150" s="180">
        <v>0</v>
      </c>
      <c r="AQ150" s="180">
        <v>0</v>
      </c>
      <c r="AR150" s="180">
        <v>0</v>
      </c>
      <c r="AS150" s="180">
        <v>0</v>
      </c>
      <c r="AT150" s="180">
        <v>0</v>
      </c>
      <c r="AU150" s="180">
        <v>0</v>
      </c>
      <c r="AV150" s="180">
        <v>0</v>
      </c>
      <c r="AW150" s="180">
        <v>0</v>
      </c>
      <c r="AX150" s="180">
        <v>0</v>
      </c>
      <c r="AY150" s="90"/>
      <c r="AZ150" s="180">
        <v>0</v>
      </c>
      <c r="BA150" s="180">
        <v>0</v>
      </c>
      <c r="BB150" s="180">
        <v>0</v>
      </c>
      <c r="BC150" s="180">
        <v>0</v>
      </c>
      <c r="BD150" s="180">
        <v>0</v>
      </c>
      <c r="BE150" s="180">
        <v>0</v>
      </c>
      <c r="BF150" s="180">
        <v>0</v>
      </c>
      <c r="BG150" s="181"/>
      <c r="BH150" s="90"/>
      <c r="BI150" s="180">
        <v>0</v>
      </c>
      <c r="BJ150" s="180">
        <v>0</v>
      </c>
      <c r="BK150" s="180">
        <v>0</v>
      </c>
      <c r="BL150" s="90"/>
      <c r="BN150" s="90"/>
      <c r="BO150" s="112"/>
      <c r="BP150" s="112"/>
      <c r="BQ150" s="112"/>
      <c r="BR150" s="112"/>
      <c r="BS150" s="112"/>
      <c r="BT150" s="112"/>
      <c r="BU150" s="112"/>
      <c r="BV150" s="112"/>
      <c r="BW150" s="112"/>
      <c r="BX150" s="112"/>
      <c r="BY150" s="112"/>
      <c r="BZ150" s="112"/>
      <c r="CA150" s="112"/>
      <c r="CB150" s="112"/>
      <c r="CC150" s="112"/>
      <c r="CD150" s="112"/>
      <c r="CE150" s="112"/>
      <c r="CF150" s="178"/>
    </row>
    <row r="151" spans="2:84" ht="15" customHeight="1" x14ac:dyDescent="0.3">
      <c r="B151" s="90"/>
      <c r="C151" s="212">
        <f t="shared" si="5"/>
        <v>137</v>
      </c>
      <c r="D151" s="212"/>
      <c r="E151" s="212"/>
      <c r="F151" s="245"/>
      <c r="G151" s="212"/>
      <c r="H151" s="212"/>
      <c r="I151" s="212"/>
      <c r="J151" s="249"/>
      <c r="K151" s="249"/>
      <c r="L151" s="251"/>
      <c r="M151" s="245"/>
      <c r="N151" s="217"/>
      <c r="O151" s="212"/>
      <c r="P151" s="247"/>
      <c r="Q151" s="218"/>
      <c r="R151" s="109"/>
      <c r="S151" s="156"/>
      <c r="T151" s="156"/>
      <c r="U151" s="156"/>
      <c r="V151" s="153">
        <f t="shared" si="4"/>
        <v>0</v>
      </c>
      <c r="W151" s="90"/>
      <c r="Y151" s="180">
        <v>0</v>
      </c>
      <c r="Z151" s="180">
        <v>0</v>
      </c>
      <c r="AA151" s="180">
        <v>0</v>
      </c>
      <c r="AB151" s="180">
        <v>0</v>
      </c>
      <c r="AC151" s="180">
        <v>0</v>
      </c>
      <c r="AD151" s="180">
        <v>0</v>
      </c>
      <c r="AE151" s="180">
        <v>0</v>
      </c>
      <c r="AF151" s="180">
        <v>0</v>
      </c>
      <c r="AG151" s="180">
        <v>0</v>
      </c>
      <c r="AH151" s="180">
        <v>0</v>
      </c>
      <c r="AI151" s="180">
        <v>0</v>
      </c>
      <c r="AJ151" s="180">
        <v>0</v>
      </c>
      <c r="AK151" s="180">
        <v>0</v>
      </c>
      <c r="AL151" s="180">
        <v>0</v>
      </c>
      <c r="AM151" s="180">
        <v>0</v>
      </c>
      <c r="AN151" s="180">
        <v>0</v>
      </c>
      <c r="AO151" s="180">
        <v>0</v>
      </c>
      <c r="AP151" s="180">
        <v>0</v>
      </c>
      <c r="AQ151" s="180">
        <v>0</v>
      </c>
      <c r="AR151" s="180">
        <v>0</v>
      </c>
      <c r="AS151" s="180">
        <v>0</v>
      </c>
      <c r="AT151" s="180">
        <v>0</v>
      </c>
      <c r="AU151" s="180">
        <v>0</v>
      </c>
      <c r="AV151" s="180">
        <v>0</v>
      </c>
      <c r="AW151" s="180">
        <v>0</v>
      </c>
      <c r="AX151" s="180">
        <v>0</v>
      </c>
      <c r="AY151" s="90"/>
      <c r="AZ151" s="180">
        <v>0</v>
      </c>
      <c r="BA151" s="180">
        <v>0</v>
      </c>
      <c r="BB151" s="180">
        <v>0</v>
      </c>
      <c r="BC151" s="180">
        <v>0</v>
      </c>
      <c r="BD151" s="180">
        <v>0</v>
      </c>
      <c r="BE151" s="180">
        <v>0</v>
      </c>
      <c r="BF151" s="180">
        <v>0</v>
      </c>
      <c r="BG151" s="181"/>
      <c r="BH151" s="90"/>
      <c r="BI151" s="180">
        <v>0</v>
      </c>
      <c r="BJ151" s="180">
        <v>0</v>
      </c>
      <c r="BK151" s="180">
        <v>0</v>
      </c>
      <c r="BL151" s="90"/>
      <c r="BN151" s="90"/>
      <c r="BO151" s="112"/>
      <c r="BP151" s="112"/>
      <c r="BQ151" s="112"/>
      <c r="BR151" s="112"/>
      <c r="BS151" s="112"/>
      <c r="BT151" s="112"/>
      <c r="BU151" s="112"/>
      <c r="BV151" s="112"/>
      <c r="BW151" s="112"/>
      <c r="BX151" s="112"/>
      <c r="BY151" s="112"/>
      <c r="BZ151" s="112"/>
      <c r="CA151" s="112"/>
      <c r="CB151" s="112"/>
      <c r="CC151" s="112"/>
      <c r="CD151" s="112"/>
      <c r="CE151" s="112"/>
      <c r="CF151" s="178"/>
    </row>
    <row r="152" spans="2:84" ht="15" customHeight="1" x14ac:dyDescent="0.3">
      <c r="B152" s="90"/>
      <c r="C152" s="212">
        <f t="shared" si="5"/>
        <v>138</v>
      </c>
      <c r="D152" s="212"/>
      <c r="E152" s="212"/>
      <c r="F152" s="245"/>
      <c r="G152" s="212"/>
      <c r="H152" s="212"/>
      <c r="I152" s="212"/>
      <c r="J152" s="249"/>
      <c r="K152" s="249"/>
      <c r="L152" s="251"/>
      <c r="M152" s="245"/>
      <c r="N152" s="217"/>
      <c r="O152" s="212"/>
      <c r="P152" s="247"/>
      <c r="Q152" s="218"/>
      <c r="R152" s="109"/>
      <c r="S152" s="156"/>
      <c r="T152" s="156"/>
      <c r="U152" s="156"/>
      <c r="V152" s="153">
        <f t="shared" si="4"/>
        <v>0</v>
      </c>
      <c r="W152" s="90"/>
      <c r="Y152" s="180">
        <v>0</v>
      </c>
      <c r="Z152" s="180">
        <v>0</v>
      </c>
      <c r="AA152" s="180">
        <v>0</v>
      </c>
      <c r="AB152" s="180">
        <v>0</v>
      </c>
      <c r="AC152" s="180">
        <v>0</v>
      </c>
      <c r="AD152" s="180">
        <v>0</v>
      </c>
      <c r="AE152" s="180">
        <v>0</v>
      </c>
      <c r="AF152" s="180">
        <v>0</v>
      </c>
      <c r="AG152" s="180">
        <v>0</v>
      </c>
      <c r="AH152" s="180">
        <v>0</v>
      </c>
      <c r="AI152" s="180">
        <v>0</v>
      </c>
      <c r="AJ152" s="180">
        <v>0</v>
      </c>
      <c r="AK152" s="180">
        <v>0</v>
      </c>
      <c r="AL152" s="180">
        <v>0</v>
      </c>
      <c r="AM152" s="180">
        <v>0</v>
      </c>
      <c r="AN152" s="180">
        <v>0</v>
      </c>
      <c r="AO152" s="180">
        <v>0</v>
      </c>
      <c r="AP152" s="180">
        <v>0</v>
      </c>
      <c r="AQ152" s="180">
        <v>0</v>
      </c>
      <c r="AR152" s="180">
        <v>0</v>
      </c>
      <c r="AS152" s="180">
        <v>0</v>
      </c>
      <c r="AT152" s="180">
        <v>0</v>
      </c>
      <c r="AU152" s="180">
        <v>0</v>
      </c>
      <c r="AV152" s="180">
        <v>0</v>
      </c>
      <c r="AW152" s="180">
        <v>0</v>
      </c>
      <c r="AX152" s="180">
        <v>0</v>
      </c>
      <c r="AY152" s="90"/>
      <c r="AZ152" s="180">
        <v>0</v>
      </c>
      <c r="BA152" s="180">
        <v>0</v>
      </c>
      <c r="BB152" s="180">
        <v>0</v>
      </c>
      <c r="BC152" s="180">
        <v>0</v>
      </c>
      <c r="BD152" s="180">
        <v>0</v>
      </c>
      <c r="BE152" s="180">
        <v>0</v>
      </c>
      <c r="BF152" s="180">
        <v>0</v>
      </c>
      <c r="BG152" s="181"/>
      <c r="BH152" s="90"/>
      <c r="BI152" s="180">
        <v>0</v>
      </c>
      <c r="BJ152" s="180">
        <v>0</v>
      </c>
      <c r="BK152" s="180">
        <v>0</v>
      </c>
      <c r="BL152" s="90"/>
      <c r="BN152" s="90"/>
      <c r="BO152" s="112"/>
      <c r="BP152" s="112"/>
      <c r="BQ152" s="112"/>
      <c r="BR152" s="112"/>
      <c r="BS152" s="112"/>
      <c r="BT152" s="112"/>
      <c r="BU152" s="112"/>
      <c r="BV152" s="112"/>
      <c r="BW152" s="112"/>
      <c r="BX152" s="112"/>
      <c r="BY152" s="112"/>
      <c r="BZ152" s="112"/>
      <c r="CA152" s="112"/>
      <c r="CB152" s="112"/>
      <c r="CC152" s="112"/>
      <c r="CD152" s="112"/>
      <c r="CE152" s="112"/>
      <c r="CF152" s="178"/>
    </row>
    <row r="153" spans="2:84" ht="15" customHeight="1" x14ac:dyDescent="0.3">
      <c r="B153" s="90"/>
      <c r="C153" s="212">
        <f t="shared" si="5"/>
        <v>139</v>
      </c>
      <c r="D153" s="212"/>
      <c r="E153" s="212"/>
      <c r="F153" s="245"/>
      <c r="G153" s="212"/>
      <c r="H153" s="212"/>
      <c r="I153" s="212"/>
      <c r="J153" s="249"/>
      <c r="K153" s="249"/>
      <c r="L153" s="251"/>
      <c r="M153" s="245"/>
      <c r="N153" s="217"/>
      <c r="O153" s="212"/>
      <c r="P153" s="247"/>
      <c r="Q153" s="218"/>
      <c r="R153" s="109"/>
      <c r="S153" s="156"/>
      <c r="T153" s="156"/>
      <c r="U153" s="156"/>
      <c r="V153" s="153">
        <f t="shared" si="4"/>
        <v>0</v>
      </c>
      <c r="W153" s="90"/>
      <c r="Y153" s="180">
        <v>0</v>
      </c>
      <c r="Z153" s="180">
        <v>0</v>
      </c>
      <c r="AA153" s="180">
        <v>0</v>
      </c>
      <c r="AB153" s="180">
        <v>0</v>
      </c>
      <c r="AC153" s="180">
        <v>0</v>
      </c>
      <c r="AD153" s="180">
        <v>0</v>
      </c>
      <c r="AE153" s="180">
        <v>0</v>
      </c>
      <c r="AF153" s="180">
        <v>0</v>
      </c>
      <c r="AG153" s="180">
        <v>0</v>
      </c>
      <c r="AH153" s="180">
        <v>0</v>
      </c>
      <c r="AI153" s="180">
        <v>0</v>
      </c>
      <c r="AJ153" s="180">
        <v>0</v>
      </c>
      <c r="AK153" s="180">
        <v>0</v>
      </c>
      <c r="AL153" s="180">
        <v>0</v>
      </c>
      <c r="AM153" s="180">
        <v>0</v>
      </c>
      <c r="AN153" s="180">
        <v>0</v>
      </c>
      <c r="AO153" s="180">
        <v>0</v>
      </c>
      <c r="AP153" s="180">
        <v>0</v>
      </c>
      <c r="AQ153" s="180">
        <v>0</v>
      </c>
      <c r="AR153" s="180">
        <v>0</v>
      </c>
      <c r="AS153" s="180">
        <v>0</v>
      </c>
      <c r="AT153" s="180">
        <v>0</v>
      </c>
      <c r="AU153" s="180">
        <v>0</v>
      </c>
      <c r="AV153" s="180">
        <v>0</v>
      </c>
      <c r="AW153" s="180">
        <v>0</v>
      </c>
      <c r="AX153" s="180">
        <v>0</v>
      </c>
      <c r="AY153" s="90"/>
      <c r="AZ153" s="180">
        <v>0</v>
      </c>
      <c r="BA153" s="180">
        <v>0</v>
      </c>
      <c r="BB153" s="180">
        <v>0</v>
      </c>
      <c r="BC153" s="180">
        <v>0</v>
      </c>
      <c r="BD153" s="180">
        <v>0</v>
      </c>
      <c r="BE153" s="180">
        <v>0</v>
      </c>
      <c r="BF153" s="180">
        <v>0</v>
      </c>
      <c r="BG153" s="181"/>
      <c r="BH153" s="90"/>
      <c r="BI153" s="180">
        <v>0</v>
      </c>
      <c r="BJ153" s="180">
        <v>0</v>
      </c>
      <c r="BK153" s="180">
        <v>0</v>
      </c>
      <c r="BL153" s="90"/>
      <c r="BN153" s="90"/>
      <c r="BO153" s="112"/>
      <c r="BP153" s="112"/>
      <c r="BQ153" s="112"/>
      <c r="BR153" s="112"/>
      <c r="BS153" s="112"/>
      <c r="BT153" s="112"/>
      <c r="BU153" s="112"/>
      <c r="BV153" s="112"/>
      <c r="BW153" s="112"/>
      <c r="BX153" s="112"/>
      <c r="BY153" s="112"/>
      <c r="BZ153" s="112"/>
      <c r="CA153" s="112"/>
      <c r="CB153" s="112"/>
      <c r="CC153" s="112"/>
      <c r="CD153" s="112"/>
      <c r="CE153" s="112"/>
      <c r="CF153" s="178"/>
    </row>
    <row r="154" spans="2:84" ht="15" customHeight="1" x14ac:dyDescent="0.3">
      <c r="B154" s="90"/>
      <c r="C154" s="212">
        <f t="shared" si="5"/>
        <v>140</v>
      </c>
      <c r="D154" s="212"/>
      <c r="E154" s="212"/>
      <c r="F154" s="245"/>
      <c r="G154" s="212"/>
      <c r="H154" s="212"/>
      <c r="I154" s="212"/>
      <c r="J154" s="249"/>
      <c r="K154" s="249"/>
      <c r="L154" s="251"/>
      <c r="M154" s="245"/>
      <c r="N154" s="217"/>
      <c r="O154" s="212"/>
      <c r="P154" s="247"/>
      <c r="Q154" s="218"/>
      <c r="R154" s="109"/>
      <c r="S154" s="156"/>
      <c r="T154" s="156"/>
      <c r="U154" s="156"/>
      <c r="V154" s="153">
        <f t="shared" si="4"/>
        <v>0</v>
      </c>
      <c r="W154" s="90"/>
      <c r="Y154" s="180">
        <v>0</v>
      </c>
      <c r="Z154" s="180">
        <v>0</v>
      </c>
      <c r="AA154" s="180">
        <v>0</v>
      </c>
      <c r="AB154" s="180">
        <v>0</v>
      </c>
      <c r="AC154" s="180">
        <v>0</v>
      </c>
      <c r="AD154" s="180">
        <v>0</v>
      </c>
      <c r="AE154" s="180">
        <v>0</v>
      </c>
      <c r="AF154" s="180">
        <v>0</v>
      </c>
      <c r="AG154" s="180">
        <v>0</v>
      </c>
      <c r="AH154" s="180">
        <v>0</v>
      </c>
      <c r="AI154" s="180">
        <v>0</v>
      </c>
      <c r="AJ154" s="180">
        <v>0</v>
      </c>
      <c r="AK154" s="180">
        <v>0</v>
      </c>
      <c r="AL154" s="180">
        <v>0</v>
      </c>
      <c r="AM154" s="180">
        <v>0</v>
      </c>
      <c r="AN154" s="180">
        <v>0</v>
      </c>
      <c r="AO154" s="180">
        <v>0</v>
      </c>
      <c r="AP154" s="180">
        <v>0</v>
      </c>
      <c r="AQ154" s="180">
        <v>0</v>
      </c>
      <c r="AR154" s="180">
        <v>0</v>
      </c>
      <c r="AS154" s="180">
        <v>0</v>
      </c>
      <c r="AT154" s="180">
        <v>0</v>
      </c>
      <c r="AU154" s="180">
        <v>0</v>
      </c>
      <c r="AV154" s="180">
        <v>0</v>
      </c>
      <c r="AW154" s="180">
        <v>0</v>
      </c>
      <c r="AX154" s="180">
        <v>0</v>
      </c>
      <c r="AY154" s="90"/>
      <c r="AZ154" s="180">
        <v>0</v>
      </c>
      <c r="BA154" s="180">
        <v>0</v>
      </c>
      <c r="BB154" s="180">
        <v>0</v>
      </c>
      <c r="BC154" s="180">
        <v>0</v>
      </c>
      <c r="BD154" s="180">
        <v>0</v>
      </c>
      <c r="BE154" s="180">
        <v>0</v>
      </c>
      <c r="BF154" s="180">
        <v>0</v>
      </c>
      <c r="BG154" s="181"/>
      <c r="BH154" s="90"/>
      <c r="BI154" s="180">
        <v>0</v>
      </c>
      <c r="BJ154" s="180">
        <v>0</v>
      </c>
      <c r="BK154" s="180">
        <v>0</v>
      </c>
      <c r="BL154" s="90"/>
      <c r="BN154" s="90"/>
      <c r="BO154" s="112"/>
      <c r="BP154" s="112"/>
      <c r="BQ154" s="112"/>
      <c r="BR154" s="112"/>
      <c r="BS154" s="112"/>
      <c r="BT154" s="112"/>
      <c r="BU154" s="112"/>
      <c r="BV154" s="112"/>
      <c r="BW154" s="112"/>
      <c r="BX154" s="112"/>
      <c r="BY154" s="112"/>
      <c r="BZ154" s="112"/>
      <c r="CA154" s="112"/>
      <c r="CB154" s="112"/>
      <c r="CC154" s="112"/>
      <c r="CD154" s="112"/>
      <c r="CE154" s="112"/>
      <c r="CF154" s="178"/>
    </row>
    <row r="155" spans="2:84" ht="15" customHeight="1" x14ac:dyDescent="0.3">
      <c r="B155" s="90"/>
      <c r="C155" s="212">
        <f t="shared" si="5"/>
        <v>141</v>
      </c>
      <c r="D155" s="212"/>
      <c r="E155" s="212"/>
      <c r="F155" s="245"/>
      <c r="G155" s="212"/>
      <c r="H155" s="212"/>
      <c r="I155" s="212"/>
      <c r="J155" s="249"/>
      <c r="K155" s="249"/>
      <c r="L155" s="251"/>
      <c r="M155" s="245"/>
      <c r="N155" s="217"/>
      <c r="O155" s="212"/>
      <c r="P155" s="247"/>
      <c r="Q155" s="218"/>
      <c r="R155" s="109"/>
      <c r="S155" s="156"/>
      <c r="T155" s="156"/>
      <c r="U155" s="156"/>
      <c r="V155" s="153">
        <f t="shared" si="4"/>
        <v>0</v>
      </c>
      <c r="W155" s="90"/>
      <c r="Y155" s="180">
        <v>0</v>
      </c>
      <c r="Z155" s="180">
        <v>0</v>
      </c>
      <c r="AA155" s="180">
        <v>0</v>
      </c>
      <c r="AB155" s="180">
        <v>0</v>
      </c>
      <c r="AC155" s="180">
        <v>0</v>
      </c>
      <c r="AD155" s="180">
        <v>0</v>
      </c>
      <c r="AE155" s="180">
        <v>0</v>
      </c>
      <c r="AF155" s="180">
        <v>0</v>
      </c>
      <c r="AG155" s="180">
        <v>0</v>
      </c>
      <c r="AH155" s="180">
        <v>0</v>
      </c>
      <c r="AI155" s="180">
        <v>0</v>
      </c>
      <c r="AJ155" s="180">
        <v>0</v>
      </c>
      <c r="AK155" s="180">
        <v>0</v>
      </c>
      <c r="AL155" s="180">
        <v>0</v>
      </c>
      <c r="AM155" s="180">
        <v>0</v>
      </c>
      <c r="AN155" s="180">
        <v>0</v>
      </c>
      <c r="AO155" s="180">
        <v>0</v>
      </c>
      <c r="AP155" s="180">
        <v>0</v>
      </c>
      <c r="AQ155" s="180">
        <v>0</v>
      </c>
      <c r="AR155" s="180">
        <v>0</v>
      </c>
      <c r="AS155" s="180">
        <v>0</v>
      </c>
      <c r="AT155" s="180">
        <v>0</v>
      </c>
      <c r="AU155" s="180">
        <v>0</v>
      </c>
      <c r="AV155" s="180">
        <v>0</v>
      </c>
      <c r="AW155" s="180">
        <v>0</v>
      </c>
      <c r="AX155" s="180">
        <v>0</v>
      </c>
      <c r="AY155" s="90"/>
      <c r="AZ155" s="180">
        <v>0</v>
      </c>
      <c r="BA155" s="180">
        <v>0</v>
      </c>
      <c r="BB155" s="180">
        <v>0</v>
      </c>
      <c r="BC155" s="180">
        <v>0</v>
      </c>
      <c r="BD155" s="180">
        <v>0</v>
      </c>
      <c r="BE155" s="180">
        <v>0</v>
      </c>
      <c r="BF155" s="180">
        <v>0</v>
      </c>
      <c r="BG155" s="181"/>
      <c r="BH155" s="90"/>
      <c r="BI155" s="180">
        <v>0</v>
      </c>
      <c r="BJ155" s="180">
        <v>0</v>
      </c>
      <c r="BK155" s="180">
        <v>0</v>
      </c>
      <c r="BL155" s="90"/>
      <c r="BN155" s="90"/>
      <c r="BO155" s="112"/>
      <c r="BP155" s="112"/>
      <c r="BQ155" s="112"/>
      <c r="BR155" s="112"/>
      <c r="BS155" s="112"/>
      <c r="BT155" s="112"/>
      <c r="BU155" s="112"/>
      <c r="BV155" s="112"/>
      <c r="BW155" s="112"/>
      <c r="BX155" s="112"/>
      <c r="BY155" s="112"/>
      <c r="BZ155" s="112"/>
      <c r="CA155" s="112"/>
      <c r="CB155" s="112"/>
      <c r="CC155" s="112"/>
      <c r="CD155" s="112"/>
      <c r="CE155" s="112"/>
      <c r="CF155" s="178"/>
    </row>
    <row r="156" spans="2:84" ht="15" customHeight="1" x14ac:dyDescent="0.3">
      <c r="B156" s="90"/>
      <c r="C156" s="212">
        <f t="shared" si="5"/>
        <v>142</v>
      </c>
      <c r="D156" s="212"/>
      <c r="E156" s="212"/>
      <c r="F156" s="245"/>
      <c r="G156" s="212"/>
      <c r="H156" s="212"/>
      <c r="I156" s="212"/>
      <c r="J156" s="249"/>
      <c r="K156" s="249"/>
      <c r="L156" s="251"/>
      <c r="M156" s="245"/>
      <c r="N156" s="217"/>
      <c r="O156" s="212"/>
      <c r="P156" s="218"/>
      <c r="Q156" s="218"/>
      <c r="R156" s="109"/>
      <c r="S156" s="156"/>
      <c r="T156" s="156"/>
      <c r="U156" s="156"/>
      <c r="V156" s="153">
        <f t="shared" si="4"/>
        <v>0</v>
      </c>
      <c r="W156" s="90"/>
      <c r="Y156" s="180">
        <v>0</v>
      </c>
      <c r="Z156" s="180">
        <v>0</v>
      </c>
      <c r="AA156" s="180">
        <v>0</v>
      </c>
      <c r="AB156" s="180">
        <v>0</v>
      </c>
      <c r="AC156" s="180">
        <v>0</v>
      </c>
      <c r="AD156" s="180">
        <v>0</v>
      </c>
      <c r="AE156" s="180">
        <v>0</v>
      </c>
      <c r="AF156" s="180">
        <v>0</v>
      </c>
      <c r="AG156" s="180">
        <v>0</v>
      </c>
      <c r="AH156" s="180">
        <v>0</v>
      </c>
      <c r="AI156" s="180">
        <v>0</v>
      </c>
      <c r="AJ156" s="180">
        <v>0</v>
      </c>
      <c r="AK156" s="180">
        <v>0</v>
      </c>
      <c r="AL156" s="180">
        <v>0</v>
      </c>
      <c r="AM156" s="180">
        <v>0</v>
      </c>
      <c r="AN156" s="180">
        <v>0</v>
      </c>
      <c r="AO156" s="180">
        <v>0</v>
      </c>
      <c r="AP156" s="180">
        <v>0</v>
      </c>
      <c r="AQ156" s="180">
        <v>0</v>
      </c>
      <c r="AR156" s="180">
        <v>0</v>
      </c>
      <c r="AS156" s="180">
        <v>0</v>
      </c>
      <c r="AT156" s="180">
        <v>0</v>
      </c>
      <c r="AU156" s="180">
        <v>0</v>
      </c>
      <c r="AV156" s="180">
        <v>0</v>
      </c>
      <c r="AW156" s="180">
        <v>0</v>
      </c>
      <c r="AX156" s="180">
        <v>0</v>
      </c>
      <c r="AY156" s="90"/>
      <c r="AZ156" s="180">
        <v>0</v>
      </c>
      <c r="BA156" s="180">
        <v>0</v>
      </c>
      <c r="BB156" s="180">
        <v>0</v>
      </c>
      <c r="BC156" s="180">
        <v>0</v>
      </c>
      <c r="BD156" s="180">
        <v>0</v>
      </c>
      <c r="BE156" s="180">
        <v>0</v>
      </c>
      <c r="BF156" s="180">
        <v>0</v>
      </c>
      <c r="BG156" s="181"/>
      <c r="BH156" s="90"/>
      <c r="BI156" s="180">
        <v>0</v>
      </c>
      <c r="BJ156" s="180">
        <v>0</v>
      </c>
      <c r="BK156" s="180">
        <v>0</v>
      </c>
      <c r="BL156" s="90"/>
      <c r="BN156" s="90"/>
      <c r="BO156" s="112"/>
      <c r="BP156" s="112"/>
      <c r="BQ156" s="112"/>
      <c r="BR156" s="112"/>
      <c r="BS156" s="112"/>
      <c r="BT156" s="112"/>
      <c r="BU156" s="112"/>
      <c r="BV156" s="112"/>
      <c r="BW156" s="112"/>
      <c r="BX156" s="112"/>
      <c r="BY156" s="112"/>
      <c r="BZ156" s="112"/>
      <c r="CA156" s="112"/>
      <c r="CB156" s="112"/>
      <c r="CC156" s="112"/>
      <c r="CD156" s="112"/>
      <c r="CE156" s="112"/>
      <c r="CF156" s="178"/>
    </row>
    <row r="157" spans="2:84" ht="15" customHeight="1" x14ac:dyDescent="0.3">
      <c r="B157" s="90"/>
      <c r="C157" s="212">
        <f t="shared" si="5"/>
        <v>143</v>
      </c>
      <c r="D157" s="212"/>
      <c r="E157" s="212"/>
      <c r="F157" s="245"/>
      <c r="G157" s="212"/>
      <c r="H157" s="212"/>
      <c r="I157" s="212"/>
      <c r="J157" s="249"/>
      <c r="K157" s="249"/>
      <c r="L157" s="251"/>
      <c r="M157" s="245"/>
      <c r="N157" s="217"/>
      <c r="O157" s="212"/>
      <c r="P157" s="247"/>
      <c r="Q157" s="218"/>
      <c r="R157" s="109"/>
      <c r="S157" s="156"/>
      <c r="T157" s="156"/>
      <c r="U157" s="156"/>
      <c r="V157" s="153">
        <f t="shared" si="4"/>
        <v>0</v>
      </c>
      <c r="W157" s="90"/>
      <c r="Y157" s="180">
        <v>0</v>
      </c>
      <c r="Z157" s="180">
        <v>0</v>
      </c>
      <c r="AA157" s="180">
        <v>0</v>
      </c>
      <c r="AB157" s="180">
        <v>0</v>
      </c>
      <c r="AC157" s="180">
        <v>0</v>
      </c>
      <c r="AD157" s="180">
        <v>0</v>
      </c>
      <c r="AE157" s="180">
        <v>0</v>
      </c>
      <c r="AF157" s="180">
        <v>0</v>
      </c>
      <c r="AG157" s="180">
        <v>0</v>
      </c>
      <c r="AH157" s="180">
        <v>0</v>
      </c>
      <c r="AI157" s="180">
        <v>0</v>
      </c>
      <c r="AJ157" s="180">
        <v>0</v>
      </c>
      <c r="AK157" s="180">
        <v>0</v>
      </c>
      <c r="AL157" s="180">
        <v>0</v>
      </c>
      <c r="AM157" s="180">
        <v>0</v>
      </c>
      <c r="AN157" s="180">
        <v>0</v>
      </c>
      <c r="AO157" s="180">
        <v>0</v>
      </c>
      <c r="AP157" s="180">
        <v>0</v>
      </c>
      <c r="AQ157" s="180">
        <v>0</v>
      </c>
      <c r="AR157" s="180">
        <v>0</v>
      </c>
      <c r="AS157" s="180">
        <v>0</v>
      </c>
      <c r="AT157" s="180">
        <v>0</v>
      </c>
      <c r="AU157" s="180">
        <v>0</v>
      </c>
      <c r="AV157" s="180">
        <v>0</v>
      </c>
      <c r="AW157" s="180">
        <v>0</v>
      </c>
      <c r="AX157" s="180">
        <v>0</v>
      </c>
      <c r="AY157" s="90"/>
      <c r="AZ157" s="180">
        <v>0</v>
      </c>
      <c r="BA157" s="180">
        <v>0</v>
      </c>
      <c r="BB157" s="180">
        <v>0</v>
      </c>
      <c r="BC157" s="180">
        <v>0</v>
      </c>
      <c r="BD157" s="180">
        <v>0</v>
      </c>
      <c r="BE157" s="180">
        <v>0</v>
      </c>
      <c r="BF157" s="180">
        <v>0</v>
      </c>
      <c r="BG157" s="181"/>
      <c r="BH157" s="90"/>
      <c r="BI157" s="180">
        <v>0</v>
      </c>
      <c r="BJ157" s="180">
        <v>0</v>
      </c>
      <c r="BK157" s="180">
        <v>0</v>
      </c>
      <c r="BL157" s="90"/>
      <c r="BN157" s="90"/>
      <c r="BO157" s="112"/>
      <c r="BP157" s="112"/>
      <c r="BQ157" s="112"/>
      <c r="BR157" s="112"/>
      <c r="BS157" s="112"/>
      <c r="BT157" s="112"/>
      <c r="BU157" s="112"/>
      <c r="BV157" s="112"/>
      <c r="BW157" s="112"/>
      <c r="BX157" s="112"/>
      <c r="BY157" s="112"/>
      <c r="BZ157" s="112"/>
      <c r="CA157" s="112"/>
      <c r="CB157" s="112"/>
      <c r="CC157" s="112"/>
      <c r="CD157" s="112"/>
      <c r="CE157" s="112"/>
      <c r="CF157" s="178"/>
    </row>
    <row r="158" spans="2:84" ht="15" customHeight="1" x14ac:dyDescent="0.3">
      <c r="B158" s="90"/>
      <c r="C158" s="212">
        <f t="shared" si="5"/>
        <v>144</v>
      </c>
      <c r="D158" s="212"/>
      <c r="E158" s="212"/>
      <c r="F158" s="245"/>
      <c r="G158" s="212"/>
      <c r="H158" s="212"/>
      <c r="I158" s="212"/>
      <c r="J158" s="249"/>
      <c r="K158" s="249"/>
      <c r="L158" s="251"/>
      <c r="M158" s="245"/>
      <c r="N158" s="217"/>
      <c r="O158" s="212"/>
      <c r="P158" s="247"/>
      <c r="Q158" s="218"/>
      <c r="R158" s="109"/>
      <c r="S158" s="156"/>
      <c r="T158" s="156"/>
      <c r="U158" s="156"/>
      <c r="V158" s="153">
        <f t="shared" si="4"/>
        <v>0</v>
      </c>
      <c r="W158" s="90"/>
      <c r="Y158" s="180">
        <v>0</v>
      </c>
      <c r="Z158" s="180">
        <v>0</v>
      </c>
      <c r="AA158" s="180">
        <v>0</v>
      </c>
      <c r="AB158" s="180">
        <v>0</v>
      </c>
      <c r="AC158" s="180">
        <v>0</v>
      </c>
      <c r="AD158" s="180">
        <v>0</v>
      </c>
      <c r="AE158" s="180">
        <v>0</v>
      </c>
      <c r="AF158" s="180">
        <v>0</v>
      </c>
      <c r="AG158" s="180">
        <v>0</v>
      </c>
      <c r="AH158" s="180">
        <v>0</v>
      </c>
      <c r="AI158" s="180">
        <v>0</v>
      </c>
      <c r="AJ158" s="180">
        <v>0</v>
      </c>
      <c r="AK158" s="180">
        <v>0</v>
      </c>
      <c r="AL158" s="180">
        <v>0</v>
      </c>
      <c r="AM158" s="180">
        <v>0</v>
      </c>
      <c r="AN158" s="180">
        <v>0</v>
      </c>
      <c r="AO158" s="180">
        <v>0</v>
      </c>
      <c r="AP158" s="180">
        <v>0</v>
      </c>
      <c r="AQ158" s="180">
        <v>0</v>
      </c>
      <c r="AR158" s="180">
        <v>0</v>
      </c>
      <c r="AS158" s="180">
        <v>0</v>
      </c>
      <c r="AT158" s="180">
        <v>0</v>
      </c>
      <c r="AU158" s="180">
        <v>0</v>
      </c>
      <c r="AV158" s="180">
        <v>0</v>
      </c>
      <c r="AW158" s="180">
        <v>0</v>
      </c>
      <c r="AX158" s="180">
        <v>0</v>
      </c>
      <c r="AY158" s="90"/>
      <c r="AZ158" s="180">
        <v>0</v>
      </c>
      <c r="BA158" s="180">
        <v>0</v>
      </c>
      <c r="BB158" s="180">
        <v>0</v>
      </c>
      <c r="BC158" s="180">
        <v>0</v>
      </c>
      <c r="BD158" s="180">
        <v>0</v>
      </c>
      <c r="BE158" s="180">
        <v>0</v>
      </c>
      <c r="BF158" s="180">
        <v>0</v>
      </c>
      <c r="BG158" s="181"/>
      <c r="BH158" s="90"/>
      <c r="BI158" s="180">
        <v>0</v>
      </c>
      <c r="BJ158" s="180">
        <v>0</v>
      </c>
      <c r="BK158" s="180">
        <v>0</v>
      </c>
      <c r="BL158" s="90"/>
      <c r="BN158" s="90"/>
      <c r="BO158" s="112"/>
      <c r="BP158" s="112"/>
      <c r="BQ158" s="112"/>
      <c r="BR158" s="112"/>
      <c r="BS158" s="112"/>
      <c r="BT158" s="112"/>
      <c r="BU158" s="112"/>
      <c r="BV158" s="112"/>
      <c r="BW158" s="112"/>
      <c r="BX158" s="112"/>
      <c r="BY158" s="112"/>
      <c r="BZ158" s="112"/>
      <c r="CA158" s="112"/>
      <c r="CB158" s="112"/>
      <c r="CC158" s="112"/>
      <c r="CD158" s="112"/>
      <c r="CE158" s="112"/>
      <c r="CF158" s="178"/>
    </row>
    <row r="159" spans="2:84" ht="15" customHeight="1" x14ac:dyDescent="0.3">
      <c r="B159" s="90"/>
      <c r="C159" s="212">
        <f t="shared" si="5"/>
        <v>145</v>
      </c>
      <c r="D159" s="212"/>
      <c r="E159" s="212"/>
      <c r="F159" s="245"/>
      <c r="G159" s="212"/>
      <c r="H159" s="212"/>
      <c r="I159" s="212"/>
      <c r="J159" s="249"/>
      <c r="K159" s="249"/>
      <c r="L159" s="251"/>
      <c r="M159" s="245"/>
      <c r="N159" s="217"/>
      <c r="O159" s="212"/>
      <c r="P159" s="247"/>
      <c r="Q159" s="218"/>
      <c r="R159" s="109"/>
      <c r="S159" s="156"/>
      <c r="T159" s="156"/>
      <c r="U159" s="156"/>
      <c r="V159" s="153">
        <f t="shared" si="4"/>
        <v>0</v>
      </c>
      <c r="W159" s="90"/>
      <c r="Y159" s="180">
        <v>0</v>
      </c>
      <c r="Z159" s="180">
        <v>0</v>
      </c>
      <c r="AA159" s="180">
        <v>0</v>
      </c>
      <c r="AB159" s="180">
        <v>0</v>
      </c>
      <c r="AC159" s="180">
        <v>0</v>
      </c>
      <c r="AD159" s="180">
        <v>0</v>
      </c>
      <c r="AE159" s="180">
        <v>0</v>
      </c>
      <c r="AF159" s="180">
        <v>0</v>
      </c>
      <c r="AG159" s="180">
        <v>0</v>
      </c>
      <c r="AH159" s="180">
        <v>0</v>
      </c>
      <c r="AI159" s="180">
        <v>0</v>
      </c>
      <c r="AJ159" s="180">
        <v>0</v>
      </c>
      <c r="AK159" s="180">
        <v>0</v>
      </c>
      <c r="AL159" s="180">
        <v>0</v>
      </c>
      <c r="AM159" s="180">
        <v>0</v>
      </c>
      <c r="AN159" s="180">
        <v>0</v>
      </c>
      <c r="AO159" s="180">
        <v>0</v>
      </c>
      <c r="AP159" s="180">
        <v>0</v>
      </c>
      <c r="AQ159" s="180">
        <v>0</v>
      </c>
      <c r="AR159" s="180">
        <v>0</v>
      </c>
      <c r="AS159" s="180">
        <v>0</v>
      </c>
      <c r="AT159" s="180">
        <v>0</v>
      </c>
      <c r="AU159" s="180">
        <v>0</v>
      </c>
      <c r="AV159" s="180">
        <v>0</v>
      </c>
      <c r="AW159" s="180">
        <v>0</v>
      </c>
      <c r="AX159" s="180">
        <v>0</v>
      </c>
      <c r="AY159" s="90"/>
      <c r="AZ159" s="180">
        <v>0</v>
      </c>
      <c r="BA159" s="180">
        <v>0</v>
      </c>
      <c r="BB159" s="180">
        <v>0</v>
      </c>
      <c r="BC159" s="180">
        <v>0</v>
      </c>
      <c r="BD159" s="180">
        <v>0</v>
      </c>
      <c r="BE159" s="180">
        <v>0</v>
      </c>
      <c r="BF159" s="180">
        <v>0</v>
      </c>
      <c r="BG159" s="181"/>
      <c r="BH159" s="90"/>
      <c r="BI159" s="180">
        <v>0</v>
      </c>
      <c r="BJ159" s="180">
        <v>0</v>
      </c>
      <c r="BK159" s="180">
        <v>0</v>
      </c>
      <c r="BL159" s="90"/>
      <c r="BN159" s="90"/>
      <c r="BO159" s="112"/>
      <c r="BP159" s="112"/>
      <c r="BQ159" s="112"/>
      <c r="BR159" s="112"/>
      <c r="BS159" s="112"/>
      <c r="BT159" s="112"/>
      <c r="BU159" s="112"/>
      <c r="BV159" s="112"/>
      <c r="BW159" s="112"/>
      <c r="BX159" s="112"/>
      <c r="BY159" s="112"/>
      <c r="BZ159" s="112"/>
      <c r="CA159" s="112"/>
      <c r="CB159" s="112"/>
      <c r="CC159" s="112"/>
      <c r="CD159" s="112"/>
      <c r="CE159" s="112"/>
      <c r="CF159" s="178"/>
    </row>
    <row r="160" spans="2:84" ht="15" customHeight="1" x14ac:dyDescent="0.3">
      <c r="B160" s="90"/>
      <c r="C160" s="212">
        <f t="shared" si="5"/>
        <v>146</v>
      </c>
      <c r="D160" s="212"/>
      <c r="E160" s="212"/>
      <c r="F160" s="245"/>
      <c r="G160" s="212"/>
      <c r="H160" s="212"/>
      <c r="I160" s="212"/>
      <c r="J160" s="249"/>
      <c r="K160" s="249"/>
      <c r="L160" s="251"/>
      <c r="M160" s="245"/>
      <c r="N160" s="217"/>
      <c r="O160" s="212"/>
      <c r="P160" s="247"/>
      <c r="Q160" s="218"/>
      <c r="R160" s="109"/>
      <c r="S160" s="156"/>
      <c r="T160" s="156"/>
      <c r="U160" s="156"/>
      <c r="V160" s="153">
        <f t="shared" si="4"/>
        <v>0</v>
      </c>
      <c r="W160" s="90"/>
      <c r="Y160" s="180">
        <v>0</v>
      </c>
      <c r="Z160" s="180">
        <v>0</v>
      </c>
      <c r="AA160" s="180">
        <v>0</v>
      </c>
      <c r="AB160" s="180">
        <v>0</v>
      </c>
      <c r="AC160" s="180">
        <v>0</v>
      </c>
      <c r="AD160" s="180">
        <v>0</v>
      </c>
      <c r="AE160" s="180">
        <v>0</v>
      </c>
      <c r="AF160" s="180">
        <v>0</v>
      </c>
      <c r="AG160" s="180">
        <v>0</v>
      </c>
      <c r="AH160" s="180">
        <v>0</v>
      </c>
      <c r="AI160" s="180">
        <v>0</v>
      </c>
      <c r="AJ160" s="180">
        <v>0</v>
      </c>
      <c r="AK160" s="180">
        <v>0</v>
      </c>
      <c r="AL160" s="180">
        <v>0</v>
      </c>
      <c r="AM160" s="180">
        <v>0</v>
      </c>
      <c r="AN160" s="180">
        <v>0</v>
      </c>
      <c r="AO160" s="180">
        <v>0</v>
      </c>
      <c r="AP160" s="180">
        <v>0</v>
      </c>
      <c r="AQ160" s="180">
        <v>0</v>
      </c>
      <c r="AR160" s="180">
        <v>0</v>
      </c>
      <c r="AS160" s="180">
        <v>0</v>
      </c>
      <c r="AT160" s="180">
        <v>0</v>
      </c>
      <c r="AU160" s="180">
        <v>0</v>
      </c>
      <c r="AV160" s="180">
        <v>0</v>
      </c>
      <c r="AW160" s="180">
        <v>0</v>
      </c>
      <c r="AX160" s="180">
        <v>0</v>
      </c>
      <c r="AY160" s="90"/>
      <c r="AZ160" s="180">
        <v>0</v>
      </c>
      <c r="BA160" s="180">
        <v>0</v>
      </c>
      <c r="BB160" s="180">
        <v>0</v>
      </c>
      <c r="BC160" s="180">
        <v>0</v>
      </c>
      <c r="BD160" s="180">
        <v>0</v>
      </c>
      <c r="BE160" s="180">
        <v>0</v>
      </c>
      <c r="BF160" s="180">
        <v>0</v>
      </c>
      <c r="BG160" s="181"/>
      <c r="BH160" s="90"/>
      <c r="BI160" s="180">
        <v>0</v>
      </c>
      <c r="BJ160" s="180">
        <v>0</v>
      </c>
      <c r="BK160" s="180">
        <v>0</v>
      </c>
      <c r="BL160" s="90"/>
      <c r="BN160" s="90"/>
      <c r="BO160" s="112"/>
      <c r="BP160" s="112"/>
      <c r="BQ160" s="112"/>
      <c r="BR160" s="112"/>
      <c r="BS160" s="112"/>
      <c r="BT160" s="112"/>
      <c r="BU160" s="112"/>
      <c r="BV160" s="112"/>
      <c r="BW160" s="112"/>
      <c r="BX160" s="112"/>
      <c r="BY160" s="112"/>
      <c r="BZ160" s="112"/>
      <c r="CA160" s="112"/>
      <c r="CB160" s="112"/>
      <c r="CC160" s="112"/>
      <c r="CD160" s="112"/>
      <c r="CE160" s="112"/>
      <c r="CF160" s="178"/>
    </row>
    <row r="161" spans="2:84" ht="15" customHeight="1" x14ac:dyDescent="0.3">
      <c r="B161" s="90"/>
      <c r="C161" s="212">
        <f t="shared" si="5"/>
        <v>147</v>
      </c>
      <c r="D161" s="212"/>
      <c r="E161" s="212"/>
      <c r="F161" s="245"/>
      <c r="G161" s="212"/>
      <c r="H161" s="212"/>
      <c r="I161" s="212"/>
      <c r="J161" s="249"/>
      <c r="K161" s="249"/>
      <c r="L161" s="251"/>
      <c r="M161" s="245"/>
      <c r="N161" s="217"/>
      <c r="O161" s="212"/>
      <c r="P161" s="247"/>
      <c r="Q161" s="218"/>
      <c r="R161" s="109"/>
      <c r="S161" s="156"/>
      <c r="T161" s="156"/>
      <c r="U161" s="156"/>
      <c r="V161" s="153">
        <f t="shared" si="4"/>
        <v>0</v>
      </c>
      <c r="W161" s="90"/>
      <c r="Y161" s="180">
        <v>0</v>
      </c>
      <c r="Z161" s="180">
        <v>0</v>
      </c>
      <c r="AA161" s="180">
        <v>0</v>
      </c>
      <c r="AB161" s="180">
        <v>0</v>
      </c>
      <c r="AC161" s="180">
        <v>0</v>
      </c>
      <c r="AD161" s="180">
        <v>0</v>
      </c>
      <c r="AE161" s="180">
        <v>0</v>
      </c>
      <c r="AF161" s="180">
        <v>0</v>
      </c>
      <c r="AG161" s="180">
        <v>0</v>
      </c>
      <c r="AH161" s="180">
        <v>0</v>
      </c>
      <c r="AI161" s="180">
        <v>0</v>
      </c>
      <c r="AJ161" s="180">
        <v>0</v>
      </c>
      <c r="AK161" s="180">
        <v>0</v>
      </c>
      <c r="AL161" s="180">
        <v>0</v>
      </c>
      <c r="AM161" s="180">
        <v>0</v>
      </c>
      <c r="AN161" s="180">
        <v>0</v>
      </c>
      <c r="AO161" s="180">
        <v>0</v>
      </c>
      <c r="AP161" s="180">
        <v>0</v>
      </c>
      <c r="AQ161" s="180">
        <v>0</v>
      </c>
      <c r="AR161" s="180">
        <v>0</v>
      </c>
      <c r="AS161" s="180">
        <v>0</v>
      </c>
      <c r="AT161" s="180">
        <v>0</v>
      </c>
      <c r="AU161" s="180">
        <v>0</v>
      </c>
      <c r="AV161" s="180">
        <v>0</v>
      </c>
      <c r="AW161" s="180">
        <v>0</v>
      </c>
      <c r="AX161" s="180">
        <v>0</v>
      </c>
      <c r="AY161" s="90"/>
      <c r="AZ161" s="180">
        <v>0</v>
      </c>
      <c r="BA161" s="180">
        <v>0</v>
      </c>
      <c r="BB161" s="180">
        <v>0</v>
      </c>
      <c r="BC161" s="180">
        <v>0</v>
      </c>
      <c r="BD161" s="180">
        <v>0</v>
      </c>
      <c r="BE161" s="180">
        <v>0</v>
      </c>
      <c r="BF161" s="180">
        <v>0</v>
      </c>
      <c r="BG161" s="181"/>
      <c r="BH161" s="90"/>
      <c r="BI161" s="180">
        <v>0</v>
      </c>
      <c r="BJ161" s="180">
        <v>0</v>
      </c>
      <c r="BK161" s="180">
        <v>0</v>
      </c>
      <c r="BL161" s="90"/>
      <c r="BN161" s="90"/>
      <c r="BO161" s="112"/>
      <c r="BP161" s="112"/>
      <c r="BQ161" s="112"/>
      <c r="BR161" s="112"/>
      <c r="BS161" s="112"/>
      <c r="BT161" s="112"/>
      <c r="BU161" s="112"/>
      <c r="BV161" s="112"/>
      <c r="BW161" s="112"/>
      <c r="BX161" s="112"/>
      <c r="BY161" s="112"/>
      <c r="BZ161" s="112"/>
      <c r="CA161" s="112"/>
      <c r="CB161" s="112"/>
      <c r="CC161" s="112"/>
      <c r="CD161" s="112"/>
      <c r="CE161" s="112"/>
      <c r="CF161" s="178"/>
    </row>
    <row r="162" spans="2:84" ht="15" customHeight="1" x14ac:dyDescent="0.3">
      <c r="B162" s="90"/>
      <c r="C162" s="212">
        <f t="shared" si="5"/>
        <v>148</v>
      </c>
      <c r="D162" s="212"/>
      <c r="E162" s="212"/>
      <c r="F162" s="245"/>
      <c r="G162" s="212"/>
      <c r="H162" s="212"/>
      <c r="I162" s="212"/>
      <c r="J162" s="249"/>
      <c r="K162" s="249"/>
      <c r="L162" s="251"/>
      <c r="M162" s="245"/>
      <c r="N162" s="217"/>
      <c r="O162" s="212"/>
      <c r="P162" s="247"/>
      <c r="Q162" s="218"/>
      <c r="R162" s="109"/>
      <c r="S162" s="156"/>
      <c r="T162" s="156"/>
      <c r="U162" s="156"/>
      <c r="V162" s="153">
        <f t="shared" si="4"/>
        <v>0</v>
      </c>
      <c r="W162" s="90"/>
      <c r="Y162" s="180">
        <v>0</v>
      </c>
      <c r="Z162" s="180">
        <v>0</v>
      </c>
      <c r="AA162" s="180">
        <v>0</v>
      </c>
      <c r="AB162" s="180">
        <v>0</v>
      </c>
      <c r="AC162" s="180">
        <v>0</v>
      </c>
      <c r="AD162" s="180">
        <v>0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80">
        <v>0</v>
      </c>
      <c r="AR162" s="180">
        <v>0</v>
      </c>
      <c r="AS162" s="180">
        <v>0</v>
      </c>
      <c r="AT162" s="180">
        <v>0</v>
      </c>
      <c r="AU162" s="180">
        <v>0</v>
      </c>
      <c r="AV162" s="180">
        <v>0</v>
      </c>
      <c r="AW162" s="180">
        <v>0</v>
      </c>
      <c r="AX162" s="180">
        <v>0</v>
      </c>
      <c r="AY162" s="90"/>
      <c r="AZ162" s="180">
        <v>0</v>
      </c>
      <c r="BA162" s="180">
        <v>0</v>
      </c>
      <c r="BB162" s="180">
        <v>0</v>
      </c>
      <c r="BC162" s="180">
        <v>0</v>
      </c>
      <c r="BD162" s="180">
        <v>0</v>
      </c>
      <c r="BE162" s="180">
        <v>0</v>
      </c>
      <c r="BF162" s="180">
        <v>0</v>
      </c>
      <c r="BG162" s="181"/>
      <c r="BH162" s="90"/>
      <c r="BI162" s="180">
        <v>0</v>
      </c>
      <c r="BJ162" s="180">
        <v>0</v>
      </c>
      <c r="BK162" s="180">
        <v>0</v>
      </c>
      <c r="BL162" s="90"/>
      <c r="BN162" s="90"/>
      <c r="BO162" s="112"/>
      <c r="BP162" s="112"/>
      <c r="BQ162" s="112"/>
      <c r="BR162" s="112"/>
      <c r="BS162" s="112"/>
      <c r="BT162" s="112"/>
      <c r="BU162" s="112"/>
      <c r="BV162" s="112"/>
      <c r="BW162" s="112"/>
      <c r="BX162" s="112"/>
      <c r="BY162" s="112"/>
      <c r="BZ162" s="112"/>
      <c r="CA162" s="112"/>
      <c r="CB162" s="112"/>
      <c r="CC162" s="112"/>
      <c r="CD162" s="112"/>
      <c r="CE162" s="112"/>
      <c r="CF162" s="178"/>
    </row>
    <row r="163" spans="2:84" ht="15" customHeight="1" x14ac:dyDescent="0.3">
      <c r="B163" s="90"/>
      <c r="C163" s="212">
        <f t="shared" si="5"/>
        <v>149</v>
      </c>
      <c r="D163" s="212"/>
      <c r="E163" s="212"/>
      <c r="F163" s="245"/>
      <c r="G163" s="212"/>
      <c r="H163" s="212"/>
      <c r="I163" s="212"/>
      <c r="J163" s="249"/>
      <c r="K163" s="249"/>
      <c r="L163" s="251"/>
      <c r="M163" s="245"/>
      <c r="N163" s="217"/>
      <c r="O163" s="212"/>
      <c r="P163" s="247"/>
      <c r="Q163" s="218"/>
      <c r="R163" s="109"/>
      <c r="S163" s="156"/>
      <c r="T163" s="156"/>
      <c r="U163" s="156"/>
      <c r="V163" s="153">
        <f t="shared" si="4"/>
        <v>0</v>
      </c>
      <c r="W163" s="90"/>
      <c r="Y163" s="180">
        <v>0</v>
      </c>
      <c r="Z163" s="180">
        <v>0</v>
      </c>
      <c r="AA163" s="180">
        <v>0</v>
      </c>
      <c r="AB163" s="180">
        <v>0</v>
      </c>
      <c r="AC163" s="180">
        <v>0</v>
      </c>
      <c r="AD163" s="180">
        <v>0</v>
      </c>
      <c r="AE163" s="180">
        <v>0</v>
      </c>
      <c r="AF163" s="180">
        <v>0</v>
      </c>
      <c r="AG163" s="180">
        <v>0</v>
      </c>
      <c r="AH163" s="180">
        <v>0</v>
      </c>
      <c r="AI163" s="180">
        <v>0</v>
      </c>
      <c r="AJ163" s="180">
        <v>0</v>
      </c>
      <c r="AK163" s="180">
        <v>0</v>
      </c>
      <c r="AL163" s="180">
        <v>0</v>
      </c>
      <c r="AM163" s="180">
        <v>0</v>
      </c>
      <c r="AN163" s="180">
        <v>0</v>
      </c>
      <c r="AO163" s="180">
        <v>0</v>
      </c>
      <c r="AP163" s="180">
        <v>0</v>
      </c>
      <c r="AQ163" s="180">
        <v>0</v>
      </c>
      <c r="AR163" s="180">
        <v>0</v>
      </c>
      <c r="AS163" s="180">
        <v>0</v>
      </c>
      <c r="AT163" s="180">
        <v>0</v>
      </c>
      <c r="AU163" s="180">
        <v>0</v>
      </c>
      <c r="AV163" s="180">
        <v>0</v>
      </c>
      <c r="AW163" s="180">
        <v>0</v>
      </c>
      <c r="AX163" s="180">
        <v>0</v>
      </c>
      <c r="AY163" s="90"/>
      <c r="AZ163" s="180">
        <v>0</v>
      </c>
      <c r="BA163" s="180">
        <v>0</v>
      </c>
      <c r="BB163" s="180">
        <v>0</v>
      </c>
      <c r="BC163" s="180">
        <v>0</v>
      </c>
      <c r="BD163" s="180">
        <v>0</v>
      </c>
      <c r="BE163" s="180">
        <v>0</v>
      </c>
      <c r="BF163" s="180">
        <v>0</v>
      </c>
      <c r="BG163" s="181"/>
      <c r="BH163" s="90"/>
      <c r="BI163" s="180">
        <v>0</v>
      </c>
      <c r="BJ163" s="180">
        <v>0</v>
      </c>
      <c r="BK163" s="180">
        <v>0</v>
      </c>
      <c r="BL163" s="90"/>
      <c r="BN163" s="90"/>
      <c r="BO163" s="112"/>
      <c r="BP163" s="112"/>
      <c r="BQ163" s="112"/>
      <c r="BR163" s="112"/>
      <c r="BS163" s="112"/>
      <c r="BT163" s="112"/>
      <c r="BU163" s="112"/>
      <c r="BV163" s="112"/>
      <c r="BW163" s="112"/>
      <c r="BX163" s="112"/>
      <c r="BY163" s="112"/>
      <c r="BZ163" s="112"/>
      <c r="CA163" s="112"/>
      <c r="CB163" s="112"/>
      <c r="CC163" s="112"/>
      <c r="CD163" s="112"/>
      <c r="CE163" s="112"/>
      <c r="CF163" s="178"/>
    </row>
    <row r="164" spans="2:84" ht="15" customHeight="1" x14ac:dyDescent="0.3">
      <c r="B164" s="90"/>
      <c r="C164" s="212">
        <f t="shared" si="5"/>
        <v>150</v>
      </c>
      <c r="D164" s="212"/>
      <c r="E164" s="212"/>
      <c r="F164" s="245"/>
      <c r="G164" s="212"/>
      <c r="H164" s="212"/>
      <c r="I164" s="212"/>
      <c r="J164" s="249"/>
      <c r="K164" s="249"/>
      <c r="L164" s="251"/>
      <c r="M164" s="245"/>
      <c r="N164" s="217"/>
      <c r="O164" s="212"/>
      <c r="P164" s="247"/>
      <c r="Q164" s="218"/>
      <c r="R164" s="109"/>
      <c r="S164" s="156"/>
      <c r="T164" s="156"/>
      <c r="U164" s="156"/>
      <c r="V164" s="153">
        <f t="shared" si="4"/>
        <v>0</v>
      </c>
      <c r="W164" s="90"/>
      <c r="Y164" s="180">
        <v>0</v>
      </c>
      <c r="Z164" s="180">
        <v>0</v>
      </c>
      <c r="AA164" s="180">
        <v>0</v>
      </c>
      <c r="AB164" s="180">
        <v>0</v>
      </c>
      <c r="AC164" s="180">
        <v>0</v>
      </c>
      <c r="AD164" s="180">
        <v>0</v>
      </c>
      <c r="AE164" s="180">
        <v>0</v>
      </c>
      <c r="AF164" s="180">
        <v>0</v>
      </c>
      <c r="AG164" s="180">
        <v>0</v>
      </c>
      <c r="AH164" s="180">
        <v>0</v>
      </c>
      <c r="AI164" s="180">
        <v>0</v>
      </c>
      <c r="AJ164" s="180">
        <v>0</v>
      </c>
      <c r="AK164" s="180">
        <v>0</v>
      </c>
      <c r="AL164" s="180">
        <v>0</v>
      </c>
      <c r="AM164" s="180">
        <v>0</v>
      </c>
      <c r="AN164" s="180">
        <v>0</v>
      </c>
      <c r="AO164" s="180">
        <v>0</v>
      </c>
      <c r="AP164" s="180">
        <v>0</v>
      </c>
      <c r="AQ164" s="180">
        <v>0</v>
      </c>
      <c r="AR164" s="180">
        <v>0</v>
      </c>
      <c r="AS164" s="180">
        <v>0</v>
      </c>
      <c r="AT164" s="180">
        <v>0</v>
      </c>
      <c r="AU164" s="180">
        <v>0</v>
      </c>
      <c r="AV164" s="180">
        <v>0</v>
      </c>
      <c r="AW164" s="180">
        <v>0</v>
      </c>
      <c r="AX164" s="180">
        <v>0</v>
      </c>
      <c r="AY164" s="90"/>
      <c r="AZ164" s="180">
        <v>0</v>
      </c>
      <c r="BA164" s="180">
        <v>0</v>
      </c>
      <c r="BB164" s="180">
        <v>0</v>
      </c>
      <c r="BC164" s="180">
        <v>0</v>
      </c>
      <c r="BD164" s="180">
        <v>0</v>
      </c>
      <c r="BE164" s="180">
        <v>0</v>
      </c>
      <c r="BF164" s="180">
        <v>0</v>
      </c>
      <c r="BG164" s="181"/>
      <c r="BH164" s="90"/>
      <c r="BI164" s="180">
        <v>0</v>
      </c>
      <c r="BJ164" s="180">
        <v>0</v>
      </c>
      <c r="BK164" s="180">
        <v>0</v>
      </c>
      <c r="BL164" s="90"/>
      <c r="BN164" s="90"/>
      <c r="BO164" s="112"/>
      <c r="BP164" s="112"/>
      <c r="BQ164" s="112"/>
      <c r="BR164" s="112"/>
      <c r="BS164" s="112"/>
      <c r="BT164" s="112"/>
      <c r="BU164" s="112"/>
      <c r="BV164" s="112"/>
      <c r="BW164" s="112"/>
      <c r="BX164" s="112"/>
      <c r="BY164" s="112"/>
      <c r="BZ164" s="112"/>
      <c r="CA164" s="112"/>
      <c r="CB164" s="112"/>
      <c r="CC164" s="112"/>
      <c r="CD164" s="112"/>
      <c r="CE164" s="112"/>
      <c r="CF164" s="178"/>
    </row>
    <row r="165" spans="2:84" ht="15" customHeight="1" x14ac:dyDescent="0.3">
      <c r="B165" s="90"/>
      <c r="C165" s="212">
        <f t="shared" si="5"/>
        <v>151</v>
      </c>
      <c r="D165" s="212"/>
      <c r="E165" s="212"/>
      <c r="F165" s="245"/>
      <c r="G165" s="212"/>
      <c r="H165" s="212"/>
      <c r="I165" s="212"/>
      <c r="J165" s="249"/>
      <c r="K165" s="249"/>
      <c r="L165" s="251"/>
      <c r="M165" s="245"/>
      <c r="N165" s="217"/>
      <c r="O165" s="212"/>
      <c r="P165" s="247"/>
      <c r="Q165" s="218"/>
      <c r="R165" s="109"/>
      <c r="S165" s="156"/>
      <c r="T165" s="156"/>
      <c r="U165" s="156"/>
      <c r="V165" s="153">
        <f t="shared" si="4"/>
        <v>0</v>
      </c>
      <c r="W165" s="90"/>
      <c r="Y165" s="180">
        <v>0</v>
      </c>
      <c r="Z165" s="180">
        <v>0</v>
      </c>
      <c r="AA165" s="180">
        <v>0</v>
      </c>
      <c r="AB165" s="180">
        <v>0</v>
      </c>
      <c r="AC165" s="180">
        <v>0</v>
      </c>
      <c r="AD165" s="180">
        <v>0</v>
      </c>
      <c r="AE165" s="180">
        <v>0</v>
      </c>
      <c r="AF165" s="180">
        <v>0</v>
      </c>
      <c r="AG165" s="180">
        <v>0</v>
      </c>
      <c r="AH165" s="180">
        <v>0</v>
      </c>
      <c r="AI165" s="180">
        <v>0</v>
      </c>
      <c r="AJ165" s="180">
        <v>0</v>
      </c>
      <c r="AK165" s="180">
        <v>0</v>
      </c>
      <c r="AL165" s="180">
        <v>0</v>
      </c>
      <c r="AM165" s="180">
        <v>0</v>
      </c>
      <c r="AN165" s="180">
        <v>0</v>
      </c>
      <c r="AO165" s="180">
        <v>0</v>
      </c>
      <c r="AP165" s="180">
        <v>0</v>
      </c>
      <c r="AQ165" s="180">
        <v>0</v>
      </c>
      <c r="AR165" s="180">
        <v>0</v>
      </c>
      <c r="AS165" s="180">
        <v>0</v>
      </c>
      <c r="AT165" s="180">
        <v>0</v>
      </c>
      <c r="AU165" s="180">
        <v>0</v>
      </c>
      <c r="AV165" s="180">
        <v>0</v>
      </c>
      <c r="AW165" s="180">
        <v>0</v>
      </c>
      <c r="AX165" s="180">
        <v>0</v>
      </c>
      <c r="AY165" s="90"/>
      <c r="AZ165" s="180">
        <v>0</v>
      </c>
      <c r="BA165" s="180">
        <v>0</v>
      </c>
      <c r="BB165" s="180">
        <v>0</v>
      </c>
      <c r="BC165" s="180">
        <v>0</v>
      </c>
      <c r="BD165" s="180">
        <v>0</v>
      </c>
      <c r="BE165" s="180">
        <v>0</v>
      </c>
      <c r="BF165" s="180">
        <v>0</v>
      </c>
      <c r="BG165" s="181"/>
      <c r="BH165" s="90"/>
      <c r="BI165" s="180">
        <v>0</v>
      </c>
      <c r="BJ165" s="180">
        <v>0</v>
      </c>
      <c r="BK165" s="180">
        <v>0</v>
      </c>
      <c r="BL165" s="90"/>
      <c r="BN165" s="90"/>
      <c r="BO165" s="112"/>
      <c r="BP165" s="112"/>
      <c r="BQ165" s="112"/>
      <c r="BR165" s="112"/>
      <c r="BS165" s="112"/>
      <c r="BT165" s="112"/>
      <c r="BU165" s="112"/>
      <c r="BV165" s="112"/>
      <c r="BW165" s="112"/>
      <c r="BX165" s="112"/>
      <c r="BY165" s="112"/>
      <c r="BZ165" s="112"/>
      <c r="CA165" s="112"/>
      <c r="CB165" s="112"/>
      <c r="CC165" s="112"/>
      <c r="CD165" s="112"/>
      <c r="CE165" s="112"/>
      <c r="CF165" s="178"/>
    </row>
    <row r="166" spans="2:84" ht="15" customHeight="1" x14ac:dyDescent="0.3">
      <c r="B166" s="90"/>
      <c r="C166" s="212">
        <f t="shared" si="5"/>
        <v>152</v>
      </c>
      <c r="D166" s="212"/>
      <c r="E166" s="212"/>
      <c r="F166" s="245"/>
      <c r="G166" s="212"/>
      <c r="H166" s="212"/>
      <c r="I166" s="212"/>
      <c r="J166" s="249"/>
      <c r="K166" s="249"/>
      <c r="L166" s="251"/>
      <c r="M166" s="245"/>
      <c r="N166" s="217"/>
      <c r="O166" s="212"/>
      <c r="P166" s="247"/>
      <c r="Q166" s="218"/>
      <c r="R166" s="109"/>
      <c r="S166" s="156"/>
      <c r="T166" s="156"/>
      <c r="U166" s="156"/>
      <c r="V166" s="153">
        <f t="shared" si="4"/>
        <v>0</v>
      </c>
      <c r="W166" s="90"/>
      <c r="Y166" s="180">
        <v>0</v>
      </c>
      <c r="Z166" s="180">
        <v>0</v>
      </c>
      <c r="AA166" s="180">
        <v>0</v>
      </c>
      <c r="AB166" s="180">
        <v>0</v>
      </c>
      <c r="AC166" s="180">
        <v>0</v>
      </c>
      <c r="AD166" s="180">
        <v>0</v>
      </c>
      <c r="AE166" s="180">
        <v>0</v>
      </c>
      <c r="AF166" s="180">
        <v>0</v>
      </c>
      <c r="AG166" s="180">
        <v>0</v>
      </c>
      <c r="AH166" s="180">
        <v>0</v>
      </c>
      <c r="AI166" s="180">
        <v>0</v>
      </c>
      <c r="AJ166" s="180">
        <v>0</v>
      </c>
      <c r="AK166" s="180">
        <v>0</v>
      </c>
      <c r="AL166" s="180">
        <v>0</v>
      </c>
      <c r="AM166" s="180">
        <v>0</v>
      </c>
      <c r="AN166" s="180">
        <v>0</v>
      </c>
      <c r="AO166" s="180">
        <v>0</v>
      </c>
      <c r="AP166" s="180">
        <v>0</v>
      </c>
      <c r="AQ166" s="180">
        <v>0</v>
      </c>
      <c r="AR166" s="180">
        <v>0</v>
      </c>
      <c r="AS166" s="180">
        <v>0</v>
      </c>
      <c r="AT166" s="180">
        <v>0</v>
      </c>
      <c r="AU166" s="180">
        <v>0</v>
      </c>
      <c r="AV166" s="180">
        <v>0</v>
      </c>
      <c r="AW166" s="180">
        <v>0</v>
      </c>
      <c r="AX166" s="180">
        <v>0</v>
      </c>
      <c r="AY166" s="90"/>
      <c r="AZ166" s="180">
        <v>0</v>
      </c>
      <c r="BA166" s="180">
        <v>0</v>
      </c>
      <c r="BB166" s="180">
        <v>0</v>
      </c>
      <c r="BC166" s="180">
        <v>0</v>
      </c>
      <c r="BD166" s="180">
        <v>0</v>
      </c>
      <c r="BE166" s="180">
        <v>0</v>
      </c>
      <c r="BF166" s="180">
        <v>0</v>
      </c>
      <c r="BG166" s="181"/>
      <c r="BH166" s="90"/>
      <c r="BI166" s="180">
        <v>0</v>
      </c>
      <c r="BJ166" s="180">
        <v>0</v>
      </c>
      <c r="BK166" s="180">
        <v>0</v>
      </c>
      <c r="BL166" s="90"/>
      <c r="BN166" s="90"/>
      <c r="BO166" s="112"/>
      <c r="BP166" s="112"/>
      <c r="BQ166" s="112"/>
      <c r="BR166" s="112"/>
      <c r="BS166" s="112"/>
      <c r="BT166" s="112"/>
      <c r="BU166" s="112"/>
      <c r="BV166" s="112"/>
      <c r="BW166" s="112"/>
      <c r="BX166" s="112"/>
      <c r="BY166" s="112"/>
      <c r="BZ166" s="112"/>
      <c r="CA166" s="112"/>
      <c r="CB166" s="112"/>
      <c r="CC166" s="112"/>
      <c r="CD166" s="112"/>
      <c r="CE166" s="112"/>
      <c r="CF166" s="178"/>
    </row>
    <row r="167" spans="2:84" ht="15" customHeight="1" x14ac:dyDescent="0.3">
      <c r="B167" s="90"/>
      <c r="C167" s="212">
        <f t="shared" si="5"/>
        <v>153</v>
      </c>
      <c r="D167" s="212"/>
      <c r="E167" s="212"/>
      <c r="F167" s="245"/>
      <c r="G167" s="212"/>
      <c r="H167" s="212"/>
      <c r="I167" s="212"/>
      <c r="J167" s="249"/>
      <c r="K167" s="249"/>
      <c r="L167" s="251"/>
      <c r="M167" s="245"/>
      <c r="N167" s="217"/>
      <c r="O167" s="212"/>
      <c r="P167" s="247"/>
      <c r="Q167" s="218"/>
      <c r="R167" s="109"/>
      <c r="S167" s="156"/>
      <c r="T167" s="156"/>
      <c r="U167" s="156"/>
      <c r="V167" s="153">
        <f t="shared" si="4"/>
        <v>0</v>
      </c>
      <c r="W167" s="90"/>
      <c r="Y167" s="180">
        <v>0</v>
      </c>
      <c r="Z167" s="180">
        <v>0</v>
      </c>
      <c r="AA167" s="180">
        <v>0</v>
      </c>
      <c r="AB167" s="180">
        <v>0</v>
      </c>
      <c r="AC167" s="180">
        <v>0</v>
      </c>
      <c r="AD167" s="180">
        <v>0</v>
      </c>
      <c r="AE167" s="180">
        <v>0</v>
      </c>
      <c r="AF167" s="180">
        <v>0</v>
      </c>
      <c r="AG167" s="180">
        <v>0</v>
      </c>
      <c r="AH167" s="180">
        <v>0</v>
      </c>
      <c r="AI167" s="180">
        <v>0</v>
      </c>
      <c r="AJ167" s="180">
        <v>0</v>
      </c>
      <c r="AK167" s="180">
        <v>0</v>
      </c>
      <c r="AL167" s="180">
        <v>0</v>
      </c>
      <c r="AM167" s="180">
        <v>0</v>
      </c>
      <c r="AN167" s="180">
        <v>0</v>
      </c>
      <c r="AO167" s="180">
        <v>0</v>
      </c>
      <c r="AP167" s="180">
        <v>0</v>
      </c>
      <c r="AQ167" s="180">
        <v>0</v>
      </c>
      <c r="AR167" s="180">
        <v>0</v>
      </c>
      <c r="AS167" s="180">
        <v>0</v>
      </c>
      <c r="AT167" s="180">
        <v>0</v>
      </c>
      <c r="AU167" s="180">
        <v>0</v>
      </c>
      <c r="AV167" s="180">
        <v>0</v>
      </c>
      <c r="AW167" s="180">
        <v>0</v>
      </c>
      <c r="AX167" s="180">
        <v>0</v>
      </c>
      <c r="AY167" s="90"/>
      <c r="AZ167" s="180">
        <v>0</v>
      </c>
      <c r="BA167" s="180">
        <v>0</v>
      </c>
      <c r="BB167" s="180">
        <v>0</v>
      </c>
      <c r="BC167" s="180">
        <v>0</v>
      </c>
      <c r="BD167" s="180">
        <v>0</v>
      </c>
      <c r="BE167" s="180">
        <v>0</v>
      </c>
      <c r="BF167" s="180">
        <v>0</v>
      </c>
      <c r="BG167" s="181"/>
      <c r="BH167" s="90"/>
      <c r="BI167" s="180">
        <v>0</v>
      </c>
      <c r="BJ167" s="180">
        <v>0</v>
      </c>
      <c r="BK167" s="180">
        <v>0</v>
      </c>
      <c r="BL167" s="90"/>
      <c r="BN167" s="90"/>
      <c r="BO167" s="112"/>
      <c r="BP167" s="112"/>
      <c r="BQ167" s="112"/>
      <c r="BR167" s="112"/>
      <c r="BS167" s="112"/>
      <c r="BT167" s="112"/>
      <c r="BU167" s="112"/>
      <c r="BV167" s="112"/>
      <c r="BW167" s="112"/>
      <c r="BX167" s="112"/>
      <c r="BY167" s="112"/>
      <c r="BZ167" s="112"/>
      <c r="CA167" s="112"/>
      <c r="CB167" s="112"/>
      <c r="CC167" s="112"/>
      <c r="CD167" s="112"/>
      <c r="CE167" s="112"/>
      <c r="CF167" s="178"/>
    </row>
    <row r="168" spans="2:84" ht="15" customHeight="1" x14ac:dyDescent="0.3">
      <c r="B168" s="90"/>
      <c r="C168" s="212">
        <f t="shared" si="5"/>
        <v>154</v>
      </c>
      <c r="D168" s="212"/>
      <c r="E168" s="212"/>
      <c r="F168" s="245"/>
      <c r="G168" s="212"/>
      <c r="H168" s="212"/>
      <c r="I168" s="212"/>
      <c r="J168" s="249"/>
      <c r="K168" s="249"/>
      <c r="L168" s="251"/>
      <c r="M168" s="245"/>
      <c r="N168" s="217"/>
      <c r="O168" s="212"/>
      <c r="P168" s="247"/>
      <c r="Q168" s="218"/>
      <c r="R168" s="109"/>
      <c r="S168" s="156"/>
      <c r="T168" s="156"/>
      <c r="U168" s="156"/>
      <c r="V168" s="153">
        <f t="shared" si="4"/>
        <v>0</v>
      </c>
      <c r="W168" s="90"/>
      <c r="Y168" s="180">
        <v>0</v>
      </c>
      <c r="Z168" s="180">
        <v>0</v>
      </c>
      <c r="AA168" s="180">
        <v>0</v>
      </c>
      <c r="AB168" s="180">
        <v>0</v>
      </c>
      <c r="AC168" s="180">
        <v>0</v>
      </c>
      <c r="AD168" s="180">
        <v>0</v>
      </c>
      <c r="AE168" s="180">
        <v>0</v>
      </c>
      <c r="AF168" s="180">
        <v>0</v>
      </c>
      <c r="AG168" s="180">
        <v>0</v>
      </c>
      <c r="AH168" s="180">
        <v>0</v>
      </c>
      <c r="AI168" s="180">
        <v>0</v>
      </c>
      <c r="AJ168" s="180">
        <v>0</v>
      </c>
      <c r="AK168" s="180">
        <v>0</v>
      </c>
      <c r="AL168" s="180">
        <v>0</v>
      </c>
      <c r="AM168" s="180">
        <v>0</v>
      </c>
      <c r="AN168" s="180">
        <v>0</v>
      </c>
      <c r="AO168" s="180">
        <v>0</v>
      </c>
      <c r="AP168" s="180">
        <v>0</v>
      </c>
      <c r="AQ168" s="180">
        <v>0</v>
      </c>
      <c r="AR168" s="180">
        <v>0</v>
      </c>
      <c r="AS168" s="180">
        <v>0</v>
      </c>
      <c r="AT168" s="180">
        <v>0</v>
      </c>
      <c r="AU168" s="180">
        <v>0</v>
      </c>
      <c r="AV168" s="180">
        <v>0</v>
      </c>
      <c r="AW168" s="180">
        <v>0</v>
      </c>
      <c r="AX168" s="180">
        <v>0</v>
      </c>
      <c r="AY168" s="90"/>
      <c r="AZ168" s="180">
        <v>0</v>
      </c>
      <c r="BA168" s="180">
        <v>0</v>
      </c>
      <c r="BB168" s="180">
        <v>0</v>
      </c>
      <c r="BC168" s="180">
        <v>0</v>
      </c>
      <c r="BD168" s="180">
        <v>0</v>
      </c>
      <c r="BE168" s="180">
        <v>0</v>
      </c>
      <c r="BF168" s="180">
        <v>0</v>
      </c>
      <c r="BG168" s="181"/>
      <c r="BH168" s="90"/>
      <c r="BI168" s="180">
        <v>0</v>
      </c>
      <c r="BJ168" s="180">
        <v>0</v>
      </c>
      <c r="BK168" s="180">
        <v>0</v>
      </c>
      <c r="BL168" s="90"/>
      <c r="BN168" s="90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  <c r="CE168" s="112"/>
      <c r="CF168" s="178"/>
    </row>
    <row r="169" spans="2:84" ht="15" customHeight="1" x14ac:dyDescent="0.3">
      <c r="B169" s="90"/>
      <c r="C169" s="212">
        <f t="shared" si="5"/>
        <v>155</v>
      </c>
      <c r="D169" s="212"/>
      <c r="E169" s="212"/>
      <c r="F169" s="245"/>
      <c r="G169" s="212"/>
      <c r="H169" s="212"/>
      <c r="I169" s="212"/>
      <c r="J169" s="249"/>
      <c r="K169" s="249"/>
      <c r="L169" s="251"/>
      <c r="M169" s="245"/>
      <c r="N169" s="217"/>
      <c r="O169" s="212"/>
      <c r="P169" s="247"/>
      <c r="Q169" s="218"/>
      <c r="R169" s="109"/>
      <c r="S169" s="156"/>
      <c r="T169" s="156"/>
      <c r="U169" s="156"/>
      <c r="V169" s="153">
        <f t="shared" si="4"/>
        <v>0</v>
      </c>
      <c r="W169" s="90"/>
      <c r="Y169" s="180">
        <v>0</v>
      </c>
      <c r="Z169" s="180">
        <v>0</v>
      </c>
      <c r="AA169" s="180">
        <v>0</v>
      </c>
      <c r="AB169" s="180">
        <v>0</v>
      </c>
      <c r="AC169" s="180">
        <v>0</v>
      </c>
      <c r="AD169" s="180">
        <v>0</v>
      </c>
      <c r="AE169" s="180">
        <v>0</v>
      </c>
      <c r="AF169" s="180">
        <v>0</v>
      </c>
      <c r="AG169" s="180">
        <v>0</v>
      </c>
      <c r="AH169" s="180">
        <v>0</v>
      </c>
      <c r="AI169" s="180">
        <v>0</v>
      </c>
      <c r="AJ169" s="180">
        <v>0</v>
      </c>
      <c r="AK169" s="180">
        <v>0</v>
      </c>
      <c r="AL169" s="180">
        <v>0</v>
      </c>
      <c r="AM169" s="180">
        <v>0</v>
      </c>
      <c r="AN169" s="180">
        <v>0</v>
      </c>
      <c r="AO169" s="180">
        <v>0</v>
      </c>
      <c r="AP169" s="180">
        <v>0</v>
      </c>
      <c r="AQ169" s="180">
        <v>0</v>
      </c>
      <c r="AR169" s="180">
        <v>0</v>
      </c>
      <c r="AS169" s="180">
        <v>0</v>
      </c>
      <c r="AT169" s="180">
        <v>0</v>
      </c>
      <c r="AU169" s="180">
        <v>0</v>
      </c>
      <c r="AV169" s="180">
        <v>0</v>
      </c>
      <c r="AW169" s="180">
        <v>0</v>
      </c>
      <c r="AX169" s="180">
        <v>0</v>
      </c>
      <c r="AY169" s="90"/>
      <c r="AZ169" s="180">
        <v>0</v>
      </c>
      <c r="BA169" s="180">
        <v>0</v>
      </c>
      <c r="BB169" s="180">
        <v>0</v>
      </c>
      <c r="BC169" s="180">
        <v>0</v>
      </c>
      <c r="BD169" s="180">
        <v>0</v>
      </c>
      <c r="BE169" s="180">
        <v>0</v>
      </c>
      <c r="BF169" s="180">
        <v>0</v>
      </c>
      <c r="BG169" s="181"/>
      <c r="BH169" s="90"/>
      <c r="BI169" s="180">
        <v>0</v>
      </c>
      <c r="BJ169" s="180">
        <v>0</v>
      </c>
      <c r="BK169" s="180">
        <v>0</v>
      </c>
      <c r="BL169" s="90"/>
      <c r="BN169" s="90"/>
      <c r="BO169" s="112"/>
      <c r="BP169" s="112"/>
      <c r="BQ169" s="112"/>
      <c r="BR169" s="112"/>
      <c r="BS169" s="112"/>
      <c r="BT169" s="112"/>
      <c r="BU169" s="112"/>
      <c r="BV169" s="112"/>
      <c r="BW169" s="112"/>
      <c r="BX169" s="112"/>
      <c r="BY169" s="112"/>
      <c r="BZ169" s="112"/>
      <c r="CA169" s="112"/>
      <c r="CB169" s="112"/>
      <c r="CC169" s="112"/>
      <c r="CD169" s="112"/>
      <c r="CE169" s="112"/>
      <c r="CF169" s="178"/>
    </row>
    <row r="170" spans="2:84" ht="15" customHeight="1" x14ac:dyDescent="0.3">
      <c r="B170" s="90"/>
      <c r="C170" s="212">
        <f t="shared" si="5"/>
        <v>156</v>
      </c>
      <c r="D170" s="212"/>
      <c r="E170" s="212"/>
      <c r="F170" s="245"/>
      <c r="G170" s="212"/>
      <c r="H170" s="212"/>
      <c r="I170" s="212"/>
      <c r="J170" s="249"/>
      <c r="K170" s="249"/>
      <c r="L170" s="251"/>
      <c r="M170" s="245"/>
      <c r="N170" s="217"/>
      <c r="O170" s="212"/>
      <c r="P170" s="247"/>
      <c r="Q170" s="218"/>
      <c r="R170" s="109"/>
      <c r="S170" s="156"/>
      <c r="T170" s="156"/>
      <c r="U170" s="156"/>
      <c r="V170" s="153">
        <f t="shared" si="4"/>
        <v>0</v>
      </c>
      <c r="W170" s="90"/>
      <c r="Y170" s="180">
        <v>0</v>
      </c>
      <c r="Z170" s="180">
        <v>0</v>
      </c>
      <c r="AA170" s="180">
        <v>0</v>
      </c>
      <c r="AB170" s="180">
        <v>0</v>
      </c>
      <c r="AC170" s="180">
        <v>0</v>
      </c>
      <c r="AD170" s="180">
        <v>0</v>
      </c>
      <c r="AE170" s="180">
        <v>0</v>
      </c>
      <c r="AF170" s="180">
        <v>0</v>
      </c>
      <c r="AG170" s="180">
        <v>0</v>
      </c>
      <c r="AH170" s="180">
        <v>0</v>
      </c>
      <c r="AI170" s="180">
        <v>0</v>
      </c>
      <c r="AJ170" s="180">
        <v>0</v>
      </c>
      <c r="AK170" s="180">
        <v>0</v>
      </c>
      <c r="AL170" s="180">
        <v>0</v>
      </c>
      <c r="AM170" s="180">
        <v>0</v>
      </c>
      <c r="AN170" s="180">
        <v>0</v>
      </c>
      <c r="AO170" s="180">
        <v>0</v>
      </c>
      <c r="AP170" s="180">
        <v>0</v>
      </c>
      <c r="AQ170" s="180">
        <v>0</v>
      </c>
      <c r="AR170" s="180">
        <v>0</v>
      </c>
      <c r="AS170" s="180">
        <v>0</v>
      </c>
      <c r="AT170" s="180">
        <v>0</v>
      </c>
      <c r="AU170" s="180">
        <v>0</v>
      </c>
      <c r="AV170" s="180">
        <v>0</v>
      </c>
      <c r="AW170" s="180">
        <v>0</v>
      </c>
      <c r="AX170" s="180">
        <v>0</v>
      </c>
      <c r="AY170" s="90"/>
      <c r="AZ170" s="180">
        <v>0</v>
      </c>
      <c r="BA170" s="180">
        <v>0</v>
      </c>
      <c r="BB170" s="180">
        <v>0</v>
      </c>
      <c r="BC170" s="180">
        <v>0</v>
      </c>
      <c r="BD170" s="180">
        <v>0</v>
      </c>
      <c r="BE170" s="180">
        <v>0</v>
      </c>
      <c r="BF170" s="180">
        <v>0</v>
      </c>
      <c r="BG170" s="181"/>
      <c r="BH170" s="90"/>
      <c r="BI170" s="180">
        <v>0</v>
      </c>
      <c r="BJ170" s="180">
        <v>0</v>
      </c>
      <c r="BK170" s="180">
        <v>0</v>
      </c>
      <c r="BL170" s="90"/>
      <c r="BN170" s="90"/>
      <c r="BO170" s="112"/>
      <c r="BP170" s="112"/>
      <c r="BQ170" s="112"/>
      <c r="BR170" s="112"/>
      <c r="BS170" s="112"/>
      <c r="BT170" s="112"/>
      <c r="BU170" s="112"/>
      <c r="BV170" s="112"/>
      <c r="BW170" s="112"/>
      <c r="BX170" s="112"/>
      <c r="BY170" s="112"/>
      <c r="BZ170" s="112"/>
      <c r="CA170" s="112"/>
      <c r="CB170" s="112"/>
      <c r="CC170" s="112"/>
      <c r="CD170" s="112"/>
      <c r="CE170" s="112"/>
      <c r="CF170" s="178"/>
    </row>
    <row r="171" spans="2:84" ht="15" customHeight="1" x14ac:dyDescent="0.3">
      <c r="B171" s="90"/>
      <c r="C171" s="212">
        <f t="shared" si="5"/>
        <v>157</v>
      </c>
      <c r="D171" s="212"/>
      <c r="E171" s="212"/>
      <c r="F171" s="245"/>
      <c r="G171" s="212"/>
      <c r="H171" s="212"/>
      <c r="I171" s="212"/>
      <c r="J171" s="249"/>
      <c r="K171" s="249"/>
      <c r="L171" s="251"/>
      <c r="M171" s="245"/>
      <c r="N171" s="217"/>
      <c r="O171" s="212"/>
      <c r="P171" s="247"/>
      <c r="Q171" s="218"/>
      <c r="R171" s="109"/>
      <c r="S171" s="156"/>
      <c r="T171" s="156"/>
      <c r="U171" s="156"/>
      <c r="V171" s="153">
        <f t="shared" si="4"/>
        <v>0</v>
      </c>
      <c r="W171" s="90"/>
      <c r="Y171" s="180">
        <v>0</v>
      </c>
      <c r="Z171" s="180">
        <v>0</v>
      </c>
      <c r="AA171" s="180">
        <v>0</v>
      </c>
      <c r="AB171" s="180">
        <v>0</v>
      </c>
      <c r="AC171" s="180">
        <v>0</v>
      </c>
      <c r="AD171" s="180">
        <v>0</v>
      </c>
      <c r="AE171" s="180">
        <v>0</v>
      </c>
      <c r="AF171" s="180">
        <v>0</v>
      </c>
      <c r="AG171" s="180">
        <v>0</v>
      </c>
      <c r="AH171" s="180">
        <v>0</v>
      </c>
      <c r="AI171" s="180">
        <v>0</v>
      </c>
      <c r="AJ171" s="180">
        <v>0</v>
      </c>
      <c r="AK171" s="180">
        <v>0</v>
      </c>
      <c r="AL171" s="180">
        <v>0</v>
      </c>
      <c r="AM171" s="180">
        <v>0</v>
      </c>
      <c r="AN171" s="180">
        <v>0</v>
      </c>
      <c r="AO171" s="180">
        <v>0</v>
      </c>
      <c r="AP171" s="180">
        <v>0</v>
      </c>
      <c r="AQ171" s="180">
        <v>0</v>
      </c>
      <c r="AR171" s="180">
        <v>0</v>
      </c>
      <c r="AS171" s="180">
        <v>0</v>
      </c>
      <c r="AT171" s="180">
        <v>0</v>
      </c>
      <c r="AU171" s="180">
        <v>0</v>
      </c>
      <c r="AV171" s="180">
        <v>0</v>
      </c>
      <c r="AW171" s="180">
        <v>0</v>
      </c>
      <c r="AX171" s="180">
        <v>0</v>
      </c>
      <c r="AY171" s="90"/>
      <c r="AZ171" s="180">
        <v>0</v>
      </c>
      <c r="BA171" s="180">
        <v>0</v>
      </c>
      <c r="BB171" s="180">
        <v>0</v>
      </c>
      <c r="BC171" s="180">
        <v>0</v>
      </c>
      <c r="BD171" s="180">
        <v>0</v>
      </c>
      <c r="BE171" s="180">
        <v>0</v>
      </c>
      <c r="BF171" s="180">
        <v>0</v>
      </c>
      <c r="BG171" s="181"/>
      <c r="BH171" s="90"/>
      <c r="BI171" s="180">
        <v>0</v>
      </c>
      <c r="BJ171" s="180">
        <v>0</v>
      </c>
      <c r="BK171" s="180">
        <v>0</v>
      </c>
      <c r="BL171" s="90"/>
      <c r="BN171" s="90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2"/>
      <c r="CB171" s="112"/>
      <c r="CC171" s="112"/>
      <c r="CD171" s="112"/>
      <c r="CE171" s="112"/>
      <c r="CF171" s="178"/>
    </row>
    <row r="172" spans="2:84" ht="15" customHeight="1" x14ac:dyDescent="0.3">
      <c r="B172" s="90"/>
      <c r="C172" s="212">
        <f t="shared" si="5"/>
        <v>158</v>
      </c>
      <c r="D172" s="212"/>
      <c r="E172" s="212"/>
      <c r="F172" s="245"/>
      <c r="G172" s="212"/>
      <c r="H172" s="212"/>
      <c r="I172" s="212"/>
      <c r="J172" s="249"/>
      <c r="K172" s="249"/>
      <c r="L172" s="251"/>
      <c r="M172" s="245"/>
      <c r="N172" s="217"/>
      <c r="O172" s="212"/>
      <c r="P172" s="218"/>
      <c r="Q172" s="218"/>
      <c r="R172" s="109"/>
      <c r="S172" s="156"/>
      <c r="T172" s="156"/>
      <c r="U172" s="156"/>
      <c r="V172" s="153">
        <f t="shared" si="4"/>
        <v>0</v>
      </c>
      <c r="W172" s="90"/>
      <c r="Y172" s="180">
        <v>0</v>
      </c>
      <c r="Z172" s="180">
        <v>0</v>
      </c>
      <c r="AA172" s="180">
        <v>0</v>
      </c>
      <c r="AB172" s="180">
        <v>0</v>
      </c>
      <c r="AC172" s="180">
        <v>0</v>
      </c>
      <c r="AD172" s="180">
        <v>0</v>
      </c>
      <c r="AE172" s="180">
        <v>0</v>
      </c>
      <c r="AF172" s="180">
        <v>0</v>
      </c>
      <c r="AG172" s="180">
        <v>0</v>
      </c>
      <c r="AH172" s="180">
        <v>0</v>
      </c>
      <c r="AI172" s="180">
        <v>0</v>
      </c>
      <c r="AJ172" s="180">
        <v>0</v>
      </c>
      <c r="AK172" s="180">
        <v>0</v>
      </c>
      <c r="AL172" s="180">
        <v>0</v>
      </c>
      <c r="AM172" s="180">
        <v>0</v>
      </c>
      <c r="AN172" s="180">
        <v>0</v>
      </c>
      <c r="AO172" s="180">
        <v>0</v>
      </c>
      <c r="AP172" s="180">
        <v>0</v>
      </c>
      <c r="AQ172" s="180">
        <v>0</v>
      </c>
      <c r="AR172" s="180">
        <v>0</v>
      </c>
      <c r="AS172" s="180">
        <v>0</v>
      </c>
      <c r="AT172" s="180">
        <v>0</v>
      </c>
      <c r="AU172" s="180">
        <v>0</v>
      </c>
      <c r="AV172" s="180">
        <v>0</v>
      </c>
      <c r="AW172" s="180">
        <v>0</v>
      </c>
      <c r="AX172" s="180">
        <v>0</v>
      </c>
      <c r="AY172" s="90"/>
      <c r="AZ172" s="180">
        <v>0</v>
      </c>
      <c r="BA172" s="180">
        <v>0</v>
      </c>
      <c r="BB172" s="180">
        <v>0</v>
      </c>
      <c r="BC172" s="180">
        <v>0</v>
      </c>
      <c r="BD172" s="180">
        <v>0</v>
      </c>
      <c r="BE172" s="180">
        <v>0</v>
      </c>
      <c r="BF172" s="180">
        <v>0</v>
      </c>
      <c r="BG172" s="181"/>
      <c r="BH172" s="90"/>
      <c r="BI172" s="180">
        <v>0</v>
      </c>
      <c r="BJ172" s="180">
        <v>0</v>
      </c>
      <c r="BK172" s="180">
        <v>0</v>
      </c>
      <c r="BL172" s="90"/>
      <c r="BN172" s="90"/>
      <c r="BO172" s="112"/>
      <c r="BP172" s="112"/>
      <c r="BQ172" s="112"/>
      <c r="BR172" s="112"/>
      <c r="BS172" s="112"/>
      <c r="BT172" s="112"/>
      <c r="BU172" s="112"/>
      <c r="BV172" s="112"/>
      <c r="BW172" s="112"/>
      <c r="BX172" s="112"/>
      <c r="BY172" s="112"/>
      <c r="BZ172" s="112"/>
      <c r="CA172" s="112"/>
      <c r="CB172" s="112"/>
      <c r="CC172" s="112"/>
      <c r="CD172" s="112"/>
      <c r="CE172" s="112"/>
      <c r="CF172" s="178"/>
    </row>
    <row r="173" spans="2:84" ht="15" customHeight="1" x14ac:dyDescent="0.3">
      <c r="B173" s="90"/>
      <c r="C173" s="212">
        <f t="shared" si="5"/>
        <v>159</v>
      </c>
      <c r="D173" s="212"/>
      <c r="E173" s="212"/>
      <c r="F173" s="245"/>
      <c r="G173" s="212"/>
      <c r="H173" s="212"/>
      <c r="I173" s="212"/>
      <c r="J173" s="249"/>
      <c r="K173" s="249"/>
      <c r="L173" s="251"/>
      <c r="M173" s="245"/>
      <c r="N173" s="217"/>
      <c r="O173" s="212"/>
      <c r="P173" s="247"/>
      <c r="Q173" s="218"/>
      <c r="R173" s="109"/>
      <c r="S173" s="156"/>
      <c r="T173" s="156"/>
      <c r="U173" s="156"/>
      <c r="V173" s="153">
        <f t="shared" si="4"/>
        <v>0</v>
      </c>
      <c r="W173" s="90"/>
      <c r="Y173" s="180">
        <v>0</v>
      </c>
      <c r="Z173" s="180">
        <v>0</v>
      </c>
      <c r="AA173" s="180">
        <v>0</v>
      </c>
      <c r="AB173" s="180">
        <v>0</v>
      </c>
      <c r="AC173" s="180">
        <v>0</v>
      </c>
      <c r="AD173" s="180">
        <v>0</v>
      </c>
      <c r="AE173" s="180">
        <v>0</v>
      </c>
      <c r="AF173" s="180">
        <v>0</v>
      </c>
      <c r="AG173" s="180">
        <v>0</v>
      </c>
      <c r="AH173" s="180">
        <v>0</v>
      </c>
      <c r="AI173" s="180">
        <v>0</v>
      </c>
      <c r="AJ173" s="180">
        <v>0</v>
      </c>
      <c r="AK173" s="180">
        <v>0</v>
      </c>
      <c r="AL173" s="180">
        <v>0</v>
      </c>
      <c r="AM173" s="180">
        <v>0</v>
      </c>
      <c r="AN173" s="180">
        <v>0</v>
      </c>
      <c r="AO173" s="180">
        <v>0</v>
      </c>
      <c r="AP173" s="180">
        <v>0</v>
      </c>
      <c r="AQ173" s="180">
        <v>0</v>
      </c>
      <c r="AR173" s="180">
        <v>0</v>
      </c>
      <c r="AS173" s="180">
        <v>0</v>
      </c>
      <c r="AT173" s="180">
        <v>0</v>
      </c>
      <c r="AU173" s="180">
        <v>0</v>
      </c>
      <c r="AV173" s="180">
        <v>0</v>
      </c>
      <c r="AW173" s="180">
        <v>0</v>
      </c>
      <c r="AX173" s="180">
        <v>0</v>
      </c>
      <c r="AY173" s="90"/>
      <c r="AZ173" s="180">
        <v>0</v>
      </c>
      <c r="BA173" s="180">
        <v>0</v>
      </c>
      <c r="BB173" s="180">
        <v>0</v>
      </c>
      <c r="BC173" s="180">
        <v>0</v>
      </c>
      <c r="BD173" s="180">
        <v>0</v>
      </c>
      <c r="BE173" s="180">
        <v>0</v>
      </c>
      <c r="BF173" s="180">
        <v>0</v>
      </c>
      <c r="BG173" s="181"/>
      <c r="BH173" s="90"/>
      <c r="BI173" s="180">
        <v>0</v>
      </c>
      <c r="BJ173" s="180">
        <v>0</v>
      </c>
      <c r="BK173" s="180">
        <v>0</v>
      </c>
      <c r="BL173" s="90"/>
      <c r="BN173" s="90"/>
      <c r="BO173" s="112"/>
      <c r="BP173" s="112"/>
      <c r="BQ173" s="112"/>
      <c r="BR173" s="112"/>
      <c r="BS173" s="112"/>
      <c r="BT173" s="112"/>
      <c r="BU173" s="112"/>
      <c r="BV173" s="112"/>
      <c r="BW173" s="112"/>
      <c r="BX173" s="112"/>
      <c r="BY173" s="112"/>
      <c r="BZ173" s="112"/>
      <c r="CA173" s="112"/>
      <c r="CB173" s="112"/>
      <c r="CC173" s="112"/>
      <c r="CD173" s="112"/>
      <c r="CE173" s="112"/>
      <c r="CF173" s="178"/>
    </row>
    <row r="174" spans="2:84" ht="15" customHeight="1" x14ac:dyDescent="0.3">
      <c r="B174" s="90"/>
      <c r="C174" s="212">
        <f t="shared" si="5"/>
        <v>160</v>
      </c>
      <c r="D174" s="212"/>
      <c r="E174" s="212"/>
      <c r="F174" s="245"/>
      <c r="G174" s="212"/>
      <c r="H174" s="212"/>
      <c r="I174" s="212"/>
      <c r="J174" s="249"/>
      <c r="K174" s="249"/>
      <c r="L174" s="251"/>
      <c r="M174" s="245"/>
      <c r="N174" s="217"/>
      <c r="O174" s="212"/>
      <c r="P174" s="247"/>
      <c r="Q174" s="218"/>
      <c r="R174" s="109"/>
      <c r="S174" s="156"/>
      <c r="T174" s="156"/>
      <c r="U174" s="156"/>
      <c r="V174" s="153">
        <f t="shared" si="4"/>
        <v>0</v>
      </c>
      <c r="W174" s="90"/>
      <c r="Y174" s="180">
        <v>0</v>
      </c>
      <c r="Z174" s="180">
        <v>0</v>
      </c>
      <c r="AA174" s="180">
        <v>0</v>
      </c>
      <c r="AB174" s="180">
        <v>0</v>
      </c>
      <c r="AC174" s="180">
        <v>0</v>
      </c>
      <c r="AD174" s="180">
        <v>0</v>
      </c>
      <c r="AE174" s="180">
        <v>0</v>
      </c>
      <c r="AF174" s="180">
        <v>0</v>
      </c>
      <c r="AG174" s="180">
        <v>0</v>
      </c>
      <c r="AH174" s="180">
        <v>0</v>
      </c>
      <c r="AI174" s="180">
        <v>0</v>
      </c>
      <c r="AJ174" s="180">
        <v>0</v>
      </c>
      <c r="AK174" s="180">
        <v>0</v>
      </c>
      <c r="AL174" s="180">
        <v>0</v>
      </c>
      <c r="AM174" s="180">
        <v>0</v>
      </c>
      <c r="AN174" s="180">
        <v>0</v>
      </c>
      <c r="AO174" s="180">
        <v>0</v>
      </c>
      <c r="AP174" s="180">
        <v>0</v>
      </c>
      <c r="AQ174" s="180">
        <v>0</v>
      </c>
      <c r="AR174" s="180">
        <v>0</v>
      </c>
      <c r="AS174" s="180">
        <v>0</v>
      </c>
      <c r="AT174" s="180">
        <v>0</v>
      </c>
      <c r="AU174" s="180">
        <v>0</v>
      </c>
      <c r="AV174" s="180">
        <v>0</v>
      </c>
      <c r="AW174" s="180">
        <v>0</v>
      </c>
      <c r="AX174" s="180">
        <v>0</v>
      </c>
      <c r="AY174" s="90"/>
      <c r="AZ174" s="180">
        <v>0</v>
      </c>
      <c r="BA174" s="180">
        <v>0</v>
      </c>
      <c r="BB174" s="180">
        <v>0</v>
      </c>
      <c r="BC174" s="180">
        <v>0</v>
      </c>
      <c r="BD174" s="180">
        <v>0</v>
      </c>
      <c r="BE174" s="180">
        <v>0</v>
      </c>
      <c r="BF174" s="180">
        <v>0</v>
      </c>
      <c r="BG174" s="181"/>
      <c r="BH174" s="90"/>
      <c r="BI174" s="180">
        <v>0</v>
      </c>
      <c r="BJ174" s="180">
        <v>0</v>
      </c>
      <c r="BK174" s="180">
        <v>0</v>
      </c>
      <c r="BL174" s="90"/>
      <c r="BN174" s="90"/>
      <c r="BO174" s="112"/>
      <c r="BP174" s="112"/>
      <c r="BQ174" s="112"/>
      <c r="BR174" s="112"/>
      <c r="BS174" s="112"/>
      <c r="BT174" s="112"/>
      <c r="BU174" s="112"/>
      <c r="BV174" s="112"/>
      <c r="BW174" s="112"/>
      <c r="BX174" s="112"/>
      <c r="BY174" s="112"/>
      <c r="BZ174" s="112"/>
      <c r="CA174" s="112"/>
      <c r="CB174" s="112"/>
      <c r="CC174" s="112"/>
      <c r="CD174" s="112"/>
      <c r="CE174" s="112"/>
      <c r="CF174" s="178"/>
    </row>
    <row r="175" spans="2:84" ht="15" customHeight="1" x14ac:dyDescent="0.3">
      <c r="B175" s="90"/>
      <c r="C175" s="212">
        <f t="shared" si="5"/>
        <v>161</v>
      </c>
      <c r="D175" s="212"/>
      <c r="E175" s="212"/>
      <c r="F175" s="245"/>
      <c r="G175" s="212"/>
      <c r="H175" s="212"/>
      <c r="I175" s="212"/>
      <c r="J175" s="249"/>
      <c r="K175" s="249"/>
      <c r="L175" s="251"/>
      <c r="M175" s="245"/>
      <c r="N175" s="217"/>
      <c r="O175" s="212"/>
      <c r="P175" s="247"/>
      <c r="Q175" s="218"/>
      <c r="R175" s="109"/>
      <c r="S175" s="156"/>
      <c r="T175" s="156"/>
      <c r="U175" s="156"/>
      <c r="V175" s="153">
        <f t="shared" si="4"/>
        <v>0</v>
      </c>
      <c r="W175" s="90"/>
      <c r="Y175" s="180">
        <v>0</v>
      </c>
      <c r="Z175" s="180">
        <v>0</v>
      </c>
      <c r="AA175" s="180">
        <v>0</v>
      </c>
      <c r="AB175" s="180">
        <v>0</v>
      </c>
      <c r="AC175" s="180">
        <v>0</v>
      </c>
      <c r="AD175" s="180">
        <v>0</v>
      </c>
      <c r="AE175" s="180">
        <v>0</v>
      </c>
      <c r="AF175" s="180">
        <v>0</v>
      </c>
      <c r="AG175" s="180">
        <v>0</v>
      </c>
      <c r="AH175" s="180">
        <v>0</v>
      </c>
      <c r="AI175" s="180">
        <v>0</v>
      </c>
      <c r="AJ175" s="180">
        <v>0</v>
      </c>
      <c r="AK175" s="180">
        <v>0</v>
      </c>
      <c r="AL175" s="180">
        <v>0</v>
      </c>
      <c r="AM175" s="180">
        <v>0</v>
      </c>
      <c r="AN175" s="180">
        <v>0</v>
      </c>
      <c r="AO175" s="180">
        <v>0</v>
      </c>
      <c r="AP175" s="180">
        <v>0</v>
      </c>
      <c r="AQ175" s="180">
        <v>0</v>
      </c>
      <c r="AR175" s="180">
        <v>0</v>
      </c>
      <c r="AS175" s="180">
        <v>0</v>
      </c>
      <c r="AT175" s="180">
        <v>0</v>
      </c>
      <c r="AU175" s="180">
        <v>0</v>
      </c>
      <c r="AV175" s="180">
        <v>0</v>
      </c>
      <c r="AW175" s="180">
        <v>0</v>
      </c>
      <c r="AX175" s="180">
        <v>0</v>
      </c>
      <c r="AY175" s="90"/>
      <c r="AZ175" s="180">
        <v>0</v>
      </c>
      <c r="BA175" s="180">
        <v>0</v>
      </c>
      <c r="BB175" s="180">
        <v>0</v>
      </c>
      <c r="BC175" s="180">
        <v>0</v>
      </c>
      <c r="BD175" s="180">
        <v>0</v>
      </c>
      <c r="BE175" s="180">
        <v>0</v>
      </c>
      <c r="BF175" s="180">
        <v>0</v>
      </c>
      <c r="BG175" s="181"/>
      <c r="BH175" s="90"/>
      <c r="BI175" s="180">
        <v>0</v>
      </c>
      <c r="BJ175" s="180">
        <v>0</v>
      </c>
      <c r="BK175" s="180">
        <v>0</v>
      </c>
      <c r="BL175" s="90"/>
      <c r="BN175" s="90"/>
      <c r="BO175" s="112"/>
      <c r="BP175" s="112"/>
      <c r="BQ175" s="112"/>
      <c r="BR175" s="112"/>
      <c r="BS175" s="112"/>
      <c r="BT175" s="112"/>
      <c r="BU175" s="112"/>
      <c r="BV175" s="112"/>
      <c r="BW175" s="112"/>
      <c r="BX175" s="112"/>
      <c r="BY175" s="112"/>
      <c r="BZ175" s="112"/>
      <c r="CA175" s="112"/>
      <c r="CB175" s="112"/>
      <c r="CC175" s="112"/>
      <c r="CD175" s="112"/>
      <c r="CE175" s="112"/>
      <c r="CF175" s="178"/>
    </row>
    <row r="176" spans="2:84" ht="15" customHeight="1" x14ac:dyDescent="0.3">
      <c r="B176" s="90"/>
      <c r="C176" s="212">
        <f t="shared" si="5"/>
        <v>162</v>
      </c>
      <c r="D176" s="212"/>
      <c r="E176" s="212"/>
      <c r="F176" s="245"/>
      <c r="G176" s="212"/>
      <c r="H176" s="212"/>
      <c r="I176" s="212"/>
      <c r="J176" s="249"/>
      <c r="K176" s="249"/>
      <c r="L176" s="251"/>
      <c r="M176" s="245"/>
      <c r="N176" s="217"/>
      <c r="O176" s="212"/>
      <c r="P176" s="247"/>
      <c r="Q176" s="218"/>
      <c r="R176" s="109"/>
      <c r="S176" s="156"/>
      <c r="T176" s="156"/>
      <c r="U176" s="156"/>
      <c r="V176" s="153">
        <f t="shared" si="4"/>
        <v>0</v>
      </c>
      <c r="W176" s="90"/>
      <c r="Y176" s="180">
        <v>0</v>
      </c>
      <c r="Z176" s="180">
        <v>0</v>
      </c>
      <c r="AA176" s="180">
        <v>0</v>
      </c>
      <c r="AB176" s="180">
        <v>0</v>
      </c>
      <c r="AC176" s="180">
        <v>0</v>
      </c>
      <c r="AD176" s="180">
        <v>0</v>
      </c>
      <c r="AE176" s="180">
        <v>0</v>
      </c>
      <c r="AF176" s="180">
        <v>0</v>
      </c>
      <c r="AG176" s="180">
        <v>0</v>
      </c>
      <c r="AH176" s="180">
        <v>0</v>
      </c>
      <c r="AI176" s="180">
        <v>0</v>
      </c>
      <c r="AJ176" s="180">
        <v>0</v>
      </c>
      <c r="AK176" s="180">
        <v>0</v>
      </c>
      <c r="AL176" s="180">
        <v>0</v>
      </c>
      <c r="AM176" s="180">
        <v>0</v>
      </c>
      <c r="AN176" s="180">
        <v>0</v>
      </c>
      <c r="AO176" s="180">
        <v>0</v>
      </c>
      <c r="AP176" s="180">
        <v>0</v>
      </c>
      <c r="AQ176" s="180">
        <v>0</v>
      </c>
      <c r="AR176" s="180">
        <v>0</v>
      </c>
      <c r="AS176" s="180">
        <v>0</v>
      </c>
      <c r="AT176" s="180">
        <v>0</v>
      </c>
      <c r="AU176" s="180">
        <v>0</v>
      </c>
      <c r="AV176" s="180">
        <v>0</v>
      </c>
      <c r="AW176" s="180">
        <v>0</v>
      </c>
      <c r="AX176" s="180">
        <v>0</v>
      </c>
      <c r="AY176" s="90"/>
      <c r="AZ176" s="180">
        <v>0</v>
      </c>
      <c r="BA176" s="180">
        <v>0</v>
      </c>
      <c r="BB176" s="180">
        <v>0</v>
      </c>
      <c r="BC176" s="180">
        <v>0</v>
      </c>
      <c r="BD176" s="180">
        <v>0</v>
      </c>
      <c r="BE176" s="180">
        <v>0</v>
      </c>
      <c r="BF176" s="180">
        <v>0</v>
      </c>
      <c r="BG176" s="181"/>
      <c r="BH176" s="90"/>
      <c r="BI176" s="180">
        <v>0</v>
      </c>
      <c r="BJ176" s="180">
        <v>0</v>
      </c>
      <c r="BK176" s="180">
        <v>0</v>
      </c>
      <c r="BL176" s="90"/>
      <c r="BN176" s="90"/>
      <c r="BO176" s="112"/>
      <c r="BP176" s="112"/>
      <c r="BQ176" s="112"/>
      <c r="BR176" s="112"/>
      <c r="BS176" s="112"/>
      <c r="BT176" s="112"/>
      <c r="BU176" s="112"/>
      <c r="BV176" s="112"/>
      <c r="BW176" s="112"/>
      <c r="BX176" s="112"/>
      <c r="BY176" s="112"/>
      <c r="BZ176" s="112"/>
      <c r="CA176" s="112"/>
      <c r="CB176" s="112"/>
      <c r="CC176" s="112"/>
      <c r="CD176" s="112"/>
      <c r="CE176" s="112"/>
      <c r="CF176" s="178"/>
    </row>
    <row r="177" spans="2:84" ht="15" customHeight="1" x14ac:dyDescent="0.3">
      <c r="B177" s="90"/>
      <c r="C177" s="212">
        <f t="shared" si="5"/>
        <v>163</v>
      </c>
      <c r="D177" s="212"/>
      <c r="E177" s="212"/>
      <c r="F177" s="245"/>
      <c r="G177" s="212"/>
      <c r="H177" s="212"/>
      <c r="I177" s="212"/>
      <c r="J177" s="249"/>
      <c r="K177" s="249"/>
      <c r="L177" s="251"/>
      <c r="M177" s="245"/>
      <c r="N177" s="217"/>
      <c r="O177" s="212"/>
      <c r="P177" s="218"/>
      <c r="Q177" s="218"/>
      <c r="R177" s="109"/>
      <c r="S177" s="156"/>
      <c r="T177" s="156"/>
      <c r="U177" s="156"/>
      <c r="V177" s="153">
        <f t="shared" si="4"/>
        <v>0</v>
      </c>
      <c r="W177" s="90"/>
      <c r="Y177" s="180">
        <v>0</v>
      </c>
      <c r="Z177" s="180">
        <v>0</v>
      </c>
      <c r="AA177" s="180">
        <v>0</v>
      </c>
      <c r="AB177" s="180">
        <v>0</v>
      </c>
      <c r="AC177" s="180">
        <v>0</v>
      </c>
      <c r="AD177" s="180">
        <v>0</v>
      </c>
      <c r="AE177" s="180">
        <v>0</v>
      </c>
      <c r="AF177" s="180">
        <v>0</v>
      </c>
      <c r="AG177" s="180">
        <v>0</v>
      </c>
      <c r="AH177" s="180">
        <v>0</v>
      </c>
      <c r="AI177" s="180">
        <v>0</v>
      </c>
      <c r="AJ177" s="180">
        <v>0</v>
      </c>
      <c r="AK177" s="180">
        <v>0</v>
      </c>
      <c r="AL177" s="180">
        <v>0</v>
      </c>
      <c r="AM177" s="180">
        <v>0</v>
      </c>
      <c r="AN177" s="180">
        <v>0</v>
      </c>
      <c r="AO177" s="180">
        <v>0</v>
      </c>
      <c r="AP177" s="180">
        <v>0</v>
      </c>
      <c r="AQ177" s="180">
        <v>0</v>
      </c>
      <c r="AR177" s="180">
        <v>0</v>
      </c>
      <c r="AS177" s="180">
        <v>0</v>
      </c>
      <c r="AT177" s="180">
        <v>0</v>
      </c>
      <c r="AU177" s="180">
        <v>0</v>
      </c>
      <c r="AV177" s="180">
        <v>0</v>
      </c>
      <c r="AW177" s="180">
        <v>0</v>
      </c>
      <c r="AX177" s="180">
        <v>0</v>
      </c>
      <c r="AY177" s="90"/>
      <c r="AZ177" s="180">
        <v>0</v>
      </c>
      <c r="BA177" s="180">
        <v>0</v>
      </c>
      <c r="BB177" s="180">
        <v>0</v>
      </c>
      <c r="BC177" s="180">
        <v>0</v>
      </c>
      <c r="BD177" s="180">
        <v>0</v>
      </c>
      <c r="BE177" s="180">
        <v>0</v>
      </c>
      <c r="BF177" s="180">
        <v>0</v>
      </c>
      <c r="BG177" s="181"/>
      <c r="BH177" s="90"/>
      <c r="BI177" s="180">
        <v>0</v>
      </c>
      <c r="BJ177" s="180">
        <v>0</v>
      </c>
      <c r="BK177" s="180">
        <v>0</v>
      </c>
      <c r="BL177" s="90"/>
      <c r="BN177" s="90"/>
      <c r="BO177" s="112"/>
      <c r="BP177" s="112"/>
      <c r="BQ177" s="112"/>
      <c r="BR177" s="112"/>
      <c r="BS177" s="112"/>
      <c r="BT177" s="112"/>
      <c r="BU177" s="112"/>
      <c r="BV177" s="112"/>
      <c r="BW177" s="112"/>
      <c r="BX177" s="112"/>
      <c r="BY177" s="112"/>
      <c r="BZ177" s="112"/>
      <c r="CA177" s="112"/>
      <c r="CB177" s="112"/>
      <c r="CC177" s="112"/>
      <c r="CD177" s="112"/>
      <c r="CE177" s="112"/>
      <c r="CF177" s="178"/>
    </row>
    <row r="178" spans="2:84" ht="15" customHeight="1" x14ac:dyDescent="0.3">
      <c r="B178" s="90"/>
      <c r="C178" s="212">
        <f t="shared" si="5"/>
        <v>164</v>
      </c>
      <c r="D178" s="212"/>
      <c r="E178" s="212"/>
      <c r="F178" s="245"/>
      <c r="G178" s="212"/>
      <c r="H178" s="212"/>
      <c r="I178" s="212"/>
      <c r="J178" s="249"/>
      <c r="K178" s="249"/>
      <c r="L178" s="251"/>
      <c r="M178" s="245"/>
      <c r="N178" s="217"/>
      <c r="O178" s="212"/>
      <c r="P178" s="247"/>
      <c r="Q178" s="218"/>
      <c r="R178" s="109"/>
      <c r="S178" s="156"/>
      <c r="T178" s="156"/>
      <c r="U178" s="156"/>
      <c r="V178" s="153">
        <f t="shared" si="4"/>
        <v>0</v>
      </c>
      <c r="W178" s="90"/>
      <c r="Y178" s="180">
        <v>0</v>
      </c>
      <c r="Z178" s="180">
        <v>0</v>
      </c>
      <c r="AA178" s="180">
        <v>0</v>
      </c>
      <c r="AB178" s="180">
        <v>0</v>
      </c>
      <c r="AC178" s="180">
        <v>0</v>
      </c>
      <c r="AD178" s="180">
        <v>0</v>
      </c>
      <c r="AE178" s="180">
        <v>0</v>
      </c>
      <c r="AF178" s="180">
        <v>0</v>
      </c>
      <c r="AG178" s="180">
        <v>0</v>
      </c>
      <c r="AH178" s="180">
        <v>0</v>
      </c>
      <c r="AI178" s="180">
        <v>0</v>
      </c>
      <c r="AJ178" s="180">
        <v>0</v>
      </c>
      <c r="AK178" s="180">
        <v>0</v>
      </c>
      <c r="AL178" s="180">
        <v>0</v>
      </c>
      <c r="AM178" s="180">
        <v>0</v>
      </c>
      <c r="AN178" s="180">
        <v>0</v>
      </c>
      <c r="AO178" s="180">
        <v>0</v>
      </c>
      <c r="AP178" s="180">
        <v>0</v>
      </c>
      <c r="AQ178" s="180">
        <v>0</v>
      </c>
      <c r="AR178" s="180">
        <v>0</v>
      </c>
      <c r="AS178" s="180">
        <v>0</v>
      </c>
      <c r="AT178" s="180">
        <v>0</v>
      </c>
      <c r="AU178" s="180">
        <v>0</v>
      </c>
      <c r="AV178" s="180">
        <v>0</v>
      </c>
      <c r="AW178" s="180">
        <v>0</v>
      </c>
      <c r="AX178" s="180">
        <v>0</v>
      </c>
      <c r="AY178" s="90"/>
      <c r="AZ178" s="180">
        <v>0</v>
      </c>
      <c r="BA178" s="180">
        <v>0</v>
      </c>
      <c r="BB178" s="180">
        <v>0</v>
      </c>
      <c r="BC178" s="180">
        <v>0</v>
      </c>
      <c r="BD178" s="180">
        <v>0</v>
      </c>
      <c r="BE178" s="180">
        <v>0</v>
      </c>
      <c r="BF178" s="180">
        <v>0</v>
      </c>
      <c r="BG178" s="181"/>
      <c r="BH178" s="90"/>
      <c r="BI178" s="180">
        <v>0</v>
      </c>
      <c r="BJ178" s="180">
        <v>0</v>
      </c>
      <c r="BK178" s="180">
        <v>0</v>
      </c>
      <c r="BL178" s="90"/>
      <c r="BN178" s="90"/>
      <c r="BO178" s="112"/>
      <c r="BP178" s="112"/>
      <c r="BQ178" s="112"/>
      <c r="BR178" s="112"/>
      <c r="BS178" s="112"/>
      <c r="BT178" s="112"/>
      <c r="BU178" s="112"/>
      <c r="BV178" s="112"/>
      <c r="BW178" s="112"/>
      <c r="BX178" s="112"/>
      <c r="BY178" s="112"/>
      <c r="BZ178" s="112"/>
      <c r="CA178" s="112"/>
      <c r="CB178" s="112"/>
      <c r="CC178" s="112"/>
      <c r="CD178" s="112"/>
      <c r="CE178" s="112"/>
      <c r="CF178" s="178"/>
    </row>
    <row r="179" spans="2:84" ht="15" customHeight="1" x14ac:dyDescent="0.3">
      <c r="B179" s="90"/>
      <c r="C179" s="212">
        <f t="shared" si="5"/>
        <v>165</v>
      </c>
      <c r="D179" s="212"/>
      <c r="E179" s="212"/>
      <c r="F179" s="245"/>
      <c r="G179" s="212"/>
      <c r="H179" s="212"/>
      <c r="I179" s="212"/>
      <c r="J179" s="249"/>
      <c r="K179" s="249"/>
      <c r="L179" s="251"/>
      <c r="M179" s="245"/>
      <c r="N179" s="217"/>
      <c r="O179" s="212"/>
      <c r="P179" s="247"/>
      <c r="Q179" s="218"/>
      <c r="R179" s="109"/>
      <c r="S179" s="156"/>
      <c r="T179" s="156"/>
      <c r="U179" s="156"/>
      <c r="V179" s="153">
        <f t="shared" si="4"/>
        <v>0</v>
      </c>
      <c r="W179" s="90"/>
      <c r="Y179" s="180">
        <v>0</v>
      </c>
      <c r="Z179" s="180">
        <v>0</v>
      </c>
      <c r="AA179" s="180">
        <v>0</v>
      </c>
      <c r="AB179" s="180">
        <v>0</v>
      </c>
      <c r="AC179" s="180">
        <v>0</v>
      </c>
      <c r="AD179" s="180">
        <v>0</v>
      </c>
      <c r="AE179" s="180">
        <v>0</v>
      </c>
      <c r="AF179" s="180">
        <v>0</v>
      </c>
      <c r="AG179" s="180">
        <v>0</v>
      </c>
      <c r="AH179" s="180">
        <v>0</v>
      </c>
      <c r="AI179" s="180">
        <v>0</v>
      </c>
      <c r="AJ179" s="180">
        <v>0</v>
      </c>
      <c r="AK179" s="180">
        <v>0</v>
      </c>
      <c r="AL179" s="180">
        <v>0</v>
      </c>
      <c r="AM179" s="180">
        <v>0</v>
      </c>
      <c r="AN179" s="180">
        <v>0</v>
      </c>
      <c r="AO179" s="180">
        <v>0</v>
      </c>
      <c r="AP179" s="180">
        <v>0</v>
      </c>
      <c r="AQ179" s="180">
        <v>0</v>
      </c>
      <c r="AR179" s="180">
        <v>0</v>
      </c>
      <c r="AS179" s="180">
        <v>0</v>
      </c>
      <c r="AT179" s="180">
        <v>0</v>
      </c>
      <c r="AU179" s="180">
        <v>0</v>
      </c>
      <c r="AV179" s="180">
        <v>0</v>
      </c>
      <c r="AW179" s="180">
        <v>0</v>
      </c>
      <c r="AX179" s="180">
        <v>0</v>
      </c>
      <c r="AY179" s="90"/>
      <c r="AZ179" s="180">
        <v>0</v>
      </c>
      <c r="BA179" s="180">
        <v>0</v>
      </c>
      <c r="BB179" s="180">
        <v>0</v>
      </c>
      <c r="BC179" s="180">
        <v>0</v>
      </c>
      <c r="BD179" s="180">
        <v>0</v>
      </c>
      <c r="BE179" s="180">
        <v>0</v>
      </c>
      <c r="BF179" s="180">
        <v>0</v>
      </c>
      <c r="BG179" s="181"/>
      <c r="BH179" s="90"/>
      <c r="BI179" s="180">
        <v>0</v>
      </c>
      <c r="BJ179" s="180">
        <v>0</v>
      </c>
      <c r="BK179" s="180">
        <v>0</v>
      </c>
      <c r="BL179" s="90"/>
      <c r="BN179" s="90"/>
      <c r="BO179" s="112"/>
      <c r="BP179" s="112"/>
      <c r="BQ179" s="112"/>
      <c r="BR179" s="112"/>
      <c r="BS179" s="112"/>
      <c r="BT179" s="112"/>
      <c r="BU179" s="112"/>
      <c r="BV179" s="112"/>
      <c r="BW179" s="112"/>
      <c r="BX179" s="112"/>
      <c r="BY179" s="112"/>
      <c r="BZ179" s="112"/>
      <c r="CA179" s="112"/>
      <c r="CB179" s="112"/>
      <c r="CC179" s="112"/>
      <c r="CD179" s="112"/>
      <c r="CE179" s="112"/>
      <c r="CF179" s="178"/>
    </row>
    <row r="180" spans="2:84" ht="15" customHeight="1" x14ac:dyDescent="0.3">
      <c r="B180" s="90"/>
      <c r="C180" s="212">
        <f t="shared" si="5"/>
        <v>166</v>
      </c>
      <c r="D180" s="212"/>
      <c r="E180" s="212"/>
      <c r="F180" s="245"/>
      <c r="G180" s="212"/>
      <c r="H180" s="212"/>
      <c r="I180" s="212"/>
      <c r="J180" s="249"/>
      <c r="K180" s="249"/>
      <c r="L180" s="251"/>
      <c r="M180" s="245"/>
      <c r="N180" s="217"/>
      <c r="O180" s="212"/>
      <c r="P180" s="247"/>
      <c r="Q180" s="218"/>
      <c r="R180" s="109"/>
      <c r="S180" s="156"/>
      <c r="T180" s="156"/>
      <c r="U180" s="156"/>
      <c r="V180" s="153">
        <f t="shared" si="4"/>
        <v>0</v>
      </c>
      <c r="W180" s="90"/>
      <c r="Y180" s="180">
        <v>0</v>
      </c>
      <c r="Z180" s="180">
        <v>0</v>
      </c>
      <c r="AA180" s="180">
        <v>0</v>
      </c>
      <c r="AB180" s="180">
        <v>0</v>
      </c>
      <c r="AC180" s="180">
        <v>0</v>
      </c>
      <c r="AD180" s="180">
        <v>0</v>
      </c>
      <c r="AE180" s="180">
        <v>0</v>
      </c>
      <c r="AF180" s="180">
        <v>0</v>
      </c>
      <c r="AG180" s="180">
        <v>0</v>
      </c>
      <c r="AH180" s="180">
        <v>0</v>
      </c>
      <c r="AI180" s="180">
        <v>0</v>
      </c>
      <c r="AJ180" s="180">
        <v>0</v>
      </c>
      <c r="AK180" s="180">
        <v>0</v>
      </c>
      <c r="AL180" s="180">
        <v>0</v>
      </c>
      <c r="AM180" s="180">
        <v>0</v>
      </c>
      <c r="AN180" s="180">
        <v>0</v>
      </c>
      <c r="AO180" s="180">
        <v>0</v>
      </c>
      <c r="AP180" s="180">
        <v>0</v>
      </c>
      <c r="AQ180" s="180">
        <v>0</v>
      </c>
      <c r="AR180" s="180">
        <v>0</v>
      </c>
      <c r="AS180" s="180">
        <v>0</v>
      </c>
      <c r="AT180" s="180">
        <v>0</v>
      </c>
      <c r="AU180" s="180">
        <v>0</v>
      </c>
      <c r="AV180" s="180">
        <v>0</v>
      </c>
      <c r="AW180" s="180">
        <v>0</v>
      </c>
      <c r="AX180" s="180">
        <v>0</v>
      </c>
      <c r="AY180" s="90"/>
      <c r="AZ180" s="180">
        <v>0</v>
      </c>
      <c r="BA180" s="180">
        <v>0</v>
      </c>
      <c r="BB180" s="180">
        <v>0</v>
      </c>
      <c r="BC180" s="180">
        <v>0</v>
      </c>
      <c r="BD180" s="180">
        <v>0</v>
      </c>
      <c r="BE180" s="180">
        <v>0</v>
      </c>
      <c r="BF180" s="180">
        <v>0</v>
      </c>
      <c r="BG180" s="181"/>
      <c r="BH180" s="90"/>
      <c r="BI180" s="180">
        <v>0</v>
      </c>
      <c r="BJ180" s="180">
        <v>0</v>
      </c>
      <c r="BK180" s="180">
        <v>0</v>
      </c>
      <c r="BL180" s="90"/>
      <c r="BN180" s="90"/>
      <c r="BO180" s="112"/>
      <c r="BP180" s="112"/>
      <c r="BQ180" s="112"/>
      <c r="BR180" s="112"/>
      <c r="BS180" s="112"/>
      <c r="BT180" s="112"/>
      <c r="BU180" s="112"/>
      <c r="BV180" s="112"/>
      <c r="BW180" s="112"/>
      <c r="BX180" s="112"/>
      <c r="BY180" s="112"/>
      <c r="BZ180" s="112"/>
      <c r="CA180" s="112"/>
      <c r="CB180" s="112"/>
      <c r="CC180" s="112"/>
      <c r="CD180" s="112"/>
      <c r="CE180" s="112"/>
      <c r="CF180" s="178"/>
    </row>
    <row r="181" spans="2:84" ht="15" customHeight="1" x14ac:dyDescent="0.3">
      <c r="B181" s="90"/>
      <c r="C181" s="212">
        <f t="shared" si="5"/>
        <v>167</v>
      </c>
      <c r="D181" s="212"/>
      <c r="E181" s="212"/>
      <c r="F181" s="245"/>
      <c r="G181" s="212"/>
      <c r="H181" s="212"/>
      <c r="I181" s="212"/>
      <c r="J181" s="249"/>
      <c r="K181" s="249"/>
      <c r="L181" s="251"/>
      <c r="M181" s="245"/>
      <c r="N181" s="217"/>
      <c r="O181" s="212"/>
      <c r="P181" s="247"/>
      <c r="Q181" s="218"/>
      <c r="R181" s="109"/>
      <c r="S181" s="156"/>
      <c r="T181" s="156"/>
      <c r="U181" s="156"/>
      <c r="V181" s="153">
        <f t="shared" si="4"/>
        <v>0</v>
      </c>
      <c r="W181" s="90"/>
      <c r="Y181" s="180">
        <v>0</v>
      </c>
      <c r="Z181" s="180">
        <v>0</v>
      </c>
      <c r="AA181" s="180">
        <v>0</v>
      </c>
      <c r="AB181" s="180">
        <v>0</v>
      </c>
      <c r="AC181" s="180">
        <v>0</v>
      </c>
      <c r="AD181" s="180">
        <v>0</v>
      </c>
      <c r="AE181" s="180">
        <v>0</v>
      </c>
      <c r="AF181" s="180">
        <v>0</v>
      </c>
      <c r="AG181" s="180">
        <v>0</v>
      </c>
      <c r="AH181" s="180">
        <v>0</v>
      </c>
      <c r="AI181" s="180">
        <v>0</v>
      </c>
      <c r="AJ181" s="180">
        <v>0</v>
      </c>
      <c r="AK181" s="180">
        <v>0</v>
      </c>
      <c r="AL181" s="180">
        <v>0</v>
      </c>
      <c r="AM181" s="180">
        <v>0</v>
      </c>
      <c r="AN181" s="180">
        <v>0</v>
      </c>
      <c r="AO181" s="180">
        <v>0</v>
      </c>
      <c r="AP181" s="180">
        <v>0</v>
      </c>
      <c r="AQ181" s="180">
        <v>0</v>
      </c>
      <c r="AR181" s="180">
        <v>0</v>
      </c>
      <c r="AS181" s="180">
        <v>0</v>
      </c>
      <c r="AT181" s="180">
        <v>0</v>
      </c>
      <c r="AU181" s="180">
        <v>0</v>
      </c>
      <c r="AV181" s="180">
        <v>0</v>
      </c>
      <c r="AW181" s="180">
        <v>0</v>
      </c>
      <c r="AX181" s="180">
        <v>0</v>
      </c>
      <c r="AY181" s="90"/>
      <c r="AZ181" s="180">
        <v>0</v>
      </c>
      <c r="BA181" s="180">
        <v>0</v>
      </c>
      <c r="BB181" s="180">
        <v>0</v>
      </c>
      <c r="BC181" s="180">
        <v>0</v>
      </c>
      <c r="BD181" s="180">
        <v>0</v>
      </c>
      <c r="BE181" s="180">
        <v>0</v>
      </c>
      <c r="BF181" s="180">
        <v>0</v>
      </c>
      <c r="BG181" s="181"/>
      <c r="BH181" s="90"/>
      <c r="BI181" s="180">
        <v>0</v>
      </c>
      <c r="BJ181" s="180">
        <v>0</v>
      </c>
      <c r="BK181" s="180">
        <v>0</v>
      </c>
      <c r="BL181" s="90"/>
      <c r="BN181" s="90"/>
      <c r="BO181" s="112"/>
      <c r="BP181" s="112"/>
      <c r="BQ181" s="112"/>
      <c r="BR181" s="112"/>
      <c r="BS181" s="112"/>
      <c r="BT181" s="112"/>
      <c r="BU181" s="112"/>
      <c r="BV181" s="112"/>
      <c r="BW181" s="112"/>
      <c r="BX181" s="112"/>
      <c r="BY181" s="112"/>
      <c r="BZ181" s="112"/>
      <c r="CA181" s="112"/>
      <c r="CB181" s="112"/>
      <c r="CC181" s="112"/>
      <c r="CD181" s="112"/>
      <c r="CE181" s="112"/>
      <c r="CF181" s="178"/>
    </row>
    <row r="182" spans="2:84" ht="15" customHeight="1" x14ac:dyDescent="0.3">
      <c r="B182" s="90"/>
      <c r="C182" s="212">
        <f t="shared" si="5"/>
        <v>168</v>
      </c>
      <c r="D182" s="212"/>
      <c r="E182" s="212"/>
      <c r="F182" s="245"/>
      <c r="G182" s="212"/>
      <c r="H182" s="212"/>
      <c r="I182" s="212"/>
      <c r="J182" s="249"/>
      <c r="K182" s="249"/>
      <c r="L182" s="251"/>
      <c r="M182" s="245"/>
      <c r="N182" s="217"/>
      <c r="O182" s="212"/>
      <c r="P182" s="247"/>
      <c r="Q182" s="218"/>
      <c r="R182" s="109"/>
      <c r="S182" s="156"/>
      <c r="T182" s="156"/>
      <c r="U182" s="156"/>
      <c r="V182" s="153">
        <f t="shared" si="4"/>
        <v>0</v>
      </c>
      <c r="W182" s="90"/>
      <c r="Y182" s="180">
        <v>0</v>
      </c>
      <c r="Z182" s="180">
        <v>0</v>
      </c>
      <c r="AA182" s="180">
        <v>0</v>
      </c>
      <c r="AB182" s="180">
        <v>0</v>
      </c>
      <c r="AC182" s="180">
        <v>0</v>
      </c>
      <c r="AD182" s="180">
        <v>0</v>
      </c>
      <c r="AE182" s="180">
        <v>0</v>
      </c>
      <c r="AF182" s="180">
        <v>0</v>
      </c>
      <c r="AG182" s="180">
        <v>0</v>
      </c>
      <c r="AH182" s="180">
        <v>0</v>
      </c>
      <c r="AI182" s="180">
        <v>0</v>
      </c>
      <c r="AJ182" s="180">
        <v>0</v>
      </c>
      <c r="AK182" s="180">
        <v>0</v>
      </c>
      <c r="AL182" s="180">
        <v>0</v>
      </c>
      <c r="AM182" s="180">
        <v>0</v>
      </c>
      <c r="AN182" s="180">
        <v>0</v>
      </c>
      <c r="AO182" s="180">
        <v>0</v>
      </c>
      <c r="AP182" s="180">
        <v>0</v>
      </c>
      <c r="AQ182" s="180">
        <v>0</v>
      </c>
      <c r="AR182" s="180">
        <v>0</v>
      </c>
      <c r="AS182" s="180">
        <v>0</v>
      </c>
      <c r="AT182" s="180">
        <v>0</v>
      </c>
      <c r="AU182" s="180">
        <v>0</v>
      </c>
      <c r="AV182" s="180">
        <v>0</v>
      </c>
      <c r="AW182" s="180">
        <v>0</v>
      </c>
      <c r="AX182" s="180">
        <v>0</v>
      </c>
      <c r="AY182" s="90"/>
      <c r="AZ182" s="180">
        <v>0</v>
      </c>
      <c r="BA182" s="180">
        <v>0</v>
      </c>
      <c r="BB182" s="180">
        <v>0</v>
      </c>
      <c r="BC182" s="180">
        <v>0</v>
      </c>
      <c r="BD182" s="180">
        <v>0</v>
      </c>
      <c r="BE182" s="180">
        <v>0</v>
      </c>
      <c r="BF182" s="180">
        <v>0</v>
      </c>
      <c r="BG182" s="181"/>
      <c r="BH182" s="90"/>
      <c r="BI182" s="180">
        <v>0</v>
      </c>
      <c r="BJ182" s="180">
        <v>0</v>
      </c>
      <c r="BK182" s="180">
        <v>0</v>
      </c>
      <c r="BL182" s="90"/>
      <c r="BN182" s="90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78"/>
    </row>
    <row r="183" spans="2:84" ht="15" customHeight="1" x14ac:dyDescent="0.3">
      <c r="B183" s="90"/>
      <c r="C183" s="212">
        <f t="shared" si="5"/>
        <v>169</v>
      </c>
      <c r="D183" s="212"/>
      <c r="E183" s="212"/>
      <c r="F183" s="245"/>
      <c r="G183" s="212"/>
      <c r="H183" s="212"/>
      <c r="I183" s="212"/>
      <c r="J183" s="249"/>
      <c r="K183" s="249"/>
      <c r="L183" s="251"/>
      <c r="M183" s="245"/>
      <c r="N183" s="217"/>
      <c r="O183" s="212"/>
      <c r="P183" s="247"/>
      <c r="Q183" s="218"/>
      <c r="R183" s="109"/>
      <c r="S183" s="156"/>
      <c r="T183" s="156"/>
      <c r="U183" s="156"/>
      <c r="V183" s="153">
        <f t="shared" si="4"/>
        <v>0</v>
      </c>
      <c r="W183" s="90"/>
      <c r="Y183" s="180">
        <v>0</v>
      </c>
      <c r="Z183" s="180">
        <v>0</v>
      </c>
      <c r="AA183" s="180">
        <v>0</v>
      </c>
      <c r="AB183" s="180">
        <v>0</v>
      </c>
      <c r="AC183" s="180">
        <v>0</v>
      </c>
      <c r="AD183" s="180">
        <v>0</v>
      </c>
      <c r="AE183" s="180">
        <v>0</v>
      </c>
      <c r="AF183" s="180">
        <v>0</v>
      </c>
      <c r="AG183" s="180">
        <v>0</v>
      </c>
      <c r="AH183" s="180">
        <v>0</v>
      </c>
      <c r="AI183" s="180">
        <v>0</v>
      </c>
      <c r="AJ183" s="180">
        <v>0</v>
      </c>
      <c r="AK183" s="180">
        <v>0</v>
      </c>
      <c r="AL183" s="180">
        <v>0</v>
      </c>
      <c r="AM183" s="180">
        <v>0</v>
      </c>
      <c r="AN183" s="180">
        <v>0</v>
      </c>
      <c r="AO183" s="180">
        <v>0</v>
      </c>
      <c r="AP183" s="180">
        <v>0</v>
      </c>
      <c r="AQ183" s="180">
        <v>0</v>
      </c>
      <c r="AR183" s="180">
        <v>0</v>
      </c>
      <c r="AS183" s="180">
        <v>0</v>
      </c>
      <c r="AT183" s="180">
        <v>0</v>
      </c>
      <c r="AU183" s="180">
        <v>0</v>
      </c>
      <c r="AV183" s="180">
        <v>0</v>
      </c>
      <c r="AW183" s="180">
        <v>0</v>
      </c>
      <c r="AX183" s="180">
        <v>0</v>
      </c>
      <c r="AY183" s="90"/>
      <c r="AZ183" s="180">
        <v>0</v>
      </c>
      <c r="BA183" s="180">
        <v>0</v>
      </c>
      <c r="BB183" s="180">
        <v>0</v>
      </c>
      <c r="BC183" s="180">
        <v>0</v>
      </c>
      <c r="BD183" s="180">
        <v>0</v>
      </c>
      <c r="BE183" s="180">
        <v>0</v>
      </c>
      <c r="BF183" s="180">
        <v>0</v>
      </c>
      <c r="BG183" s="181"/>
      <c r="BH183" s="90"/>
      <c r="BI183" s="180">
        <v>0</v>
      </c>
      <c r="BJ183" s="180">
        <v>0</v>
      </c>
      <c r="BK183" s="180">
        <v>0</v>
      </c>
      <c r="BL183" s="90"/>
      <c r="BN183" s="90"/>
      <c r="BO183" s="112"/>
      <c r="BP183" s="112"/>
      <c r="BQ183" s="112"/>
      <c r="BR183" s="112"/>
      <c r="BS183" s="112"/>
      <c r="BT183" s="112"/>
      <c r="BU183" s="112"/>
      <c r="BV183" s="112"/>
      <c r="BW183" s="112"/>
      <c r="BX183" s="112"/>
      <c r="BY183" s="112"/>
      <c r="BZ183" s="112"/>
      <c r="CA183" s="112"/>
      <c r="CB183" s="112"/>
      <c r="CC183" s="112"/>
      <c r="CD183" s="112"/>
      <c r="CE183" s="112"/>
      <c r="CF183" s="178"/>
    </row>
    <row r="184" spans="2:84" ht="15" customHeight="1" x14ac:dyDescent="0.3">
      <c r="B184" s="90"/>
      <c r="C184" s="212">
        <f t="shared" si="5"/>
        <v>170</v>
      </c>
      <c r="D184" s="212"/>
      <c r="E184" s="212"/>
      <c r="F184" s="245"/>
      <c r="G184" s="212"/>
      <c r="H184" s="212"/>
      <c r="I184" s="212"/>
      <c r="J184" s="249"/>
      <c r="K184" s="249"/>
      <c r="L184" s="251"/>
      <c r="M184" s="245"/>
      <c r="N184" s="217"/>
      <c r="O184" s="212"/>
      <c r="P184" s="247"/>
      <c r="Q184" s="218"/>
      <c r="R184" s="109"/>
      <c r="S184" s="156"/>
      <c r="T184" s="156"/>
      <c r="U184" s="156"/>
      <c r="V184" s="153">
        <f t="shared" si="4"/>
        <v>0</v>
      </c>
      <c r="W184" s="90"/>
      <c r="Y184" s="180">
        <v>0</v>
      </c>
      <c r="Z184" s="180">
        <v>0</v>
      </c>
      <c r="AA184" s="180">
        <v>0</v>
      </c>
      <c r="AB184" s="180">
        <v>0</v>
      </c>
      <c r="AC184" s="180">
        <v>0</v>
      </c>
      <c r="AD184" s="180">
        <v>0</v>
      </c>
      <c r="AE184" s="180">
        <v>0</v>
      </c>
      <c r="AF184" s="180">
        <v>0</v>
      </c>
      <c r="AG184" s="180">
        <v>0</v>
      </c>
      <c r="AH184" s="180">
        <v>0</v>
      </c>
      <c r="AI184" s="180">
        <v>0</v>
      </c>
      <c r="AJ184" s="180">
        <v>0</v>
      </c>
      <c r="AK184" s="180">
        <v>0</v>
      </c>
      <c r="AL184" s="180">
        <v>0</v>
      </c>
      <c r="AM184" s="180">
        <v>0</v>
      </c>
      <c r="AN184" s="180">
        <v>0</v>
      </c>
      <c r="AO184" s="180">
        <v>0</v>
      </c>
      <c r="AP184" s="180">
        <v>0</v>
      </c>
      <c r="AQ184" s="180">
        <v>0</v>
      </c>
      <c r="AR184" s="180">
        <v>0</v>
      </c>
      <c r="AS184" s="180">
        <v>0</v>
      </c>
      <c r="AT184" s="180">
        <v>0</v>
      </c>
      <c r="AU184" s="180">
        <v>0</v>
      </c>
      <c r="AV184" s="180">
        <v>0</v>
      </c>
      <c r="AW184" s="180">
        <v>0</v>
      </c>
      <c r="AX184" s="180">
        <v>0</v>
      </c>
      <c r="AY184" s="90"/>
      <c r="AZ184" s="180">
        <v>0</v>
      </c>
      <c r="BA184" s="180">
        <v>0</v>
      </c>
      <c r="BB184" s="180">
        <v>0</v>
      </c>
      <c r="BC184" s="180">
        <v>0</v>
      </c>
      <c r="BD184" s="180">
        <v>0</v>
      </c>
      <c r="BE184" s="180">
        <v>0</v>
      </c>
      <c r="BF184" s="180">
        <v>0</v>
      </c>
      <c r="BG184" s="181"/>
      <c r="BH184" s="90"/>
      <c r="BI184" s="180">
        <v>0</v>
      </c>
      <c r="BJ184" s="180">
        <v>0</v>
      </c>
      <c r="BK184" s="180">
        <v>0</v>
      </c>
      <c r="BL184" s="90"/>
      <c r="BN184" s="90"/>
      <c r="BO184" s="112"/>
      <c r="BP184" s="112"/>
      <c r="BQ184" s="112"/>
      <c r="BR184" s="112"/>
      <c r="BS184" s="112"/>
      <c r="BT184" s="112"/>
      <c r="BU184" s="112"/>
      <c r="BV184" s="112"/>
      <c r="BW184" s="112"/>
      <c r="BX184" s="112"/>
      <c r="BY184" s="112"/>
      <c r="BZ184" s="112"/>
      <c r="CA184" s="112"/>
      <c r="CB184" s="112"/>
      <c r="CC184" s="112"/>
      <c r="CD184" s="112"/>
      <c r="CE184" s="112"/>
      <c r="CF184" s="178"/>
    </row>
    <row r="185" spans="2:84" ht="15" customHeight="1" x14ac:dyDescent="0.3">
      <c r="B185" s="90"/>
      <c r="C185" s="212">
        <f t="shared" si="5"/>
        <v>171</v>
      </c>
      <c r="D185" s="212"/>
      <c r="E185" s="212"/>
      <c r="F185" s="245"/>
      <c r="G185" s="212"/>
      <c r="H185" s="212"/>
      <c r="I185" s="212"/>
      <c r="J185" s="249"/>
      <c r="K185" s="249"/>
      <c r="L185" s="251"/>
      <c r="M185" s="245"/>
      <c r="N185" s="217"/>
      <c r="O185" s="212"/>
      <c r="P185" s="247"/>
      <c r="Q185" s="218"/>
      <c r="R185" s="109"/>
      <c r="S185" s="156"/>
      <c r="T185" s="156"/>
      <c r="U185" s="156"/>
      <c r="V185" s="153">
        <f t="shared" si="4"/>
        <v>0</v>
      </c>
      <c r="W185" s="90"/>
      <c r="Y185" s="180">
        <v>0</v>
      </c>
      <c r="Z185" s="180">
        <v>0</v>
      </c>
      <c r="AA185" s="180">
        <v>0</v>
      </c>
      <c r="AB185" s="180">
        <v>0</v>
      </c>
      <c r="AC185" s="180">
        <v>0</v>
      </c>
      <c r="AD185" s="180">
        <v>0</v>
      </c>
      <c r="AE185" s="180">
        <v>0</v>
      </c>
      <c r="AF185" s="180">
        <v>0</v>
      </c>
      <c r="AG185" s="180">
        <v>0</v>
      </c>
      <c r="AH185" s="180">
        <v>0</v>
      </c>
      <c r="AI185" s="180">
        <v>0</v>
      </c>
      <c r="AJ185" s="180">
        <v>0</v>
      </c>
      <c r="AK185" s="180">
        <v>0</v>
      </c>
      <c r="AL185" s="180">
        <v>0</v>
      </c>
      <c r="AM185" s="180">
        <v>0</v>
      </c>
      <c r="AN185" s="180">
        <v>0</v>
      </c>
      <c r="AO185" s="180">
        <v>0</v>
      </c>
      <c r="AP185" s="180">
        <v>0</v>
      </c>
      <c r="AQ185" s="180">
        <v>0</v>
      </c>
      <c r="AR185" s="180">
        <v>0</v>
      </c>
      <c r="AS185" s="180">
        <v>0</v>
      </c>
      <c r="AT185" s="180">
        <v>0</v>
      </c>
      <c r="AU185" s="180">
        <v>0</v>
      </c>
      <c r="AV185" s="180">
        <v>0</v>
      </c>
      <c r="AW185" s="180">
        <v>0</v>
      </c>
      <c r="AX185" s="180">
        <v>0</v>
      </c>
      <c r="AY185" s="90"/>
      <c r="AZ185" s="180">
        <v>0</v>
      </c>
      <c r="BA185" s="180">
        <v>0</v>
      </c>
      <c r="BB185" s="180">
        <v>0</v>
      </c>
      <c r="BC185" s="180">
        <v>0</v>
      </c>
      <c r="BD185" s="180">
        <v>0</v>
      </c>
      <c r="BE185" s="180">
        <v>0</v>
      </c>
      <c r="BF185" s="180">
        <v>0</v>
      </c>
      <c r="BG185" s="181"/>
      <c r="BH185" s="90"/>
      <c r="BI185" s="180">
        <v>0</v>
      </c>
      <c r="BJ185" s="180">
        <v>0</v>
      </c>
      <c r="BK185" s="180">
        <v>0</v>
      </c>
      <c r="BL185" s="90"/>
      <c r="BN185" s="90"/>
      <c r="BO185" s="112"/>
      <c r="BP185" s="112"/>
      <c r="BQ185" s="112"/>
      <c r="BR185" s="112"/>
      <c r="BS185" s="112"/>
      <c r="BT185" s="112"/>
      <c r="BU185" s="112"/>
      <c r="BV185" s="112"/>
      <c r="BW185" s="112"/>
      <c r="BX185" s="112"/>
      <c r="BY185" s="112"/>
      <c r="BZ185" s="112"/>
      <c r="CA185" s="112"/>
      <c r="CB185" s="112"/>
      <c r="CC185" s="112"/>
      <c r="CD185" s="112"/>
      <c r="CE185" s="112"/>
      <c r="CF185" s="178"/>
    </row>
    <row r="186" spans="2:84" ht="15" customHeight="1" x14ac:dyDescent="0.3">
      <c r="B186" s="90"/>
      <c r="C186" s="212">
        <f t="shared" si="5"/>
        <v>172</v>
      </c>
      <c r="D186" s="212"/>
      <c r="E186" s="212"/>
      <c r="F186" s="245"/>
      <c r="G186" s="212"/>
      <c r="H186" s="212"/>
      <c r="I186" s="212"/>
      <c r="J186" s="249"/>
      <c r="K186" s="249"/>
      <c r="L186" s="251"/>
      <c r="M186" s="245"/>
      <c r="N186" s="217"/>
      <c r="O186" s="212"/>
      <c r="P186" s="247"/>
      <c r="Q186" s="218"/>
      <c r="R186" s="109"/>
      <c r="S186" s="156"/>
      <c r="T186" s="156"/>
      <c r="U186" s="156"/>
      <c r="V186" s="153">
        <f t="shared" si="4"/>
        <v>0</v>
      </c>
      <c r="W186" s="90"/>
      <c r="Y186" s="180">
        <v>0</v>
      </c>
      <c r="Z186" s="180">
        <v>0</v>
      </c>
      <c r="AA186" s="180">
        <v>0</v>
      </c>
      <c r="AB186" s="180">
        <v>0</v>
      </c>
      <c r="AC186" s="180">
        <v>0</v>
      </c>
      <c r="AD186" s="180">
        <v>0</v>
      </c>
      <c r="AE186" s="180">
        <v>0</v>
      </c>
      <c r="AF186" s="180">
        <v>0</v>
      </c>
      <c r="AG186" s="180">
        <v>0</v>
      </c>
      <c r="AH186" s="180">
        <v>0</v>
      </c>
      <c r="AI186" s="180">
        <v>0</v>
      </c>
      <c r="AJ186" s="180">
        <v>0</v>
      </c>
      <c r="AK186" s="180">
        <v>0</v>
      </c>
      <c r="AL186" s="180">
        <v>0</v>
      </c>
      <c r="AM186" s="180">
        <v>0</v>
      </c>
      <c r="AN186" s="180">
        <v>0</v>
      </c>
      <c r="AO186" s="180">
        <v>0</v>
      </c>
      <c r="AP186" s="180">
        <v>0</v>
      </c>
      <c r="AQ186" s="180">
        <v>0</v>
      </c>
      <c r="AR186" s="180">
        <v>0</v>
      </c>
      <c r="AS186" s="180">
        <v>0</v>
      </c>
      <c r="AT186" s="180">
        <v>0</v>
      </c>
      <c r="AU186" s="180">
        <v>0</v>
      </c>
      <c r="AV186" s="180">
        <v>0</v>
      </c>
      <c r="AW186" s="180">
        <v>0</v>
      </c>
      <c r="AX186" s="180">
        <v>0</v>
      </c>
      <c r="AY186" s="90"/>
      <c r="AZ186" s="180">
        <v>0</v>
      </c>
      <c r="BA186" s="180">
        <v>0</v>
      </c>
      <c r="BB186" s="180">
        <v>0</v>
      </c>
      <c r="BC186" s="180">
        <v>0</v>
      </c>
      <c r="BD186" s="180">
        <v>0</v>
      </c>
      <c r="BE186" s="180">
        <v>0</v>
      </c>
      <c r="BF186" s="180">
        <v>0</v>
      </c>
      <c r="BG186" s="181"/>
      <c r="BH186" s="90"/>
      <c r="BI186" s="180">
        <v>0</v>
      </c>
      <c r="BJ186" s="180">
        <v>0</v>
      </c>
      <c r="BK186" s="180">
        <v>0</v>
      </c>
      <c r="BL186" s="90"/>
      <c r="BN186" s="90"/>
      <c r="BO186" s="112"/>
      <c r="BP186" s="112"/>
      <c r="BQ186" s="112"/>
      <c r="BR186" s="112"/>
      <c r="BS186" s="112"/>
      <c r="BT186" s="112"/>
      <c r="BU186" s="112"/>
      <c r="BV186" s="112"/>
      <c r="BW186" s="112"/>
      <c r="BX186" s="112"/>
      <c r="BY186" s="112"/>
      <c r="BZ186" s="112"/>
      <c r="CA186" s="112"/>
      <c r="CB186" s="112"/>
      <c r="CC186" s="112"/>
      <c r="CD186" s="112"/>
      <c r="CE186" s="112"/>
      <c r="CF186" s="178"/>
    </row>
    <row r="187" spans="2:84" ht="15" customHeight="1" x14ac:dyDescent="0.3">
      <c r="B187" s="90"/>
      <c r="C187" s="212">
        <f t="shared" si="5"/>
        <v>173</v>
      </c>
      <c r="D187" s="212"/>
      <c r="E187" s="212"/>
      <c r="F187" s="245"/>
      <c r="G187" s="212"/>
      <c r="H187" s="212"/>
      <c r="I187" s="212"/>
      <c r="J187" s="249"/>
      <c r="K187" s="249"/>
      <c r="L187" s="251"/>
      <c r="M187" s="245"/>
      <c r="N187" s="217"/>
      <c r="O187" s="212"/>
      <c r="P187" s="247"/>
      <c r="Q187" s="218"/>
      <c r="R187" s="109"/>
      <c r="S187" s="156"/>
      <c r="T187" s="156"/>
      <c r="U187" s="156"/>
      <c r="V187" s="153">
        <f t="shared" si="4"/>
        <v>0</v>
      </c>
      <c r="W187" s="90"/>
      <c r="Y187" s="180">
        <v>0</v>
      </c>
      <c r="Z187" s="180">
        <v>0</v>
      </c>
      <c r="AA187" s="180">
        <v>0</v>
      </c>
      <c r="AB187" s="180">
        <v>0</v>
      </c>
      <c r="AC187" s="180">
        <v>0</v>
      </c>
      <c r="AD187" s="180">
        <v>0</v>
      </c>
      <c r="AE187" s="180">
        <v>0</v>
      </c>
      <c r="AF187" s="180">
        <v>0</v>
      </c>
      <c r="AG187" s="180">
        <v>0</v>
      </c>
      <c r="AH187" s="180">
        <v>0</v>
      </c>
      <c r="AI187" s="180">
        <v>0</v>
      </c>
      <c r="AJ187" s="180">
        <v>0</v>
      </c>
      <c r="AK187" s="180">
        <v>0</v>
      </c>
      <c r="AL187" s="180">
        <v>0</v>
      </c>
      <c r="AM187" s="180">
        <v>0</v>
      </c>
      <c r="AN187" s="180">
        <v>0</v>
      </c>
      <c r="AO187" s="180">
        <v>0</v>
      </c>
      <c r="AP187" s="180">
        <v>0</v>
      </c>
      <c r="AQ187" s="180">
        <v>0</v>
      </c>
      <c r="AR187" s="180">
        <v>0</v>
      </c>
      <c r="AS187" s="180">
        <v>0</v>
      </c>
      <c r="AT187" s="180">
        <v>0</v>
      </c>
      <c r="AU187" s="180">
        <v>0</v>
      </c>
      <c r="AV187" s="180">
        <v>0</v>
      </c>
      <c r="AW187" s="180">
        <v>0</v>
      </c>
      <c r="AX187" s="180">
        <v>0</v>
      </c>
      <c r="AY187" s="90"/>
      <c r="AZ187" s="180">
        <v>0</v>
      </c>
      <c r="BA187" s="180">
        <v>0</v>
      </c>
      <c r="BB187" s="180">
        <v>0</v>
      </c>
      <c r="BC187" s="180">
        <v>0</v>
      </c>
      <c r="BD187" s="180">
        <v>0</v>
      </c>
      <c r="BE187" s="180">
        <v>0</v>
      </c>
      <c r="BF187" s="180">
        <v>0</v>
      </c>
      <c r="BG187" s="181"/>
      <c r="BH187" s="90"/>
      <c r="BI187" s="180">
        <v>0</v>
      </c>
      <c r="BJ187" s="180">
        <v>0</v>
      </c>
      <c r="BK187" s="180">
        <v>0</v>
      </c>
      <c r="BL187" s="90"/>
      <c r="BN187" s="90"/>
      <c r="BO187" s="112"/>
      <c r="BP187" s="112"/>
      <c r="BQ187" s="112"/>
      <c r="BR187" s="112"/>
      <c r="BS187" s="112"/>
      <c r="BT187" s="112"/>
      <c r="BU187" s="112"/>
      <c r="BV187" s="112"/>
      <c r="BW187" s="112"/>
      <c r="BX187" s="112"/>
      <c r="BY187" s="112"/>
      <c r="BZ187" s="112"/>
      <c r="CA187" s="112"/>
      <c r="CB187" s="112"/>
      <c r="CC187" s="112"/>
      <c r="CD187" s="112"/>
      <c r="CE187" s="112"/>
      <c r="CF187" s="178"/>
    </row>
    <row r="188" spans="2:84" ht="15" customHeight="1" x14ac:dyDescent="0.3">
      <c r="B188" s="90"/>
      <c r="C188" s="212">
        <f t="shared" si="5"/>
        <v>174</v>
      </c>
      <c r="D188" s="212"/>
      <c r="E188" s="212"/>
      <c r="F188" s="245"/>
      <c r="G188" s="212"/>
      <c r="H188" s="212"/>
      <c r="I188" s="212"/>
      <c r="J188" s="249"/>
      <c r="K188" s="249"/>
      <c r="L188" s="251"/>
      <c r="M188" s="245"/>
      <c r="N188" s="217"/>
      <c r="O188" s="212"/>
      <c r="P188" s="247"/>
      <c r="Q188" s="218"/>
      <c r="R188" s="109"/>
      <c r="S188" s="156"/>
      <c r="T188" s="156"/>
      <c r="U188" s="156"/>
      <c r="V188" s="153">
        <f t="shared" si="4"/>
        <v>0</v>
      </c>
      <c r="W188" s="90"/>
      <c r="Y188" s="180">
        <v>0</v>
      </c>
      <c r="Z188" s="180">
        <v>0</v>
      </c>
      <c r="AA188" s="180">
        <v>0</v>
      </c>
      <c r="AB188" s="180">
        <v>0</v>
      </c>
      <c r="AC188" s="180">
        <v>0</v>
      </c>
      <c r="AD188" s="180">
        <v>0</v>
      </c>
      <c r="AE188" s="180">
        <v>0</v>
      </c>
      <c r="AF188" s="180">
        <v>0</v>
      </c>
      <c r="AG188" s="180">
        <v>0</v>
      </c>
      <c r="AH188" s="180">
        <v>0</v>
      </c>
      <c r="AI188" s="180">
        <v>0</v>
      </c>
      <c r="AJ188" s="180">
        <v>0</v>
      </c>
      <c r="AK188" s="180">
        <v>0</v>
      </c>
      <c r="AL188" s="180">
        <v>0</v>
      </c>
      <c r="AM188" s="180">
        <v>0</v>
      </c>
      <c r="AN188" s="180">
        <v>0</v>
      </c>
      <c r="AO188" s="180">
        <v>0</v>
      </c>
      <c r="AP188" s="180">
        <v>0</v>
      </c>
      <c r="AQ188" s="180">
        <v>0</v>
      </c>
      <c r="AR188" s="180">
        <v>0</v>
      </c>
      <c r="AS188" s="180">
        <v>0</v>
      </c>
      <c r="AT188" s="180">
        <v>0</v>
      </c>
      <c r="AU188" s="180">
        <v>0</v>
      </c>
      <c r="AV188" s="180">
        <v>0</v>
      </c>
      <c r="AW188" s="180">
        <v>0</v>
      </c>
      <c r="AX188" s="180">
        <v>0</v>
      </c>
      <c r="AY188" s="90"/>
      <c r="AZ188" s="180">
        <v>0</v>
      </c>
      <c r="BA188" s="180">
        <v>0</v>
      </c>
      <c r="BB188" s="180">
        <v>0</v>
      </c>
      <c r="BC188" s="180">
        <v>0</v>
      </c>
      <c r="BD188" s="180">
        <v>0</v>
      </c>
      <c r="BE188" s="180">
        <v>0</v>
      </c>
      <c r="BF188" s="180">
        <v>0</v>
      </c>
      <c r="BG188" s="181"/>
      <c r="BH188" s="90"/>
      <c r="BI188" s="180">
        <v>0</v>
      </c>
      <c r="BJ188" s="180">
        <v>0</v>
      </c>
      <c r="BK188" s="180">
        <v>0</v>
      </c>
      <c r="BL188" s="90"/>
      <c r="BN188" s="90"/>
      <c r="BO188" s="112"/>
      <c r="BP188" s="112"/>
      <c r="BQ188" s="112"/>
      <c r="BR188" s="112"/>
      <c r="BS188" s="112"/>
      <c r="BT188" s="112"/>
      <c r="BU188" s="112"/>
      <c r="BV188" s="112"/>
      <c r="BW188" s="112"/>
      <c r="BX188" s="112"/>
      <c r="BY188" s="112"/>
      <c r="BZ188" s="112"/>
      <c r="CA188" s="112"/>
      <c r="CB188" s="112"/>
      <c r="CC188" s="112"/>
      <c r="CD188" s="112"/>
      <c r="CE188" s="112"/>
      <c r="CF188" s="178"/>
    </row>
    <row r="189" spans="2:84" ht="15" customHeight="1" x14ac:dyDescent="0.3">
      <c r="B189" s="90"/>
      <c r="C189" s="212">
        <f t="shared" si="5"/>
        <v>175</v>
      </c>
      <c r="D189" s="212"/>
      <c r="E189" s="212"/>
      <c r="F189" s="245"/>
      <c r="G189" s="212"/>
      <c r="H189" s="212"/>
      <c r="I189" s="212"/>
      <c r="J189" s="249"/>
      <c r="K189" s="249"/>
      <c r="L189" s="251"/>
      <c r="M189" s="245"/>
      <c r="N189" s="217"/>
      <c r="O189" s="212"/>
      <c r="P189" s="247"/>
      <c r="Q189" s="218"/>
      <c r="R189" s="109"/>
      <c r="S189" s="156"/>
      <c r="T189" s="156"/>
      <c r="U189" s="156"/>
      <c r="V189" s="153">
        <f t="shared" si="4"/>
        <v>0</v>
      </c>
      <c r="W189" s="90"/>
      <c r="Y189" s="180">
        <v>0</v>
      </c>
      <c r="Z189" s="180">
        <v>0</v>
      </c>
      <c r="AA189" s="180">
        <v>0</v>
      </c>
      <c r="AB189" s="180">
        <v>0</v>
      </c>
      <c r="AC189" s="180">
        <v>0</v>
      </c>
      <c r="AD189" s="180">
        <v>0</v>
      </c>
      <c r="AE189" s="180">
        <v>0</v>
      </c>
      <c r="AF189" s="180">
        <v>0</v>
      </c>
      <c r="AG189" s="180">
        <v>0</v>
      </c>
      <c r="AH189" s="180">
        <v>0</v>
      </c>
      <c r="AI189" s="180">
        <v>0</v>
      </c>
      <c r="AJ189" s="180">
        <v>0</v>
      </c>
      <c r="AK189" s="180">
        <v>0</v>
      </c>
      <c r="AL189" s="180">
        <v>0</v>
      </c>
      <c r="AM189" s="180">
        <v>0</v>
      </c>
      <c r="AN189" s="180">
        <v>0</v>
      </c>
      <c r="AO189" s="180">
        <v>0</v>
      </c>
      <c r="AP189" s="180">
        <v>0</v>
      </c>
      <c r="AQ189" s="180">
        <v>0</v>
      </c>
      <c r="AR189" s="180">
        <v>0</v>
      </c>
      <c r="AS189" s="180">
        <v>0</v>
      </c>
      <c r="AT189" s="180">
        <v>0</v>
      </c>
      <c r="AU189" s="180">
        <v>0</v>
      </c>
      <c r="AV189" s="180">
        <v>0</v>
      </c>
      <c r="AW189" s="180">
        <v>0</v>
      </c>
      <c r="AX189" s="180">
        <v>0</v>
      </c>
      <c r="AY189" s="90"/>
      <c r="AZ189" s="180">
        <v>0</v>
      </c>
      <c r="BA189" s="180">
        <v>0</v>
      </c>
      <c r="BB189" s="180">
        <v>0</v>
      </c>
      <c r="BC189" s="180">
        <v>0</v>
      </c>
      <c r="BD189" s="180">
        <v>0</v>
      </c>
      <c r="BE189" s="180">
        <v>0</v>
      </c>
      <c r="BF189" s="180">
        <v>0</v>
      </c>
      <c r="BG189" s="181"/>
      <c r="BH189" s="90"/>
      <c r="BI189" s="180">
        <v>0</v>
      </c>
      <c r="BJ189" s="180">
        <v>0</v>
      </c>
      <c r="BK189" s="180">
        <v>0</v>
      </c>
      <c r="BL189" s="90"/>
      <c r="BN189" s="90"/>
      <c r="BO189" s="112"/>
      <c r="BP189" s="112"/>
      <c r="BQ189" s="112"/>
      <c r="BR189" s="112"/>
      <c r="BS189" s="112"/>
      <c r="BT189" s="112"/>
      <c r="BU189" s="112"/>
      <c r="BV189" s="112"/>
      <c r="BW189" s="112"/>
      <c r="BX189" s="112"/>
      <c r="BY189" s="112"/>
      <c r="BZ189" s="112"/>
      <c r="CA189" s="112"/>
      <c r="CB189" s="112"/>
      <c r="CC189" s="112"/>
      <c r="CD189" s="112"/>
      <c r="CE189" s="112"/>
      <c r="CF189" s="178"/>
    </row>
    <row r="190" spans="2:84" ht="15" customHeight="1" x14ac:dyDescent="0.3">
      <c r="B190" s="90"/>
      <c r="C190" s="212">
        <f t="shared" si="5"/>
        <v>176</v>
      </c>
      <c r="D190" s="212"/>
      <c r="E190" s="212"/>
      <c r="F190" s="245"/>
      <c r="G190" s="212"/>
      <c r="H190" s="212"/>
      <c r="I190" s="212"/>
      <c r="J190" s="249"/>
      <c r="K190" s="249"/>
      <c r="L190" s="251"/>
      <c r="M190" s="245"/>
      <c r="N190" s="217"/>
      <c r="O190" s="212"/>
      <c r="P190" s="247"/>
      <c r="Q190" s="218"/>
      <c r="R190" s="109"/>
      <c r="S190" s="156"/>
      <c r="T190" s="156"/>
      <c r="U190" s="156"/>
      <c r="V190" s="153">
        <f t="shared" si="4"/>
        <v>0</v>
      </c>
      <c r="W190" s="90"/>
      <c r="Y190" s="180">
        <v>0</v>
      </c>
      <c r="Z190" s="180">
        <v>0</v>
      </c>
      <c r="AA190" s="180">
        <v>0</v>
      </c>
      <c r="AB190" s="180">
        <v>0</v>
      </c>
      <c r="AC190" s="180">
        <v>0</v>
      </c>
      <c r="AD190" s="180">
        <v>0</v>
      </c>
      <c r="AE190" s="180">
        <v>0</v>
      </c>
      <c r="AF190" s="180">
        <v>0</v>
      </c>
      <c r="AG190" s="180">
        <v>0</v>
      </c>
      <c r="AH190" s="180">
        <v>0</v>
      </c>
      <c r="AI190" s="180">
        <v>0</v>
      </c>
      <c r="AJ190" s="180">
        <v>0</v>
      </c>
      <c r="AK190" s="180">
        <v>0</v>
      </c>
      <c r="AL190" s="180">
        <v>0</v>
      </c>
      <c r="AM190" s="180">
        <v>0</v>
      </c>
      <c r="AN190" s="180">
        <v>0</v>
      </c>
      <c r="AO190" s="180">
        <v>0</v>
      </c>
      <c r="AP190" s="180">
        <v>0</v>
      </c>
      <c r="AQ190" s="180">
        <v>0</v>
      </c>
      <c r="AR190" s="180">
        <v>0</v>
      </c>
      <c r="AS190" s="180">
        <v>0</v>
      </c>
      <c r="AT190" s="180">
        <v>0</v>
      </c>
      <c r="AU190" s="180">
        <v>0</v>
      </c>
      <c r="AV190" s="180">
        <v>0</v>
      </c>
      <c r="AW190" s="180">
        <v>0</v>
      </c>
      <c r="AX190" s="180">
        <v>0</v>
      </c>
      <c r="AY190" s="90"/>
      <c r="AZ190" s="180">
        <v>0</v>
      </c>
      <c r="BA190" s="180">
        <v>0</v>
      </c>
      <c r="BB190" s="180">
        <v>0</v>
      </c>
      <c r="BC190" s="180">
        <v>0</v>
      </c>
      <c r="BD190" s="180">
        <v>0</v>
      </c>
      <c r="BE190" s="180">
        <v>0</v>
      </c>
      <c r="BF190" s="180">
        <v>0</v>
      </c>
      <c r="BG190" s="181"/>
      <c r="BH190" s="90"/>
      <c r="BI190" s="180">
        <v>0</v>
      </c>
      <c r="BJ190" s="180">
        <v>0</v>
      </c>
      <c r="BK190" s="180">
        <v>0</v>
      </c>
      <c r="BL190" s="90"/>
      <c r="BN190" s="90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  <c r="CE190" s="112"/>
      <c r="CF190" s="178"/>
    </row>
    <row r="191" spans="2:84" ht="15" customHeight="1" x14ac:dyDescent="0.3">
      <c r="B191" s="90"/>
      <c r="C191" s="212">
        <f t="shared" si="5"/>
        <v>177</v>
      </c>
      <c r="D191" s="212"/>
      <c r="E191" s="212"/>
      <c r="F191" s="245"/>
      <c r="G191" s="212"/>
      <c r="H191" s="212"/>
      <c r="I191" s="212"/>
      <c r="J191" s="249"/>
      <c r="K191" s="249"/>
      <c r="L191" s="251"/>
      <c r="M191" s="245"/>
      <c r="N191" s="217"/>
      <c r="O191" s="212"/>
      <c r="P191" s="247"/>
      <c r="Q191" s="218"/>
      <c r="R191" s="109"/>
      <c r="S191" s="156"/>
      <c r="T191" s="156"/>
      <c r="U191" s="156"/>
      <c r="V191" s="153">
        <f t="shared" si="4"/>
        <v>0</v>
      </c>
      <c r="W191" s="90"/>
      <c r="Y191" s="180">
        <v>0</v>
      </c>
      <c r="Z191" s="180">
        <v>0</v>
      </c>
      <c r="AA191" s="180">
        <v>0</v>
      </c>
      <c r="AB191" s="180">
        <v>0</v>
      </c>
      <c r="AC191" s="180">
        <v>0</v>
      </c>
      <c r="AD191" s="180">
        <v>0</v>
      </c>
      <c r="AE191" s="180">
        <v>0</v>
      </c>
      <c r="AF191" s="180">
        <v>0</v>
      </c>
      <c r="AG191" s="180">
        <v>0</v>
      </c>
      <c r="AH191" s="180">
        <v>0</v>
      </c>
      <c r="AI191" s="180">
        <v>0</v>
      </c>
      <c r="AJ191" s="180">
        <v>0</v>
      </c>
      <c r="AK191" s="180">
        <v>0</v>
      </c>
      <c r="AL191" s="180">
        <v>0</v>
      </c>
      <c r="AM191" s="180">
        <v>0</v>
      </c>
      <c r="AN191" s="180">
        <v>0</v>
      </c>
      <c r="AO191" s="180">
        <v>0</v>
      </c>
      <c r="AP191" s="180">
        <v>0</v>
      </c>
      <c r="AQ191" s="180">
        <v>0</v>
      </c>
      <c r="AR191" s="180">
        <v>0</v>
      </c>
      <c r="AS191" s="180">
        <v>0</v>
      </c>
      <c r="AT191" s="180">
        <v>0</v>
      </c>
      <c r="AU191" s="180">
        <v>0</v>
      </c>
      <c r="AV191" s="180">
        <v>0</v>
      </c>
      <c r="AW191" s="180">
        <v>0</v>
      </c>
      <c r="AX191" s="180">
        <v>0</v>
      </c>
      <c r="AY191" s="90"/>
      <c r="AZ191" s="180">
        <v>0</v>
      </c>
      <c r="BA191" s="180">
        <v>0</v>
      </c>
      <c r="BB191" s="180">
        <v>0</v>
      </c>
      <c r="BC191" s="180">
        <v>0</v>
      </c>
      <c r="BD191" s="180">
        <v>0</v>
      </c>
      <c r="BE191" s="180">
        <v>0</v>
      </c>
      <c r="BF191" s="180">
        <v>0</v>
      </c>
      <c r="BG191" s="181"/>
      <c r="BH191" s="90"/>
      <c r="BI191" s="180">
        <v>0</v>
      </c>
      <c r="BJ191" s="180">
        <v>0</v>
      </c>
      <c r="BK191" s="180">
        <v>0</v>
      </c>
      <c r="BL191" s="90"/>
      <c r="BN191" s="90"/>
      <c r="BO191" s="112"/>
      <c r="BP191" s="112"/>
      <c r="BQ191" s="112"/>
      <c r="BR191" s="112"/>
      <c r="BS191" s="112"/>
      <c r="BT191" s="112"/>
      <c r="BU191" s="112"/>
      <c r="BV191" s="112"/>
      <c r="BW191" s="112"/>
      <c r="BX191" s="112"/>
      <c r="BY191" s="112"/>
      <c r="BZ191" s="112"/>
      <c r="CA191" s="112"/>
      <c r="CB191" s="112"/>
      <c r="CC191" s="112"/>
      <c r="CD191" s="112"/>
      <c r="CE191" s="112"/>
      <c r="CF191" s="178"/>
    </row>
    <row r="192" spans="2:84" ht="15" customHeight="1" x14ac:dyDescent="0.3">
      <c r="B192" s="90"/>
      <c r="C192" s="212">
        <f t="shared" si="5"/>
        <v>178</v>
      </c>
      <c r="D192" s="212"/>
      <c r="E192" s="212"/>
      <c r="F192" s="245"/>
      <c r="G192" s="212"/>
      <c r="H192" s="212"/>
      <c r="I192" s="212"/>
      <c r="J192" s="249"/>
      <c r="K192" s="249"/>
      <c r="L192" s="251"/>
      <c r="M192" s="245"/>
      <c r="N192" s="217"/>
      <c r="O192" s="212"/>
      <c r="P192" s="247"/>
      <c r="Q192" s="218"/>
      <c r="R192" s="109"/>
      <c r="S192" s="156"/>
      <c r="T192" s="156"/>
      <c r="U192" s="156"/>
      <c r="V192" s="153">
        <f t="shared" si="4"/>
        <v>0</v>
      </c>
      <c r="W192" s="90"/>
      <c r="Y192" s="180">
        <v>0</v>
      </c>
      <c r="Z192" s="180">
        <v>0</v>
      </c>
      <c r="AA192" s="180">
        <v>0</v>
      </c>
      <c r="AB192" s="180">
        <v>0</v>
      </c>
      <c r="AC192" s="180">
        <v>0</v>
      </c>
      <c r="AD192" s="180">
        <v>0</v>
      </c>
      <c r="AE192" s="180">
        <v>0</v>
      </c>
      <c r="AF192" s="180">
        <v>0</v>
      </c>
      <c r="AG192" s="180">
        <v>0</v>
      </c>
      <c r="AH192" s="180">
        <v>0</v>
      </c>
      <c r="AI192" s="180">
        <v>0</v>
      </c>
      <c r="AJ192" s="180">
        <v>0</v>
      </c>
      <c r="AK192" s="180">
        <v>0</v>
      </c>
      <c r="AL192" s="180">
        <v>0</v>
      </c>
      <c r="AM192" s="180">
        <v>0</v>
      </c>
      <c r="AN192" s="180">
        <v>0</v>
      </c>
      <c r="AO192" s="180">
        <v>0</v>
      </c>
      <c r="AP192" s="180">
        <v>0</v>
      </c>
      <c r="AQ192" s="180">
        <v>0</v>
      </c>
      <c r="AR192" s="180">
        <v>0</v>
      </c>
      <c r="AS192" s="180">
        <v>0</v>
      </c>
      <c r="AT192" s="180">
        <v>0</v>
      </c>
      <c r="AU192" s="180">
        <v>0</v>
      </c>
      <c r="AV192" s="180">
        <v>0</v>
      </c>
      <c r="AW192" s="180">
        <v>0</v>
      </c>
      <c r="AX192" s="180">
        <v>0</v>
      </c>
      <c r="AY192" s="90"/>
      <c r="AZ192" s="180">
        <v>0</v>
      </c>
      <c r="BA192" s="180">
        <v>0</v>
      </c>
      <c r="BB192" s="180">
        <v>0</v>
      </c>
      <c r="BC192" s="180">
        <v>0</v>
      </c>
      <c r="BD192" s="180">
        <v>0</v>
      </c>
      <c r="BE192" s="180">
        <v>0</v>
      </c>
      <c r="BF192" s="180">
        <v>0</v>
      </c>
      <c r="BG192" s="181"/>
      <c r="BH192" s="90"/>
      <c r="BI192" s="180">
        <v>0</v>
      </c>
      <c r="BJ192" s="180">
        <v>0</v>
      </c>
      <c r="BK192" s="180">
        <v>0</v>
      </c>
      <c r="BL192" s="90"/>
      <c r="BN192" s="90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  <c r="CE192" s="112"/>
      <c r="CF192" s="178"/>
    </row>
    <row r="193" spans="2:84" ht="15" customHeight="1" x14ac:dyDescent="0.3">
      <c r="B193" s="90"/>
      <c r="C193" s="212">
        <f t="shared" si="5"/>
        <v>179</v>
      </c>
      <c r="D193" s="212"/>
      <c r="E193" s="212"/>
      <c r="F193" s="245"/>
      <c r="G193" s="212"/>
      <c r="H193" s="212"/>
      <c r="I193" s="212"/>
      <c r="J193" s="249"/>
      <c r="K193" s="249"/>
      <c r="L193" s="251"/>
      <c r="M193" s="245"/>
      <c r="N193" s="217"/>
      <c r="O193" s="212"/>
      <c r="P193" s="218"/>
      <c r="Q193" s="218"/>
      <c r="R193" s="109"/>
      <c r="S193" s="156"/>
      <c r="T193" s="156"/>
      <c r="U193" s="156"/>
      <c r="V193" s="153">
        <f t="shared" si="4"/>
        <v>0</v>
      </c>
      <c r="W193" s="90"/>
      <c r="Y193" s="180">
        <v>0</v>
      </c>
      <c r="Z193" s="180">
        <v>0</v>
      </c>
      <c r="AA193" s="180">
        <v>0</v>
      </c>
      <c r="AB193" s="180">
        <v>0</v>
      </c>
      <c r="AC193" s="180">
        <v>0</v>
      </c>
      <c r="AD193" s="180">
        <v>0</v>
      </c>
      <c r="AE193" s="180">
        <v>0</v>
      </c>
      <c r="AF193" s="180">
        <v>0</v>
      </c>
      <c r="AG193" s="180">
        <v>0</v>
      </c>
      <c r="AH193" s="180">
        <v>0</v>
      </c>
      <c r="AI193" s="180">
        <v>0</v>
      </c>
      <c r="AJ193" s="180">
        <v>0</v>
      </c>
      <c r="AK193" s="180">
        <v>0</v>
      </c>
      <c r="AL193" s="180">
        <v>0</v>
      </c>
      <c r="AM193" s="180">
        <v>0</v>
      </c>
      <c r="AN193" s="180">
        <v>0</v>
      </c>
      <c r="AO193" s="180">
        <v>0</v>
      </c>
      <c r="AP193" s="180">
        <v>0</v>
      </c>
      <c r="AQ193" s="180">
        <v>0</v>
      </c>
      <c r="AR193" s="180">
        <v>0</v>
      </c>
      <c r="AS193" s="180">
        <v>0</v>
      </c>
      <c r="AT193" s="180">
        <v>0</v>
      </c>
      <c r="AU193" s="180">
        <v>0</v>
      </c>
      <c r="AV193" s="180">
        <v>0</v>
      </c>
      <c r="AW193" s="180">
        <v>0</v>
      </c>
      <c r="AX193" s="180">
        <v>0</v>
      </c>
      <c r="AY193" s="90"/>
      <c r="AZ193" s="180">
        <v>0</v>
      </c>
      <c r="BA193" s="180">
        <v>0</v>
      </c>
      <c r="BB193" s="180">
        <v>0</v>
      </c>
      <c r="BC193" s="180">
        <v>0</v>
      </c>
      <c r="BD193" s="180">
        <v>0</v>
      </c>
      <c r="BE193" s="180">
        <v>0</v>
      </c>
      <c r="BF193" s="180">
        <v>0</v>
      </c>
      <c r="BG193" s="181"/>
      <c r="BH193" s="90"/>
      <c r="BI193" s="180">
        <v>0</v>
      </c>
      <c r="BJ193" s="180">
        <v>0</v>
      </c>
      <c r="BK193" s="180">
        <v>0</v>
      </c>
      <c r="BL193" s="90"/>
      <c r="BN193" s="90"/>
      <c r="BO193" s="112"/>
      <c r="BP193" s="112"/>
      <c r="BQ193" s="112"/>
      <c r="BR193" s="112"/>
      <c r="BS193" s="112"/>
      <c r="BT193" s="112"/>
      <c r="BU193" s="112"/>
      <c r="BV193" s="112"/>
      <c r="BW193" s="112"/>
      <c r="BX193" s="112"/>
      <c r="BY193" s="112"/>
      <c r="BZ193" s="112"/>
      <c r="CA193" s="112"/>
      <c r="CB193" s="112"/>
      <c r="CC193" s="112"/>
      <c r="CD193" s="112"/>
      <c r="CE193" s="112"/>
      <c r="CF193" s="178"/>
    </row>
    <row r="194" spans="2:84" ht="15" customHeight="1" x14ac:dyDescent="0.3">
      <c r="B194" s="90"/>
      <c r="C194" s="212">
        <f t="shared" si="5"/>
        <v>180</v>
      </c>
      <c r="D194" s="212"/>
      <c r="E194" s="212"/>
      <c r="F194" s="245"/>
      <c r="G194" s="212"/>
      <c r="H194" s="212"/>
      <c r="I194" s="212"/>
      <c r="J194" s="249"/>
      <c r="K194" s="249"/>
      <c r="L194" s="251"/>
      <c r="M194" s="245"/>
      <c r="N194" s="217"/>
      <c r="O194" s="212"/>
      <c r="P194" s="247"/>
      <c r="Q194" s="218"/>
      <c r="R194" s="109"/>
      <c r="S194" s="156"/>
      <c r="T194" s="156"/>
      <c r="U194" s="156"/>
      <c r="V194" s="153">
        <f t="shared" si="4"/>
        <v>0</v>
      </c>
      <c r="W194" s="90"/>
      <c r="Y194" s="180">
        <v>0</v>
      </c>
      <c r="Z194" s="180">
        <v>0</v>
      </c>
      <c r="AA194" s="180">
        <v>0</v>
      </c>
      <c r="AB194" s="180">
        <v>0</v>
      </c>
      <c r="AC194" s="180">
        <v>0</v>
      </c>
      <c r="AD194" s="180">
        <v>0</v>
      </c>
      <c r="AE194" s="180">
        <v>0</v>
      </c>
      <c r="AF194" s="180">
        <v>0</v>
      </c>
      <c r="AG194" s="180">
        <v>0</v>
      </c>
      <c r="AH194" s="180">
        <v>0</v>
      </c>
      <c r="AI194" s="180">
        <v>0</v>
      </c>
      <c r="AJ194" s="180">
        <v>0</v>
      </c>
      <c r="AK194" s="180">
        <v>0</v>
      </c>
      <c r="AL194" s="180">
        <v>0</v>
      </c>
      <c r="AM194" s="180">
        <v>0</v>
      </c>
      <c r="AN194" s="180">
        <v>0</v>
      </c>
      <c r="AO194" s="180">
        <v>0</v>
      </c>
      <c r="AP194" s="180">
        <v>0</v>
      </c>
      <c r="AQ194" s="180">
        <v>0</v>
      </c>
      <c r="AR194" s="180">
        <v>0</v>
      </c>
      <c r="AS194" s="180">
        <v>0</v>
      </c>
      <c r="AT194" s="180">
        <v>0</v>
      </c>
      <c r="AU194" s="180">
        <v>0</v>
      </c>
      <c r="AV194" s="180">
        <v>0</v>
      </c>
      <c r="AW194" s="180">
        <v>0</v>
      </c>
      <c r="AX194" s="180">
        <v>0</v>
      </c>
      <c r="AY194" s="90"/>
      <c r="AZ194" s="180">
        <v>0</v>
      </c>
      <c r="BA194" s="180">
        <v>0</v>
      </c>
      <c r="BB194" s="180">
        <v>0</v>
      </c>
      <c r="BC194" s="180">
        <v>0</v>
      </c>
      <c r="BD194" s="180">
        <v>0</v>
      </c>
      <c r="BE194" s="180">
        <v>0</v>
      </c>
      <c r="BF194" s="180">
        <v>0</v>
      </c>
      <c r="BG194" s="181"/>
      <c r="BH194" s="90"/>
      <c r="BI194" s="180">
        <v>0</v>
      </c>
      <c r="BJ194" s="180">
        <v>0</v>
      </c>
      <c r="BK194" s="180">
        <v>0</v>
      </c>
      <c r="BL194" s="90"/>
      <c r="BN194" s="90"/>
      <c r="BO194" s="112"/>
      <c r="BP194" s="112"/>
      <c r="BQ194" s="112"/>
      <c r="BR194" s="112"/>
      <c r="BS194" s="112"/>
      <c r="BT194" s="112"/>
      <c r="BU194" s="112"/>
      <c r="BV194" s="112"/>
      <c r="BW194" s="112"/>
      <c r="BX194" s="112"/>
      <c r="BY194" s="112"/>
      <c r="BZ194" s="112"/>
      <c r="CA194" s="112"/>
      <c r="CB194" s="112"/>
      <c r="CC194" s="112"/>
      <c r="CD194" s="112"/>
      <c r="CE194" s="112"/>
      <c r="CF194" s="178"/>
    </row>
    <row r="195" spans="2:84" ht="15" customHeight="1" x14ac:dyDescent="0.3">
      <c r="B195" s="90"/>
      <c r="C195" s="212">
        <f t="shared" si="5"/>
        <v>181</v>
      </c>
      <c r="D195" s="212"/>
      <c r="E195" s="212"/>
      <c r="F195" s="245"/>
      <c r="G195" s="212"/>
      <c r="H195" s="212"/>
      <c r="I195" s="212"/>
      <c r="J195" s="249"/>
      <c r="K195" s="249"/>
      <c r="L195" s="251"/>
      <c r="M195" s="245"/>
      <c r="N195" s="217"/>
      <c r="O195" s="212"/>
      <c r="P195" s="247"/>
      <c r="Q195" s="218"/>
      <c r="R195" s="109"/>
      <c r="S195" s="156"/>
      <c r="T195" s="156"/>
      <c r="U195" s="156"/>
      <c r="V195" s="153">
        <f t="shared" si="4"/>
        <v>0</v>
      </c>
      <c r="W195" s="90"/>
      <c r="Y195" s="180">
        <v>0</v>
      </c>
      <c r="Z195" s="180">
        <v>0</v>
      </c>
      <c r="AA195" s="180">
        <v>0</v>
      </c>
      <c r="AB195" s="180">
        <v>0</v>
      </c>
      <c r="AC195" s="180">
        <v>0</v>
      </c>
      <c r="AD195" s="180">
        <v>0</v>
      </c>
      <c r="AE195" s="180">
        <v>0</v>
      </c>
      <c r="AF195" s="180">
        <v>0</v>
      </c>
      <c r="AG195" s="180">
        <v>0</v>
      </c>
      <c r="AH195" s="180">
        <v>0</v>
      </c>
      <c r="AI195" s="180">
        <v>0</v>
      </c>
      <c r="AJ195" s="180">
        <v>0</v>
      </c>
      <c r="AK195" s="180">
        <v>0</v>
      </c>
      <c r="AL195" s="180">
        <v>0</v>
      </c>
      <c r="AM195" s="180">
        <v>0</v>
      </c>
      <c r="AN195" s="180">
        <v>0</v>
      </c>
      <c r="AO195" s="180">
        <v>0</v>
      </c>
      <c r="AP195" s="180">
        <v>0</v>
      </c>
      <c r="AQ195" s="180">
        <v>0</v>
      </c>
      <c r="AR195" s="180">
        <v>0</v>
      </c>
      <c r="AS195" s="180">
        <v>0</v>
      </c>
      <c r="AT195" s="180">
        <v>0</v>
      </c>
      <c r="AU195" s="180">
        <v>0</v>
      </c>
      <c r="AV195" s="180">
        <v>0</v>
      </c>
      <c r="AW195" s="180">
        <v>0</v>
      </c>
      <c r="AX195" s="180">
        <v>0</v>
      </c>
      <c r="AY195" s="90"/>
      <c r="AZ195" s="180">
        <v>0</v>
      </c>
      <c r="BA195" s="180">
        <v>0</v>
      </c>
      <c r="BB195" s="180">
        <v>0</v>
      </c>
      <c r="BC195" s="180">
        <v>0</v>
      </c>
      <c r="BD195" s="180">
        <v>0</v>
      </c>
      <c r="BE195" s="180">
        <v>0</v>
      </c>
      <c r="BF195" s="180">
        <v>0</v>
      </c>
      <c r="BG195" s="181"/>
      <c r="BH195" s="90"/>
      <c r="BI195" s="180">
        <v>0</v>
      </c>
      <c r="BJ195" s="180">
        <v>0</v>
      </c>
      <c r="BK195" s="180">
        <v>0</v>
      </c>
      <c r="BL195" s="90"/>
      <c r="BN195" s="90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  <c r="CE195" s="112"/>
      <c r="CF195" s="178"/>
    </row>
    <row r="196" spans="2:84" ht="15" customHeight="1" x14ac:dyDescent="0.3">
      <c r="B196" s="90"/>
      <c r="C196" s="212">
        <f t="shared" si="5"/>
        <v>182</v>
      </c>
      <c r="D196" s="212"/>
      <c r="E196" s="212"/>
      <c r="F196" s="245"/>
      <c r="G196" s="212"/>
      <c r="H196" s="212"/>
      <c r="I196" s="212"/>
      <c r="J196" s="249"/>
      <c r="K196" s="249"/>
      <c r="L196" s="251"/>
      <c r="M196" s="245"/>
      <c r="N196" s="217"/>
      <c r="O196" s="212"/>
      <c r="P196" s="247"/>
      <c r="Q196" s="218"/>
      <c r="R196" s="109"/>
      <c r="S196" s="156"/>
      <c r="T196" s="156"/>
      <c r="U196" s="156"/>
      <c r="V196" s="153">
        <f t="shared" si="4"/>
        <v>0</v>
      </c>
      <c r="W196" s="90"/>
      <c r="Y196" s="180">
        <v>0</v>
      </c>
      <c r="Z196" s="180">
        <v>0</v>
      </c>
      <c r="AA196" s="180">
        <v>0</v>
      </c>
      <c r="AB196" s="180">
        <v>0</v>
      </c>
      <c r="AC196" s="180">
        <v>0</v>
      </c>
      <c r="AD196" s="180">
        <v>0</v>
      </c>
      <c r="AE196" s="180">
        <v>0</v>
      </c>
      <c r="AF196" s="180">
        <v>0</v>
      </c>
      <c r="AG196" s="180">
        <v>0</v>
      </c>
      <c r="AH196" s="180">
        <v>0</v>
      </c>
      <c r="AI196" s="180">
        <v>0</v>
      </c>
      <c r="AJ196" s="180">
        <v>0</v>
      </c>
      <c r="AK196" s="180">
        <v>0</v>
      </c>
      <c r="AL196" s="180">
        <v>0</v>
      </c>
      <c r="AM196" s="180">
        <v>0</v>
      </c>
      <c r="AN196" s="180">
        <v>0</v>
      </c>
      <c r="AO196" s="180">
        <v>0</v>
      </c>
      <c r="AP196" s="180">
        <v>0</v>
      </c>
      <c r="AQ196" s="180">
        <v>0</v>
      </c>
      <c r="AR196" s="180">
        <v>0</v>
      </c>
      <c r="AS196" s="180">
        <v>0</v>
      </c>
      <c r="AT196" s="180">
        <v>0</v>
      </c>
      <c r="AU196" s="180">
        <v>0</v>
      </c>
      <c r="AV196" s="180">
        <v>0</v>
      </c>
      <c r="AW196" s="180">
        <v>0</v>
      </c>
      <c r="AX196" s="180">
        <v>0</v>
      </c>
      <c r="AY196" s="90"/>
      <c r="AZ196" s="180">
        <v>0</v>
      </c>
      <c r="BA196" s="180">
        <v>0</v>
      </c>
      <c r="BB196" s="180">
        <v>0</v>
      </c>
      <c r="BC196" s="180">
        <v>0</v>
      </c>
      <c r="BD196" s="180">
        <v>0</v>
      </c>
      <c r="BE196" s="180">
        <v>0</v>
      </c>
      <c r="BF196" s="180">
        <v>0</v>
      </c>
      <c r="BG196" s="181"/>
      <c r="BH196" s="90"/>
      <c r="BI196" s="180">
        <v>0</v>
      </c>
      <c r="BJ196" s="180">
        <v>0</v>
      </c>
      <c r="BK196" s="180">
        <v>0</v>
      </c>
      <c r="BL196" s="90"/>
      <c r="BN196" s="90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  <c r="CE196" s="112"/>
      <c r="CF196" s="178"/>
    </row>
    <row r="197" spans="2:84" ht="15" customHeight="1" x14ac:dyDescent="0.3">
      <c r="B197" s="90"/>
      <c r="C197" s="212">
        <f t="shared" si="5"/>
        <v>183</v>
      </c>
      <c r="D197" s="212"/>
      <c r="E197" s="212"/>
      <c r="F197" s="245"/>
      <c r="G197" s="212"/>
      <c r="H197" s="212"/>
      <c r="I197" s="212"/>
      <c r="J197" s="249"/>
      <c r="K197" s="249"/>
      <c r="L197" s="251"/>
      <c r="M197" s="245"/>
      <c r="N197" s="217"/>
      <c r="O197" s="212"/>
      <c r="P197" s="247"/>
      <c r="Q197" s="218"/>
      <c r="R197" s="109"/>
      <c r="S197" s="156"/>
      <c r="T197" s="156"/>
      <c r="U197" s="156"/>
      <c r="V197" s="153">
        <f t="shared" si="4"/>
        <v>0</v>
      </c>
      <c r="W197" s="90"/>
      <c r="Y197" s="180">
        <v>0</v>
      </c>
      <c r="Z197" s="180">
        <v>0</v>
      </c>
      <c r="AA197" s="180">
        <v>0</v>
      </c>
      <c r="AB197" s="180">
        <v>0</v>
      </c>
      <c r="AC197" s="180">
        <v>0</v>
      </c>
      <c r="AD197" s="180">
        <v>0</v>
      </c>
      <c r="AE197" s="180">
        <v>0</v>
      </c>
      <c r="AF197" s="180">
        <v>0</v>
      </c>
      <c r="AG197" s="180">
        <v>0</v>
      </c>
      <c r="AH197" s="180">
        <v>0</v>
      </c>
      <c r="AI197" s="180">
        <v>0</v>
      </c>
      <c r="AJ197" s="180">
        <v>0</v>
      </c>
      <c r="AK197" s="180">
        <v>0</v>
      </c>
      <c r="AL197" s="180">
        <v>0</v>
      </c>
      <c r="AM197" s="180">
        <v>0</v>
      </c>
      <c r="AN197" s="180">
        <v>0</v>
      </c>
      <c r="AO197" s="180">
        <v>0</v>
      </c>
      <c r="AP197" s="180">
        <v>0</v>
      </c>
      <c r="AQ197" s="180">
        <v>0</v>
      </c>
      <c r="AR197" s="180">
        <v>0</v>
      </c>
      <c r="AS197" s="180">
        <v>0</v>
      </c>
      <c r="AT197" s="180">
        <v>0</v>
      </c>
      <c r="AU197" s="180">
        <v>0</v>
      </c>
      <c r="AV197" s="180">
        <v>0</v>
      </c>
      <c r="AW197" s="180">
        <v>0</v>
      </c>
      <c r="AX197" s="180">
        <v>0</v>
      </c>
      <c r="AY197" s="90"/>
      <c r="AZ197" s="180">
        <v>0</v>
      </c>
      <c r="BA197" s="180">
        <v>0</v>
      </c>
      <c r="BB197" s="180">
        <v>0</v>
      </c>
      <c r="BC197" s="180">
        <v>0</v>
      </c>
      <c r="BD197" s="180">
        <v>0</v>
      </c>
      <c r="BE197" s="180">
        <v>0</v>
      </c>
      <c r="BF197" s="180">
        <v>0</v>
      </c>
      <c r="BG197" s="181"/>
      <c r="BH197" s="90"/>
      <c r="BI197" s="180">
        <v>0</v>
      </c>
      <c r="BJ197" s="180">
        <v>0</v>
      </c>
      <c r="BK197" s="180">
        <v>0</v>
      </c>
      <c r="BL197" s="90"/>
      <c r="BN197" s="90"/>
      <c r="BO197" s="112"/>
      <c r="BP197" s="112"/>
      <c r="BQ197" s="112"/>
      <c r="BR197" s="112"/>
      <c r="BS197" s="112"/>
      <c r="BT197" s="112"/>
      <c r="BU197" s="112"/>
      <c r="BV197" s="112"/>
      <c r="BW197" s="112"/>
      <c r="BX197" s="112"/>
      <c r="BY197" s="112"/>
      <c r="BZ197" s="112"/>
      <c r="CA197" s="112"/>
      <c r="CB197" s="112"/>
      <c r="CC197" s="112"/>
      <c r="CD197" s="112"/>
      <c r="CE197" s="112"/>
      <c r="CF197" s="178"/>
    </row>
    <row r="198" spans="2:84" ht="15" customHeight="1" x14ac:dyDescent="0.3">
      <c r="B198" s="90"/>
      <c r="C198" s="212">
        <f t="shared" si="5"/>
        <v>184</v>
      </c>
      <c r="D198" s="212"/>
      <c r="E198" s="212"/>
      <c r="F198" s="245"/>
      <c r="G198" s="212"/>
      <c r="H198" s="212"/>
      <c r="I198" s="212"/>
      <c r="J198" s="249"/>
      <c r="K198" s="249"/>
      <c r="L198" s="251"/>
      <c r="M198" s="245"/>
      <c r="N198" s="217"/>
      <c r="O198" s="212"/>
      <c r="P198" s="247"/>
      <c r="Q198" s="218"/>
      <c r="R198" s="109"/>
      <c r="S198" s="156"/>
      <c r="T198" s="156"/>
      <c r="U198" s="156"/>
      <c r="V198" s="153">
        <f t="shared" si="4"/>
        <v>0</v>
      </c>
      <c r="W198" s="90"/>
      <c r="Y198" s="180">
        <v>0</v>
      </c>
      <c r="Z198" s="180">
        <v>0</v>
      </c>
      <c r="AA198" s="180">
        <v>0</v>
      </c>
      <c r="AB198" s="180">
        <v>0</v>
      </c>
      <c r="AC198" s="180">
        <v>0</v>
      </c>
      <c r="AD198" s="180">
        <v>0</v>
      </c>
      <c r="AE198" s="180">
        <v>0</v>
      </c>
      <c r="AF198" s="180">
        <v>0</v>
      </c>
      <c r="AG198" s="180">
        <v>0</v>
      </c>
      <c r="AH198" s="180">
        <v>0</v>
      </c>
      <c r="AI198" s="180">
        <v>0</v>
      </c>
      <c r="AJ198" s="180">
        <v>0</v>
      </c>
      <c r="AK198" s="180">
        <v>0</v>
      </c>
      <c r="AL198" s="180">
        <v>0</v>
      </c>
      <c r="AM198" s="180">
        <v>0</v>
      </c>
      <c r="AN198" s="180">
        <v>0</v>
      </c>
      <c r="AO198" s="180">
        <v>0</v>
      </c>
      <c r="AP198" s="180">
        <v>0</v>
      </c>
      <c r="AQ198" s="180">
        <v>0</v>
      </c>
      <c r="AR198" s="180">
        <v>0</v>
      </c>
      <c r="AS198" s="180">
        <v>0</v>
      </c>
      <c r="AT198" s="180">
        <v>0</v>
      </c>
      <c r="AU198" s="180">
        <v>0</v>
      </c>
      <c r="AV198" s="180">
        <v>0</v>
      </c>
      <c r="AW198" s="180">
        <v>0</v>
      </c>
      <c r="AX198" s="180">
        <v>0</v>
      </c>
      <c r="AY198" s="90"/>
      <c r="AZ198" s="180">
        <v>0</v>
      </c>
      <c r="BA198" s="180">
        <v>0</v>
      </c>
      <c r="BB198" s="180">
        <v>0</v>
      </c>
      <c r="BC198" s="180">
        <v>0</v>
      </c>
      <c r="BD198" s="180">
        <v>0</v>
      </c>
      <c r="BE198" s="180">
        <v>0</v>
      </c>
      <c r="BF198" s="180">
        <v>0</v>
      </c>
      <c r="BG198" s="181"/>
      <c r="BH198" s="90"/>
      <c r="BI198" s="180">
        <v>0</v>
      </c>
      <c r="BJ198" s="180">
        <v>0</v>
      </c>
      <c r="BK198" s="180">
        <v>0</v>
      </c>
      <c r="BL198" s="90"/>
      <c r="BN198" s="90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  <c r="CE198" s="112"/>
      <c r="CF198" s="178"/>
    </row>
    <row r="199" spans="2:84" ht="15" customHeight="1" x14ac:dyDescent="0.3">
      <c r="B199" s="90"/>
      <c r="C199" s="212">
        <f t="shared" si="5"/>
        <v>185</v>
      </c>
      <c r="D199" s="212"/>
      <c r="E199" s="212"/>
      <c r="F199" s="245"/>
      <c r="G199" s="212"/>
      <c r="H199" s="212"/>
      <c r="I199" s="212"/>
      <c r="J199" s="249"/>
      <c r="K199" s="249"/>
      <c r="L199" s="251"/>
      <c r="M199" s="245"/>
      <c r="N199" s="217"/>
      <c r="O199" s="212"/>
      <c r="P199" s="247"/>
      <c r="Q199" s="218"/>
      <c r="R199" s="109"/>
      <c r="S199" s="156"/>
      <c r="T199" s="156"/>
      <c r="U199" s="156"/>
      <c r="V199" s="153">
        <f t="shared" si="4"/>
        <v>0</v>
      </c>
      <c r="W199" s="90"/>
      <c r="Y199" s="180">
        <v>0</v>
      </c>
      <c r="Z199" s="180">
        <v>0</v>
      </c>
      <c r="AA199" s="180">
        <v>0</v>
      </c>
      <c r="AB199" s="180">
        <v>0</v>
      </c>
      <c r="AC199" s="180">
        <v>0</v>
      </c>
      <c r="AD199" s="180">
        <v>0</v>
      </c>
      <c r="AE199" s="180">
        <v>0</v>
      </c>
      <c r="AF199" s="180">
        <v>0</v>
      </c>
      <c r="AG199" s="180">
        <v>0</v>
      </c>
      <c r="AH199" s="180">
        <v>0</v>
      </c>
      <c r="AI199" s="180">
        <v>0</v>
      </c>
      <c r="AJ199" s="180">
        <v>0</v>
      </c>
      <c r="AK199" s="180">
        <v>0</v>
      </c>
      <c r="AL199" s="180">
        <v>0</v>
      </c>
      <c r="AM199" s="180">
        <v>0</v>
      </c>
      <c r="AN199" s="180">
        <v>0</v>
      </c>
      <c r="AO199" s="180">
        <v>0</v>
      </c>
      <c r="AP199" s="180">
        <v>0</v>
      </c>
      <c r="AQ199" s="180">
        <v>0</v>
      </c>
      <c r="AR199" s="180">
        <v>0</v>
      </c>
      <c r="AS199" s="180">
        <v>0</v>
      </c>
      <c r="AT199" s="180">
        <v>0</v>
      </c>
      <c r="AU199" s="180">
        <v>0</v>
      </c>
      <c r="AV199" s="180">
        <v>0</v>
      </c>
      <c r="AW199" s="180">
        <v>0</v>
      </c>
      <c r="AX199" s="180">
        <v>0</v>
      </c>
      <c r="AY199" s="90"/>
      <c r="AZ199" s="180">
        <v>0</v>
      </c>
      <c r="BA199" s="180">
        <v>0</v>
      </c>
      <c r="BB199" s="180">
        <v>0</v>
      </c>
      <c r="BC199" s="180">
        <v>0</v>
      </c>
      <c r="BD199" s="180">
        <v>0</v>
      </c>
      <c r="BE199" s="180">
        <v>0</v>
      </c>
      <c r="BF199" s="180">
        <v>0</v>
      </c>
      <c r="BG199" s="181"/>
      <c r="BH199" s="90"/>
      <c r="BI199" s="180">
        <v>0</v>
      </c>
      <c r="BJ199" s="180">
        <v>0</v>
      </c>
      <c r="BK199" s="180">
        <v>0</v>
      </c>
      <c r="BL199" s="90"/>
      <c r="BN199" s="90"/>
      <c r="BO199" s="112"/>
      <c r="BP199" s="112"/>
      <c r="BQ199" s="112"/>
      <c r="BR199" s="112"/>
      <c r="BS199" s="112"/>
      <c r="BT199" s="112"/>
      <c r="BU199" s="112"/>
      <c r="BV199" s="112"/>
      <c r="BW199" s="112"/>
      <c r="BX199" s="112"/>
      <c r="BY199" s="112"/>
      <c r="BZ199" s="112"/>
      <c r="CA199" s="112"/>
      <c r="CB199" s="112"/>
      <c r="CC199" s="112"/>
      <c r="CD199" s="112"/>
      <c r="CE199" s="112"/>
      <c r="CF199" s="178"/>
    </row>
    <row r="200" spans="2:84" ht="15" customHeight="1" x14ac:dyDescent="0.3">
      <c r="B200" s="90"/>
      <c r="C200" s="212">
        <f t="shared" si="5"/>
        <v>186</v>
      </c>
      <c r="D200" s="212"/>
      <c r="E200" s="212"/>
      <c r="F200" s="245"/>
      <c r="G200" s="212"/>
      <c r="H200" s="212"/>
      <c r="I200" s="212"/>
      <c r="J200" s="249"/>
      <c r="K200" s="249"/>
      <c r="L200" s="251"/>
      <c r="M200" s="245"/>
      <c r="N200" s="217"/>
      <c r="O200" s="212"/>
      <c r="P200" s="247"/>
      <c r="Q200" s="218"/>
      <c r="R200" s="109"/>
      <c r="S200" s="156"/>
      <c r="T200" s="156"/>
      <c r="U200" s="156"/>
      <c r="V200" s="153">
        <f t="shared" si="4"/>
        <v>0</v>
      </c>
      <c r="W200" s="90"/>
      <c r="Y200" s="180">
        <v>0</v>
      </c>
      <c r="Z200" s="180">
        <v>0</v>
      </c>
      <c r="AA200" s="180">
        <v>0</v>
      </c>
      <c r="AB200" s="180">
        <v>0</v>
      </c>
      <c r="AC200" s="180">
        <v>0</v>
      </c>
      <c r="AD200" s="180">
        <v>0</v>
      </c>
      <c r="AE200" s="180">
        <v>0</v>
      </c>
      <c r="AF200" s="180">
        <v>0</v>
      </c>
      <c r="AG200" s="180">
        <v>0</v>
      </c>
      <c r="AH200" s="180">
        <v>0</v>
      </c>
      <c r="AI200" s="180">
        <v>0</v>
      </c>
      <c r="AJ200" s="180">
        <v>0</v>
      </c>
      <c r="AK200" s="180">
        <v>0</v>
      </c>
      <c r="AL200" s="180">
        <v>0</v>
      </c>
      <c r="AM200" s="180">
        <v>0</v>
      </c>
      <c r="AN200" s="180">
        <v>0</v>
      </c>
      <c r="AO200" s="180">
        <v>0</v>
      </c>
      <c r="AP200" s="180">
        <v>0</v>
      </c>
      <c r="AQ200" s="180">
        <v>0</v>
      </c>
      <c r="AR200" s="180">
        <v>0</v>
      </c>
      <c r="AS200" s="180">
        <v>0</v>
      </c>
      <c r="AT200" s="180">
        <v>0</v>
      </c>
      <c r="AU200" s="180">
        <v>0</v>
      </c>
      <c r="AV200" s="180">
        <v>0</v>
      </c>
      <c r="AW200" s="180">
        <v>0</v>
      </c>
      <c r="AX200" s="180">
        <v>0</v>
      </c>
      <c r="AY200" s="90"/>
      <c r="AZ200" s="180">
        <v>0</v>
      </c>
      <c r="BA200" s="180">
        <v>0</v>
      </c>
      <c r="BB200" s="180">
        <v>0</v>
      </c>
      <c r="BC200" s="180">
        <v>0</v>
      </c>
      <c r="BD200" s="180">
        <v>0</v>
      </c>
      <c r="BE200" s="180">
        <v>0</v>
      </c>
      <c r="BF200" s="180">
        <v>0</v>
      </c>
      <c r="BG200" s="181"/>
      <c r="BH200" s="90"/>
      <c r="BI200" s="180">
        <v>0</v>
      </c>
      <c r="BJ200" s="180">
        <v>0</v>
      </c>
      <c r="BK200" s="180">
        <v>0</v>
      </c>
      <c r="BL200" s="90"/>
      <c r="BN200" s="90"/>
      <c r="BO200" s="112"/>
      <c r="BP200" s="112"/>
      <c r="BQ200" s="112"/>
      <c r="BR200" s="112"/>
      <c r="BS200" s="112"/>
      <c r="BT200" s="112"/>
      <c r="BU200" s="112"/>
      <c r="BV200" s="112"/>
      <c r="BW200" s="112"/>
      <c r="BX200" s="112"/>
      <c r="BY200" s="112"/>
      <c r="BZ200" s="112"/>
      <c r="CA200" s="112"/>
      <c r="CB200" s="112"/>
      <c r="CC200" s="112"/>
      <c r="CD200" s="112"/>
      <c r="CE200" s="112"/>
      <c r="CF200" s="178"/>
    </row>
    <row r="201" spans="2:84" ht="15" customHeight="1" x14ac:dyDescent="0.3">
      <c r="B201" s="90"/>
      <c r="C201" s="212">
        <f t="shared" si="5"/>
        <v>187</v>
      </c>
      <c r="D201" s="212"/>
      <c r="E201" s="212"/>
      <c r="F201" s="245"/>
      <c r="G201" s="212"/>
      <c r="H201" s="212"/>
      <c r="I201" s="212"/>
      <c r="J201" s="249"/>
      <c r="K201" s="249"/>
      <c r="L201" s="251"/>
      <c r="M201" s="245"/>
      <c r="N201" s="217"/>
      <c r="O201" s="212"/>
      <c r="P201" s="247"/>
      <c r="Q201" s="218"/>
      <c r="R201" s="109"/>
      <c r="S201" s="156"/>
      <c r="T201" s="156"/>
      <c r="U201" s="156"/>
      <c r="V201" s="153">
        <f t="shared" si="4"/>
        <v>0</v>
      </c>
      <c r="W201" s="90"/>
      <c r="Y201" s="180">
        <v>0</v>
      </c>
      <c r="Z201" s="180">
        <v>0</v>
      </c>
      <c r="AA201" s="180">
        <v>0</v>
      </c>
      <c r="AB201" s="180">
        <v>0</v>
      </c>
      <c r="AC201" s="180">
        <v>0</v>
      </c>
      <c r="AD201" s="180">
        <v>0</v>
      </c>
      <c r="AE201" s="180">
        <v>0</v>
      </c>
      <c r="AF201" s="180">
        <v>0</v>
      </c>
      <c r="AG201" s="180">
        <v>0</v>
      </c>
      <c r="AH201" s="180">
        <v>0</v>
      </c>
      <c r="AI201" s="180">
        <v>0</v>
      </c>
      <c r="AJ201" s="180">
        <v>0</v>
      </c>
      <c r="AK201" s="180">
        <v>0</v>
      </c>
      <c r="AL201" s="180">
        <v>0</v>
      </c>
      <c r="AM201" s="180">
        <v>0</v>
      </c>
      <c r="AN201" s="180">
        <v>0</v>
      </c>
      <c r="AO201" s="180">
        <v>0</v>
      </c>
      <c r="AP201" s="180">
        <v>0</v>
      </c>
      <c r="AQ201" s="180">
        <v>0</v>
      </c>
      <c r="AR201" s="180">
        <v>0</v>
      </c>
      <c r="AS201" s="180">
        <v>0</v>
      </c>
      <c r="AT201" s="180">
        <v>0</v>
      </c>
      <c r="AU201" s="180">
        <v>0</v>
      </c>
      <c r="AV201" s="180">
        <v>0</v>
      </c>
      <c r="AW201" s="180">
        <v>0</v>
      </c>
      <c r="AX201" s="180">
        <v>0</v>
      </c>
      <c r="AY201" s="90"/>
      <c r="AZ201" s="180">
        <v>0</v>
      </c>
      <c r="BA201" s="180">
        <v>0</v>
      </c>
      <c r="BB201" s="180">
        <v>0</v>
      </c>
      <c r="BC201" s="180">
        <v>0</v>
      </c>
      <c r="BD201" s="180">
        <v>0</v>
      </c>
      <c r="BE201" s="180">
        <v>0</v>
      </c>
      <c r="BF201" s="180">
        <v>0</v>
      </c>
      <c r="BG201" s="181"/>
      <c r="BH201" s="90"/>
      <c r="BI201" s="180">
        <v>0</v>
      </c>
      <c r="BJ201" s="180">
        <v>0</v>
      </c>
      <c r="BK201" s="180">
        <v>0</v>
      </c>
      <c r="BL201" s="90"/>
      <c r="BN201" s="90"/>
      <c r="BO201" s="112"/>
      <c r="BP201" s="112"/>
      <c r="BQ201" s="112"/>
      <c r="BR201" s="112"/>
      <c r="BS201" s="112"/>
      <c r="BT201" s="112"/>
      <c r="BU201" s="112"/>
      <c r="BV201" s="112"/>
      <c r="BW201" s="112"/>
      <c r="BX201" s="112"/>
      <c r="BY201" s="112"/>
      <c r="BZ201" s="112"/>
      <c r="CA201" s="112"/>
      <c r="CB201" s="112"/>
      <c r="CC201" s="112"/>
      <c r="CD201" s="112"/>
      <c r="CE201" s="112"/>
      <c r="CF201" s="178"/>
    </row>
    <row r="202" spans="2:84" ht="15" customHeight="1" x14ac:dyDescent="0.3">
      <c r="B202" s="90"/>
      <c r="C202" s="212">
        <f t="shared" si="5"/>
        <v>188</v>
      </c>
      <c r="D202" s="212"/>
      <c r="E202" s="212"/>
      <c r="F202" s="245"/>
      <c r="G202" s="212"/>
      <c r="H202" s="212"/>
      <c r="I202" s="212"/>
      <c r="J202" s="249"/>
      <c r="K202" s="249"/>
      <c r="L202" s="251"/>
      <c r="M202" s="245"/>
      <c r="N202" s="217"/>
      <c r="O202" s="212"/>
      <c r="P202" s="247"/>
      <c r="Q202" s="218"/>
      <c r="R202" s="109"/>
      <c r="S202" s="156"/>
      <c r="T202" s="156"/>
      <c r="U202" s="156"/>
      <c r="V202" s="153">
        <f t="shared" si="4"/>
        <v>0</v>
      </c>
      <c r="W202" s="90"/>
      <c r="Y202" s="180">
        <v>0</v>
      </c>
      <c r="Z202" s="180">
        <v>0</v>
      </c>
      <c r="AA202" s="180">
        <v>0</v>
      </c>
      <c r="AB202" s="180">
        <v>0</v>
      </c>
      <c r="AC202" s="180">
        <v>0</v>
      </c>
      <c r="AD202" s="180">
        <v>0</v>
      </c>
      <c r="AE202" s="180">
        <v>0</v>
      </c>
      <c r="AF202" s="180">
        <v>0</v>
      </c>
      <c r="AG202" s="180">
        <v>0</v>
      </c>
      <c r="AH202" s="180">
        <v>0</v>
      </c>
      <c r="AI202" s="180">
        <v>0</v>
      </c>
      <c r="AJ202" s="180">
        <v>0</v>
      </c>
      <c r="AK202" s="180">
        <v>0</v>
      </c>
      <c r="AL202" s="180">
        <v>0</v>
      </c>
      <c r="AM202" s="180">
        <v>0</v>
      </c>
      <c r="AN202" s="180">
        <v>0</v>
      </c>
      <c r="AO202" s="180">
        <v>0</v>
      </c>
      <c r="AP202" s="180">
        <v>0</v>
      </c>
      <c r="AQ202" s="180">
        <v>0</v>
      </c>
      <c r="AR202" s="180">
        <v>0</v>
      </c>
      <c r="AS202" s="180">
        <v>0</v>
      </c>
      <c r="AT202" s="180">
        <v>0</v>
      </c>
      <c r="AU202" s="180">
        <v>0</v>
      </c>
      <c r="AV202" s="180">
        <v>0</v>
      </c>
      <c r="AW202" s="180">
        <v>0</v>
      </c>
      <c r="AX202" s="180">
        <v>0</v>
      </c>
      <c r="AY202" s="90"/>
      <c r="AZ202" s="180">
        <v>0</v>
      </c>
      <c r="BA202" s="180">
        <v>0</v>
      </c>
      <c r="BB202" s="180">
        <v>0</v>
      </c>
      <c r="BC202" s="180">
        <v>0</v>
      </c>
      <c r="BD202" s="180">
        <v>0</v>
      </c>
      <c r="BE202" s="180">
        <v>0</v>
      </c>
      <c r="BF202" s="180">
        <v>0</v>
      </c>
      <c r="BG202" s="181"/>
      <c r="BH202" s="90"/>
      <c r="BI202" s="180">
        <v>0</v>
      </c>
      <c r="BJ202" s="180">
        <v>0</v>
      </c>
      <c r="BK202" s="180">
        <v>0</v>
      </c>
      <c r="BL202" s="90"/>
      <c r="BN202" s="90"/>
      <c r="BO202" s="112"/>
      <c r="BP202" s="112"/>
      <c r="BQ202" s="112"/>
      <c r="BR202" s="112"/>
      <c r="BS202" s="112"/>
      <c r="BT202" s="112"/>
      <c r="BU202" s="112"/>
      <c r="BV202" s="112"/>
      <c r="BW202" s="112"/>
      <c r="BX202" s="112"/>
      <c r="BY202" s="112"/>
      <c r="BZ202" s="112"/>
      <c r="CA202" s="112"/>
      <c r="CB202" s="112"/>
      <c r="CC202" s="112"/>
      <c r="CD202" s="112"/>
      <c r="CE202" s="112"/>
      <c r="CF202" s="178"/>
    </row>
    <row r="203" spans="2:84" ht="15" customHeight="1" x14ac:dyDescent="0.3">
      <c r="B203" s="90"/>
      <c r="C203" s="212">
        <f t="shared" si="5"/>
        <v>189</v>
      </c>
      <c r="D203" s="212"/>
      <c r="E203" s="212"/>
      <c r="F203" s="245"/>
      <c r="G203" s="212"/>
      <c r="H203" s="212"/>
      <c r="I203" s="212"/>
      <c r="J203" s="249"/>
      <c r="K203" s="249"/>
      <c r="L203" s="251"/>
      <c r="M203" s="245"/>
      <c r="N203" s="217"/>
      <c r="O203" s="212"/>
      <c r="P203" s="218"/>
      <c r="Q203" s="218"/>
      <c r="R203" s="109"/>
      <c r="S203" s="156"/>
      <c r="T203" s="156"/>
      <c r="U203" s="156"/>
      <c r="V203" s="153">
        <f t="shared" si="4"/>
        <v>0</v>
      </c>
      <c r="W203" s="90"/>
      <c r="Y203" s="180">
        <v>0</v>
      </c>
      <c r="Z203" s="180">
        <v>0</v>
      </c>
      <c r="AA203" s="180">
        <v>0</v>
      </c>
      <c r="AB203" s="180">
        <v>0</v>
      </c>
      <c r="AC203" s="180">
        <v>0</v>
      </c>
      <c r="AD203" s="180">
        <v>0</v>
      </c>
      <c r="AE203" s="180">
        <v>0</v>
      </c>
      <c r="AF203" s="180">
        <v>0</v>
      </c>
      <c r="AG203" s="180">
        <v>0</v>
      </c>
      <c r="AH203" s="180">
        <v>0</v>
      </c>
      <c r="AI203" s="180">
        <v>0</v>
      </c>
      <c r="AJ203" s="180">
        <v>0</v>
      </c>
      <c r="AK203" s="180">
        <v>0</v>
      </c>
      <c r="AL203" s="180">
        <v>0</v>
      </c>
      <c r="AM203" s="180">
        <v>0</v>
      </c>
      <c r="AN203" s="180">
        <v>0</v>
      </c>
      <c r="AO203" s="180">
        <v>0</v>
      </c>
      <c r="AP203" s="180">
        <v>0</v>
      </c>
      <c r="AQ203" s="180">
        <v>0</v>
      </c>
      <c r="AR203" s="180">
        <v>0</v>
      </c>
      <c r="AS203" s="180">
        <v>0</v>
      </c>
      <c r="AT203" s="180">
        <v>0</v>
      </c>
      <c r="AU203" s="180">
        <v>0</v>
      </c>
      <c r="AV203" s="180">
        <v>0</v>
      </c>
      <c r="AW203" s="180">
        <v>0</v>
      </c>
      <c r="AX203" s="180">
        <v>0</v>
      </c>
      <c r="AY203" s="90"/>
      <c r="AZ203" s="180">
        <v>0</v>
      </c>
      <c r="BA203" s="180">
        <v>0</v>
      </c>
      <c r="BB203" s="180">
        <v>0</v>
      </c>
      <c r="BC203" s="180">
        <v>0</v>
      </c>
      <c r="BD203" s="180">
        <v>0</v>
      </c>
      <c r="BE203" s="180">
        <v>0</v>
      </c>
      <c r="BF203" s="180">
        <v>0</v>
      </c>
      <c r="BG203" s="181"/>
      <c r="BH203" s="90"/>
      <c r="BI203" s="180">
        <v>0</v>
      </c>
      <c r="BJ203" s="180">
        <v>0</v>
      </c>
      <c r="BK203" s="180">
        <v>0</v>
      </c>
      <c r="BL203" s="90"/>
      <c r="BN203" s="90"/>
      <c r="BO203" s="112"/>
      <c r="BP203" s="112"/>
      <c r="BQ203" s="112"/>
      <c r="BR203" s="112"/>
      <c r="BS203" s="112"/>
      <c r="BT203" s="112"/>
      <c r="BU203" s="112"/>
      <c r="BV203" s="112"/>
      <c r="BW203" s="112"/>
      <c r="BX203" s="112"/>
      <c r="BY203" s="112"/>
      <c r="BZ203" s="112"/>
      <c r="CA203" s="112"/>
      <c r="CB203" s="112"/>
      <c r="CC203" s="112"/>
      <c r="CD203" s="112"/>
      <c r="CE203" s="112"/>
      <c r="CF203" s="178"/>
    </row>
    <row r="204" spans="2:84" ht="15" customHeight="1" x14ac:dyDescent="0.3">
      <c r="B204" s="90"/>
      <c r="C204" s="212">
        <f t="shared" si="5"/>
        <v>190</v>
      </c>
      <c r="D204" s="212"/>
      <c r="E204" s="212"/>
      <c r="F204" s="245"/>
      <c r="G204" s="212"/>
      <c r="H204" s="212"/>
      <c r="I204" s="212"/>
      <c r="J204" s="249"/>
      <c r="K204" s="249"/>
      <c r="L204" s="251"/>
      <c r="M204" s="245"/>
      <c r="N204" s="217"/>
      <c r="O204" s="212"/>
      <c r="P204" s="247"/>
      <c r="Q204" s="218"/>
      <c r="R204" s="109"/>
      <c r="S204" s="156"/>
      <c r="T204" s="156"/>
      <c r="U204" s="156"/>
      <c r="V204" s="153">
        <f t="shared" si="4"/>
        <v>0</v>
      </c>
      <c r="W204" s="90"/>
      <c r="Y204" s="180">
        <v>0</v>
      </c>
      <c r="Z204" s="180">
        <v>0</v>
      </c>
      <c r="AA204" s="180">
        <v>0</v>
      </c>
      <c r="AB204" s="180">
        <v>0</v>
      </c>
      <c r="AC204" s="180">
        <v>0</v>
      </c>
      <c r="AD204" s="180">
        <v>0</v>
      </c>
      <c r="AE204" s="180">
        <v>0</v>
      </c>
      <c r="AF204" s="180">
        <v>0</v>
      </c>
      <c r="AG204" s="180">
        <v>0</v>
      </c>
      <c r="AH204" s="180">
        <v>0</v>
      </c>
      <c r="AI204" s="180">
        <v>0</v>
      </c>
      <c r="AJ204" s="180">
        <v>0</v>
      </c>
      <c r="AK204" s="180">
        <v>0</v>
      </c>
      <c r="AL204" s="180">
        <v>0</v>
      </c>
      <c r="AM204" s="180">
        <v>0</v>
      </c>
      <c r="AN204" s="180">
        <v>0</v>
      </c>
      <c r="AO204" s="180">
        <v>0</v>
      </c>
      <c r="AP204" s="180">
        <v>0</v>
      </c>
      <c r="AQ204" s="180">
        <v>0</v>
      </c>
      <c r="AR204" s="180">
        <v>0</v>
      </c>
      <c r="AS204" s="180">
        <v>0</v>
      </c>
      <c r="AT204" s="180">
        <v>0</v>
      </c>
      <c r="AU204" s="180">
        <v>0</v>
      </c>
      <c r="AV204" s="180">
        <v>0</v>
      </c>
      <c r="AW204" s="180">
        <v>0</v>
      </c>
      <c r="AX204" s="180">
        <v>0</v>
      </c>
      <c r="AY204" s="90"/>
      <c r="AZ204" s="180">
        <v>0</v>
      </c>
      <c r="BA204" s="180">
        <v>0</v>
      </c>
      <c r="BB204" s="180">
        <v>0</v>
      </c>
      <c r="BC204" s="180">
        <v>0</v>
      </c>
      <c r="BD204" s="180">
        <v>0</v>
      </c>
      <c r="BE204" s="180">
        <v>0</v>
      </c>
      <c r="BF204" s="180">
        <v>0</v>
      </c>
      <c r="BG204" s="181"/>
      <c r="BH204" s="90"/>
      <c r="BI204" s="180">
        <v>0</v>
      </c>
      <c r="BJ204" s="180">
        <v>0</v>
      </c>
      <c r="BK204" s="180">
        <v>0</v>
      </c>
      <c r="BL204" s="90"/>
      <c r="BN204" s="90"/>
      <c r="BO204" s="112"/>
      <c r="BP204" s="112"/>
      <c r="BQ204" s="112"/>
      <c r="BR204" s="112"/>
      <c r="BS204" s="112"/>
      <c r="BT204" s="112"/>
      <c r="BU204" s="112"/>
      <c r="BV204" s="112"/>
      <c r="BW204" s="112"/>
      <c r="BX204" s="112"/>
      <c r="BY204" s="112"/>
      <c r="BZ204" s="112"/>
      <c r="CA204" s="112"/>
      <c r="CB204" s="112"/>
      <c r="CC204" s="112"/>
      <c r="CD204" s="112"/>
      <c r="CE204" s="112"/>
      <c r="CF204" s="178"/>
    </row>
    <row r="205" spans="2:84" ht="15" customHeight="1" x14ac:dyDescent="0.3">
      <c r="B205" s="90"/>
      <c r="C205" s="212">
        <f t="shared" si="5"/>
        <v>191</v>
      </c>
      <c r="D205" s="212"/>
      <c r="E205" s="212"/>
      <c r="F205" s="245"/>
      <c r="G205" s="212"/>
      <c r="H205" s="212"/>
      <c r="I205" s="212"/>
      <c r="J205" s="249"/>
      <c r="K205" s="249"/>
      <c r="L205" s="251"/>
      <c r="M205" s="245"/>
      <c r="N205" s="217"/>
      <c r="O205" s="212"/>
      <c r="P205" s="247"/>
      <c r="Q205" s="218"/>
      <c r="R205" s="109"/>
      <c r="S205" s="156"/>
      <c r="T205" s="156"/>
      <c r="U205" s="156"/>
      <c r="V205" s="153">
        <f t="shared" si="4"/>
        <v>0</v>
      </c>
      <c r="W205" s="90"/>
      <c r="Y205" s="180">
        <v>0</v>
      </c>
      <c r="Z205" s="180">
        <v>0</v>
      </c>
      <c r="AA205" s="180">
        <v>0</v>
      </c>
      <c r="AB205" s="180">
        <v>0</v>
      </c>
      <c r="AC205" s="180">
        <v>0</v>
      </c>
      <c r="AD205" s="180">
        <v>0</v>
      </c>
      <c r="AE205" s="180">
        <v>0</v>
      </c>
      <c r="AF205" s="180">
        <v>0</v>
      </c>
      <c r="AG205" s="180">
        <v>0</v>
      </c>
      <c r="AH205" s="180">
        <v>0</v>
      </c>
      <c r="AI205" s="180">
        <v>0</v>
      </c>
      <c r="AJ205" s="180">
        <v>0</v>
      </c>
      <c r="AK205" s="180">
        <v>0</v>
      </c>
      <c r="AL205" s="180">
        <v>0</v>
      </c>
      <c r="AM205" s="180">
        <v>0</v>
      </c>
      <c r="AN205" s="180">
        <v>0</v>
      </c>
      <c r="AO205" s="180">
        <v>0</v>
      </c>
      <c r="AP205" s="180">
        <v>0</v>
      </c>
      <c r="AQ205" s="180">
        <v>0</v>
      </c>
      <c r="AR205" s="180">
        <v>0</v>
      </c>
      <c r="AS205" s="180">
        <v>0</v>
      </c>
      <c r="AT205" s="180">
        <v>0</v>
      </c>
      <c r="AU205" s="180">
        <v>0</v>
      </c>
      <c r="AV205" s="180">
        <v>0</v>
      </c>
      <c r="AW205" s="180">
        <v>0</v>
      </c>
      <c r="AX205" s="180">
        <v>0</v>
      </c>
      <c r="AY205" s="90"/>
      <c r="AZ205" s="180">
        <v>0</v>
      </c>
      <c r="BA205" s="180">
        <v>0</v>
      </c>
      <c r="BB205" s="180">
        <v>0</v>
      </c>
      <c r="BC205" s="180">
        <v>0</v>
      </c>
      <c r="BD205" s="180">
        <v>0</v>
      </c>
      <c r="BE205" s="180">
        <v>0</v>
      </c>
      <c r="BF205" s="180">
        <v>0</v>
      </c>
      <c r="BG205" s="181"/>
      <c r="BH205" s="90"/>
      <c r="BI205" s="180">
        <v>0</v>
      </c>
      <c r="BJ205" s="180">
        <v>0</v>
      </c>
      <c r="BK205" s="180">
        <v>0</v>
      </c>
      <c r="BL205" s="90"/>
      <c r="BN205" s="90"/>
      <c r="BO205" s="112"/>
      <c r="BP205" s="112"/>
      <c r="BQ205" s="112"/>
      <c r="BR205" s="112"/>
      <c r="BS205" s="112"/>
      <c r="BT205" s="112"/>
      <c r="BU205" s="112"/>
      <c r="BV205" s="112"/>
      <c r="BW205" s="112"/>
      <c r="BX205" s="112"/>
      <c r="BY205" s="112"/>
      <c r="BZ205" s="112"/>
      <c r="CA205" s="112"/>
      <c r="CB205" s="112"/>
      <c r="CC205" s="112"/>
      <c r="CD205" s="112"/>
      <c r="CE205" s="112"/>
      <c r="CF205" s="178"/>
    </row>
    <row r="206" spans="2:84" ht="15" customHeight="1" x14ac:dyDescent="0.3">
      <c r="B206" s="90"/>
      <c r="C206" s="212">
        <f t="shared" si="5"/>
        <v>192</v>
      </c>
      <c r="D206" s="212"/>
      <c r="E206" s="212"/>
      <c r="F206" s="245"/>
      <c r="G206" s="212"/>
      <c r="H206" s="212"/>
      <c r="I206" s="212"/>
      <c r="J206" s="249"/>
      <c r="K206" s="249"/>
      <c r="L206" s="251"/>
      <c r="M206" s="245"/>
      <c r="N206" s="217"/>
      <c r="O206" s="212"/>
      <c r="P206" s="247"/>
      <c r="Q206" s="218"/>
      <c r="R206" s="109"/>
      <c r="S206" s="156"/>
      <c r="T206" s="156"/>
      <c r="U206" s="156"/>
      <c r="V206" s="153">
        <f t="shared" ref="V206:V269" si="6">SUM(T206+U206)</f>
        <v>0</v>
      </c>
      <c r="W206" s="90"/>
      <c r="Y206" s="180">
        <v>0</v>
      </c>
      <c r="Z206" s="180">
        <v>0</v>
      </c>
      <c r="AA206" s="180">
        <v>0</v>
      </c>
      <c r="AB206" s="180">
        <v>0</v>
      </c>
      <c r="AC206" s="180">
        <v>0</v>
      </c>
      <c r="AD206" s="180">
        <v>0</v>
      </c>
      <c r="AE206" s="180">
        <v>0</v>
      </c>
      <c r="AF206" s="180">
        <v>0</v>
      </c>
      <c r="AG206" s="180">
        <v>0</v>
      </c>
      <c r="AH206" s="180">
        <v>0</v>
      </c>
      <c r="AI206" s="180">
        <v>0</v>
      </c>
      <c r="AJ206" s="180">
        <v>0</v>
      </c>
      <c r="AK206" s="180">
        <v>0</v>
      </c>
      <c r="AL206" s="180">
        <v>0</v>
      </c>
      <c r="AM206" s="180">
        <v>0</v>
      </c>
      <c r="AN206" s="180">
        <v>0</v>
      </c>
      <c r="AO206" s="180">
        <v>0</v>
      </c>
      <c r="AP206" s="180">
        <v>0</v>
      </c>
      <c r="AQ206" s="180">
        <v>0</v>
      </c>
      <c r="AR206" s="180">
        <v>0</v>
      </c>
      <c r="AS206" s="180">
        <v>0</v>
      </c>
      <c r="AT206" s="180">
        <v>0</v>
      </c>
      <c r="AU206" s="180">
        <v>0</v>
      </c>
      <c r="AV206" s="180">
        <v>0</v>
      </c>
      <c r="AW206" s="180">
        <v>0</v>
      </c>
      <c r="AX206" s="180">
        <v>0</v>
      </c>
      <c r="AY206" s="90"/>
      <c r="AZ206" s="180">
        <v>0</v>
      </c>
      <c r="BA206" s="180">
        <v>0</v>
      </c>
      <c r="BB206" s="180">
        <v>0</v>
      </c>
      <c r="BC206" s="180">
        <v>0</v>
      </c>
      <c r="BD206" s="180">
        <v>0</v>
      </c>
      <c r="BE206" s="180">
        <v>0</v>
      </c>
      <c r="BF206" s="180">
        <v>0</v>
      </c>
      <c r="BG206" s="181"/>
      <c r="BH206" s="90"/>
      <c r="BI206" s="180">
        <v>0</v>
      </c>
      <c r="BJ206" s="180">
        <v>0</v>
      </c>
      <c r="BK206" s="180">
        <v>0</v>
      </c>
      <c r="BL206" s="90"/>
      <c r="BN206" s="90"/>
      <c r="BO206" s="112"/>
      <c r="BP206" s="112"/>
      <c r="BQ206" s="112"/>
      <c r="BR206" s="112"/>
      <c r="BS206" s="112"/>
      <c r="BT206" s="112"/>
      <c r="BU206" s="112"/>
      <c r="BV206" s="112"/>
      <c r="BW206" s="112"/>
      <c r="BX206" s="112"/>
      <c r="BY206" s="112"/>
      <c r="BZ206" s="112"/>
      <c r="CA206" s="112"/>
      <c r="CB206" s="112"/>
      <c r="CC206" s="112"/>
      <c r="CD206" s="112"/>
      <c r="CE206" s="112"/>
      <c r="CF206" s="178"/>
    </row>
    <row r="207" spans="2:84" ht="15" customHeight="1" x14ac:dyDescent="0.3">
      <c r="B207" s="90"/>
      <c r="C207" s="212">
        <f t="shared" si="5"/>
        <v>193</v>
      </c>
      <c r="D207" s="212"/>
      <c r="E207" s="212"/>
      <c r="F207" s="245"/>
      <c r="G207" s="212"/>
      <c r="H207" s="212"/>
      <c r="I207" s="212"/>
      <c r="J207" s="249"/>
      <c r="K207" s="249"/>
      <c r="L207" s="251"/>
      <c r="M207" s="245"/>
      <c r="N207" s="217"/>
      <c r="O207" s="212"/>
      <c r="P207" s="247"/>
      <c r="Q207" s="218"/>
      <c r="R207" s="109"/>
      <c r="S207" s="156"/>
      <c r="T207" s="156"/>
      <c r="U207" s="156"/>
      <c r="V207" s="153">
        <f t="shared" si="6"/>
        <v>0</v>
      </c>
      <c r="W207" s="90"/>
      <c r="Y207" s="180">
        <v>0</v>
      </c>
      <c r="Z207" s="180">
        <v>0</v>
      </c>
      <c r="AA207" s="180">
        <v>0</v>
      </c>
      <c r="AB207" s="180">
        <v>0</v>
      </c>
      <c r="AC207" s="180">
        <v>0</v>
      </c>
      <c r="AD207" s="180">
        <v>0</v>
      </c>
      <c r="AE207" s="180">
        <v>0</v>
      </c>
      <c r="AF207" s="180">
        <v>0</v>
      </c>
      <c r="AG207" s="180">
        <v>0</v>
      </c>
      <c r="AH207" s="180">
        <v>0</v>
      </c>
      <c r="AI207" s="180">
        <v>0</v>
      </c>
      <c r="AJ207" s="180">
        <v>0</v>
      </c>
      <c r="AK207" s="180">
        <v>0</v>
      </c>
      <c r="AL207" s="180">
        <v>0</v>
      </c>
      <c r="AM207" s="180">
        <v>0</v>
      </c>
      <c r="AN207" s="180">
        <v>0</v>
      </c>
      <c r="AO207" s="180">
        <v>0</v>
      </c>
      <c r="AP207" s="180">
        <v>0</v>
      </c>
      <c r="AQ207" s="180">
        <v>0</v>
      </c>
      <c r="AR207" s="180">
        <v>0</v>
      </c>
      <c r="AS207" s="180">
        <v>0</v>
      </c>
      <c r="AT207" s="180">
        <v>0</v>
      </c>
      <c r="AU207" s="180">
        <v>0</v>
      </c>
      <c r="AV207" s="180">
        <v>0</v>
      </c>
      <c r="AW207" s="180">
        <v>0</v>
      </c>
      <c r="AX207" s="180">
        <v>0</v>
      </c>
      <c r="AY207" s="90"/>
      <c r="AZ207" s="180">
        <v>0</v>
      </c>
      <c r="BA207" s="180">
        <v>0</v>
      </c>
      <c r="BB207" s="180">
        <v>0</v>
      </c>
      <c r="BC207" s="180">
        <v>0</v>
      </c>
      <c r="BD207" s="180">
        <v>0</v>
      </c>
      <c r="BE207" s="180">
        <v>0</v>
      </c>
      <c r="BF207" s="180">
        <v>0</v>
      </c>
      <c r="BG207" s="181"/>
      <c r="BH207" s="90"/>
      <c r="BI207" s="180">
        <v>0</v>
      </c>
      <c r="BJ207" s="180">
        <v>0</v>
      </c>
      <c r="BK207" s="180">
        <v>0</v>
      </c>
      <c r="BL207" s="90"/>
      <c r="BN207" s="90"/>
      <c r="BO207" s="112"/>
      <c r="BP207" s="112"/>
      <c r="BQ207" s="112"/>
      <c r="BR207" s="112"/>
      <c r="BS207" s="112"/>
      <c r="BT207" s="112"/>
      <c r="BU207" s="112"/>
      <c r="BV207" s="112"/>
      <c r="BW207" s="112"/>
      <c r="BX207" s="112"/>
      <c r="BY207" s="112"/>
      <c r="BZ207" s="112"/>
      <c r="CA207" s="112"/>
      <c r="CB207" s="112"/>
      <c r="CC207" s="112"/>
      <c r="CD207" s="112"/>
      <c r="CE207" s="112"/>
      <c r="CF207" s="178"/>
    </row>
    <row r="208" spans="2:84" ht="15" customHeight="1" x14ac:dyDescent="0.3">
      <c r="B208" s="90"/>
      <c r="C208" s="212">
        <f t="shared" si="5"/>
        <v>194</v>
      </c>
      <c r="D208" s="212"/>
      <c r="E208" s="212"/>
      <c r="F208" s="245"/>
      <c r="G208" s="212"/>
      <c r="H208" s="212"/>
      <c r="I208" s="212"/>
      <c r="J208" s="249"/>
      <c r="K208" s="249"/>
      <c r="L208" s="251"/>
      <c r="M208" s="245"/>
      <c r="N208" s="217"/>
      <c r="O208" s="212"/>
      <c r="P208" s="247"/>
      <c r="Q208" s="218"/>
      <c r="R208" s="109"/>
      <c r="S208" s="156"/>
      <c r="T208" s="156"/>
      <c r="U208" s="156"/>
      <c r="V208" s="153">
        <f t="shared" si="6"/>
        <v>0</v>
      </c>
      <c r="W208" s="90"/>
      <c r="Y208" s="180">
        <v>0</v>
      </c>
      <c r="Z208" s="180">
        <v>0</v>
      </c>
      <c r="AA208" s="180">
        <v>0</v>
      </c>
      <c r="AB208" s="180">
        <v>0</v>
      </c>
      <c r="AC208" s="180">
        <v>0</v>
      </c>
      <c r="AD208" s="180">
        <v>0</v>
      </c>
      <c r="AE208" s="180">
        <v>0</v>
      </c>
      <c r="AF208" s="180">
        <v>0</v>
      </c>
      <c r="AG208" s="180">
        <v>0</v>
      </c>
      <c r="AH208" s="180">
        <v>0</v>
      </c>
      <c r="AI208" s="180">
        <v>0</v>
      </c>
      <c r="AJ208" s="180">
        <v>0</v>
      </c>
      <c r="AK208" s="180">
        <v>0</v>
      </c>
      <c r="AL208" s="180">
        <v>0</v>
      </c>
      <c r="AM208" s="180">
        <v>0</v>
      </c>
      <c r="AN208" s="180">
        <v>0</v>
      </c>
      <c r="AO208" s="180">
        <v>0</v>
      </c>
      <c r="AP208" s="180">
        <v>0</v>
      </c>
      <c r="AQ208" s="180">
        <v>0</v>
      </c>
      <c r="AR208" s="180">
        <v>0</v>
      </c>
      <c r="AS208" s="180">
        <v>0</v>
      </c>
      <c r="AT208" s="180">
        <v>0</v>
      </c>
      <c r="AU208" s="180">
        <v>0</v>
      </c>
      <c r="AV208" s="180">
        <v>0</v>
      </c>
      <c r="AW208" s="180">
        <v>0</v>
      </c>
      <c r="AX208" s="180">
        <v>0</v>
      </c>
      <c r="AY208" s="90"/>
      <c r="AZ208" s="180">
        <v>0</v>
      </c>
      <c r="BA208" s="180">
        <v>0</v>
      </c>
      <c r="BB208" s="180">
        <v>0</v>
      </c>
      <c r="BC208" s="180">
        <v>0</v>
      </c>
      <c r="BD208" s="180">
        <v>0</v>
      </c>
      <c r="BE208" s="180">
        <v>0</v>
      </c>
      <c r="BF208" s="180">
        <v>0</v>
      </c>
      <c r="BG208" s="181"/>
      <c r="BH208" s="90"/>
      <c r="BI208" s="180">
        <v>0</v>
      </c>
      <c r="BJ208" s="180">
        <v>0</v>
      </c>
      <c r="BK208" s="180">
        <v>0</v>
      </c>
      <c r="BL208" s="90"/>
      <c r="BN208" s="90"/>
      <c r="BO208" s="112"/>
      <c r="BP208" s="112"/>
      <c r="BQ208" s="112"/>
      <c r="BR208" s="112"/>
      <c r="BS208" s="112"/>
      <c r="BT208" s="112"/>
      <c r="BU208" s="112"/>
      <c r="BV208" s="112"/>
      <c r="BW208" s="112"/>
      <c r="BX208" s="112"/>
      <c r="BY208" s="112"/>
      <c r="BZ208" s="112"/>
      <c r="CA208" s="112"/>
      <c r="CB208" s="112"/>
      <c r="CC208" s="112"/>
      <c r="CD208" s="112"/>
      <c r="CE208" s="112"/>
      <c r="CF208" s="178"/>
    </row>
    <row r="209" spans="2:84" ht="15" customHeight="1" x14ac:dyDescent="0.3">
      <c r="B209" s="90"/>
      <c r="C209" s="212">
        <f t="shared" ref="C209:C238" si="7">C208+1</f>
        <v>195</v>
      </c>
      <c r="D209" s="212"/>
      <c r="E209" s="212"/>
      <c r="F209" s="245"/>
      <c r="G209" s="212"/>
      <c r="H209" s="212"/>
      <c r="I209" s="212"/>
      <c r="J209" s="249"/>
      <c r="K209" s="249"/>
      <c r="L209" s="251"/>
      <c r="M209" s="245"/>
      <c r="N209" s="217"/>
      <c r="O209" s="212"/>
      <c r="P209" s="247"/>
      <c r="Q209" s="218"/>
      <c r="R209" s="109"/>
      <c r="S209" s="156"/>
      <c r="T209" s="156"/>
      <c r="U209" s="156"/>
      <c r="V209" s="153">
        <f t="shared" si="6"/>
        <v>0</v>
      </c>
      <c r="W209" s="90"/>
      <c r="Y209" s="180">
        <v>0</v>
      </c>
      <c r="Z209" s="180">
        <v>0</v>
      </c>
      <c r="AA209" s="180">
        <v>0</v>
      </c>
      <c r="AB209" s="180">
        <v>0</v>
      </c>
      <c r="AC209" s="180">
        <v>0</v>
      </c>
      <c r="AD209" s="180">
        <v>0</v>
      </c>
      <c r="AE209" s="180">
        <v>0</v>
      </c>
      <c r="AF209" s="180">
        <v>0</v>
      </c>
      <c r="AG209" s="180">
        <v>0</v>
      </c>
      <c r="AH209" s="180">
        <v>0</v>
      </c>
      <c r="AI209" s="180">
        <v>0</v>
      </c>
      <c r="AJ209" s="180">
        <v>0</v>
      </c>
      <c r="AK209" s="180">
        <v>0</v>
      </c>
      <c r="AL209" s="180">
        <v>0</v>
      </c>
      <c r="AM209" s="180">
        <v>0</v>
      </c>
      <c r="AN209" s="180">
        <v>0</v>
      </c>
      <c r="AO209" s="180">
        <v>0</v>
      </c>
      <c r="AP209" s="180">
        <v>0</v>
      </c>
      <c r="AQ209" s="180">
        <v>0</v>
      </c>
      <c r="AR209" s="180">
        <v>0</v>
      </c>
      <c r="AS209" s="180">
        <v>0</v>
      </c>
      <c r="AT209" s="180">
        <v>0</v>
      </c>
      <c r="AU209" s="180">
        <v>0</v>
      </c>
      <c r="AV209" s="180">
        <v>0</v>
      </c>
      <c r="AW209" s="180">
        <v>0</v>
      </c>
      <c r="AX209" s="180">
        <v>0</v>
      </c>
      <c r="AY209" s="90"/>
      <c r="AZ209" s="180">
        <v>0</v>
      </c>
      <c r="BA209" s="180">
        <v>0</v>
      </c>
      <c r="BB209" s="180">
        <v>0</v>
      </c>
      <c r="BC209" s="180">
        <v>0</v>
      </c>
      <c r="BD209" s="180">
        <v>0</v>
      </c>
      <c r="BE209" s="180">
        <v>0</v>
      </c>
      <c r="BF209" s="180">
        <v>0</v>
      </c>
      <c r="BG209" s="181"/>
      <c r="BH209" s="90"/>
      <c r="BI209" s="180">
        <v>0</v>
      </c>
      <c r="BJ209" s="180">
        <v>0</v>
      </c>
      <c r="BK209" s="180">
        <v>0</v>
      </c>
      <c r="BL209" s="90"/>
      <c r="BN209" s="90"/>
      <c r="BO209" s="112"/>
      <c r="BP209" s="112"/>
      <c r="BQ209" s="112"/>
      <c r="BR209" s="112"/>
      <c r="BS209" s="112"/>
      <c r="BT209" s="112"/>
      <c r="BU209" s="112"/>
      <c r="BV209" s="112"/>
      <c r="BW209" s="112"/>
      <c r="BX209" s="112"/>
      <c r="BY209" s="112"/>
      <c r="BZ209" s="112"/>
      <c r="CA209" s="112"/>
      <c r="CB209" s="112"/>
      <c r="CC209" s="112"/>
      <c r="CD209" s="112"/>
      <c r="CE209" s="112"/>
      <c r="CF209" s="178"/>
    </row>
    <row r="210" spans="2:84" ht="15" customHeight="1" x14ac:dyDescent="0.3">
      <c r="B210" s="90"/>
      <c r="C210" s="212">
        <f t="shared" si="7"/>
        <v>196</v>
      </c>
      <c r="D210" s="212"/>
      <c r="E210" s="212"/>
      <c r="F210" s="245"/>
      <c r="G210" s="212"/>
      <c r="H210" s="212"/>
      <c r="I210" s="212"/>
      <c r="J210" s="249"/>
      <c r="K210" s="249"/>
      <c r="L210" s="251"/>
      <c r="M210" s="245"/>
      <c r="N210" s="217"/>
      <c r="O210" s="212"/>
      <c r="P210" s="247"/>
      <c r="Q210" s="218"/>
      <c r="R210" s="109"/>
      <c r="S210" s="156"/>
      <c r="T210" s="156"/>
      <c r="U210" s="156"/>
      <c r="V210" s="153">
        <f t="shared" si="6"/>
        <v>0</v>
      </c>
      <c r="W210" s="90"/>
      <c r="Y210" s="180">
        <v>0</v>
      </c>
      <c r="Z210" s="180">
        <v>0</v>
      </c>
      <c r="AA210" s="180">
        <v>0</v>
      </c>
      <c r="AB210" s="180">
        <v>0</v>
      </c>
      <c r="AC210" s="180">
        <v>0</v>
      </c>
      <c r="AD210" s="180">
        <v>0</v>
      </c>
      <c r="AE210" s="180">
        <v>0</v>
      </c>
      <c r="AF210" s="180">
        <v>0</v>
      </c>
      <c r="AG210" s="180">
        <v>0</v>
      </c>
      <c r="AH210" s="180">
        <v>0</v>
      </c>
      <c r="AI210" s="180">
        <v>0</v>
      </c>
      <c r="AJ210" s="180">
        <v>0</v>
      </c>
      <c r="AK210" s="180">
        <v>0</v>
      </c>
      <c r="AL210" s="180">
        <v>0</v>
      </c>
      <c r="AM210" s="180">
        <v>0</v>
      </c>
      <c r="AN210" s="180">
        <v>0</v>
      </c>
      <c r="AO210" s="180">
        <v>0</v>
      </c>
      <c r="AP210" s="180">
        <v>0</v>
      </c>
      <c r="AQ210" s="180">
        <v>0</v>
      </c>
      <c r="AR210" s="180">
        <v>0</v>
      </c>
      <c r="AS210" s="180">
        <v>0</v>
      </c>
      <c r="AT210" s="180">
        <v>0</v>
      </c>
      <c r="AU210" s="180">
        <v>0</v>
      </c>
      <c r="AV210" s="180">
        <v>0</v>
      </c>
      <c r="AW210" s="180">
        <v>0</v>
      </c>
      <c r="AX210" s="180">
        <v>0</v>
      </c>
      <c r="AY210" s="90"/>
      <c r="AZ210" s="180">
        <v>0</v>
      </c>
      <c r="BA210" s="180">
        <v>0</v>
      </c>
      <c r="BB210" s="180">
        <v>0</v>
      </c>
      <c r="BC210" s="180">
        <v>0</v>
      </c>
      <c r="BD210" s="180">
        <v>0</v>
      </c>
      <c r="BE210" s="180">
        <v>0</v>
      </c>
      <c r="BF210" s="180">
        <v>0</v>
      </c>
      <c r="BG210" s="181"/>
      <c r="BH210" s="90"/>
      <c r="BI210" s="180">
        <v>0</v>
      </c>
      <c r="BJ210" s="180">
        <v>0</v>
      </c>
      <c r="BK210" s="180">
        <v>0</v>
      </c>
      <c r="BL210" s="90"/>
      <c r="BN210" s="90"/>
      <c r="BO210" s="112"/>
      <c r="BP210" s="112"/>
      <c r="BQ210" s="112"/>
      <c r="BR210" s="112"/>
      <c r="BS210" s="112"/>
      <c r="BT210" s="112"/>
      <c r="BU210" s="112"/>
      <c r="BV210" s="112"/>
      <c r="BW210" s="112"/>
      <c r="BX210" s="112"/>
      <c r="BY210" s="112"/>
      <c r="BZ210" s="112"/>
      <c r="CA210" s="112"/>
      <c r="CB210" s="112"/>
      <c r="CC210" s="112"/>
      <c r="CD210" s="112"/>
      <c r="CE210" s="112"/>
      <c r="CF210" s="178"/>
    </row>
    <row r="211" spans="2:84" ht="15" customHeight="1" x14ac:dyDescent="0.3">
      <c r="B211" s="90"/>
      <c r="C211" s="212">
        <f t="shared" si="7"/>
        <v>197</v>
      </c>
      <c r="D211" s="212"/>
      <c r="E211" s="212"/>
      <c r="F211" s="245"/>
      <c r="G211" s="212"/>
      <c r="H211" s="212"/>
      <c r="I211" s="212"/>
      <c r="J211" s="249"/>
      <c r="K211" s="249"/>
      <c r="L211" s="251"/>
      <c r="M211" s="245"/>
      <c r="N211" s="217"/>
      <c r="O211" s="212"/>
      <c r="P211" s="247"/>
      <c r="Q211" s="218"/>
      <c r="R211" s="109"/>
      <c r="S211" s="156"/>
      <c r="T211" s="156"/>
      <c r="U211" s="156"/>
      <c r="V211" s="153">
        <f t="shared" si="6"/>
        <v>0</v>
      </c>
      <c r="W211" s="90"/>
      <c r="Y211" s="180">
        <v>0</v>
      </c>
      <c r="Z211" s="180">
        <v>0</v>
      </c>
      <c r="AA211" s="180">
        <v>0</v>
      </c>
      <c r="AB211" s="180">
        <v>0</v>
      </c>
      <c r="AC211" s="180">
        <v>0</v>
      </c>
      <c r="AD211" s="180">
        <v>0</v>
      </c>
      <c r="AE211" s="180">
        <v>0</v>
      </c>
      <c r="AF211" s="180">
        <v>0</v>
      </c>
      <c r="AG211" s="180">
        <v>0</v>
      </c>
      <c r="AH211" s="180">
        <v>0</v>
      </c>
      <c r="AI211" s="180">
        <v>0</v>
      </c>
      <c r="AJ211" s="180">
        <v>0</v>
      </c>
      <c r="AK211" s="180">
        <v>0</v>
      </c>
      <c r="AL211" s="180">
        <v>0</v>
      </c>
      <c r="AM211" s="180">
        <v>0</v>
      </c>
      <c r="AN211" s="180">
        <v>0</v>
      </c>
      <c r="AO211" s="180">
        <v>0</v>
      </c>
      <c r="AP211" s="180">
        <v>0</v>
      </c>
      <c r="AQ211" s="180">
        <v>0</v>
      </c>
      <c r="AR211" s="180">
        <v>0</v>
      </c>
      <c r="AS211" s="180">
        <v>0</v>
      </c>
      <c r="AT211" s="180">
        <v>0</v>
      </c>
      <c r="AU211" s="180">
        <v>0</v>
      </c>
      <c r="AV211" s="180">
        <v>0</v>
      </c>
      <c r="AW211" s="180">
        <v>0</v>
      </c>
      <c r="AX211" s="180">
        <v>0</v>
      </c>
      <c r="AY211" s="90"/>
      <c r="AZ211" s="180">
        <v>0</v>
      </c>
      <c r="BA211" s="180">
        <v>0</v>
      </c>
      <c r="BB211" s="180">
        <v>0</v>
      </c>
      <c r="BC211" s="180">
        <v>0</v>
      </c>
      <c r="BD211" s="180">
        <v>0</v>
      </c>
      <c r="BE211" s="180">
        <v>0</v>
      </c>
      <c r="BF211" s="180">
        <v>0</v>
      </c>
      <c r="BG211" s="181"/>
      <c r="BH211" s="90"/>
      <c r="BI211" s="180">
        <v>0</v>
      </c>
      <c r="BJ211" s="180">
        <v>0</v>
      </c>
      <c r="BK211" s="180">
        <v>0</v>
      </c>
      <c r="BL211" s="90"/>
      <c r="BN211" s="90"/>
      <c r="BO211" s="112"/>
      <c r="BP211" s="112"/>
      <c r="BQ211" s="112"/>
      <c r="BR211" s="112"/>
      <c r="BS211" s="112"/>
      <c r="BT211" s="112"/>
      <c r="BU211" s="112"/>
      <c r="BV211" s="112"/>
      <c r="BW211" s="112"/>
      <c r="BX211" s="112"/>
      <c r="BY211" s="112"/>
      <c r="BZ211" s="112"/>
      <c r="CA211" s="112"/>
      <c r="CB211" s="112"/>
      <c r="CC211" s="112"/>
      <c r="CD211" s="112"/>
      <c r="CE211" s="112"/>
      <c r="CF211" s="178"/>
    </row>
    <row r="212" spans="2:84" ht="15" customHeight="1" x14ac:dyDescent="0.3">
      <c r="B212" s="90"/>
      <c r="C212" s="212">
        <f t="shared" si="7"/>
        <v>198</v>
      </c>
      <c r="D212" s="212"/>
      <c r="E212" s="212"/>
      <c r="F212" s="245"/>
      <c r="G212" s="212"/>
      <c r="H212" s="212"/>
      <c r="I212" s="212"/>
      <c r="J212" s="249"/>
      <c r="K212" s="249"/>
      <c r="L212" s="251"/>
      <c r="M212" s="245"/>
      <c r="N212" s="217"/>
      <c r="O212" s="212"/>
      <c r="P212" s="247"/>
      <c r="Q212" s="218"/>
      <c r="R212" s="109"/>
      <c r="S212" s="156"/>
      <c r="T212" s="156"/>
      <c r="U212" s="156"/>
      <c r="V212" s="153">
        <f t="shared" si="6"/>
        <v>0</v>
      </c>
      <c r="W212" s="90"/>
      <c r="Y212" s="180">
        <v>0</v>
      </c>
      <c r="Z212" s="180">
        <v>0</v>
      </c>
      <c r="AA212" s="180">
        <v>0</v>
      </c>
      <c r="AB212" s="180">
        <v>0</v>
      </c>
      <c r="AC212" s="180">
        <v>0</v>
      </c>
      <c r="AD212" s="180">
        <v>0</v>
      </c>
      <c r="AE212" s="180">
        <v>0</v>
      </c>
      <c r="AF212" s="180">
        <v>0</v>
      </c>
      <c r="AG212" s="180">
        <v>0</v>
      </c>
      <c r="AH212" s="180">
        <v>0</v>
      </c>
      <c r="AI212" s="180">
        <v>0</v>
      </c>
      <c r="AJ212" s="180">
        <v>0</v>
      </c>
      <c r="AK212" s="180">
        <v>0</v>
      </c>
      <c r="AL212" s="180">
        <v>0</v>
      </c>
      <c r="AM212" s="180">
        <v>0</v>
      </c>
      <c r="AN212" s="180">
        <v>0</v>
      </c>
      <c r="AO212" s="180">
        <v>0</v>
      </c>
      <c r="AP212" s="180">
        <v>0</v>
      </c>
      <c r="AQ212" s="180">
        <v>0</v>
      </c>
      <c r="AR212" s="180">
        <v>0</v>
      </c>
      <c r="AS212" s="180">
        <v>0</v>
      </c>
      <c r="AT212" s="180">
        <v>0</v>
      </c>
      <c r="AU212" s="180">
        <v>0</v>
      </c>
      <c r="AV212" s="180">
        <v>0</v>
      </c>
      <c r="AW212" s="180">
        <v>0</v>
      </c>
      <c r="AX212" s="180">
        <v>0</v>
      </c>
      <c r="AY212" s="90"/>
      <c r="AZ212" s="180">
        <v>0</v>
      </c>
      <c r="BA212" s="180">
        <v>0</v>
      </c>
      <c r="BB212" s="180">
        <v>0</v>
      </c>
      <c r="BC212" s="180">
        <v>0</v>
      </c>
      <c r="BD212" s="180">
        <v>0</v>
      </c>
      <c r="BE212" s="180">
        <v>0</v>
      </c>
      <c r="BF212" s="180">
        <v>0</v>
      </c>
      <c r="BG212" s="181"/>
      <c r="BH212" s="90"/>
      <c r="BI212" s="180">
        <v>0</v>
      </c>
      <c r="BJ212" s="180">
        <v>0</v>
      </c>
      <c r="BK212" s="180">
        <v>0</v>
      </c>
      <c r="BL212" s="90"/>
      <c r="BN212" s="90"/>
      <c r="BO212" s="112"/>
      <c r="BP212" s="112"/>
      <c r="BQ212" s="112"/>
      <c r="BR212" s="112"/>
      <c r="BS212" s="112"/>
      <c r="BT212" s="112"/>
      <c r="BU212" s="112"/>
      <c r="BV212" s="112"/>
      <c r="BW212" s="112"/>
      <c r="BX212" s="112"/>
      <c r="BY212" s="112"/>
      <c r="BZ212" s="112"/>
      <c r="CA212" s="112"/>
      <c r="CB212" s="112"/>
      <c r="CC212" s="112"/>
      <c r="CD212" s="112"/>
      <c r="CE212" s="112"/>
      <c r="CF212" s="178"/>
    </row>
    <row r="213" spans="2:84" ht="15" customHeight="1" x14ac:dyDescent="0.3">
      <c r="B213" s="90"/>
      <c r="C213" s="212">
        <f t="shared" si="7"/>
        <v>199</v>
      </c>
      <c r="D213" s="212"/>
      <c r="E213" s="212"/>
      <c r="F213" s="245"/>
      <c r="G213" s="212"/>
      <c r="H213" s="212"/>
      <c r="I213" s="212"/>
      <c r="J213" s="249"/>
      <c r="K213" s="249"/>
      <c r="L213" s="251"/>
      <c r="M213" s="245"/>
      <c r="N213" s="217"/>
      <c r="O213" s="212"/>
      <c r="P213" s="218"/>
      <c r="Q213" s="218"/>
      <c r="R213" s="109"/>
      <c r="S213" s="156"/>
      <c r="T213" s="156"/>
      <c r="U213" s="156"/>
      <c r="V213" s="153">
        <f t="shared" si="6"/>
        <v>0</v>
      </c>
      <c r="W213" s="90"/>
      <c r="Y213" s="180">
        <v>0</v>
      </c>
      <c r="Z213" s="180">
        <v>0</v>
      </c>
      <c r="AA213" s="180">
        <v>0</v>
      </c>
      <c r="AB213" s="180">
        <v>0</v>
      </c>
      <c r="AC213" s="180">
        <v>0</v>
      </c>
      <c r="AD213" s="180">
        <v>0</v>
      </c>
      <c r="AE213" s="180">
        <v>0</v>
      </c>
      <c r="AF213" s="180">
        <v>0</v>
      </c>
      <c r="AG213" s="180">
        <v>0</v>
      </c>
      <c r="AH213" s="180">
        <v>0</v>
      </c>
      <c r="AI213" s="180">
        <v>0</v>
      </c>
      <c r="AJ213" s="180">
        <v>0</v>
      </c>
      <c r="AK213" s="180">
        <v>0</v>
      </c>
      <c r="AL213" s="180">
        <v>0</v>
      </c>
      <c r="AM213" s="180">
        <v>0</v>
      </c>
      <c r="AN213" s="180">
        <v>0</v>
      </c>
      <c r="AO213" s="180">
        <v>0</v>
      </c>
      <c r="AP213" s="180">
        <v>0</v>
      </c>
      <c r="AQ213" s="180">
        <v>0</v>
      </c>
      <c r="AR213" s="180">
        <v>0</v>
      </c>
      <c r="AS213" s="180">
        <v>0</v>
      </c>
      <c r="AT213" s="180">
        <v>0</v>
      </c>
      <c r="AU213" s="180">
        <v>0</v>
      </c>
      <c r="AV213" s="180">
        <v>0</v>
      </c>
      <c r="AW213" s="180">
        <v>0</v>
      </c>
      <c r="AX213" s="180">
        <v>0</v>
      </c>
      <c r="AY213" s="90"/>
      <c r="AZ213" s="180">
        <v>0</v>
      </c>
      <c r="BA213" s="180">
        <v>0</v>
      </c>
      <c r="BB213" s="180">
        <v>0</v>
      </c>
      <c r="BC213" s="180">
        <v>0</v>
      </c>
      <c r="BD213" s="180">
        <v>0</v>
      </c>
      <c r="BE213" s="180">
        <v>0</v>
      </c>
      <c r="BF213" s="180">
        <v>0</v>
      </c>
      <c r="BG213" s="181"/>
      <c r="BH213" s="90"/>
      <c r="BI213" s="180">
        <v>0</v>
      </c>
      <c r="BJ213" s="180">
        <v>0</v>
      </c>
      <c r="BK213" s="180">
        <v>0</v>
      </c>
      <c r="BL213" s="90"/>
      <c r="BN213" s="90"/>
      <c r="BO213" s="112"/>
      <c r="BP213" s="112"/>
      <c r="BQ213" s="112"/>
      <c r="BR213" s="112"/>
      <c r="BS213" s="112"/>
      <c r="BT213" s="112"/>
      <c r="BU213" s="112"/>
      <c r="BV213" s="112"/>
      <c r="BW213" s="112"/>
      <c r="BX213" s="112"/>
      <c r="BY213" s="112"/>
      <c r="BZ213" s="112"/>
      <c r="CA213" s="112"/>
      <c r="CB213" s="112"/>
      <c r="CC213" s="112"/>
      <c r="CD213" s="112"/>
      <c r="CE213" s="112"/>
      <c r="CF213" s="178"/>
    </row>
    <row r="214" spans="2:84" ht="15" customHeight="1" x14ac:dyDescent="0.3">
      <c r="B214" s="90"/>
      <c r="C214" s="212">
        <f t="shared" si="7"/>
        <v>200</v>
      </c>
      <c r="D214" s="212"/>
      <c r="E214" s="212"/>
      <c r="F214" s="245"/>
      <c r="G214" s="212"/>
      <c r="H214" s="212"/>
      <c r="I214" s="212"/>
      <c r="J214" s="249"/>
      <c r="K214" s="249"/>
      <c r="L214" s="251"/>
      <c r="M214" s="245"/>
      <c r="N214" s="217"/>
      <c r="O214" s="212"/>
      <c r="P214" s="247"/>
      <c r="Q214" s="218"/>
      <c r="R214" s="109"/>
      <c r="S214" s="156"/>
      <c r="T214" s="156"/>
      <c r="U214" s="156"/>
      <c r="V214" s="153">
        <f t="shared" si="6"/>
        <v>0</v>
      </c>
      <c r="W214" s="90"/>
      <c r="Y214" s="180">
        <v>0</v>
      </c>
      <c r="Z214" s="180">
        <v>0</v>
      </c>
      <c r="AA214" s="180">
        <v>0</v>
      </c>
      <c r="AB214" s="180">
        <v>0</v>
      </c>
      <c r="AC214" s="180">
        <v>0</v>
      </c>
      <c r="AD214" s="180">
        <v>0</v>
      </c>
      <c r="AE214" s="180">
        <v>0</v>
      </c>
      <c r="AF214" s="180">
        <v>0</v>
      </c>
      <c r="AG214" s="180">
        <v>0</v>
      </c>
      <c r="AH214" s="180">
        <v>0</v>
      </c>
      <c r="AI214" s="180">
        <v>0</v>
      </c>
      <c r="AJ214" s="180">
        <v>0</v>
      </c>
      <c r="AK214" s="180">
        <v>0</v>
      </c>
      <c r="AL214" s="180">
        <v>0</v>
      </c>
      <c r="AM214" s="180">
        <v>0</v>
      </c>
      <c r="AN214" s="180">
        <v>0</v>
      </c>
      <c r="AO214" s="180">
        <v>0</v>
      </c>
      <c r="AP214" s="180">
        <v>0</v>
      </c>
      <c r="AQ214" s="180">
        <v>0</v>
      </c>
      <c r="AR214" s="180">
        <v>0</v>
      </c>
      <c r="AS214" s="180">
        <v>0</v>
      </c>
      <c r="AT214" s="180">
        <v>0</v>
      </c>
      <c r="AU214" s="180">
        <v>0</v>
      </c>
      <c r="AV214" s="180">
        <v>0</v>
      </c>
      <c r="AW214" s="180">
        <v>0</v>
      </c>
      <c r="AX214" s="180">
        <v>0</v>
      </c>
      <c r="AY214" s="90"/>
      <c r="AZ214" s="180">
        <v>0</v>
      </c>
      <c r="BA214" s="180">
        <v>0</v>
      </c>
      <c r="BB214" s="180">
        <v>0</v>
      </c>
      <c r="BC214" s="180">
        <v>0</v>
      </c>
      <c r="BD214" s="180">
        <v>0</v>
      </c>
      <c r="BE214" s="180">
        <v>0</v>
      </c>
      <c r="BF214" s="180">
        <v>0</v>
      </c>
      <c r="BG214" s="181"/>
      <c r="BH214" s="90"/>
      <c r="BI214" s="180">
        <v>0</v>
      </c>
      <c r="BJ214" s="180">
        <v>0</v>
      </c>
      <c r="BK214" s="180">
        <v>0</v>
      </c>
      <c r="BL214" s="90"/>
      <c r="BN214" s="90"/>
      <c r="BO214" s="112"/>
      <c r="BP214" s="112"/>
      <c r="BQ214" s="112"/>
      <c r="BR214" s="112"/>
      <c r="BS214" s="112"/>
      <c r="BT214" s="112"/>
      <c r="BU214" s="112"/>
      <c r="BV214" s="112"/>
      <c r="BW214" s="112"/>
      <c r="BX214" s="112"/>
      <c r="BY214" s="112"/>
      <c r="BZ214" s="112"/>
      <c r="CA214" s="112"/>
      <c r="CB214" s="112"/>
      <c r="CC214" s="112"/>
      <c r="CD214" s="112"/>
      <c r="CE214" s="112"/>
      <c r="CF214" s="178"/>
    </row>
    <row r="215" spans="2:84" ht="15" customHeight="1" x14ac:dyDescent="0.3">
      <c r="B215" s="90"/>
      <c r="C215" s="212">
        <f t="shared" si="7"/>
        <v>201</v>
      </c>
      <c r="D215" s="212"/>
      <c r="E215" s="212"/>
      <c r="F215" s="245"/>
      <c r="G215" s="212"/>
      <c r="H215" s="212"/>
      <c r="I215" s="212"/>
      <c r="J215" s="249"/>
      <c r="K215" s="249"/>
      <c r="L215" s="251"/>
      <c r="M215" s="245"/>
      <c r="N215" s="217"/>
      <c r="O215" s="212"/>
      <c r="P215" s="247"/>
      <c r="Q215" s="218"/>
      <c r="R215" s="109"/>
      <c r="S215" s="156"/>
      <c r="T215" s="156"/>
      <c r="U215" s="156"/>
      <c r="V215" s="153">
        <f t="shared" si="6"/>
        <v>0</v>
      </c>
      <c r="W215" s="90"/>
      <c r="Y215" s="180">
        <v>0</v>
      </c>
      <c r="Z215" s="180">
        <v>0</v>
      </c>
      <c r="AA215" s="180">
        <v>0</v>
      </c>
      <c r="AB215" s="180">
        <v>0</v>
      </c>
      <c r="AC215" s="180">
        <v>0</v>
      </c>
      <c r="AD215" s="180">
        <v>0</v>
      </c>
      <c r="AE215" s="180">
        <v>0</v>
      </c>
      <c r="AF215" s="180">
        <v>0</v>
      </c>
      <c r="AG215" s="180">
        <v>0</v>
      </c>
      <c r="AH215" s="180">
        <v>0</v>
      </c>
      <c r="AI215" s="180">
        <v>0</v>
      </c>
      <c r="AJ215" s="180">
        <v>0</v>
      </c>
      <c r="AK215" s="180">
        <v>0</v>
      </c>
      <c r="AL215" s="180">
        <v>0</v>
      </c>
      <c r="AM215" s="180">
        <v>0</v>
      </c>
      <c r="AN215" s="180">
        <v>0</v>
      </c>
      <c r="AO215" s="180">
        <v>0</v>
      </c>
      <c r="AP215" s="180">
        <v>0</v>
      </c>
      <c r="AQ215" s="180">
        <v>0</v>
      </c>
      <c r="AR215" s="180">
        <v>0</v>
      </c>
      <c r="AS215" s="180">
        <v>0</v>
      </c>
      <c r="AT215" s="180">
        <v>0</v>
      </c>
      <c r="AU215" s="180">
        <v>0</v>
      </c>
      <c r="AV215" s="180">
        <v>0</v>
      </c>
      <c r="AW215" s="180">
        <v>0</v>
      </c>
      <c r="AX215" s="180">
        <v>0</v>
      </c>
      <c r="AY215" s="90"/>
      <c r="AZ215" s="180">
        <v>0</v>
      </c>
      <c r="BA215" s="180">
        <v>0</v>
      </c>
      <c r="BB215" s="180">
        <v>0</v>
      </c>
      <c r="BC215" s="180">
        <v>0</v>
      </c>
      <c r="BD215" s="180">
        <v>0</v>
      </c>
      <c r="BE215" s="180">
        <v>0</v>
      </c>
      <c r="BF215" s="180">
        <v>0</v>
      </c>
      <c r="BG215" s="181"/>
      <c r="BH215" s="90"/>
      <c r="BI215" s="180">
        <v>0</v>
      </c>
      <c r="BJ215" s="180">
        <v>0</v>
      </c>
      <c r="BK215" s="180">
        <v>0</v>
      </c>
      <c r="BL215" s="90"/>
      <c r="BN215" s="90"/>
      <c r="BO215" s="112"/>
      <c r="BP215" s="112"/>
      <c r="BQ215" s="112"/>
      <c r="BR215" s="112"/>
      <c r="BS215" s="112"/>
      <c r="BT215" s="112"/>
      <c r="BU215" s="112"/>
      <c r="BV215" s="112"/>
      <c r="BW215" s="112"/>
      <c r="BX215" s="112"/>
      <c r="BY215" s="112"/>
      <c r="BZ215" s="112"/>
      <c r="CA215" s="112"/>
      <c r="CB215" s="112"/>
      <c r="CC215" s="112"/>
      <c r="CD215" s="112"/>
      <c r="CE215" s="112"/>
      <c r="CF215" s="178"/>
    </row>
    <row r="216" spans="2:84" ht="15" customHeight="1" x14ac:dyDescent="0.3">
      <c r="B216" s="90"/>
      <c r="C216" s="212">
        <f t="shared" si="7"/>
        <v>202</v>
      </c>
      <c r="D216" s="212"/>
      <c r="E216" s="212"/>
      <c r="F216" s="245"/>
      <c r="G216" s="212"/>
      <c r="H216" s="212"/>
      <c r="I216" s="212"/>
      <c r="J216" s="249"/>
      <c r="K216" s="249"/>
      <c r="L216" s="251"/>
      <c r="M216" s="245"/>
      <c r="N216" s="217"/>
      <c r="O216" s="212"/>
      <c r="P216" s="247"/>
      <c r="Q216" s="218"/>
      <c r="R216" s="109"/>
      <c r="S216" s="156"/>
      <c r="T216" s="156"/>
      <c r="U216" s="156"/>
      <c r="V216" s="153">
        <f t="shared" si="6"/>
        <v>0</v>
      </c>
      <c r="W216" s="90"/>
      <c r="Y216" s="180">
        <v>0</v>
      </c>
      <c r="Z216" s="180">
        <v>0</v>
      </c>
      <c r="AA216" s="180">
        <v>0</v>
      </c>
      <c r="AB216" s="180">
        <v>0</v>
      </c>
      <c r="AC216" s="180">
        <v>0</v>
      </c>
      <c r="AD216" s="180">
        <v>0</v>
      </c>
      <c r="AE216" s="180">
        <v>0</v>
      </c>
      <c r="AF216" s="180">
        <v>0</v>
      </c>
      <c r="AG216" s="180">
        <v>0</v>
      </c>
      <c r="AH216" s="180">
        <v>0</v>
      </c>
      <c r="AI216" s="180">
        <v>0</v>
      </c>
      <c r="AJ216" s="180">
        <v>0</v>
      </c>
      <c r="AK216" s="180">
        <v>0</v>
      </c>
      <c r="AL216" s="180">
        <v>0</v>
      </c>
      <c r="AM216" s="180">
        <v>0</v>
      </c>
      <c r="AN216" s="180">
        <v>0</v>
      </c>
      <c r="AO216" s="180">
        <v>0</v>
      </c>
      <c r="AP216" s="180">
        <v>0</v>
      </c>
      <c r="AQ216" s="180">
        <v>0</v>
      </c>
      <c r="AR216" s="180">
        <v>0</v>
      </c>
      <c r="AS216" s="180">
        <v>0</v>
      </c>
      <c r="AT216" s="180">
        <v>0</v>
      </c>
      <c r="AU216" s="180">
        <v>0</v>
      </c>
      <c r="AV216" s="180">
        <v>0</v>
      </c>
      <c r="AW216" s="180">
        <v>0</v>
      </c>
      <c r="AX216" s="180">
        <v>0</v>
      </c>
      <c r="AY216" s="90"/>
      <c r="AZ216" s="180">
        <v>0</v>
      </c>
      <c r="BA216" s="180">
        <v>0</v>
      </c>
      <c r="BB216" s="180">
        <v>0</v>
      </c>
      <c r="BC216" s="180">
        <v>0</v>
      </c>
      <c r="BD216" s="180">
        <v>0</v>
      </c>
      <c r="BE216" s="180">
        <v>0</v>
      </c>
      <c r="BF216" s="180">
        <v>0</v>
      </c>
      <c r="BG216" s="181"/>
      <c r="BH216" s="90"/>
      <c r="BI216" s="180">
        <v>0</v>
      </c>
      <c r="BJ216" s="180">
        <v>0</v>
      </c>
      <c r="BK216" s="180">
        <v>0</v>
      </c>
      <c r="BL216" s="90"/>
      <c r="BN216" s="90"/>
      <c r="BO216" s="112"/>
      <c r="BP216" s="112"/>
      <c r="BQ216" s="112"/>
      <c r="BR216" s="112"/>
      <c r="BS216" s="112"/>
      <c r="BT216" s="112"/>
      <c r="BU216" s="112"/>
      <c r="BV216" s="112"/>
      <c r="BW216" s="112"/>
      <c r="BX216" s="112"/>
      <c r="BY216" s="112"/>
      <c r="BZ216" s="112"/>
      <c r="CA216" s="112"/>
      <c r="CB216" s="112"/>
      <c r="CC216" s="112"/>
      <c r="CD216" s="112"/>
      <c r="CE216" s="112"/>
      <c r="CF216" s="178"/>
    </row>
    <row r="217" spans="2:84" ht="15" customHeight="1" x14ac:dyDescent="0.3">
      <c r="B217" s="90"/>
      <c r="C217" s="212">
        <f t="shared" si="7"/>
        <v>203</v>
      </c>
      <c r="D217" s="212"/>
      <c r="E217" s="212"/>
      <c r="F217" s="245"/>
      <c r="G217" s="212"/>
      <c r="H217" s="212"/>
      <c r="I217" s="212"/>
      <c r="J217" s="249"/>
      <c r="K217" s="249"/>
      <c r="L217" s="251"/>
      <c r="M217" s="245"/>
      <c r="N217" s="217"/>
      <c r="O217" s="212"/>
      <c r="P217" s="247"/>
      <c r="Q217" s="218"/>
      <c r="R217" s="109"/>
      <c r="S217" s="156"/>
      <c r="T217" s="156"/>
      <c r="U217" s="156"/>
      <c r="V217" s="153">
        <f t="shared" si="6"/>
        <v>0</v>
      </c>
      <c r="W217" s="90"/>
      <c r="Y217" s="180">
        <v>0</v>
      </c>
      <c r="Z217" s="180">
        <v>0</v>
      </c>
      <c r="AA217" s="180">
        <v>0</v>
      </c>
      <c r="AB217" s="180">
        <v>0</v>
      </c>
      <c r="AC217" s="180">
        <v>0</v>
      </c>
      <c r="AD217" s="180">
        <v>0</v>
      </c>
      <c r="AE217" s="180">
        <v>0</v>
      </c>
      <c r="AF217" s="180">
        <v>0</v>
      </c>
      <c r="AG217" s="180">
        <v>0</v>
      </c>
      <c r="AH217" s="180">
        <v>0</v>
      </c>
      <c r="AI217" s="180">
        <v>0</v>
      </c>
      <c r="AJ217" s="180">
        <v>0</v>
      </c>
      <c r="AK217" s="180">
        <v>0</v>
      </c>
      <c r="AL217" s="180">
        <v>0</v>
      </c>
      <c r="AM217" s="180">
        <v>0</v>
      </c>
      <c r="AN217" s="180">
        <v>0</v>
      </c>
      <c r="AO217" s="180">
        <v>0</v>
      </c>
      <c r="AP217" s="180">
        <v>0</v>
      </c>
      <c r="AQ217" s="180">
        <v>0</v>
      </c>
      <c r="AR217" s="180">
        <v>0</v>
      </c>
      <c r="AS217" s="180">
        <v>0</v>
      </c>
      <c r="AT217" s="180">
        <v>0</v>
      </c>
      <c r="AU217" s="180">
        <v>0</v>
      </c>
      <c r="AV217" s="180">
        <v>0</v>
      </c>
      <c r="AW217" s="180">
        <v>0</v>
      </c>
      <c r="AX217" s="180">
        <v>0</v>
      </c>
      <c r="AY217" s="90"/>
      <c r="AZ217" s="180">
        <v>0</v>
      </c>
      <c r="BA217" s="180">
        <v>0</v>
      </c>
      <c r="BB217" s="180">
        <v>0</v>
      </c>
      <c r="BC217" s="180">
        <v>0</v>
      </c>
      <c r="BD217" s="180">
        <v>0</v>
      </c>
      <c r="BE217" s="180">
        <v>0</v>
      </c>
      <c r="BF217" s="180">
        <v>0</v>
      </c>
      <c r="BG217" s="181"/>
      <c r="BH217" s="90"/>
      <c r="BI217" s="180">
        <v>0</v>
      </c>
      <c r="BJ217" s="180">
        <v>0</v>
      </c>
      <c r="BK217" s="180">
        <v>0</v>
      </c>
      <c r="BL217" s="90"/>
      <c r="BN217" s="90"/>
      <c r="BO217" s="112"/>
      <c r="BP217" s="112"/>
      <c r="BQ217" s="112"/>
      <c r="BR217" s="112"/>
      <c r="BS217" s="112"/>
      <c r="BT217" s="112"/>
      <c r="BU217" s="112"/>
      <c r="BV217" s="112"/>
      <c r="BW217" s="112"/>
      <c r="BX217" s="112"/>
      <c r="BY217" s="112"/>
      <c r="BZ217" s="112"/>
      <c r="CA217" s="112"/>
      <c r="CB217" s="112"/>
      <c r="CC217" s="112"/>
      <c r="CD217" s="112"/>
      <c r="CE217" s="112"/>
      <c r="CF217" s="178"/>
    </row>
    <row r="218" spans="2:84" ht="15" customHeight="1" x14ac:dyDescent="0.3">
      <c r="B218" s="90"/>
      <c r="C218" s="212">
        <f t="shared" si="7"/>
        <v>204</v>
      </c>
      <c r="D218" s="212"/>
      <c r="E218" s="212"/>
      <c r="F218" s="245"/>
      <c r="G218" s="212"/>
      <c r="H218" s="212"/>
      <c r="I218" s="212"/>
      <c r="J218" s="249"/>
      <c r="K218" s="249"/>
      <c r="L218" s="251"/>
      <c r="M218" s="245"/>
      <c r="N218" s="217"/>
      <c r="O218" s="212"/>
      <c r="P218" s="247"/>
      <c r="Q218" s="218"/>
      <c r="R218" s="109"/>
      <c r="S218" s="156"/>
      <c r="T218" s="156"/>
      <c r="U218" s="156"/>
      <c r="V218" s="153">
        <f t="shared" si="6"/>
        <v>0</v>
      </c>
      <c r="W218" s="90"/>
      <c r="Y218" s="180">
        <v>0</v>
      </c>
      <c r="Z218" s="180">
        <v>0</v>
      </c>
      <c r="AA218" s="180">
        <v>0</v>
      </c>
      <c r="AB218" s="180">
        <v>0</v>
      </c>
      <c r="AC218" s="180">
        <v>0</v>
      </c>
      <c r="AD218" s="180">
        <v>0</v>
      </c>
      <c r="AE218" s="180">
        <v>0</v>
      </c>
      <c r="AF218" s="180">
        <v>0</v>
      </c>
      <c r="AG218" s="180">
        <v>0</v>
      </c>
      <c r="AH218" s="180">
        <v>0</v>
      </c>
      <c r="AI218" s="180">
        <v>0</v>
      </c>
      <c r="AJ218" s="180">
        <v>0</v>
      </c>
      <c r="AK218" s="180">
        <v>0</v>
      </c>
      <c r="AL218" s="180">
        <v>0</v>
      </c>
      <c r="AM218" s="180">
        <v>0</v>
      </c>
      <c r="AN218" s="180">
        <v>0</v>
      </c>
      <c r="AO218" s="180">
        <v>0</v>
      </c>
      <c r="AP218" s="180">
        <v>0</v>
      </c>
      <c r="AQ218" s="180">
        <v>0</v>
      </c>
      <c r="AR218" s="180">
        <v>0</v>
      </c>
      <c r="AS218" s="180">
        <v>0</v>
      </c>
      <c r="AT218" s="180">
        <v>0</v>
      </c>
      <c r="AU218" s="180">
        <v>0</v>
      </c>
      <c r="AV218" s="180">
        <v>0</v>
      </c>
      <c r="AW218" s="180">
        <v>0</v>
      </c>
      <c r="AX218" s="180">
        <v>0</v>
      </c>
      <c r="AY218" s="90"/>
      <c r="AZ218" s="180">
        <v>0</v>
      </c>
      <c r="BA218" s="180">
        <v>0</v>
      </c>
      <c r="BB218" s="180">
        <v>0</v>
      </c>
      <c r="BC218" s="180">
        <v>0</v>
      </c>
      <c r="BD218" s="180">
        <v>0</v>
      </c>
      <c r="BE218" s="180">
        <v>0</v>
      </c>
      <c r="BF218" s="180">
        <v>0</v>
      </c>
      <c r="BG218" s="181"/>
      <c r="BH218" s="90"/>
      <c r="BI218" s="180">
        <v>0</v>
      </c>
      <c r="BJ218" s="180">
        <v>0</v>
      </c>
      <c r="BK218" s="180">
        <v>0</v>
      </c>
      <c r="BL218" s="90"/>
      <c r="BN218" s="90"/>
      <c r="BO218" s="112"/>
      <c r="BP218" s="112"/>
      <c r="BQ218" s="112"/>
      <c r="BR218" s="112"/>
      <c r="BS218" s="112"/>
      <c r="BT218" s="112"/>
      <c r="BU218" s="112"/>
      <c r="BV218" s="112"/>
      <c r="BW218" s="112"/>
      <c r="BX218" s="112"/>
      <c r="BY218" s="112"/>
      <c r="BZ218" s="112"/>
      <c r="CA218" s="112"/>
      <c r="CB218" s="112"/>
      <c r="CC218" s="112"/>
      <c r="CD218" s="112"/>
      <c r="CE218" s="112"/>
      <c r="CF218" s="178"/>
    </row>
    <row r="219" spans="2:84" ht="15" customHeight="1" x14ac:dyDescent="0.3">
      <c r="B219" s="90"/>
      <c r="C219" s="212">
        <f t="shared" si="7"/>
        <v>205</v>
      </c>
      <c r="D219" s="212"/>
      <c r="E219" s="212"/>
      <c r="F219" s="245"/>
      <c r="G219" s="212"/>
      <c r="H219" s="212"/>
      <c r="I219" s="212"/>
      <c r="J219" s="249"/>
      <c r="K219" s="249"/>
      <c r="L219" s="251"/>
      <c r="M219" s="245"/>
      <c r="N219" s="217"/>
      <c r="O219" s="212"/>
      <c r="P219" s="247"/>
      <c r="Q219" s="218"/>
      <c r="R219" s="109"/>
      <c r="S219" s="156"/>
      <c r="T219" s="156"/>
      <c r="U219" s="156"/>
      <c r="V219" s="153">
        <f t="shared" si="6"/>
        <v>0</v>
      </c>
      <c r="W219" s="90"/>
      <c r="Y219" s="180">
        <v>0</v>
      </c>
      <c r="Z219" s="180">
        <v>0</v>
      </c>
      <c r="AA219" s="180">
        <v>0</v>
      </c>
      <c r="AB219" s="180">
        <v>0</v>
      </c>
      <c r="AC219" s="180">
        <v>0</v>
      </c>
      <c r="AD219" s="180">
        <v>0</v>
      </c>
      <c r="AE219" s="180">
        <v>0</v>
      </c>
      <c r="AF219" s="180">
        <v>0</v>
      </c>
      <c r="AG219" s="180">
        <v>0</v>
      </c>
      <c r="AH219" s="180">
        <v>0</v>
      </c>
      <c r="AI219" s="180">
        <v>0</v>
      </c>
      <c r="AJ219" s="180">
        <v>0</v>
      </c>
      <c r="AK219" s="180">
        <v>0</v>
      </c>
      <c r="AL219" s="180">
        <v>0</v>
      </c>
      <c r="AM219" s="180">
        <v>0</v>
      </c>
      <c r="AN219" s="180">
        <v>0</v>
      </c>
      <c r="AO219" s="180">
        <v>0</v>
      </c>
      <c r="AP219" s="180">
        <v>0</v>
      </c>
      <c r="AQ219" s="180">
        <v>0</v>
      </c>
      <c r="AR219" s="180">
        <v>0</v>
      </c>
      <c r="AS219" s="180">
        <v>0</v>
      </c>
      <c r="AT219" s="180">
        <v>0</v>
      </c>
      <c r="AU219" s="180">
        <v>0</v>
      </c>
      <c r="AV219" s="180">
        <v>0</v>
      </c>
      <c r="AW219" s="180">
        <v>0</v>
      </c>
      <c r="AX219" s="180">
        <v>0</v>
      </c>
      <c r="AY219" s="90"/>
      <c r="AZ219" s="180">
        <v>0</v>
      </c>
      <c r="BA219" s="180">
        <v>0</v>
      </c>
      <c r="BB219" s="180">
        <v>0</v>
      </c>
      <c r="BC219" s="180">
        <v>0</v>
      </c>
      <c r="BD219" s="180">
        <v>0</v>
      </c>
      <c r="BE219" s="180">
        <v>0</v>
      </c>
      <c r="BF219" s="180">
        <v>0</v>
      </c>
      <c r="BG219" s="181"/>
      <c r="BH219" s="90"/>
      <c r="BI219" s="180">
        <v>0</v>
      </c>
      <c r="BJ219" s="180">
        <v>0</v>
      </c>
      <c r="BK219" s="180">
        <v>0</v>
      </c>
      <c r="BL219" s="90"/>
      <c r="BN219" s="90"/>
      <c r="BO219" s="112"/>
      <c r="BP219" s="112"/>
      <c r="BQ219" s="112"/>
      <c r="BR219" s="112"/>
      <c r="BS219" s="112"/>
      <c r="BT219" s="112"/>
      <c r="BU219" s="112"/>
      <c r="BV219" s="112"/>
      <c r="BW219" s="112"/>
      <c r="BX219" s="112"/>
      <c r="BY219" s="112"/>
      <c r="BZ219" s="112"/>
      <c r="CA219" s="112"/>
      <c r="CB219" s="112"/>
      <c r="CC219" s="112"/>
      <c r="CD219" s="112"/>
      <c r="CE219" s="112"/>
      <c r="CF219" s="178"/>
    </row>
    <row r="220" spans="2:84" ht="15" customHeight="1" x14ac:dyDescent="0.3">
      <c r="B220" s="90"/>
      <c r="C220" s="212">
        <f t="shared" si="7"/>
        <v>206</v>
      </c>
      <c r="D220" s="212"/>
      <c r="E220" s="212"/>
      <c r="F220" s="245"/>
      <c r="G220" s="212"/>
      <c r="H220" s="212"/>
      <c r="I220" s="212"/>
      <c r="J220" s="249"/>
      <c r="K220" s="249"/>
      <c r="L220" s="251"/>
      <c r="M220" s="245"/>
      <c r="N220" s="217"/>
      <c r="O220" s="212"/>
      <c r="P220" s="247"/>
      <c r="Q220" s="218"/>
      <c r="R220" s="109"/>
      <c r="S220" s="156"/>
      <c r="T220" s="156"/>
      <c r="U220" s="156"/>
      <c r="V220" s="153">
        <f t="shared" si="6"/>
        <v>0</v>
      </c>
      <c r="W220" s="90"/>
      <c r="Y220" s="180">
        <v>0</v>
      </c>
      <c r="Z220" s="180">
        <v>0</v>
      </c>
      <c r="AA220" s="180">
        <v>0</v>
      </c>
      <c r="AB220" s="180">
        <v>0</v>
      </c>
      <c r="AC220" s="180">
        <v>0</v>
      </c>
      <c r="AD220" s="180">
        <v>0</v>
      </c>
      <c r="AE220" s="180">
        <v>0</v>
      </c>
      <c r="AF220" s="180">
        <v>0</v>
      </c>
      <c r="AG220" s="180">
        <v>0</v>
      </c>
      <c r="AH220" s="180">
        <v>0</v>
      </c>
      <c r="AI220" s="180">
        <v>0</v>
      </c>
      <c r="AJ220" s="180">
        <v>0</v>
      </c>
      <c r="AK220" s="180">
        <v>0</v>
      </c>
      <c r="AL220" s="180">
        <v>0</v>
      </c>
      <c r="AM220" s="180">
        <v>0</v>
      </c>
      <c r="AN220" s="180">
        <v>0</v>
      </c>
      <c r="AO220" s="180">
        <v>0</v>
      </c>
      <c r="AP220" s="180">
        <v>0</v>
      </c>
      <c r="AQ220" s="180">
        <v>0</v>
      </c>
      <c r="AR220" s="180">
        <v>0</v>
      </c>
      <c r="AS220" s="180">
        <v>0</v>
      </c>
      <c r="AT220" s="180">
        <v>0</v>
      </c>
      <c r="AU220" s="180">
        <v>0</v>
      </c>
      <c r="AV220" s="180">
        <v>0</v>
      </c>
      <c r="AW220" s="180">
        <v>0</v>
      </c>
      <c r="AX220" s="180">
        <v>0</v>
      </c>
      <c r="AY220" s="90"/>
      <c r="AZ220" s="180">
        <v>0</v>
      </c>
      <c r="BA220" s="180">
        <v>0</v>
      </c>
      <c r="BB220" s="180">
        <v>0</v>
      </c>
      <c r="BC220" s="180">
        <v>0</v>
      </c>
      <c r="BD220" s="180">
        <v>0</v>
      </c>
      <c r="BE220" s="180">
        <v>0</v>
      </c>
      <c r="BF220" s="180">
        <v>0</v>
      </c>
      <c r="BG220" s="181"/>
      <c r="BH220" s="90"/>
      <c r="BI220" s="180">
        <v>0</v>
      </c>
      <c r="BJ220" s="180">
        <v>0</v>
      </c>
      <c r="BK220" s="180">
        <v>0</v>
      </c>
      <c r="BL220" s="90"/>
      <c r="BN220" s="90"/>
      <c r="BO220" s="112"/>
      <c r="BP220" s="112"/>
      <c r="BQ220" s="112"/>
      <c r="BR220" s="112"/>
      <c r="BS220" s="112"/>
      <c r="BT220" s="112"/>
      <c r="BU220" s="112"/>
      <c r="BV220" s="112"/>
      <c r="BW220" s="112"/>
      <c r="BX220" s="112"/>
      <c r="BY220" s="112"/>
      <c r="BZ220" s="112"/>
      <c r="CA220" s="112"/>
      <c r="CB220" s="112"/>
      <c r="CC220" s="112"/>
      <c r="CD220" s="112"/>
      <c r="CE220" s="112"/>
      <c r="CF220" s="178"/>
    </row>
    <row r="221" spans="2:84" ht="15" customHeight="1" x14ac:dyDescent="0.3">
      <c r="B221" s="90"/>
      <c r="C221" s="212">
        <f t="shared" si="7"/>
        <v>207</v>
      </c>
      <c r="D221" s="212"/>
      <c r="E221" s="212"/>
      <c r="F221" s="245"/>
      <c r="G221" s="212"/>
      <c r="H221" s="212"/>
      <c r="I221" s="212"/>
      <c r="J221" s="249"/>
      <c r="K221" s="249"/>
      <c r="L221" s="251"/>
      <c r="M221" s="245"/>
      <c r="N221" s="217"/>
      <c r="O221" s="212"/>
      <c r="P221" s="247"/>
      <c r="Q221" s="218"/>
      <c r="R221" s="109"/>
      <c r="S221" s="156"/>
      <c r="T221" s="156"/>
      <c r="U221" s="156"/>
      <c r="V221" s="153">
        <f t="shared" si="6"/>
        <v>0</v>
      </c>
      <c r="W221" s="90"/>
      <c r="Y221" s="180">
        <v>0</v>
      </c>
      <c r="Z221" s="180">
        <v>0</v>
      </c>
      <c r="AA221" s="180">
        <v>0</v>
      </c>
      <c r="AB221" s="180">
        <v>0</v>
      </c>
      <c r="AC221" s="180">
        <v>0</v>
      </c>
      <c r="AD221" s="180">
        <v>0</v>
      </c>
      <c r="AE221" s="180">
        <v>0</v>
      </c>
      <c r="AF221" s="180">
        <v>0</v>
      </c>
      <c r="AG221" s="180">
        <v>0</v>
      </c>
      <c r="AH221" s="180">
        <v>0</v>
      </c>
      <c r="AI221" s="180">
        <v>0</v>
      </c>
      <c r="AJ221" s="180">
        <v>0</v>
      </c>
      <c r="AK221" s="180">
        <v>0</v>
      </c>
      <c r="AL221" s="180">
        <v>0</v>
      </c>
      <c r="AM221" s="180">
        <v>0</v>
      </c>
      <c r="AN221" s="180">
        <v>0</v>
      </c>
      <c r="AO221" s="180">
        <v>0</v>
      </c>
      <c r="AP221" s="180">
        <v>0</v>
      </c>
      <c r="AQ221" s="180">
        <v>0</v>
      </c>
      <c r="AR221" s="180">
        <v>0</v>
      </c>
      <c r="AS221" s="180">
        <v>0</v>
      </c>
      <c r="AT221" s="180">
        <v>0</v>
      </c>
      <c r="AU221" s="180">
        <v>0</v>
      </c>
      <c r="AV221" s="180">
        <v>0</v>
      </c>
      <c r="AW221" s="180">
        <v>0</v>
      </c>
      <c r="AX221" s="180">
        <v>0</v>
      </c>
      <c r="AY221" s="90"/>
      <c r="AZ221" s="180">
        <v>0</v>
      </c>
      <c r="BA221" s="180">
        <v>0</v>
      </c>
      <c r="BB221" s="180">
        <v>0</v>
      </c>
      <c r="BC221" s="180">
        <v>0</v>
      </c>
      <c r="BD221" s="180">
        <v>0</v>
      </c>
      <c r="BE221" s="180">
        <v>0</v>
      </c>
      <c r="BF221" s="180">
        <v>0</v>
      </c>
      <c r="BG221" s="181"/>
      <c r="BH221" s="90"/>
      <c r="BI221" s="180">
        <v>0</v>
      </c>
      <c r="BJ221" s="180">
        <v>0</v>
      </c>
      <c r="BK221" s="180">
        <v>0</v>
      </c>
      <c r="BL221" s="90"/>
      <c r="BN221" s="90"/>
      <c r="BO221" s="112"/>
      <c r="BP221" s="112"/>
      <c r="BQ221" s="112"/>
      <c r="BR221" s="112"/>
      <c r="BS221" s="112"/>
      <c r="BT221" s="112"/>
      <c r="BU221" s="112"/>
      <c r="BV221" s="112"/>
      <c r="BW221" s="112"/>
      <c r="BX221" s="112"/>
      <c r="BY221" s="112"/>
      <c r="BZ221" s="112"/>
      <c r="CA221" s="112"/>
      <c r="CB221" s="112"/>
      <c r="CC221" s="112"/>
      <c r="CD221" s="112"/>
      <c r="CE221" s="112"/>
      <c r="CF221" s="178"/>
    </row>
    <row r="222" spans="2:84" ht="15" customHeight="1" x14ac:dyDescent="0.3">
      <c r="B222" s="90"/>
      <c r="C222" s="212">
        <f t="shared" si="7"/>
        <v>208</v>
      </c>
      <c r="D222" s="212"/>
      <c r="E222" s="212"/>
      <c r="F222" s="245"/>
      <c r="G222" s="212"/>
      <c r="H222" s="212"/>
      <c r="I222" s="212"/>
      <c r="J222" s="249"/>
      <c r="K222" s="249"/>
      <c r="L222" s="251"/>
      <c r="M222" s="245"/>
      <c r="N222" s="217"/>
      <c r="O222" s="212"/>
      <c r="P222" s="247"/>
      <c r="Q222" s="218"/>
      <c r="R222" s="109"/>
      <c r="S222" s="156"/>
      <c r="T222" s="156"/>
      <c r="U222" s="156"/>
      <c r="V222" s="153">
        <f t="shared" si="6"/>
        <v>0</v>
      </c>
      <c r="W222" s="90"/>
      <c r="Y222" s="180">
        <v>0</v>
      </c>
      <c r="Z222" s="180">
        <v>0</v>
      </c>
      <c r="AA222" s="180">
        <v>0</v>
      </c>
      <c r="AB222" s="180">
        <v>0</v>
      </c>
      <c r="AC222" s="180">
        <v>0</v>
      </c>
      <c r="AD222" s="180">
        <v>0</v>
      </c>
      <c r="AE222" s="180">
        <v>0</v>
      </c>
      <c r="AF222" s="180">
        <v>0</v>
      </c>
      <c r="AG222" s="180">
        <v>0</v>
      </c>
      <c r="AH222" s="180">
        <v>0</v>
      </c>
      <c r="AI222" s="180">
        <v>0</v>
      </c>
      <c r="AJ222" s="180">
        <v>0</v>
      </c>
      <c r="AK222" s="180">
        <v>0</v>
      </c>
      <c r="AL222" s="180">
        <v>0</v>
      </c>
      <c r="AM222" s="180">
        <v>0</v>
      </c>
      <c r="AN222" s="180">
        <v>0</v>
      </c>
      <c r="AO222" s="180">
        <v>0</v>
      </c>
      <c r="AP222" s="180">
        <v>0</v>
      </c>
      <c r="AQ222" s="180">
        <v>0</v>
      </c>
      <c r="AR222" s="180">
        <v>0</v>
      </c>
      <c r="AS222" s="180">
        <v>0</v>
      </c>
      <c r="AT222" s="180">
        <v>0</v>
      </c>
      <c r="AU222" s="180">
        <v>0</v>
      </c>
      <c r="AV222" s="180">
        <v>0</v>
      </c>
      <c r="AW222" s="180">
        <v>0</v>
      </c>
      <c r="AX222" s="180">
        <v>0</v>
      </c>
      <c r="AY222" s="90"/>
      <c r="AZ222" s="180">
        <v>0</v>
      </c>
      <c r="BA222" s="180">
        <v>0</v>
      </c>
      <c r="BB222" s="180">
        <v>0</v>
      </c>
      <c r="BC222" s="180">
        <v>0</v>
      </c>
      <c r="BD222" s="180">
        <v>0</v>
      </c>
      <c r="BE222" s="180">
        <v>0</v>
      </c>
      <c r="BF222" s="180">
        <v>0</v>
      </c>
      <c r="BG222" s="181"/>
      <c r="BH222" s="90"/>
      <c r="BI222" s="180">
        <v>0</v>
      </c>
      <c r="BJ222" s="180">
        <v>0</v>
      </c>
      <c r="BK222" s="180">
        <v>0</v>
      </c>
      <c r="BL222" s="90"/>
      <c r="BN222" s="90"/>
      <c r="BO222" s="112"/>
      <c r="BP222" s="112"/>
      <c r="BQ222" s="112"/>
      <c r="BR222" s="112"/>
      <c r="BS222" s="112"/>
      <c r="BT222" s="112"/>
      <c r="BU222" s="112"/>
      <c r="BV222" s="112"/>
      <c r="BW222" s="112"/>
      <c r="BX222" s="112"/>
      <c r="BY222" s="112"/>
      <c r="BZ222" s="112"/>
      <c r="CA222" s="112"/>
      <c r="CB222" s="112"/>
      <c r="CC222" s="112"/>
      <c r="CD222" s="112"/>
      <c r="CE222" s="112"/>
      <c r="CF222" s="178"/>
    </row>
    <row r="223" spans="2:84" ht="15" customHeight="1" x14ac:dyDescent="0.3">
      <c r="B223" s="90"/>
      <c r="C223" s="212">
        <f t="shared" si="7"/>
        <v>209</v>
      </c>
      <c r="D223" s="212"/>
      <c r="E223" s="212"/>
      <c r="F223" s="245"/>
      <c r="G223" s="212"/>
      <c r="H223" s="212"/>
      <c r="I223" s="212"/>
      <c r="J223" s="249"/>
      <c r="K223" s="249"/>
      <c r="L223" s="251"/>
      <c r="M223" s="245"/>
      <c r="N223" s="217"/>
      <c r="O223" s="212"/>
      <c r="P223" s="218"/>
      <c r="Q223" s="218"/>
      <c r="R223" s="109"/>
      <c r="S223" s="156"/>
      <c r="T223" s="156"/>
      <c r="U223" s="156"/>
      <c r="V223" s="153">
        <f t="shared" si="6"/>
        <v>0</v>
      </c>
      <c r="W223" s="90"/>
      <c r="Y223" s="180">
        <v>0</v>
      </c>
      <c r="Z223" s="180">
        <v>0</v>
      </c>
      <c r="AA223" s="180">
        <v>0</v>
      </c>
      <c r="AB223" s="180">
        <v>0</v>
      </c>
      <c r="AC223" s="180">
        <v>0</v>
      </c>
      <c r="AD223" s="180">
        <v>0</v>
      </c>
      <c r="AE223" s="180">
        <v>0</v>
      </c>
      <c r="AF223" s="180">
        <v>0</v>
      </c>
      <c r="AG223" s="180">
        <v>0</v>
      </c>
      <c r="AH223" s="180">
        <v>0</v>
      </c>
      <c r="AI223" s="180">
        <v>0</v>
      </c>
      <c r="AJ223" s="180">
        <v>0</v>
      </c>
      <c r="AK223" s="180">
        <v>0</v>
      </c>
      <c r="AL223" s="180">
        <v>0</v>
      </c>
      <c r="AM223" s="180">
        <v>0</v>
      </c>
      <c r="AN223" s="180">
        <v>0</v>
      </c>
      <c r="AO223" s="180">
        <v>0</v>
      </c>
      <c r="AP223" s="180">
        <v>0</v>
      </c>
      <c r="AQ223" s="180">
        <v>0</v>
      </c>
      <c r="AR223" s="180">
        <v>0</v>
      </c>
      <c r="AS223" s="180">
        <v>0</v>
      </c>
      <c r="AT223" s="180">
        <v>0</v>
      </c>
      <c r="AU223" s="180">
        <v>0</v>
      </c>
      <c r="AV223" s="180">
        <v>0</v>
      </c>
      <c r="AW223" s="180">
        <v>0</v>
      </c>
      <c r="AX223" s="180">
        <v>0</v>
      </c>
      <c r="AY223" s="90"/>
      <c r="AZ223" s="180">
        <v>0</v>
      </c>
      <c r="BA223" s="180">
        <v>0</v>
      </c>
      <c r="BB223" s="180">
        <v>0</v>
      </c>
      <c r="BC223" s="180">
        <v>0</v>
      </c>
      <c r="BD223" s="180">
        <v>0</v>
      </c>
      <c r="BE223" s="180">
        <v>0</v>
      </c>
      <c r="BF223" s="180">
        <v>0</v>
      </c>
      <c r="BG223" s="181"/>
      <c r="BH223" s="90"/>
      <c r="BI223" s="180">
        <v>0</v>
      </c>
      <c r="BJ223" s="180">
        <v>0</v>
      </c>
      <c r="BK223" s="180">
        <v>0</v>
      </c>
      <c r="BL223" s="90"/>
      <c r="BN223" s="90"/>
      <c r="BO223" s="112"/>
      <c r="BP223" s="112"/>
      <c r="BQ223" s="112"/>
      <c r="BR223" s="112"/>
      <c r="BS223" s="112"/>
      <c r="BT223" s="112"/>
      <c r="BU223" s="112"/>
      <c r="BV223" s="112"/>
      <c r="BW223" s="112"/>
      <c r="BX223" s="112"/>
      <c r="BY223" s="112"/>
      <c r="BZ223" s="112"/>
      <c r="CA223" s="112"/>
      <c r="CB223" s="112"/>
      <c r="CC223" s="112"/>
      <c r="CD223" s="112"/>
      <c r="CE223" s="112"/>
      <c r="CF223" s="178"/>
    </row>
    <row r="224" spans="2:84" ht="15" customHeight="1" x14ac:dyDescent="0.3">
      <c r="B224" s="90"/>
      <c r="C224" s="212">
        <f t="shared" si="7"/>
        <v>210</v>
      </c>
      <c r="D224" s="212"/>
      <c r="E224" s="212"/>
      <c r="F224" s="245"/>
      <c r="G224" s="212"/>
      <c r="H224" s="212"/>
      <c r="I224" s="212"/>
      <c r="J224" s="249"/>
      <c r="K224" s="249"/>
      <c r="L224" s="251"/>
      <c r="M224" s="245"/>
      <c r="N224" s="217"/>
      <c r="O224" s="212"/>
      <c r="P224" s="247"/>
      <c r="Q224" s="218"/>
      <c r="R224" s="109"/>
      <c r="S224" s="156"/>
      <c r="T224" s="156"/>
      <c r="U224" s="156"/>
      <c r="V224" s="153">
        <f t="shared" si="6"/>
        <v>0</v>
      </c>
      <c r="W224" s="90"/>
      <c r="Y224" s="180">
        <v>0</v>
      </c>
      <c r="Z224" s="180">
        <v>0</v>
      </c>
      <c r="AA224" s="180">
        <v>0</v>
      </c>
      <c r="AB224" s="180">
        <v>0</v>
      </c>
      <c r="AC224" s="180">
        <v>0</v>
      </c>
      <c r="AD224" s="180">
        <v>0</v>
      </c>
      <c r="AE224" s="180">
        <v>0</v>
      </c>
      <c r="AF224" s="180">
        <v>0</v>
      </c>
      <c r="AG224" s="180">
        <v>0</v>
      </c>
      <c r="AH224" s="180">
        <v>0</v>
      </c>
      <c r="AI224" s="180">
        <v>0</v>
      </c>
      <c r="AJ224" s="180">
        <v>0</v>
      </c>
      <c r="AK224" s="180">
        <v>0</v>
      </c>
      <c r="AL224" s="180">
        <v>0</v>
      </c>
      <c r="AM224" s="180">
        <v>0</v>
      </c>
      <c r="AN224" s="180">
        <v>0</v>
      </c>
      <c r="AO224" s="180">
        <v>0</v>
      </c>
      <c r="AP224" s="180">
        <v>0</v>
      </c>
      <c r="AQ224" s="180">
        <v>0</v>
      </c>
      <c r="AR224" s="180">
        <v>0</v>
      </c>
      <c r="AS224" s="180">
        <v>0</v>
      </c>
      <c r="AT224" s="180">
        <v>0</v>
      </c>
      <c r="AU224" s="180">
        <v>0</v>
      </c>
      <c r="AV224" s="180">
        <v>0</v>
      </c>
      <c r="AW224" s="180">
        <v>0</v>
      </c>
      <c r="AX224" s="180">
        <v>0</v>
      </c>
      <c r="AY224" s="90"/>
      <c r="AZ224" s="180">
        <v>0</v>
      </c>
      <c r="BA224" s="180">
        <v>0</v>
      </c>
      <c r="BB224" s="180">
        <v>0</v>
      </c>
      <c r="BC224" s="180">
        <v>0</v>
      </c>
      <c r="BD224" s="180">
        <v>0</v>
      </c>
      <c r="BE224" s="180">
        <v>0</v>
      </c>
      <c r="BF224" s="180">
        <v>0</v>
      </c>
      <c r="BG224" s="181"/>
      <c r="BH224" s="90"/>
      <c r="BI224" s="180">
        <v>0</v>
      </c>
      <c r="BJ224" s="180">
        <v>0</v>
      </c>
      <c r="BK224" s="180">
        <v>0</v>
      </c>
      <c r="BL224" s="90"/>
      <c r="BN224" s="90"/>
      <c r="BO224" s="112"/>
      <c r="BP224" s="112"/>
      <c r="BQ224" s="112"/>
      <c r="BR224" s="112"/>
      <c r="BS224" s="112"/>
      <c r="BT224" s="112"/>
      <c r="BU224" s="112"/>
      <c r="BV224" s="112"/>
      <c r="BW224" s="112"/>
      <c r="BX224" s="112"/>
      <c r="BY224" s="112"/>
      <c r="BZ224" s="112"/>
      <c r="CA224" s="112"/>
      <c r="CB224" s="112"/>
      <c r="CC224" s="112"/>
      <c r="CD224" s="112"/>
      <c r="CE224" s="112"/>
      <c r="CF224" s="178"/>
    </row>
    <row r="225" spans="2:84" ht="15" customHeight="1" x14ac:dyDescent="0.3">
      <c r="B225" s="90"/>
      <c r="C225" s="212">
        <f t="shared" si="7"/>
        <v>211</v>
      </c>
      <c r="D225" s="212"/>
      <c r="E225" s="212"/>
      <c r="F225" s="245"/>
      <c r="G225" s="212"/>
      <c r="H225" s="212"/>
      <c r="I225" s="212"/>
      <c r="J225" s="249"/>
      <c r="K225" s="249"/>
      <c r="L225" s="251"/>
      <c r="M225" s="245"/>
      <c r="N225" s="217"/>
      <c r="O225" s="212"/>
      <c r="P225" s="247"/>
      <c r="Q225" s="218"/>
      <c r="R225" s="109"/>
      <c r="S225" s="156"/>
      <c r="T225" s="156"/>
      <c r="U225" s="156"/>
      <c r="V225" s="153">
        <f t="shared" si="6"/>
        <v>0</v>
      </c>
      <c r="W225" s="90"/>
      <c r="Y225" s="180">
        <v>0</v>
      </c>
      <c r="Z225" s="180">
        <v>0</v>
      </c>
      <c r="AA225" s="180">
        <v>0</v>
      </c>
      <c r="AB225" s="180">
        <v>0</v>
      </c>
      <c r="AC225" s="180">
        <v>0</v>
      </c>
      <c r="AD225" s="180">
        <v>0</v>
      </c>
      <c r="AE225" s="180">
        <v>0</v>
      </c>
      <c r="AF225" s="180">
        <v>0</v>
      </c>
      <c r="AG225" s="180">
        <v>0</v>
      </c>
      <c r="AH225" s="180">
        <v>0</v>
      </c>
      <c r="AI225" s="180">
        <v>0</v>
      </c>
      <c r="AJ225" s="180">
        <v>0</v>
      </c>
      <c r="AK225" s="180">
        <v>0</v>
      </c>
      <c r="AL225" s="180">
        <v>0</v>
      </c>
      <c r="AM225" s="180">
        <v>0</v>
      </c>
      <c r="AN225" s="180">
        <v>0</v>
      </c>
      <c r="AO225" s="180">
        <v>0</v>
      </c>
      <c r="AP225" s="180">
        <v>0</v>
      </c>
      <c r="AQ225" s="180">
        <v>0</v>
      </c>
      <c r="AR225" s="180">
        <v>0</v>
      </c>
      <c r="AS225" s="180">
        <v>0</v>
      </c>
      <c r="AT225" s="180">
        <v>0</v>
      </c>
      <c r="AU225" s="180">
        <v>0</v>
      </c>
      <c r="AV225" s="180">
        <v>0</v>
      </c>
      <c r="AW225" s="180">
        <v>0</v>
      </c>
      <c r="AX225" s="180">
        <v>0</v>
      </c>
      <c r="AY225" s="90"/>
      <c r="AZ225" s="180">
        <v>0</v>
      </c>
      <c r="BA225" s="180">
        <v>0</v>
      </c>
      <c r="BB225" s="180">
        <v>0</v>
      </c>
      <c r="BC225" s="180">
        <v>0</v>
      </c>
      <c r="BD225" s="180">
        <v>0</v>
      </c>
      <c r="BE225" s="180">
        <v>0</v>
      </c>
      <c r="BF225" s="180">
        <v>0</v>
      </c>
      <c r="BG225" s="181"/>
      <c r="BH225" s="90"/>
      <c r="BI225" s="180">
        <v>0</v>
      </c>
      <c r="BJ225" s="180">
        <v>0</v>
      </c>
      <c r="BK225" s="180">
        <v>0</v>
      </c>
      <c r="BL225" s="90"/>
      <c r="BN225" s="90"/>
      <c r="BO225" s="112"/>
      <c r="BP225" s="112"/>
      <c r="BQ225" s="112"/>
      <c r="BR225" s="112"/>
      <c r="BS225" s="112"/>
      <c r="BT225" s="112"/>
      <c r="BU225" s="112"/>
      <c r="BV225" s="112"/>
      <c r="BW225" s="112"/>
      <c r="BX225" s="112"/>
      <c r="BY225" s="112"/>
      <c r="BZ225" s="112"/>
      <c r="CA225" s="112"/>
      <c r="CB225" s="112"/>
      <c r="CC225" s="112"/>
      <c r="CD225" s="112"/>
      <c r="CE225" s="112"/>
      <c r="CF225" s="178"/>
    </row>
    <row r="226" spans="2:84" ht="15" customHeight="1" x14ac:dyDescent="0.3">
      <c r="B226" s="90"/>
      <c r="C226" s="212">
        <f t="shared" si="7"/>
        <v>212</v>
      </c>
      <c r="D226" s="212"/>
      <c r="E226" s="212"/>
      <c r="F226" s="245"/>
      <c r="G226" s="212"/>
      <c r="H226" s="212"/>
      <c r="I226" s="212"/>
      <c r="J226" s="249"/>
      <c r="K226" s="249"/>
      <c r="L226" s="251"/>
      <c r="M226" s="245"/>
      <c r="N226" s="217"/>
      <c r="O226" s="212"/>
      <c r="P226" s="247"/>
      <c r="Q226" s="218"/>
      <c r="R226" s="109"/>
      <c r="S226" s="156"/>
      <c r="T226" s="156"/>
      <c r="U226" s="156"/>
      <c r="V226" s="153">
        <f t="shared" si="6"/>
        <v>0</v>
      </c>
      <c r="W226" s="90"/>
      <c r="Y226" s="180">
        <v>0</v>
      </c>
      <c r="Z226" s="180">
        <v>0</v>
      </c>
      <c r="AA226" s="180">
        <v>0</v>
      </c>
      <c r="AB226" s="180">
        <v>0</v>
      </c>
      <c r="AC226" s="180">
        <v>0</v>
      </c>
      <c r="AD226" s="180">
        <v>0</v>
      </c>
      <c r="AE226" s="180">
        <v>0</v>
      </c>
      <c r="AF226" s="180">
        <v>0</v>
      </c>
      <c r="AG226" s="180">
        <v>0</v>
      </c>
      <c r="AH226" s="180">
        <v>0</v>
      </c>
      <c r="AI226" s="180">
        <v>0</v>
      </c>
      <c r="AJ226" s="180">
        <v>0</v>
      </c>
      <c r="AK226" s="180">
        <v>0</v>
      </c>
      <c r="AL226" s="180">
        <v>0</v>
      </c>
      <c r="AM226" s="180">
        <v>0</v>
      </c>
      <c r="AN226" s="180">
        <v>0</v>
      </c>
      <c r="AO226" s="180">
        <v>0</v>
      </c>
      <c r="AP226" s="180">
        <v>0</v>
      </c>
      <c r="AQ226" s="180">
        <v>0</v>
      </c>
      <c r="AR226" s="180">
        <v>0</v>
      </c>
      <c r="AS226" s="180">
        <v>0</v>
      </c>
      <c r="AT226" s="180">
        <v>0</v>
      </c>
      <c r="AU226" s="180">
        <v>0</v>
      </c>
      <c r="AV226" s="180">
        <v>0</v>
      </c>
      <c r="AW226" s="180">
        <v>0</v>
      </c>
      <c r="AX226" s="180">
        <v>0</v>
      </c>
      <c r="AY226" s="90"/>
      <c r="AZ226" s="180">
        <v>0</v>
      </c>
      <c r="BA226" s="180">
        <v>0</v>
      </c>
      <c r="BB226" s="180">
        <v>0</v>
      </c>
      <c r="BC226" s="180">
        <v>0</v>
      </c>
      <c r="BD226" s="180">
        <v>0</v>
      </c>
      <c r="BE226" s="180">
        <v>0</v>
      </c>
      <c r="BF226" s="180">
        <v>0</v>
      </c>
      <c r="BG226" s="181"/>
      <c r="BH226" s="90"/>
      <c r="BI226" s="180">
        <v>0</v>
      </c>
      <c r="BJ226" s="180">
        <v>0</v>
      </c>
      <c r="BK226" s="180">
        <v>0</v>
      </c>
      <c r="BL226" s="90"/>
      <c r="BN226" s="90"/>
      <c r="BO226" s="112"/>
      <c r="BP226" s="112"/>
      <c r="BQ226" s="112"/>
      <c r="BR226" s="112"/>
      <c r="BS226" s="112"/>
      <c r="BT226" s="112"/>
      <c r="BU226" s="112"/>
      <c r="BV226" s="112"/>
      <c r="BW226" s="112"/>
      <c r="BX226" s="112"/>
      <c r="BY226" s="112"/>
      <c r="BZ226" s="112"/>
      <c r="CA226" s="112"/>
      <c r="CB226" s="112"/>
      <c r="CC226" s="112"/>
      <c r="CD226" s="112"/>
      <c r="CE226" s="112"/>
      <c r="CF226" s="178"/>
    </row>
    <row r="227" spans="2:84" ht="15" customHeight="1" x14ac:dyDescent="0.3">
      <c r="B227" s="90"/>
      <c r="C227" s="212">
        <f t="shared" si="7"/>
        <v>213</v>
      </c>
      <c r="D227" s="212"/>
      <c r="E227" s="212"/>
      <c r="F227" s="245"/>
      <c r="G227" s="212"/>
      <c r="H227" s="212"/>
      <c r="I227" s="212"/>
      <c r="J227" s="249"/>
      <c r="K227" s="249"/>
      <c r="L227" s="251"/>
      <c r="M227" s="245"/>
      <c r="N227" s="217"/>
      <c r="O227" s="212"/>
      <c r="P227" s="247"/>
      <c r="Q227" s="218"/>
      <c r="R227" s="109"/>
      <c r="S227" s="156"/>
      <c r="T227" s="156"/>
      <c r="U227" s="156"/>
      <c r="V227" s="153">
        <f t="shared" si="6"/>
        <v>0</v>
      </c>
      <c r="W227" s="90"/>
      <c r="Y227" s="180">
        <v>0</v>
      </c>
      <c r="Z227" s="180">
        <v>0</v>
      </c>
      <c r="AA227" s="180">
        <v>0</v>
      </c>
      <c r="AB227" s="180">
        <v>0</v>
      </c>
      <c r="AC227" s="180">
        <v>0</v>
      </c>
      <c r="AD227" s="180">
        <v>0</v>
      </c>
      <c r="AE227" s="180">
        <v>0</v>
      </c>
      <c r="AF227" s="180">
        <v>0</v>
      </c>
      <c r="AG227" s="180">
        <v>0</v>
      </c>
      <c r="AH227" s="180">
        <v>0</v>
      </c>
      <c r="AI227" s="180">
        <v>0</v>
      </c>
      <c r="AJ227" s="180">
        <v>0</v>
      </c>
      <c r="AK227" s="180">
        <v>0</v>
      </c>
      <c r="AL227" s="180">
        <v>0</v>
      </c>
      <c r="AM227" s="180">
        <v>0</v>
      </c>
      <c r="AN227" s="180">
        <v>0</v>
      </c>
      <c r="AO227" s="180">
        <v>0</v>
      </c>
      <c r="AP227" s="180">
        <v>0</v>
      </c>
      <c r="AQ227" s="180">
        <v>0</v>
      </c>
      <c r="AR227" s="180">
        <v>0</v>
      </c>
      <c r="AS227" s="180">
        <v>0</v>
      </c>
      <c r="AT227" s="180">
        <v>0</v>
      </c>
      <c r="AU227" s="180">
        <v>0</v>
      </c>
      <c r="AV227" s="180">
        <v>0</v>
      </c>
      <c r="AW227" s="180">
        <v>0</v>
      </c>
      <c r="AX227" s="180">
        <v>0</v>
      </c>
      <c r="AY227" s="90"/>
      <c r="AZ227" s="180">
        <v>0</v>
      </c>
      <c r="BA227" s="180">
        <v>0</v>
      </c>
      <c r="BB227" s="180">
        <v>0</v>
      </c>
      <c r="BC227" s="180">
        <v>0</v>
      </c>
      <c r="BD227" s="180">
        <v>0</v>
      </c>
      <c r="BE227" s="180">
        <v>0</v>
      </c>
      <c r="BF227" s="180">
        <v>0</v>
      </c>
      <c r="BG227" s="181"/>
      <c r="BH227" s="90"/>
      <c r="BI227" s="180">
        <v>0</v>
      </c>
      <c r="BJ227" s="180">
        <v>0</v>
      </c>
      <c r="BK227" s="180">
        <v>0</v>
      </c>
      <c r="BL227" s="90"/>
      <c r="BN227" s="90"/>
      <c r="BO227" s="112"/>
      <c r="BP227" s="112"/>
      <c r="BQ227" s="112"/>
      <c r="BR227" s="112"/>
      <c r="BS227" s="112"/>
      <c r="BT227" s="112"/>
      <c r="BU227" s="112"/>
      <c r="BV227" s="112"/>
      <c r="BW227" s="112"/>
      <c r="BX227" s="112"/>
      <c r="BY227" s="112"/>
      <c r="BZ227" s="112"/>
      <c r="CA227" s="112"/>
      <c r="CB227" s="112"/>
      <c r="CC227" s="112"/>
      <c r="CD227" s="112"/>
      <c r="CE227" s="112"/>
      <c r="CF227" s="178"/>
    </row>
    <row r="228" spans="2:84" ht="15" customHeight="1" x14ac:dyDescent="0.3">
      <c r="B228" s="90"/>
      <c r="C228" s="212">
        <f t="shared" si="7"/>
        <v>214</v>
      </c>
      <c r="D228" s="212"/>
      <c r="E228" s="212"/>
      <c r="F228" s="245"/>
      <c r="G228" s="212"/>
      <c r="H228" s="212"/>
      <c r="I228" s="212"/>
      <c r="J228" s="249"/>
      <c r="K228" s="249"/>
      <c r="L228" s="251"/>
      <c r="M228" s="245"/>
      <c r="N228" s="217"/>
      <c r="O228" s="212"/>
      <c r="P228" s="247"/>
      <c r="Q228" s="218"/>
      <c r="R228" s="109"/>
      <c r="S228" s="156"/>
      <c r="T228" s="156"/>
      <c r="U228" s="156"/>
      <c r="V228" s="153">
        <f t="shared" si="6"/>
        <v>0</v>
      </c>
      <c r="W228" s="90"/>
      <c r="Y228" s="180">
        <v>0</v>
      </c>
      <c r="Z228" s="180">
        <v>0</v>
      </c>
      <c r="AA228" s="180">
        <v>0</v>
      </c>
      <c r="AB228" s="180">
        <v>0</v>
      </c>
      <c r="AC228" s="180">
        <v>0</v>
      </c>
      <c r="AD228" s="180">
        <v>0</v>
      </c>
      <c r="AE228" s="180">
        <v>0</v>
      </c>
      <c r="AF228" s="180">
        <v>0</v>
      </c>
      <c r="AG228" s="180">
        <v>0</v>
      </c>
      <c r="AH228" s="180">
        <v>0</v>
      </c>
      <c r="AI228" s="180">
        <v>0</v>
      </c>
      <c r="AJ228" s="180">
        <v>0</v>
      </c>
      <c r="AK228" s="180">
        <v>0</v>
      </c>
      <c r="AL228" s="180">
        <v>0</v>
      </c>
      <c r="AM228" s="180">
        <v>0</v>
      </c>
      <c r="AN228" s="180">
        <v>0</v>
      </c>
      <c r="AO228" s="180">
        <v>0</v>
      </c>
      <c r="AP228" s="180">
        <v>0</v>
      </c>
      <c r="AQ228" s="180">
        <v>0</v>
      </c>
      <c r="AR228" s="180">
        <v>0</v>
      </c>
      <c r="AS228" s="180">
        <v>0</v>
      </c>
      <c r="AT228" s="180">
        <v>0</v>
      </c>
      <c r="AU228" s="180">
        <v>0</v>
      </c>
      <c r="AV228" s="180">
        <v>0</v>
      </c>
      <c r="AW228" s="180">
        <v>0</v>
      </c>
      <c r="AX228" s="180">
        <v>0</v>
      </c>
      <c r="AY228" s="90"/>
      <c r="AZ228" s="180">
        <v>0</v>
      </c>
      <c r="BA228" s="180">
        <v>0</v>
      </c>
      <c r="BB228" s="180">
        <v>0</v>
      </c>
      <c r="BC228" s="180">
        <v>0</v>
      </c>
      <c r="BD228" s="180">
        <v>0</v>
      </c>
      <c r="BE228" s="180">
        <v>0</v>
      </c>
      <c r="BF228" s="180">
        <v>0</v>
      </c>
      <c r="BG228" s="181"/>
      <c r="BH228" s="90"/>
      <c r="BI228" s="180">
        <v>0</v>
      </c>
      <c r="BJ228" s="180">
        <v>0</v>
      </c>
      <c r="BK228" s="180">
        <v>0</v>
      </c>
      <c r="BL228" s="90"/>
      <c r="BN228" s="90"/>
      <c r="BO228" s="112"/>
      <c r="BP228" s="112"/>
      <c r="BQ228" s="112"/>
      <c r="BR228" s="112"/>
      <c r="BS228" s="112"/>
      <c r="BT228" s="112"/>
      <c r="BU228" s="112"/>
      <c r="BV228" s="112"/>
      <c r="BW228" s="112"/>
      <c r="BX228" s="112"/>
      <c r="BY228" s="112"/>
      <c r="BZ228" s="112"/>
      <c r="CA228" s="112"/>
      <c r="CB228" s="112"/>
      <c r="CC228" s="112"/>
      <c r="CD228" s="112"/>
      <c r="CE228" s="112"/>
      <c r="CF228" s="178"/>
    </row>
    <row r="229" spans="2:84" ht="15" customHeight="1" x14ac:dyDescent="0.3">
      <c r="B229" s="90"/>
      <c r="C229" s="212">
        <f t="shared" si="7"/>
        <v>215</v>
      </c>
      <c r="D229" s="212"/>
      <c r="E229" s="212"/>
      <c r="F229" s="245"/>
      <c r="G229" s="212"/>
      <c r="H229" s="212"/>
      <c r="I229" s="212"/>
      <c r="J229" s="249"/>
      <c r="K229" s="249"/>
      <c r="L229" s="251"/>
      <c r="M229" s="245"/>
      <c r="N229" s="217"/>
      <c r="O229" s="212"/>
      <c r="P229" s="247"/>
      <c r="Q229" s="218"/>
      <c r="R229" s="109"/>
      <c r="S229" s="156"/>
      <c r="T229" s="156"/>
      <c r="U229" s="156"/>
      <c r="V229" s="153">
        <f t="shared" si="6"/>
        <v>0</v>
      </c>
      <c r="W229" s="90"/>
      <c r="Y229" s="180">
        <v>0</v>
      </c>
      <c r="Z229" s="180">
        <v>0</v>
      </c>
      <c r="AA229" s="180">
        <v>0</v>
      </c>
      <c r="AB229" s="180">
        <v>0</v>
      </c>
      <c r="AC229" s="180">
        <v>0</v>
      </c>
      <c r="AD229" s="180">
        <v>0</v>
      </c>
      <c r="AE229" s="180">
        <v>0</v>
      </c>
      <c r="AF229" s="180">
        <v>0</v>
      </c>
      <c r="AG229" s="180">
        <v>0</v>
      </c>
      <c r="AH229" s="180">
        <v>0</v>
      </c>
      <c r="AI229" s="180">
        <v>0</v>
      </c>
      <c r="AJ229" s="180">
        <v>0</v>
      </c>
      <c r="AK229" s="180">
        <v>0</v>
      </c>
      <c r="AL229" s="180">
        <v>0</v>
      </c>
      <c r="AM229" s="180">
        <v>0</v>
      </c>
      <c r="AN229" s="180">
        <v>0</v>
      </c>
      <c r="AO229" s="180">
        <v>0</v>
      </c>
      <c r="AP229" s="180">
        <v>0</v>
      </c>
      <c r="AQ229" s="180">
        <v>0</v>
      </c>
      <c r="AR229" s="180">
        <v>0</v>
      </c>
      <c r="AS229" s="180">
        <v>0</v>
      </c>
      <c r="AT229" s="180">
        <v>0</v>
      </c>
      <c r="AU229" s="180">
        <v>0</v>
      </c>
      <c r="AV229" s="180">
        <v>0</v>
      </c>
      <c r="AW229" s="180">
        <v>0</v>
      </c>
      <c r="AX229" s="180">
        <v>0</v>
      </c>
      <c r="AY229" s="90"/>
      <c r="AZ229" s="180">
        <v>0</v>
      </c>
      <c r="BA229" s="180">
        <v>0</v>
      </c>
      <c r="BB229" s="180">
        <v>0</v>
      </c>
      <c r="BC229" s="180">
        <v>0</v>
      </c>
      <c r="BD229" s="180">
        <v>0</v>
      </c>
      <c r="BE229" s="180">
        <v>0</v>
      </c>
      <c r="BF229" s="180">
        <v>0</v>
      </c>
      <c r="BG229" s="181"/>
      <c r="BH229" s="90"/>
      <c r="BI229" s="180">
        <v>0</v>
      </c>
      <c r="BJ229" s="180">
        <v>0</v>
      </c>
      <c r="BK229" s="180">
        <v>0</v>
      </c>
      <c r="BL229" s="90"/>
      <c r="BN229" s="90"/>
      <c r="BO229" s="112"/>
      <c r="BP229" s="112"/>
      <c r="BQ229" s="112"/>
      <c r="BR229" s="112"/>
      <c r="BS229" s="112"/>
      <c r="BT229" s="112"/>
      <c r="BU229" s="112"/>
      <c r="BV229" s="112"/>
      <c r="BW229" s="112"/>
      <c r="BX229" s="112"/>
      <c r="BY229" s="112"/>
      <c r="BZ229" s="112"/>
      <c r="CA229" s="112"/>
      <c r="CB229" s="112"/>
      <c r="CC229" s="112"/>
      <c r="CD229" s="112"/>
      <c r="CE229" s="112"/>
      <c r="CF229" s="178"/>
    </row>
    <row r="230" spans="2:84" ht="15" customHeight="1" x14ac:dyDescent="0.3">
      <c r="B230" s="90"/>
      <c r="C230" s="212">
        <f t="shared" si="7"/>
        <v>216</v>
      </c>
      <c r="D230" s="212"/>
      <c r="E230" s="212"/>
      <c r="F230" s="245"/>
      <c r="G230" s="212"/>
      <c r="H230" s="212"/>
      <c r="I230" s="212"/>
      <c r="J230" s="249"/>
      <c r="K230" s="249"/>
      <c r="L230" s="251"/>
      <c r="M230" s="245"/>
      <c r="N230" s="217"/>
      <c r="O230" s="212"/>
      <c r="P230" s="247"/>
      <c r="Q230" s="218"/>
      <c r="R230" s="109"/>
      <c r="S230" s="156"/>
      <c r="T230" s="156"/>
      <c r="U230" s="156"/>
      <c r="V230" s="153">
        <f t="shared" si="6"/>
        <v>0</v>
      </c>
      <c r="W230" s="90"/>
      <c r="Y230" s="180">
        <v>0</v>
      </c>
      <c r="Z230" s="180">
        <v>0</v>
      </c>
      <c r="AA230" s="180">
        <v>0</v>
      </c>
      <c r="AB230" s="180">
        <v>0</v>
      </c>
      <c r="AC230" s="180">
        <v>0</v>
      </c>
      <c r="AD230" s="180">
        <v>0</v>
      </c>
      <c r="AE230" s="180">
        <v>0</v>
      </c>
      <c r="AF230" s="180">
        <v>0</v>
      </c>
      <c r="AG230" s="180">
        <v>0</v>
      </c>
      <c r="AH230" s="180">
        <v>0</v>
      </c>
      <c r="AI230" s="180">
        <v>0</v>
      </c>
      <c r="AJ230" s="180">
        <v>0</v>
      </c>
      <c r="AK230" s="180">
        <v>0</v>
      </c>
      <c r="AL230" s="180">
        <v>0</v>
      </c>
      <c r="AM230" s="180">
        <v>0</v>
      </c>
      <c r="AN230" s="180">
        <v>0</v>
      </c>
      <c r="AO230" s="180">
        <v>0</v>
      </c>
      <c r="AP230" s="180">
        <v>0</v>
      </c>
      <c r="AQ230" s="180">
        <v>0</v>
      </c>
      <c r="AR230" s="180">
        <v>0</v>
      </c>
      <c r="AS230" s="180">
        <v>0</v>
      </c>
      <c r="AT230" s="180">
        <v>0</v>
      </c>
      <c r="AU230" s="180">
        <v>0</v>
      </c>
      <c r="AV230" s="180">
        <v>0</v>
      </c>
      <c r="AW230" s="180">
        <v>0</v>
      </c>
      <c r="AX230" s="180">
        <v>0</v>
      </c>
      <c r="AY230" s="90"/>
      <c r="AZ230" s="180">
        <v>0</v>
      </c>
      <c r="BA230" s="180">
        <v>0</v>
      </c>
      <c r="BB230" s="180">
        <v>0</v>
      </c>
      <c r="BC230" s="180">
        <v>0</v>
      </c>
      <c r="BD230" s="180">
        <v>0</v>
      </c>
      <c r="BE230" s="180">
        <v>0</v>
      </c>
      <c r="BF230" s="180">
        <v>0</v>
      </c>
      <c r="BG230" s="181"/>
      <c r="BH230" s="90"/>
      <c r="BI230" s="180">
        <v>0</v>
      </c>
      <c r="BJ230" s="180">
        <v>0</v>
      </c>
      <c r="BK230" s="180">
        <v>0</v>
      </c>
      <c r="BL230" s="90"/>
      <c r="BN230" s="90"/>
      <c r="BO230" s="112"/>
      <c r="BP230" s="112"/>
      <c r="BQ230" s="112"/>
      <c r="BR230" s="112"/>
      <c r="BS230" s="112"/>
      <c r="BT230" s="112"/>
      <c r="BU230" s="112"/>
      <c r="BV230" s="112"/>
      <c r="BW230" s="112"/>
      <c r="BX230" s="112"/>
      <c r="BY230" s="112"/>
      <c r="BZ230" s="112"/>
      <c r="CA230" s="112"/>
      <c r="CB230" s="112"/>
      <c r="CC230" s="112"/>
      <c r="CD230" s="112"/>
      <c r="CE230" s="112"/>
      <c r="CF230" s="178"/>
    </row>
    <row r="231" spans="2:84" ht="15" customHeight="1" x14ac:dyDescent="0.3">
      <c r="B231" s="90"/>
      <c r="C231" s="212">
        <f t="shared" si="7"/>
        <v>217</v>
      </c>
      <c r="D231" s="212"/>
      <c r="E231" s="212"/>
      <c r="F231" s="245"/>
      <c r="G231" s="212"/>
      <c r="H231" s="212"/>
      <c r="I231" s="212"/>
      <c r="J231" s="249"/>
      <c r="K231" s="249"/>
      <c r="L231" s="251"/>
      <c r="M231" s="245"/>
      <c r="N231" s="217"/>
      <c r="O231" s="212"/>
      <c r="P231" s="247"/>
      <c r="Q231" s="218"/>
      <c r="R231" s="109"/>
      <c r="S231" s="156"/>
      <c r="T231" s="156"/>
      <c r="U231" s="156"/>
      <c r="V231" s="153">
        <f t="shared" si="6"/>
        <v>0</v>
      </c>
      <c r="W231" s="90"/>
      <c r="Y231" s="180">
        <v>0</v>
      </c>
      <c r="Z231" s="180">
        <v>0</v>
      </c>
      <c r="AA231" s="180">
        <v>0</v>
      </c>
      <c r="AB231" s="180">
        <v>0</v>
      </c>
      <c r="AC231" s="180">
        <v>0</v>
      </c>
      <c r="AD231" s="180">
        <v>0</v>
      </c>
      <c r="AE231" s="180">
        <v>0</v>
      </c>
      <c r="AF231" s="180">
        <v>0</v>
      </c>
      <c r="AG231" s="180">
        <v>0</v>
      </c>
      <c r="AH231" s="180">
        <v>0</v>
      </c>
      <c r="AI231" s="180">
        <v>0</v>
      </c>
      <c r="AJ231" s="180">
        <v>0</v>
      </c>
      <c r="AK231" s="180">
        <v>0</v>
      </c>
      <c r="AL231" s="180">
        <v>0</v>
      </c>
      <c r="AM231" s="180">
        <v>0</v>
      </c>
      <c r="AN231" s="180">
        <v>0</v>
      </c>
      <c r="AO231" s="180">
        <v>0</v>
      </c>
      <c r="AP231" s="180">
        <v>0</v>
      </c>
      <c r="AQ231" s="180">
        <v>0</v>
      </c>
      <c r="AR231" s="180">
        <v>0</v>
      </c>
      <c r="AS231" s="180">
        <v>0</v>
      </c>
      <c r="AT231" s="180">
        <v>0</v>
      </c>
      <c r="AU231" s="180">
        <v>0</v>
      </c>
      <c r="AV231" s="180">
        <v>0</v>
      </c>
      <c r="AW231" s="180">
        <v>0</v>
      </c>
      <c r="AX231" s="180">
        <v>0</v>
      </c>
      <c r="AY231" s="90"/>
      <c r="AZ231" s="180">
        <v>0</v>
      </c>
      <c r="BA231" s="180">
        <v>0</v>
      </c>
      <c r="BB231" s="180">
        <v>0</v>
      </c>
      <c r="BC231" s="180">
        <v>0</v>
      </c>
      <c r="BD231" s="180">
        <v>0</v>
      </c>
      <c r="BE231" s="180">
        <v>0</v>
      </c>
      <c r="BF231" s="180">
        <v>0</v>
      </c>
      <c r="BG231" s="181"/>
      <c r="BH231" s="90"/>
      <c r="BI231" s="180">
        <v>0</v>
      </c>
      <c r="BJ231" s="180">
        <v>0</v>
      </c>
      <c r="BK231" s="180">
        <v>0</v>
      </c>
      <c r="BL231" s="90"/>
      <c r="BN231" s="90"/>
      <c r="BO231" s="112"/>
      <c r="BP231" s="112"/>
      <c r="BQ231" s="112"/>
      <c r="BR231" s="112"/>
      <c r="BS231" s="112"/>
      <c r="BT231" s="112"/>
      <c r="BU231" s="112"/>
      <c r="BV231" s="112"/>
      <c r="BW231" s="112"/>
      <c r="BX231" s="112"/>
      <c r="BY231" s="112"/>
      <c r="BZ231" s="112"/>
      <c r="CA231" s="112"/>
      <c r="CB231" s="112"/>
      <c r="CC231" s="112"/>
      <c r="CD231" s="112"/>
      <c r="CE231" s="112"/>
      <c r="CF231" s="178"/>
    </row>
    <row r="232" spans="2:84" ht="15" customHeight="1" x14ac:dyDescent="0.3">
      <c r="B232" s="90"/>
      <c r="C232" s="212">
        <f t="shared" si="7"/>
        <v>218</v>
      </c>
      <c r="D232" s="212"/>
      <c r="E232" s="212"/>
      <c r="F232" s="245"/>
      <c r="G232" s="212"/>
      <c r="H232" s="212"/>
      <c r="I232" s="212"/>
      <c r="J232" s="249"/>
      <c r="K232" s="249"/>
      <c r="L232" s="251"/>
      <c r="M232" s="245"/>
      <c r="N232" s="217"/>
      <c r="O232" s="212"/>
      <c r="P232" s="247"/>
      <c r="Q232" s="218"/>
      <c r="R232" s="109"/>
      <c r="S232" s="156"/>
      <c r="T232" s="156"/>
      <c r="U232" s="156"/>
      <c r="V232" s="153">
        <f t="shared" si="6"/>
        <v>0</v>
      </c>
      <c r="W232" s="90"/>
      <c r="Y232" s="180">
        <v>0</v>
      </c>
      <c r="Z232" s="180">
        <v>0</v>
      </c>
      <c r="AA232" s="180">
        <v>0</v>
      </c>
      <c r="AB232" s="180">
        <v>0</v>
      </c>
      <c r="AC232" s="180">
        <v>0</v>
      </c>
      <c r="AD232" s="180">
        <v>0</v>
      </c>
      <c r="AE232" s="180">
        <v>0</v>
      </c>
      <c r="AF232" s="180">
        <v>0</v>
      </c>
      <c r="AG232" s="180">
        <v>0</v>
      </c>
      <c r="AH232" s="180">
        <v>0</v>
      </c>
      <c r="AI232" s="180">
        <v>0</v>
      </c>
      <c r="AJ232" s="180">
        <v>0</v>
      </c>
      <c r="AK232" s="180">
        <v>0</v>
      </c>
      <c r="AL232" s="180">
        <v>0</v>
      </c>
      <c r="AM232" s="180">
        <v>0</v>
      </c>
      <c r="AN232" s="180">
        <v>0</v>
      </c>
      <c r="AO232" s="180">
        <v>0</v>
      </c>
      <c r="AP232" s="180">
        <v>0</v>
      </c>
      <c r="AQ232" s="180">
        <v>0</v>
      </c>
      <c r="AR232" s="180">
        <v>0</v>
      </c>
      <c r="AS232" s="180">
        <v>0</v>
      </c>
      <c r="AT232" s="180">
        <v>0</v>
      </c>
      <c r="AU232" s="180">
        <v>0</v>
      </c>
      <c r="AV232" s="180">
        <v>0</v>
      </c>
      <c r="AW232" s="180">
        <v>0</v>
      </c>
      <c r="AX232" s="180">
        <v>0</v>
      </c>
      <c r="AY232" s="90"/>
      <c r="AZ232" s="180">
        <v>0</v>
      </c>
      <c r="BA232" s="180">
        <v>0</v>
      </c>
      <c r="BB232" s="180">
        <v>0</v>
      </c>
      <c r="BC232" s="180">
        <v>0</v>
      </c>
      <c r="BD232" s="180">
        <v>0</v>
      </c>
      <c r="BE232" s="180">
        <v>0</v>
      </c>
      <c r="BF232" s="180">
        <v>0</v>
      </c>
      <c r="BG232" s="181"/>
      <c r="BH232" s="90"/>
      <c r="BI232" s="180">
        <v>0</v>
      </c>
      <c r="BJ232" s="180">
        <v>0</v>
      </c>
      <c r="BK232" s="180">
        <v>0</v>
      </c>
      <c r="BL232" s="90"/>
      <c r="BN232" s="90"/>
      <c r="BO232" s="112"/>
      <c r="BP232" s="112"/>
      <c r="BQ232" s="112"/>
      <c r="BR232" s="112"/>
      <c r="BS232" s="112"/>
      <c r="BT232" s="112"/>
      <c r="BU232" s="112"/>
      <c r="BV232" s="112"/>
      <c r="BW232" s="112"/>
      <c r="BX232" s="112"/>
      <c r="BY232" s="112"/>
      <c r="BZ232" s="112"/>
      <c r="CA232" s="112"/>
      <c r="CB232" s="112"/>
      <c r="CC232" s="112"/>
      <c r="CD232" s="112"/>
      <c r="CE232" s="112"/>
      <c r="CF232" s="178"/>
    </row>
    <row r="233" spans="2:84" ht="15" customHeight="1" x14ac:dyDescent="0.3">
      <c r="B233" s="90"/>
      <c r="C233" s="212">
        <f t="shared" si="7"/>
        <v>219</v>
      </c>
      <c r="D233" s="212"/>
      <c r="E233" s="212"/>
      <c r="F233" s="245"/>
      <c r="G233" s="212"/>
      <c r="H233" s="212"/>
      <c r="I233" s="212"/>
      <c r="J233" s="249"/>
      <c r="K233" s="249"/>
      <c r="L233" s="251"/>
      <c r="M233" s="245"/>
      <c r="N233" s="217"/>
      <c r="O233" s="212"/>
      <c r="P233" s="218"/>
      <c r="Q233" s="218"/>
      <c r="R233" s="109"/>
      <c r="S233" s="156"/>
      <c r="T233" s="156"/>
      <c r="U233" s="156"/>
      <c r="V233" s="153">
        <f t="shared" si="6"/>
        <v>0</v>
      </c>
      <c r="W233" s="90"/>
      <c r="Y233" s="180">
        <v>0</v>
      </c>
      <c r="Z233" s="180">
        <v>0</v>
      </c>
      <c r="AA233" s="180">
        <v>0</v>
      </c>
      <c r="AB233" s="180">
        <v>0</v>
      </c>
      <c r="AC233" s="180">
        <v>0</v>
      </c>
      <c r="AD233" s="180">
        <v>0</v>
      </c>
      <c r="AE233" s="180">
        <v>0</v>
      </c>
      <c r="AF233" s="180">
        <v>0</v>
      </c>
      <c r="AG233" s="180">
        <v>0</v>
      </c>
      <c r="AH233" s="180">
        <v>0</v>
      </c>
      <c r="AI233" s="180">
        <v>0</v>
      </c>
      <c r="AJ233" s="180">
        <v>0</v>
      </c>
      <c r="AK233" s="180">
        <v>0</v>
      </c>
      <c r="AL233" s="180">
        <v>0</v>
      </c>
      <c r="AM233" s="180">
        <v>0</v>
      </c>
      <c r="AN233" s="180">
        <v>0</v>
      </c>
      <c r="AO233" s="180">
        <v>0</v>
      </c>
      <c r="AP233" s="180">
        <v>0</v>
      </c>
      <c r="AQ233" s="180">
        <v>0</v>
      </c>
      <c r="AR233" s="180">
        <v>0</v>
      </c>
      <c r="AS233" s="180">
        <v>0</v>
      </c>
      <c r="AT233" s="180">
        <v>0</v>
      </c>
      <c r="AU233" s="180">
        <v>0</v>
      </c>
      <c r="AV233" s="180">
        <v>0</v>
      </c>
      <c r="AW233" s="180">
        <v>0</v>
      </c>
      <c r="AX233" s="180">
        <v>0</v>
      </c>
      <c r="AY233" s="90"/>
      <c r="AZ233" s="180">
        <v>0</v>
      </c>
      <c r="BA233" s="180">
        <v>0</v>
      </c>
      <c r="BB233" s="180">
        <v>0</v>
      </c>
      <c r="BC233" s="180">
        <v>0</v>
      </c>
      <c r="BD233" s="180">
        <v>0</v>
      </c>
      <c r="BE233" s="180">
        <v>0</v>
      </c>
      <c r="BF233" s="180">
        <v>0</v>
      </c>
      <c r="BG233" s="181"/>
      <c r="BH233" s="90"/>
      <c r="BI233" s="180">
        <v>0</v>
      </c>
      <c r="BJ233" s="180">
        <v>0</v>
      </c>
      <c r="BK233" s="180">
        <v>0</v>
      </c>
      <c r="BL233" s="90"/>
      <c r="BN233" s="90"/>
      <c r="BO233" s="112"/>
      <c r="BP233" s="112"/>
      <c r="BQ233" s="112"/>
      <c r="BR233" s="112"/>
      <c r="BS233" s="112"/>
      <c r="BT233" s="112"/>
      <c r="BU233" s="112"/>
      <c r="BV233" s="112"/>
      <c r="BW233" s="112"/>
      <c r="BX233" s="112"/>
      <c r="BY233" s="112"/>
      <c r="BZ233" s="112"/>
      <c r="CA233" s="112"/>
      <c r="CB233" s="112"/>
      <c r="CC233" s="112"/>
      <c r="CD233" s="112"/>
      <c r="CE233" s="112"/>
      <c r="CF233" s="178"/>
    </row>
    <row r="234" spans="2:84" ht="15" customHeight="1" x14ac:dyDescent="0.3">
      <c r="B234" s="90"/>
      <c r="C234" s="212">
        <f t="shared" si="7"/>
        <v>220</v>
      </c>
      <c r="D234" s="212"/>
      <c r="E234" s="212"/>
      <c r="F234" s="245"/>
      <c r="G234" s="212"/>
      <c r="H234" s="212"/>
      <c r="I234" s="212"/>
      <c r="J234" s="249"/>
      <c r="K234" s="249"/>
      <c r="L234" s="251"/>
      <c r="M234" s="245"/>
      <c r="N234" s="217"/>
      <c r="O234" s="212"/>
      <c r="P234" s="247"/>
      <c r="Q234" s="218"/>
      <c r="R234" s="109"/>
      <c r="S234" s="156"/>
      <c r="T234" s="156"/>
      <c r="U234" s="156"/>
      <c r="V234" s="153">
        <f t="shared" si="6"/>
        <v>0</v>
      </c>
      <c r="W234" s="90"/>
      <c r="Y234" s="180">
        <v>0</v>
      </c>
      <c r="Z234" s="180">
        <v>0</v>
      </c>
      <c r="AA234" s="180">
        <v>0</v>
      </c>
      <c r="AB234" s="180">
        <v>0</v>
      </c>
      <c r="AC234" s="180">
        <v>0</v>
      </c>
      <c r="AD234" s="180">
        <v>0</v>
      </c>
      <c r="AE234" s="180">
        <v>0</v>
      </c>
      <c r="AF234" s="180">
        <v>0</v>
      </c>
      <c r="AG234" s="180">
        <v>0</v>
      </c>
      <c r="AH234" s="180">
        <v>0</v>
      </c>
      <c r="AI234" s="180">
        <v>0</v>
      </c>
      <c r="AJ234" s="180">
        <v>0</v>
      </c>
      <c r="AK234" s="180">
        <v>0</v>
      </c>
      <c r="AL234" s="180">
        <v>0</v>
      </c>
      <c r="AM234" s="180">
        <v>0</v>
      </c>
      <c r="AN234" s="180">
        <v>0</v>
      </c>
      <c r="AO234" s="180">
        <v>0</v>
      </c>
      <c r="AP234" s="180">
        <v>0</v>
      </c>
      <c r="AQ234" s="180">
        <v>0</v>
      </c>
      <c r="AR234" s="180">
        <v>0</v>
      </c>
      <c r="AS234" s="180">
        <v>0</v>
      </c>
      <c r="AT234" s="180">
        <v>0</v>
      </c>
      <c r="AU234" s="180">
        <v>0</v>
      </c>
      <c r="AV234" s="180">
        <v>0</v>
      </c>
      <c r="AW234" s="180">
        <v>0</v>
      </c>
      <c r="AX234" s="180">
        <v>0</v>
      </c>
      <c r="AY234" s="90"/>
      <c r="AZ234" s="180">
        <v>0</v>
      </c>
      <c r="BA234" s="180">
        <v>0</v>
      </c>
      <c r="BB234" s="180">
        <v>0</v>
      </c>
      <c r="BC234" s="180">
        <v>0</v>
      </c>
      <c r="BD234" s="180">
        <v>0</v>
      </c>
      <c r="BE234" s="180">
        <v>0</v>
      </c>
      <c r="BF234" s="180">
        <v>0</v>
      </c>
      <c r="BG234" s="181"/>
      <c r="BH234" s="90"/>
      <c r="BI234" s="180">
        <v>0</v>
      </c>
      <c r="BJ234" s="180">
        <v>0</v>
      </c>
      <c r="BK234" s="180">
        <v>0</v>
      </c>
      <c r="BL234" s="90"/>
      <c r="BN234" s="90"/>
      <c r="BO234" s="112"/>
      <c r="BP234" s="112"/>
      <c r="BQ234" s="112"/>
      <c r="BR234" s="112"/>
      <c r="BS234" s="112"/>
      <c r="BT234" s="112"/>
      <c r="BU234" s="112"/>
      <c r="BV234" s="112"/>
      <c r="BW234" s="112"/>
      <c r="BX234" s="112"/>
      <c r="BY234" s="112"/>
      <c r="BZ234" s="112"/>
      <c r="CA234" s="112"/>
      <c r="CB234" s="112"/>
      <c r="CC234" s="112"/>
      <c r="CD234" s="112"/>
      <c r="CE234" s="112"/>
      <c r="CF234" s="178"/>
    </row>
    <row r="235" spans="2:84" ht="15" customHeight="1" x14ac:dyDescent="0.3">
      <c r="B235" s="90"/>
      <c r="C235" s="212">
        <f t="shared" si="7"/>
        <v>221</v>
      </c>
      <c r="D235" s="212"/>
      <c r="E235" s="212"/>
      <c r="F235" s="245"/>
      <c r="G235" s="212"/>
      <c r="H235" s="212"/>
      <c r="I235" s="212"/>
      <c r="J235" s="249"/>
      <c r="K235" s="249"/>
      <c r="L235" s="251"/>
      <c r="M235" s="245"/>
      <c r="N235" s="217"/>
      <c r="O235" s="212"/>
      <c r="P235" s="247"/>
      <c r="Q235" s="218"/>
      <c r="R235" s="109"/>
      <c r="S235" s="156"/>
      <c r="T235" s="156"/>
      <c r="U235" s="156"/>
      <c r="V235" s="153">
        <f t="shared" si="6"/>
        <v>0</v>
      </c>
      <c r="W235" s="90"/>
      <c r="Y235" s="180">
        <v>0</v>
      </c>
      <c r="Z235" s="180">
        <v>0</v>
      </c>
      <c r="AA235" s="180">
        <v>0</v>
      </c>
      <c r="AB235" s="180">
        <v>0</v>
      </c>
      <c r="AC235" s="180">
        <v>0</v>
      </c>
      <c r="AD235" s="180">
        <v>0</v>
      </c>
      <c r="AE235" s="180">
        <v>0</v>
      </c>
      <c r="AF235" s="180">
        <v>0</v>
      </c>
      <c r="AG235" s="180">
        <v>0</v>
      </c>
      <c r="AH235" s="180">
        <v>0</v>
      </c>
      <c r="AI235" s="180">
        <v>0</v>
      </c>
      <c r="AJ235" s="180">
        <v>0</v>
      </c>
      <c r="AK235" s="180">
        <v>0</v>
      </c>
      <c r="AL235" s="180">
        <v>0</v>
      </c>
      <c r="AM235" s="180">
        <v>0</v>
      </c>
      <c r="AN235" s="180">
        <v>0</v>
      </c>
      <c r="AO235" s="180">
        <v>0</v>
      </c>
      <c r="AP235" s="180">
        <v>0</v>
      </c>
      <c r="AQ235" s="180">
        <v>0</v>
      </c>
      <c r="AR235" s="180">
        <v>0</v>
      </c>
      <c r="AS235" s="180">
        <v>0</v>
      </c>
      <c r="AT235" s="180">
        <v>0</v>
      </c>
      <c r="AU235" s="180">
        <v>0</v>
      </c>
      <c r="AV235" s="180">
        <v>0</v>
      </c>
      <c r="AW235" s="180">
        <v>0</v>
      </c>
      <c r="AX235" s="180">
        <v>0</v>
      </c>
      <c r="AY235" s="90"/>
      <c r="AZ235" s="180">
        <v>0</v>
      </c>
      <c r="BA235" s="180">
        <v>0</v>
      </c>
      <c r="BB235" s="180">
        <v>0</v>
      </c>
      <c r="BC235" s="180">
        <v>0</v>
      </c>
      <c r="BD235" s="180">
        <v>0</v>
      </c>
      <c r="BE235" s="180">
        <v>0</v>
      </c>
      <c r="BF235" s="180">
        <v>0</v>
      </c>
      <c r="BG235" s="181"/>
      <c r="BH235" s="90"/>
      <c r="BI235" s="180">
        <v>0</v>
      </c>
      <c r="BJ235" s="180">
        <v>0</v>
      </c>
      <c r="BK235" s="180">
        <v>0</v>
      </c>
      <c r="BL235" s="90"/>
      <c r="BN235" s="90"/>
      <c r="BO235" s="112"/>
      <c r="BP235" s="112"/>
      <c r="BQ235" s="112"/>
      <c r="BR235" s="112"/>
      <c r="BS235" s="112"/>
      <c r="BT235" s="112"/>
      <c r="BU235" s="112"/>
      <c r="BV235" s="112"/>
      <c r="BW235" s="112"/>
      <c r="BX235" s="112"/>
      <c r="BY235" s="112"/>
      <c r="BZ235" s="112"/>
      <c r="CA235" s="112"/>
      <c r="CB235" s="112"/>
      <c r="CC235" s="112"/>
      <c r="CD235" s="112"/>
      <c r="CE235" s="112"/>
      <c r="CF235" s="178"/>
    </row>
    <row r="236" spans="2:84" ht="15" customHeight="1" x14ac:dyDescent="0.3">
      <c r="B236" s="90"/>
      <c r="C236" s="212">
        <f t="shared" si="7"/>
        <v>222</v>
      </c>
      <c r="D236" s="212"/>
      <c r="E236" s="212"/>
      <c r="F236" s="245"/>
      <c r="G236" s="212"/>
      <c r="H236" s="212"/>
      <c r="I236" s="212"/>
      <c r="J236" s="249"/>
      <c r="K236" s="249"/>
      <c r="L236" s="251"/>
      <c r="M236" s="245"/>
      <c r="N236" s="217"/>
      <c r="O236" s="212"/>
      <c r="P236" s="247"/>
      <c r="Q236" s="218"/>
      <c r="R236" s="109"/>
      <c r="S236" s="156"/>
      <c r="T236" s="156"/>
      <c r="U236" s="156"/>
      <c r="V236" s="153">
        <f t="shared" si="6"/>
        <v>0</v>
      </c>
      <c r="W236" s="90"/>
      <c r="Y236" s="180">
        <v>0</v>
      </c>
      <c r="Z236" s="180">
        <v>0</v>
      </c>
      <c r="AA236" s="180">
        <v>0</v>
      </c>
      <c r="AB236" s="180">
        <v>0</v>
      </c>
      <c r="AC236" s="180">
        <v>0</v>
      </c>
      <c r="AD236" s="180">
        <v>0</v>
      </c>
      <c r="AE236" s="180">
        <v>0</v>
      </c>
      <c r="AF236" s="180">
        <v>0</v>
      </c>
      <c r="AG236" s="180">
        <v>0</v>
      </c>
      <c r="AH236" s="180">
        <v>0</v>
      </c>
      <c r="AI236" s="180">
        <v>0</v>
      </c>
      <c r="AJ236" s="180">
        <v>0</v>
      </c>
      <c r="AK236" s="180">
        <v>0</v>
      </c>
      <c r="AL236" s="180">
        <v>0</v>
      </c>
      <c r="AM236" s="180">
        <v>0</v>
      </c>
      <c r="AN236" s="180">
        <v>0</v>
      </c>
      <c r="AO236" s="180">
        <v>0</v>
      </c>
      <c r="AP236" s="180">
        <v>0</v>
      </c>
      <c r="AQ236" s="180">
        <v>0</v>
      </c>
      <c r="AR236" s="180">
        <v>0</v>
      </c>
      <c r="AS236" s="180">
        <v>0</v>
      </c>
      <c r="AT236" s="180">
        <v>0</v>
      </c>
      <c r="AU236" s="180">
        <v>0</v>
      </c>
      <c r="AV236" s="180">
        <v>0</v>
      </c>
      <c r="AW236" s="180">
        <v>0</v>
      </c>
      <c r="AX236" s="180">
        <v>0</v>
      </c>
      <c r="AY236" s="90"/>
      <c r="AZ236" s="180">
        <v>0</v>
      </c>
      <c r="BA236" s="180">
        <v>0</v>
      </c>
      <c r="BB236" s="180">
        <v>0</v>
      </c>
      <c r="BC236" s="180">
        <v>0</v>
      </c>
      <c r="BD236" s="180">
        <v>0</v>
      </c>
      <c r="BE236" s="180">
        <v>0</v>
      </c>
      <c r="BF236" s="180">
        <v>0</v>
      </c>
      <c r="BG236" s="181"/>
      <c r="BH236" s="90"/>
      <c r="BI236" s="180">
        <v>0</v>
      </c>
      <c r="BJ236" s="180">
        <v>0</v>
      </c>
      <c r="BK236" s="180">
        <v>0</v>
      </c>
      <c r="BL236" s="90"/>
      <c r="BN236" s="90"/>
      <c r="BO236" s="112"/>
      <c r="BP236" s="112"/>
      <c r="BQ236" s="112"/>
      <c r="BR236" s="112"/>
      <c r="BS236" s="112"/>
      <c r="BT236" s="112"/>
      <c r="BU236" s="112"/>
      <c r="BV236" s="112"/>
      <c r="BW236" s="112"/>
      <c r="BX236" s="112"/>
      <c r="BY236" s="112"/>
      <c r="BZ236" s="112"/>
      <c r="CA236" s="112"/>
      <c r="CB236" s="112"/>
      <c r="CC236" s="112"/>
      <c r="CD236" s="112"/>
      <c r="CE236" s="112"/>
      <c r="CF236" s="178"/>
    </row>
    <row r="237" spans="2:84" ht="15" customHeight="1" x14ac:dyDescent="0.3">
      <c r="B237" s="90"/>
      <c r="C237" s="212">
        <f t="shared" si="7"/>
        <v>223</v>
      </c>
      <c r="D237" s="212"/>
      <c r="E237" s="212"/>
      <c r="F237" s="245"/>
      <c r="G237" s="212"/>
      <c r="H237" s="212"/>
      <c r="I237" s="212"/>
      <c r="J237" s="249"/>
      <c r="K237" s="249"/>
      <c r="L237" s="251"/>
      <c r="M237" s="245"/>
      <c r="N237" s="217"/>
      <c r="O237" s="212"/>
      <c r="P237" s="247"/>
      <c r="Q237" s="218"/>
      <c r="R237" s="109"/>
      <c r="S237" s="156"/>
      <c r="T237" s="156"/>
      <c r="U237" s="156"/>
      <c r="V237" s="153">
        <f t="shared" si="6"/>
        <v>0</v>
      </c>
      <c r="W237" s="90"/>
      <c r="Y237" s="180">
        <v>0</v>
      </c>
      <c r="Z237" s="180">
        <v>0</v>
      </c>
      <c r="AA237" s="180">
        <v>0</v>
      </c>
      <c r="AB237" s="180">
        <v>0</v>
      </c>
      <c r="AC237" s="180">
        <v>0</v>
      </c>
      <c r="AD237" s="180">
        <v>0</v>
      </c>
      <c r="AE237" s="180">
        <v>0</v>
      </c>
      <c r="AF237" s="180">
        <v>0</v>
      </c>
      <c r="AG237" s="180">
        <v>0</v>
      </c>
      <c r="AH237" s="180">
        <v>0</v>
      </c>
      <c r="AI237" s="180">
        <v>0</v>
      </c>
      <c r="AJ237" s="180">
        <v>0</v>
      </c>
      <c r="AK237" s="180">
        <v>0</v>
      </c>
      <c r="AL237" s="180">
        <v>0</v>
      </c>
      <c r="AM237" s="180">
        <v>0</v>
      </c>
      <c r="AN237" s="180">
        <v>0</v>
      </c>
      <c r="AO237" s="180">
        <v>0</v>
      </c>
      <c r="AP237" s="180">
        <v>0</v>
      </c>
      <c r="AQ237" s="180">
        <v>0</v>
      </c>
      <c r="AR237" s="180">
        <v>0</v>
      </c>
      <c r="AS237" s="180">
        <v>0</v>
      </c>
      <c r="AT237" s="180">
        <v>0</v>
      </c>
      <c r="AU237" s="180">
        <v>0</v>
      </c>
      <c r="AV237" s="180">
        <v>0</v>
      </c>
      <c r="AW237" s="180">
        <v>0</v>
      </c>
      <c r="AX237" s="180">
        <v>0</v>
      </c>
      <c r="AY237" s="90"/>
      <c r="AZ237" s="180">
        <v>0</v>
      </c>
      <c r="BA237" s="180">
        <v>0</v>
      </c>
      <c r="BB237" s="180">
        <v>0</v>
      </c>
      <c r="BC237" s="180">
        <v>0</v>
      </c>
      <c r="BD237" s="180">
        <v>0</v>
      </c>
      <c r="BE237" s="180">
        <v>0</v>
      </c>
      <c r="BF237" s="180">
        <v>0</v>
      </c>
      <c r="BG237" s="181"/>
      <c r="BH237" s="90"/>
      <c r="BI237" s="180">
        <v>0</v>
      </c>
      <c r="BJ237" s="180">
        <v>0</v>
      </c>
      <c r="BK237" s="180">
        <v>0</v>
      </c>
      <c r="BL237" s="90"/>
      <c r="BN237" s="90"/>
      <c r="BO237" s="112"/>
      <c r="BP237" s="112"/>
      <c r="BQ237" s="112"/>
      <c r="BR237" s="112"/>
      <c r="BS237" s="112"/>
      <c r="BT237" s="112"/>
      <c r="BU237" s="112"/>
      <c r="BV237" s="112"/>
      <c r="BW237" s="112"/>
      <c r="BX237" s="112"/>
      <c r="BY237" s="112"/>
      <c r="BZ237" s="112"/>
      <c r="CA237" s="112"/>
      <c r="CB237" s="112"/>
      <c r="CC237" s="112"/>
      <c r="CD237" s="112"/>
      <c r="CE237" s="112"/>
      <c r="CF237" s="178"/>
    </row>
    <row r="238" spans="2:84" ht="15" customHeight="1" x14ac:dyDescent="0.3">
      <c r="B238" s="90"/>
      <c r="C238" s="212">
        <f t="shared" si="7"/>
        <v>224</v>
      </c>
      <c r="D238" s="212"/>
      <c r="E238" s="212"/>
      <c r="F238" s="245"/>
      <c r="G238" s="212"/>
      <c r="H238" s="212"/>
      <c r="I238" s="212"/>
      <c r="J238" s="249"/>
      <c r="K238" s="249"/>
      <c r="L238" s="251"/>
      <c r="M238" s="245"/>
      <c r="N238" s="217"/>
      <c r="O238" s="212"/>
      <c r="P238" s="247"/>
      <c r="Q238" s="218"/>
      <c r="R238" s="109"/>
      <c r="S238" s="156"/>
      <c r="T238" s="156"/>
      <c r="U238" s="156"/>
      <c r="V238" s="153">
        <f t="shared" si="6"/>
        <v>0</v>
      </c>
      <c r="W238" s="90"/>
      <c r="Y238" s="180">
        <v>0</v>
      </c>
      <c r="Z238" s="180">
        <v>0</v>
      </c>
      <c r="AA238" s="180">
        <v>0</v>
      </c>
      <c r="AB238" s="180">
        <v>0</v>
      </c>
      <c r="AC238" s="180">
        <v>0</v>
      </c>
      <c r="AD238" s="180">
        <v>0</v>
      </c>
      <c r="AE238" s="180">
        <v>0</v>
      </c>
      <c r="AF238" s="180">
        <v>0</v>
      </c>
      <c r="AG238" s="180">
        <v>0</v>
      </c>
      <c r="AH238" s="180">
        <v>0</v>
      </c>
      <c r="AI238" s="180">
        <v>0</v>
      </c>
      <c r="AJ238" s="180">
        <v>0</v>
      </c>
      <c r="AK238" s="180">
        <v>0</v>
      </c>
      <c r="AL238" s="180">
        <v>0</v>
      </c>
      <c r="AM238" s="180">
        <v>0</v>
      </c>
      <c r="AN238" s="180">
        <v>0</v>
      </c>
      <c r="AO238" s="180">
        <v>0</v>
      </c>
      <c r="AP238" s="180">
        <v>0</v>
      </c>
      <c r="AQ238" s="180">
        <v>0</v>
      </c>
      <c r="AR238" s="180">
        <v>0</v>
      </c>
      <c r="AS238" s="180">
        <v>0</v>
      </c>
      <c r="AT238" s="180">
        <v>0</v>
      </c>
      <c r="AU238" s="180">
        <v>0</v>
      </c>
      <c r="AV238" s="180">
        <v>0</v>
      </c>
      <c r="AW238" s="180">
        <v>0</v>
      </c>
      <c r="AX238" s="180">
        <v>0</v>
      </c>
      <c r="AY238" s="90"/>
      <c r="AZ238" s="180">
        <v>0</v>
      </c>
      <c r="BA238" s="180">
        <v>0</v>
      </c>
      <c r="BB238" s="180">
        <v>0</v>
      </c>
      <c r="BC238" s="180">
        <v>0</v>
      </c>
      <c r="BD238" s="180">
        <v>0</v>
      </c>
      <c r="BE238" s="180">
        <v>0</v>
      </c>
      <c r="BF238" s="180">
        <v>0</v>
      </c>
      <c r="BG238" s="181"/>
      <c r="BH238" s="90"/>
      <c r="BI238" s="180">
        <v>0</v>
      </c>
      <c r="BJ238" s="180">
        <v>0</v>
      </c>
      <c r="BK238" s="180">
        <v>0</v>
      </c>
      <c r="BL238" s="90"/>
      <c r="BN238" s="90"/>
      <c r="BO238" s="112"/>
      <c r="BP238" s="112"/>
      <c r="BQ238" s="112"/>
      <c r="BR238" s="112"/>
      <c r="BS238" s="112"/>
      <c r="BT238" s="112"/>
      <c r="BU238" s="112"/>
      <c r="BV238" s="112"/>
      <c r="BW238" s="112"/>
      <c r="BX238" s="112"/>
      <c r="BY238" s="112"/>
      <c r="BZ238" s="112"/>
      <c r="CA238" s="112"/>
      <c r="CB238" s="112"/>
      <c r="CC238" s="112"/>
      <c r="CD238" s="112"/>
      <c r="CE238" s="112"/>
      <c r="CF238" s="178"/>
    </row>
    <row r="239" spans="2:84" ht="15" customHeight="1" x14ac:dyDescent="0.3">
      <c r="B239" s="90"/>
      <c r="C239" s="212">
        <v>226</v>
      </c>
      <c r="D239" s="212"/>
      <c r="E239" s="212"/>
      <c r="F239" s="245"/>
      <c r="G239" s="212"/>
      <c r="H239" s="212"/>
      <c r="I239" s="212"/>
      <c r="J239" s="249"/>
      <c r="K239" s="249"/>
      <c r="L239" s="251"/>
      <c r="M239" s="245"/>
      <c r="N239" s="217"/>
      <c r="O239" s="212"/>
      <c r="P239" s="247"/>
      <c r="Q239" s="218"/>
      <c r="R239" s="109"/>
      <c r="S239" s="156"/>
      <c r="T239" s="156"/>
      <c r="U239" s="156"/>
      <c r="V239" s="153">
        <f t="shared" si="6"/>
        <v>0</v>
      </c>
      <c r="W239" s="90"/>
      <c r="Y239" s="180">
        <v>0</v>
      </c>
      <c r="Z239" s="180">
        <v>0</v>
      </c>
      <c r="AA239" s="180">
        <v>0</v>
      </c>
      <c r="AB239" s="180">
        <v>0</v>
      </c>
      <c r="AC239" s="180">
        <v>0</v>
      </c>
      <c r="AD239" s="180">
        <v>0</v>
      </c>
      <c r="AE239" s="180">
        <v>0</v>
      </c>
      <c r="AF239" s="180">
        <v>0</v>
      </c>
      <c r="AG239" s="180">
        <v>0</v>
      </c>
      <c r="AH239" s="180">
        <v>0</v>
      </c>
      <c r="AI239" s="180">
        <v>0</v>
      </c>
      <c r="AJ239" s="180">
        <v>0</v>
      </c>
      <c r="AK239" s="180">
        <v>0</v>
      </c>
      <c r="AL239" s="180">
        <v>0</v>
      </c>
      <c r="AM239" s="180">
        <v>0</v>
      </c>
      <c r="AN239" s="180">
        <v>0</v>
      </c>
      <c r="AO239" s="180">
        <v>0</v>
      </c>
      <c r="AP239" s="180">
        <v>0</v>
      </c>
      <c r="AQ239" s="180">
        <v>0</v>
      </c>
      <c r="AR239" s="180">
        <v>0</v>
      </c>
      <c r="AS239" s="180">
        <v>0</v>
      </c>
      <c r="AT239" s="180">
        <v>0</v>
      </c>
      <c r="AU239" s="180">
        <v>0</v>
      </c>
      <c r="AV239" s="180">
        <v>0</v>
      </c>
      <c r="AW239" s="180">
        <v>0</v>
      </c>
      <c r="AX239" s="180">
        <v>0</v>
      </c>
      <c r="AY239" s="90"/>
      <c r="AZ239" s="180">
        <v>0</v>
      </c>
      <c r="BA239" s="180">
        <v>0</v>
      </c>
      <c r="BB239" s="180">
        <v>0</v>
      </c>
      <c r="BC239" s="180">
        <v>0</v>
      </c>
      <c r="BD239" s="180">
        <v>0</v>
      </c>
      <c r="BE239" s="180">
        <v>0</v>
      </c>
      <c r="BF239" s="180">
        <v>0</v>
      </c>
      <c r="BG239" s="181"/>
      <c r="BH239" s="90"/>
      <c r="BI239" s="180">
        <v>0</v>
      </c>
      <c r="BJ239" s="180">
        <v>0</v>
      </c>
      <c r="BK239" s="180">
        <v>0</v>
      </c>
      <c r="BL239" s="90"/>
      <c r="BN239" s="90"/>
      <c r="BO239" s="112"/>
      <c r="BP239" s="112"/>
      <c r="BQ239" s="112"/>
      <c r="BR239" s="112"/>
      <c r="BS239" s="112"/>
      <c r="BT239" s="112"/>
      <c r="BU239" s="112"/>
      <c r="BV239" s="112"/>
      <c r="BW239" s="112"/>
      <c r="BX239" s="112"/>
      <c r="BY239" s="112"/>
      <c r="BZ239" s="112"/>
      <c r="CA239" s="112"/>
      <c r="CB239" s="112"/>
      <c r="CC239" s="112"/>
      <c r="CD239" s="112"/>
      <c r="CE239" s="112"/>
      <c r="CF239" s="178"/>
    </row>
    <row r="240" spans="2:84" ht="15" customHeight="1" x14ac:dyDescent="0.3">
      <c r="B240" s="90"/>
      <c r="C240" s="212">
        <v>227</v>
      </c>
      <c r="D240" s="212"/>
      <c r="E240" s="212"/>
      <c r="F240" s="245"/>
      <c r="G240" s="212"/>
      <c r="H240" s="212"/>
      <c r="I240" s="212"/>
      <c r="J240" s="249"/>
      <c r="K240" s="249"/>
      <c r="L240" s="251"/>
      <c r="M240" s="245"/>
      <c r="N240" s="217"/>
      <c r="O240" s="212"/>
      <c r="P240" s="247"/>
      <c r="Q240" s="218"/>
      <c r="R240" s="109"/>
      <c r="S240" s="156"/>
      <c r="T240" s="156"/>
      <c r="U240" s="156"/>
      <c r="V240" s="153">
        <f t="shared" si="6"/>
        <v>0</v>
      </c>
      <c r="W240" s="90"/>
      <c r="Y240" s="180">
        <v>0</v>
      </c>
      <c r="Z240" s="180">
        <v>0</v>
      </c>
      <c r="AA240" s="180">
        <v>0</v>
      </c>
      <c r="AB240" s="180">
        <v>0</v>
      </c>
      <c r="AC240" s="180">
        <v>0</v>
      </c>
      <c r="AD240" s="180">
        <v>0</v>
      </c>
      <c r="AE240" s="180">
        <v>0</v>
      </c>
      <c r="AF240" s="180">
        <v>0</v>
      </c>
      <c r="AG240" s="180">
        <v>0</v>
      </c>
      <c r="AH240" s="180">
        <v>0</v>
      </c>
      <c r="AI240" s="180">
        <v>0</v>
      </c>
      <c r="AJ240" s="180">
        <v>0</v>
      </c>
      <c r="AK240" s="180">
        <v>0</v>
      </c>
      <c r="AL240" s="180">
        <v>0</v>
      </c>
      <c r="AM240" s="180">
        <v>0</v>
      </c>
      <c r="AN240" s="180">
        <v>0</v>
      </c>
      <c r="AO240" s="180">
        <v>0</v>
      </c>
      <c r="AP240" s="180">
        <v>0</v>
      </c>
      <c r="AQ240" s="180">
        <v>0</v>
      </c>
      <c r="AR240" s="180">
        <v>0</v>
      </c>
      <c r="AS240" s="180">
        <v>0</v>
      </c>
      <c r="AT240" s="180">
        <v>0</v>
      </c>
      <c r="AU240" s="180">
        <v>0</v>
      </c>
      <c r="AV240" s="180">
        <v>0</v>
      </c>
      <c r="AW240" s="180">
        <v>0</v>
      </c>
      <c r="AX240" s="180">
        <v>0</v>
      </c>
      <c r="AY240" s="90"/>
      <c r="AZ240" s="180">
        <v>0</v>
      </c>
      <c r="BA240" s="180">
        <v>0</v>
      </c>
      <c r="BB240" s="180">
        <v>0</v>
      </c>
      <c r="BC240" s="180">
        <v>0</v>
      </c>
      <c r="BD240" s="180">
        <v>0</v>
      </c>
      <c r="BE240" s="180">
        <v>0</v>
      </c>
      <c r="BF240" s="180">
        <v>0</v>
      </c>
      <c r="BG240" s="181"/>
      <c r="BH240" s="90"/>
      <c r="BI240" s="180">
        <v>0</v>
      </c>
      <c r="BJ240" s="180">
        <v>0</v>
      </c>
      <c r="BK240" s="180">
        <v>0</v>
      </c>
      <c r="BL240" s="90"/>
      <c r="BN240" s="90"/>
      <c r="BO240" s="112"/>
      <c r="BP240" s="112"/>
      <c r="BQ240" s="112"/>
      <c r="BR240" s="112"/>
      <c r="BS240" s="112"/>
      <c r="BT240" s="112"/>
      <c r="BU240" s="112"/>
      <c r="BV240" s="112"/>
      <c r="BW240" s="112"/>
      <c r="BX240" s="112"/>
      <c r="BY240" s="112"/>
      <c r="BZ240" s="112"/>
      <c r="CA240" s="112"/>
      <c r="CB240" s="112"/>
      <c r="CC240" s="112"/>
      <c r="CD240" s="112"/>
      <c r="CE240" s="112"/>
      <c r="CF240" s="178"/>
    </row>
    <row r="241" spans="2:84" ht="15" customHeight="1" x14ac:dyDescent="0.3">
      <c r="B241" s="90"/>
      <c r="C241" s="212">
        <v>228</v>
      </c>
      <c r="D241" s="212"/>
      <c r="E241" s="212"/>
      <c r="F241" s="245"/>
      <c r="G241" s="212"/>
      <c r="H241" s="212"/>
      <c r="I241" s="212"/>
      <c r="J241" s="249"/>
      <c r="K241" s="249"/>
      <c r="L241" s="251"/>
      <c r="M241" s="245"/>
      <c r="N241" s="217"/>
      <c r="O241" s="212"/>
      <c r="P241" s="247"/>
      <c r="Q241" s="218"/>
      <c r="R241" s="109"/>
      <c r="S241" s="156"/>
      <c r="T241" s="156"/>
      <c r="U241" s="156"/>
      <c r="V241" s="153">
        <f t="shared" si="6"/>
        <v>0</v>
      </c>
      <c r="W241" s="90"/>
      <c r="Y241" s="180">
        <v>0</v>
      </c>
      <c r="Z241" s="180">
        <v>0</v>
      </c>
      <c r="AA241" s="180">
        <v>0</v>
      </c>
      <c r="AB241" s="180">
        <v>0</v>
      </c>
      <c r="AC241" s="180">
        <v>0</v>
      </c>
      <c r="AD241" s="180">
        <v>0</v>
      </c>
      <c r="AE241" s="180">
        <v>0</v>
      </c>
      <c r="AF241" s="180">
        <v>0</v>
      </c>
      <c r="AG241" s="180">
        <v>0</v>
      </c>
      <c r="AH241" s="180">
        <v>0</v>
      </c>
      <c r="AI241" s="180">
        <v>0</v>
      </c>
      <c r="AJ241" s="180">
        <v>0</v>
      </c>
      <c r="AK241" s="180">
        <v>0</v>
      </c>
      <c r="AL241" s="180">
        <v>0</v>
      </c>
      <c r="AM241" s="180">
        <v>0</v>
      </c>
      <c r="AN241" s="180">
        <v>0</v>
      </c>
      <c r="AO241" s="180">
        <v>0</v>
      </c>
      <c r="AP241" s="180">
        <v>0</v>
      </c>
      <c r="AQ241" s="180">
        <v>0</v>
      </c>
      <c r="AR241" s="180">
        <v>0</v>
      </c>
      <c r="AS241" s="180">
        <v>0</v>
      </c>
      <c r="AT241" s="180">
        <v>0</v>
      </c>
      <c r="AU241" s="180">
        <v>0</v>
      </c>
      <c r="AV241" s="180">
        <v>0</v>
      </c>
      <c r="AW241" s="180">
        <v>0</v>
      </c>
      <c r="AX241" s="180">
        <v>0</v>
      </c>
      <c r="AY241" s="90"/>
      <c r="AZ241" s="180">
        <v>0</v>
      </c>
      <c r="BA241" s="180">
        <v>0</v>
      </c>
      <c r="BB241" s="180">
        <v>0</v>
      </c>
      <c r="BC241" s="180">
        <v>0</v>
      </c>
      <c r="BD241" s="180">
        <v>0</v>
      </c>
      <c r="BE241" s="180">
        <v>0</v>
      </c>
      <c r="BF241" s="180">
        <v>0</v>
      </c>
      <c r="BG241" s="181"/>
      <c r="BH241" s="90"/>
      <c r="BI241" s="180">
        <v>0</v>
      </c>
      <c r="BJ241" s="180">
        <v>0</v>
      </c>
      <c r="BK241" s="180">
        <v>0</v>
      </c>
      <c r="BL241" s="90"/>
      <c r="BN241" s="90"/>
      <c r="BO241" s="112"/>
      <c r="BP241" s="112"/>
      <c r="BQ241" s="112"/>
      <c r="BR241" s="112"/>
      <c r="BS241" s="112"/>
      <c r="BT241" s="112"/>
      <c r="BU241" s="112"/>
      <c r="BV241" s="112"/>
      <c r="BW241" s="112"/>
      <c r="BX241" s="112"/>
      <c r="BY241" s="112"/>
      <c r="BZ241" s="112"/>
      <c r="CA241" s="112"/>
      <c r="CB241" s="112"/>
      <c r="CC241" s="112"/>
      <c r="CD241" s="112"/>
      <c r="CE241" s="112"/>
      <c r="CF241" s="178"/>
    </row>
    <row r="242" spans="2:84" ht="15" customHeight="1" x14ac:dyDescent="0.3">
      <c r="B242" s="90"/>
      <c r="C242" s="212">
        <v>229</v>
      </c>
      <c r="D242" s="212"/>
      <c r="E242" s="212"/>
      <c r="F242" s="245"/>
      <c r="G242" s="212"/>
      <c r="H242" s="212"/>
      <c r="I242" s="212"/>
      <c r="J242" s="249"/>
      <c r="K242" s="249"/>
      <c r="L242" s="251"/>
      <c r="M242" s="245"/>
      <c r="N242" s="217"/>
      <c r="O242" s="212"/>
      <c r="P242" s="247"/>
      <c r="Q242" s="218"/>
      <c r="R242" s="109"/>
      <c r="S242" s="156"/>
      <c r="T242" s="156"/>
      <c r="U242" s="156"/>
      <c r="V242" s="153">
        <f t="shared" si="6"/>
        <v>0</v>
      </c>
      <c r="W242" s="90"/>
      <c r="Y242" s="180">
        <v>0</v>
      </c>
      <c r="Z242" s="180">
        <v>0</v>
      </c>
      <c r="AA242" s="180">
        <v>0</v>
      </c>
      <c r="AB242" s="180">
        <v>0</v>
      </c>
      <c r="AC242" s="180">
        <v>0</v>
      </c>
      <c r="AD242" s="180">
        <v>0</v>
      </c>
      <c r="AE242" s="180">
        <v>0</v>
      </c>
      <c r="AF242" s="180">
        <v>0</v>
      </c>
      <c r="AG242" s="180">
        <v>0</v>
      </c>
      <c r="AH242" s="180">
        <v>0</v>
      </c>
      <c r="AI242" s="180">
        <v>0</v>
      </c>
      <c r="AJ242" s="180">
        <v>0</v>
      </c>
      <c r="AK242" s="180">
        <v>0</v>
      </c>
      <c r="AL242" s="180">
        <v>0</v>
      </c>
      <c r="AM242" s="180">
        <v>0</v>
      </c>
      <c r="AN242" s="180">
        <v>0</v>
      </c>
      <c r="AO242" s="180">
        <v>0</v>
      </c>
      <c r="AP242" s="180">
        <v>0</v>
      </c>
      <c r="AQ242" s="180">
        <v>0</v>
      </c>
      <c r="AR242" s="180">
        <v>0</v>
      </c>
      <c r="AS242" s="180">
        <v>0</v>
      </c>
      <c r="AT242" s="180">
        <v>0</v>
      </c>
      <c r="AU242" s="180">
        <v>0</v>
      </c>
      <c r="AV242" s="180">
        <v>0</v>
      </c>
      <c r="AW242" s="180">
        <v>0</v>
      </c>
      <c r="AX242" s="180">
        <v>0</v>
      </c>
      <c r="AY242" s="90"/>
      <c r="AZ242" s="180">
        <v>0</v>
      </c>
      <c r="BA242" s="180">
        <v>0</v>
      </c>
      <c r="BB242" s="180">
        <v>0</v>
      </c>
      <c r="BC242" s="180">
        <v>0</v>
      </c>
      <c r="BD242" s="180">
        <v>0</v>
      </c>
      <c r="BE242" s="180">
        <v>0</v>
      </c>
      <c r="BF242" s="180">
        <v>0</v>
      </c>
      <c r="BG242" s="181"/>
      <c r="BH242" s="90"/>
      <c r="BI242" s="180">
        <v>0</v>
      </c>
      <c r="BJ242" s="180">
        <v>0</v>
      </c>
      <c r="BK242" s="180">
        <v>0</v>
      </c>
      <c r="BL242" s="90"/>
      <c r="BN242" s="90"/>
      <c r="BO242" s="112"/>
      <c r="BP242" s="112"/>
      <c r="BQ242" s="112"/>
      <c r="BR242" s="112"/>
      <c r="BS242" s="112"/>
      <c r="BT242" s="112"/>
      <c r="BU242" s="112"/>
      <c r="BV242" s="112"/>
      <c r="BW242" s="112"/>
      <c r="BX242" s="112"/>
      <c r="BY242" s="112"/>
      <c r="BZ242" s="112"/>
      <c r="CA242" s="112"/>
      <c r="CB242" s="112"/>
      <c r="CC242" s="112"/>
      <c r="CD242" s="112"/>
      <c r="CE242" s="112"/>
      <c r="CF242" s="178"/>
    </row>
    <row r="243" spans="2:84" ht="15" customHeight="1" x14ac:dyDescent="0.3">
      <c r="B243" s="90"/>
      <c r="C243" s="212">
        <v>230</v>
      </c>
      <c r="D243" s="212"/>
      <c r="E243" s="212"/>
      <c r="F243" s="245"/>
      <c r="G243" s="212"/>
      <c r="H243" s="212"/>
      <c r="I243" s="212"/>
      <c r="J243" s="249"/>
      <c r="K243" s="249"/>
      <c r="L243" s="251"/>
      <c r="M243" s="245"/>
      <c r="N243" s="217"/>
      <c r="O243" s="212"/>
      <c r="P243" s="218"/>
      <c r="Q243" s="218"/>
      <c r="R243" s="109"/>
      <c r="S243" s="156"/>
      <c r="T243" s="156"/>
      <c r="U243" s="156"/>
      <c r="V243" s="153">
        <f t="shared" si="6"/>
        <v>0</v>
      </c>
      <c r="W243" s="90"/>
      <c r="Y243" s="180">
        <v>0</v>
      </c>
      <c r="Z243" s="180">
        <v>0</v>
      </c>
      <c r="AA243" s="180">
        <v>0</v>
      </c>
      <c r="AB243" s="180">
        <v>0</v>
      </c>
      <c r="AC243" s="180">
        <v>0</v>
      </c>
      <c r="AD243" s="180">
        <v>0</v>
      </c>
      <c r="AE243" s="180">
        <v>0</v>
      </c>
      <c r="AF243" s="180">
        <v>0</v>
      </c>
      <c r="AG243" s="180">
        <v>0</v>
      </c>
      <c r="AH243" s="180">
        <v>0</v>
      </c>
      <c r="AI243" s="180">
        <v>0</v>
      </c>
      <c r="AJ243" s="180">
        <v>0</v>
      </c>
      <c r="AK243" s="180">
        <v>0</v>
      </c>
      <c r="AL243" s="180">
        <v>0</v>
      </c>
      <c r="AM243" s="180">
        <v>0</v>
      </c>
      <c r="AN243" s="180">
        <v>0</v>
      </c>
      <c r="AO243" s="180">
        <v>0</v>
      </c>
      <c r="AP243" s="180">
        <v>0</v>
      </c>
      <c r="AQ243" s="180">
        <v>0</v>
      </c>
      <c r="AR243" s="180">
        <v>0</v>
      </c>
      <c r="AS243" s="180">
        <v>0</v>
      </c>
      <c r="AT243" s="180">
        <v>0</v>
      </c>
      <c r="AU243" s="180">
        <v>0</v>
      </c>
      <c r="AV243" s="180">
        <v>0</v>
      </c>
      <c r="AW243" s="180">
        <v>0</v>
      </c>
      <c r="AX243" s="180">
        <v>0</v>
      </c>
      <c r="AY243" s="90"/>
      <c r="AZ243" s="180">
        <v>0</v>
      </c>
      <c r="BA243" s="180">
        <v>0</v>
      </c>
      <c r="BB243" s="180">
        <v>0</v>
      </c>
      <c r="BC243" s="180">
        <v>0</v>
      </c>
      <c r="BD243" s="180">
        <v>0</v>
      </c>
      <c r="BE243" s="180">
        <v>0</v>
      </c>
      <c r="BF243" s="180">
        <v>0</v>
      </c>
      <c r="BG243" s="181"/>
      <c r="BH243" s="90"/>
      <c r="BI243" s="180">
        <v>0</v>
      </c>
      <c r="BJ243" s="180">
        <v>0</v>
      </c>
      <c r="BK243" s="180">
        <v>0</v>
      </c>
      <c r="BL243" s="90"/>
      <c r="BN243" s="90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BY243" s="112"/>
      <c r="BZ243" s="112"/>
      <c r="CA243" s="112"/>
      <c r="CB243" s="112"/>
      <c r="CC243" s="112"/>
      <c r="CD243" s="112"/>
      <c r="CE243" s="112"/>
      <c r="CF243" s="178"/>
    </row>
    <row r="244" spans="2:84" ht="15" customHeight="1" x14ac:dyDescent="0.3">
      <c r="B244" s="90"/>
      <c r="C244" s="212">
        <v>231</v>
      </c>
      <c r="D244" s="212"/>
      <c r="E244" s="212"/>
      <c r="F244" s="245"/>
      <c r="G244" s="212"/>
      <c r="H244" s="212"/>
      <c r="I244" s="212"/>
      <c r="J244" s="249"/>
      <c r="K244" s="249"/>
      <c r="L244" s="251"/>
      <c r="M244" s="245"/>
      <c r="N244" s="217"/>
      <c r="O244" s="212"/>
      <c r="P244" s="247"/>
      <c r="Q244" s="218"/>
      <c r="R244" s="109"/>
      <c r="S244" s="156"/>
      <c r="T244" s="156"/>
      <c r="U244" s="156"/>
      <c r="V244" s="153">
        <f t="shared" si="6"/>
        <v>0</v>
      </c>
      <c r="W244" s="90"/>
      <c r="Y244" s="180">
        <v>0</v>
      </c>
      <c r="Z244" s="180">
        <v>0</v>
      </c>
      <c r="AA244" s="180">
        <v>0</v>
      </c>
      <c r="AB244" s="180">
        <v>0</v>
      </c>
      <c r="AC244" s="180">
        <v>0</v>
      </c>
      <c r="AD244" s="180">
        <v>0</v>
      </c>
      <c r="AE244" s="180">
        <v>0</v>
      </c>
      <c r="AF244" s="180">
        <v>0</v>
      </c>
      <c r="AG244" s="180">
        <v>0</v>
      </c>
      <c r="AH244" s="180">
        <v>0</v>
      </c>
      <c r="AI244" s="180">
        <v>0</v>
      </c>
      <c r="AJ244" s="180">
        <v>0</v>
      </c>
      <c r="AK244" s="180">
        <v>0</v>
      </c>
      <c r="AL244" s="180">
        <v>0</v>
      </c>
      <c r="AM244" s="180">
        <v>0</v>
      </c>
      <c r="AN244" s="180">
        <v>0</v>
      </c>
      <c r="AO244" s="180">
        <v>0</v>
      </c>
      <c r="AP244" s="180">
        <v>0</v>
      </c>
      <c r="AQ244" s="180">
        <v>0</v>
      </c>
      <c r="AR244" s="180">
        <v>0</v>
      </c>
      <c r="AS244" s="180">
        <v>0</v>
      </c>
      <c r="AT244" s="180">
        <v>0</v>
      </c>
      <c r="AU244" s="180">
        <v>0</v>
      </c>
      <c r="AV244" s="180">
        <v>0</v>
      </c>
      <c r="AW244" s="180">
        <v>0</v>
      </c>
      <c r="AX244" s="180">
        <v>0</v>
      </c>
      <c r="AY244" s="90"/>
      <c r="AZ244" s="180">
        <v>0</v>
      </c>
      <c r="BA244" s="180">
        <v>0</v>
      </c>
      <c r="BB244" s="180">
        <v>0</v>
      </c>
      <c r="BC244" s="180">
        <v>0</v>
      </c>
      <c r="BD244" s="180">
        <v>0</v>
      </c>
      <c r="BE244" s="180">
        <v>0</v>
      </c>
      <c r="BF244" s="180">
        <v>0</v>
      </c>
      <c r="BG244" s="181"/>
      <c r="BH244" s="90"/>
      <c r="BI244" s="180">
        <v>0</v>
      </c>
      <c r="BJ244" s="180">
        <v>0</v>
      </c>
      <c r="BK244" s="180">
        <v>0</v>
      </c>
      <c r="BL244" s="90"/>
      <c r="BN244" s="90"/>
      <c r="BO244" s="112"/>
      <c r="BP244" s="112"/>
      <c r="BQ244" s="112"/>
      <c r="BR244" s="112"/>
      <c r="BS244" s="112"/>
      <c r="BT244" s="112"/>
      <c r="BU244" s="112"/>
      <c r="BV244" s="112"/>
      <c r="BW244" s="112"/>
      <c r="BX244" s="112"/>
      <c r="BY244" s="112"/>
      <c r="BZ244" s="112"/>
      <c r="CA244" s="112"/>
      <c r="CB244" s="112"/>
      <c r="CC244" s="112"/>
      <c r="CD244" s="112"/>
      <c r="CE244" s="112"/>
      <c r="CF244" s="178"/>
    </row>
    <row r="245" spans="2:84" ht="15" customHeight="1" x14ac:dyDescent="0.3">
      <c r="B245" s="90"/>
      <c r="C245" s="212">
        <v>232</v>
      </c>
      <c r="D245" s="212"/>
      <c r="E245" s="212"/>
      <c r="F245" s="245"/>
      <c r="G245" s="212"/>
      <c r="H245" s="212"/>
      <c r="I245" s="212"/>
      <c r="J245" s="249"/>
      <c r="K245" s="249"/>
      <c r="L245" s="251"/>
      <c r="M245" s="245"/>
      <c r="N245" s="217"/>
      <c r="O245" s="212"/>
      <c r="P245" s="247"/>
      <c r="Q245" s="218"/>
      <c r="R245" s="109"/>
      <c r="S245" s="156"/>
      <c r="T245" s="156"/>
      <c r="U245" s="156"/>
      <c r="V245" s="153">
        <f t="shared" si="6"/>
        <v>0</v>
      </c>
      <c r="W245" s="90"/>
      <c r="Y245" s="180">
        <v>0</v>
      </c>
      <c r="Z245" s="180">
        <v>0</v>
      </c>
      <c r="AA245" s="180">
        <v>0</v>
      </c>
      <c r="AB245" s="180">
        <v>0</v>
      </c>
      <c r="AC245" s="180">
        <v>0</v>
      </c>
      <c r="AD245" s="180">
        <v>0</v>
      </c>
      <c r="AE245" s="180">
        <v>0</v>
      </c>
      <c r="AF245" s="180">
        <v>0</v>
      </c>
      <c r="AG245" s="180">
        <v>0</v>
      </c>
      <c r="AH245" s="180">
        <v>0</v>
      </c>
      <c r="AI245" s="180">
        <v>0</v>
      </c>
      <c r="AJ245" s="180">
        <v>0</v>
      </c>
      <c r="AK245" s="180">
        <v>0</v>
      </c>
      <c r="AL245" s="180">
        <v>0</v>
      </c>
      <c r="AM245" s="180">
        <v>0</v>
      </c>
      <c r="AN245" s="180">
        <v>0</v>
      </c>
      <c r="AO245" s="180">
        <v>0</v>
      </c>
      <c r="AP245" s="180">
        <v>0</v>
      </c>
      <c r="AQ245" s="180">
        <v>0</v>
      </c>
      <c r="AR245" s="180">
        <v>0</v>
      </c>
      <c r="AS245" s="180">
        <v>0</v>
      </c>
      <c r="AT245" s="180">
        <v>0</v>
      </c>
      <c r="AU245" s="180">
        <v>0</v>
      </c>
      <c r="AV245" s="180">
        <v>0</v>
      </c>
      <c r="AW245" s="180">
        <v>0</v>
      </c>
      <c r="AX245" s="180">
        <v>0</v>
      </c>
      <c r="AY245" s="90"/>
      <c r="AZ245" s="180">
        <v>0</v>
      </c>
      <c r="BA245" s="180">
        <v>0</v>
      </c>
      <c r="BB245" s="180">
        <v>0</v>
      </c>
      <c r="BC245" s="180">
        <v>0</v>
      </c>
      <c r="BD245" s="180">
        <v>0</v>
      </c>
      <c r="BE245" s="180">
        <v>0</v>
      </c>
      <c r="BF245" s="180">
        <v>0</v>
      </c>
      <c r="BG245" s="181"/>
      <c r="BH245" s="90"/>
      <c r="BI245" s="180">
        <v>0</v>
      </c>
      <c r="BJ245" s="180">
        <v>0</v>
      </c>
      <c r="BK245" s="180">
        <v>0</v>
      </c>
      <c r="BL245" s="90"/>
      <c r="BN245" s="90"/>
      <c r="BO245" s="112"/>
      <c r="BP245" s="112"/>
      <c r="BQ245" s="112"/>
      <c r="BR245" s="112"/>
      <c r="BS245" s="112"/>
      <c r="BT245" s="112"/>
      <c r="BU245" s="112"/>
      <c r="BV245" s="112"/>
      <c r="BW245" s="112"/>
      <c r="BX245" s="112"/>
      <c r="BY245" s="112"/>
      <c r="BZ245" s="112"/>
      <c r="CA245" s="112"/>
      <c r="CB245" s="112"/>
      <c r="CC245" s="112"/>
      <c r="CD245" s="112"/>
      <c r="CE245" s="112"/>
      <c r="CF245" s="178"/>
    </row>
    <row r="246" spans="2:84" ht="15" customHeight="1" x14ac:dyDescent="0.3">
      <c r="B246" s="90"/>
      <c r="C246" s="212">
        <v>233</v>
      </c>
      <c r="D246" s="212"/>
      <c r="E246" s="212"/>
      <c r="F246" s="245"/>
      <c r="G246" s="212"/>
      <c r="H246" s="212"/>
      <c r="I246" s="212"/>
      <c r="J246" s="249"/>
      <c r="K246" s="249"/>
      <c r="L246" s="251"/>
      <c r="M246" s="245"/>
      <c r="N246" s="217"/>
      <c r="O246" s="212"/>
      <c r="P246" s="247"/>
      <c r="Q246" s="218"/>
      <c r="R246" s="109"/>
      <c r="S246" s="156"/>
      <c r="T246" s="156"/>
      <c r="U246" s="156"/>
      <c r="V246" s="153">
        <f t="shared" si="6"/>
        <v>0</v>
      </c>
      <c r="W246" s="90"/>
      <c r="Y246" s="180">
        <v>0</v>
      </c>
      <c r="Z246" s="180">
        <v>0</v>
      </c>
      <c r="AA246" s="180">
        <v>0</v>
      </c>
      <c r="AB246" s="180">
        <v>0</v>
      </c>
      <c r="AC246" s="180">
        <v>0</v>
      </c>
      <c r="AD246" s="180">
        <v>0</v>
      </c>
      <c r="AE246" s="180">
        <v>0</v>
      </c>
      <c r="AF246" s="180">
        <v>0</v>
      </c>
      <c r="AG246" s="180">
        <v>0</v>
      </c>
      <c r="AH246" s="180">
        <v>0</v>
      </c>
      <c r="AI246" s="180">
        <v>0</v>
      </c>
      <c r="AJ246" s="180">
        <v>0</v>
      </c>
      <c r="AK246" s="180">
        <v>0</v>
      </c>
      <c r="AL246" s="180">
        <v>0</v>
      </c>
      <c r="AM246" s="180">
        <v>0</v>
      </c>
      <c r="AN246" s="180">
        <v>0</v>
      </c>
      <c r="AO246" s="180">
        <v>0</v>
      </c>
      <c r="AP246" s="180">
        <v>0</v>
      </c>
      <c r="AQ246" s="180">
        <v>0</v>
      </c>
      <c r="AR246" s="180">
        <v>0</v>
      </c>
      <c r="AS246" s="180">
        <v>0</v>
      </c>
      <c r="AT246" s="180">
        <v>0</v>
      </c>
      <c r="AU246" s="180">
        <v>0</v>
      </c>
      <c r="AV246" s="180">
        <v>0</v>
      </c>
      <c r="AW246" s="180">
        <v>0</v>
      </c>
      <c r="AX246" s="180">
        <v>0</v>
      </c>
      <c r="AY246" s="90"/>
      <c r="AZ246" s="180">
        <v>0</v>
      </c>
      <c r="BA246" s="180">
        <v>0</v>
      </c>
      <c r="BB246" s="180">
        <v>0</v>
      </c>
      <c r="BC246" s="180">
        <v>0</v>
      </c>
      <c r="BD246" s="180">
        <v>0</v>
      </c>
      <c r="BE246" s="180">
        <v>0</v>
      </c>
      <c r="BF246" s="180">
        <v>0</v>
      </c>
      <c r="BG246" s="181"/>
      <c r="BH246" s="90"/>
      <c r="BI246" s="180">
        <v>0</v>
      </c>
      <c r="BJ246" s="180">
        <v>0</v>
      </c>
      <c r="BK246" s="180">
        <v>0</v>
      </c>
      <c r="BL246" s="90"/>
      <c r="BN246" s="90"/>
      <c r="BO246" s="112"/>
      <c r="BP246" s="112"/>
      <c r="BQ246" s="112"/>
      <c r="BR246" s="112"/>
      <c r="BS246" s="112"/>
      <c r="BT246" s="112"/>
      <c r="BU246" s="112"/>
      <c r="BV246" s="112"/>
      <c r="BW246" s="112"/>
      <c r="BX246" s="112"/>
      <c r="BY246" s="112"/>
      <c r="BZ246" s="112"/>
      <c r="CA246" s="112"/>
      <c r="CB246" s="112"/>
      <c r="CC246" s="112"/>
      <c r="CD246" s="112"/>
      <c r="CE246" s="112"/>
      <c r="CF246" s="178"/>
    </row>
    <row r="247" spans="2:84" ht="15" customHeight="1" x14ac:dyDescent="0.3">
      <c r="B247" s="90"/>
      <c r="C247" s="212">
        <v>234</v>
      </c>
      <c r="D247" s="212"/>
      <c r="E247" s="212"/>
      <c r="F247" s="245"/>
      <c r="G247" s="212"/>
      <c r="H247" s="212"/>
      <c r="I247" s="212"/>
      <c r="J247" s="249"/>
      <c r="K247" s="249"/>
      <c r="L247" s="251"/>
      <c r="M247" s="245"/>
      <c r="N247" s="217"/>
      <c r="O247" s="212"/>
      <c r="P247" s="247"/>
      <c r="Q247" s="218"/>
      <c r="R247" s="109"/>
      <c r="S247" s="156"/>
      <c r="T247" s="156"/>
      <c r="U247" s="156"/>
      <c r="V247" s="153">
        <f t="shared" si="6"/>
        <v>0</v>
      </c>
      <c r="W247" s="90"/>
      <c r="Y247" s="180">
        <v>0</v>
      </c>
      <c r="Z247" s="180">
        <v>0</v>
      </c>
      <c r="AA247" s="180">
        <v>0</v>
      </c>
      <c r="AB247" s="180">
        <v>0</v>
      </c>
      <c r="AC247" s="180">
        <v>0</v>
      </c>
      <c r="AD247" s="180">
        <v>0</v>
      </c>
      <c r="AE247" s="180">
        <v>0</v>
      </c>
      <c r="AF247" s="180">
        <v>0</v>
      </c>
      <c r="AG247" s="180">
        <v>0</v>
      </c>
      <c r="AH247" s="180">
        <v>0</v>
      </c>
      <c r="AI247" s="180">
        <v>0</v>
      </c>
      <c r="AJ247" s="180">
        <v>0</v>
      </c>
      <c r="AK247" s="180">
        <v>0</v>
      </c>
      <c r="AL247" s="180">
        <v>0</v>
      </c>
      <c r="AM247" s="180">
        <v>0</v>
      </c>
      <c r="AN247" s="180">
        <v>0</v>
      </c>
      <c r="AO247" s="180">
        <v>0</v>
      </c>
      <c r="AP247" s="180">
        <v>0</v>
      </c>
      <c r="AQ247" s="180">
        <v>0</v>
      </c>
      <c r="AR247" s="180">
        <v>0</v>
      </c>
      <c r="AS247" s="180">
        <v>0</v>
      </c>
      <c r="AT247" s="180">
        <v>0</v>
      </c>
      <c r="AU247" s="180">
        <v>0</v>
      </c>
      <c r="AV247" s="180">
        <v>0</v>
      </c>
      <c r="AW247" s="180">
        <v>0</v>
      </c>
      <c r="AX247" s="180">
        <v>0</v>
      </c>
      <c r="AY247" s="90"/>
      <c r="AZ247" s="180">
        <v>0</v>
      </c>
      <c r="BA247" s="180">
        <v>0</v>
      </c>
      <c r="BB247" s="180">
        <v>0</v>
      </c>
      <c r="BC247" s="180">
        <v>0</v>
      </c>
      <c r="BD247" s="180">
        <v>0</v>
      </c>
      <c r="BE247" s="180">
        <v>0</v>
      </c>
      <c r="BF247" s="180">
        <v>0</v>
      </c>
      <c r="BG247" s="181"/>
      <c r="BH247" s="90"/>
      <c r="BI247" s="180">
        <v>0</v>
      </c>
      <c r="BJ247" s="180">
        <v>0</v>
      </c>
      <c r="BK247" s="180">
        <v>0</v>
      </c>
      <c r="BL247" s="90"/>
      <c r="BN247" s="90"/>
      <c r="BO247" s="112"/>
      <c r="BP247" s="112"/>
      <c r="BQ247" s="112"/>
      <c r="BR247" s="112"/>
      <c r="BS247" s="112"/>
      <c r="BT247" s="112"/>
      <c r="BU247" s="112"/>
      <c r="BV247" s="112"/>
      <c r="BW247" s="112"/>
      <c r="BX247" s="112"/>
      <c r="BY247" s="112"/>
      <c r="BZ247" s="112"/>
      <c r="CA247" s="112"/>
      <c r="CB247" s="112"/>
      <c r="CC247" s="112"/>
      <c r="CD247" s="112"/>
      <c r="CE247" s="112"/>
      <c r="CF247" s="178"/>
    </row>
    <row r="248" spans="2:84" ht="15" customHeight="1" x14ac:dyDescent="0.3">
      <c r="B248" s="90"/>
      <c r="C248" s="212">
        <v>235</v>
      </c>
      <c r="D248" s="212"/>
      <c r="E248" s="212"/>
      <c r="F248" s="245"/>
      <c r="G248" s="212"/>
      <c r="H248" s="212"/>
      <c r="I248" s="212"/>
      <c r="J248" s="249"/>
      <c r="K248" s="249"/>
      <c r="L248" s="251"/>
      <c r="M248" s="245"/>
      <c r="N248" s="217"/>
      <c r="O248" s="212"/>
      <c r="P248" s="247"/>
      <c r="Q248" s="218"/>
      <c r="R248" s="109"/>
      <c r="S248" s="156"/>
      <c r="T248" s="156"/>
      <c r="U248" s="156"/>
      <c r="V248" s="153">
        <f t="shared" si="6"/>
        <v>0</v>
      </c>
      <c r="W248" s="90"/>
      <c r="Y248" s="180">
        <v>0</v>
      </c>
      <c r="Z248" s="180">
        <v>0</v>
      </c>
      <c r="AA248" s="180">
        <v>0</v>
      </c>
      <c r="AB248" s="180">
        <v>0</v>
      </c>
      <c r="AC248" s="180">
        <v>0</v>
      </c>
      <c r="AD248" s="180">
        <v>0</v>
      </c>
      <c r="AE248" s="180">
        <v>0</v>
      </c>
      <c r="AF248" s="180">
        <v>0</v>
      </c>
      <c r="AG248" s="180">
        <v>0</v>
      </c>
      <c r="AH248" s="180">
        <v>0</v>
      </c>
      <c r="AI248" s="180">
        <v>0</v>
      </c>
      <c r="AJ248" s="180">
        <v>0</v>
      </c>
      <c r="AK248" s="180">
        <v>0</v>
      </c>
      <c r="AL248" s="180">
        <v>0</v>
      </c>
      <c r="AM248" s="180">
        <v>0</v>
      </c>
      <c r="AN248" s="180">
        <v>0</v>
      </c>
      <c r="AO248" s="180">
        <v>0</v>
      </c>
      <c r="AP248" s="180">
        <v>0</v>
      </c>
      <c r="AQ248" s="180">
        <v>0</v>
      </c>
      <c r="AR248" s="180">
        <v>0</v>
      </c>
      <c r="AS248" s="180">
        <v>0</v>
      </c>
      <c r="AT248" s="180">
        <v>0</v>
      </c>
      <c r="AU248" s="180">
        <v>0</v>
      </c>
      <c r="AV248" s="180">
        <v>0</v>
      </c>
      <c r="AW248" s="180">
        <v>0</v>
      </c>
      <c r="AX248" s="180">
        <v>0</v>
      </c>
      <c r="AY248" s="90"/>
      <c r="AZ248" s="180">
        <v>0</v>
      </c>
      <c r="BA248" s="180">
        <v>0</v>
      </c>
      <c r="BB248" s="180">
        <v>0</v>
      </c>
      <c r="BC248" s="180">
        <v>0</v>
      </c>
      <c r="BD248" s="180">
        <v>0</v>
      </c>
      <c r="BE248" s="180">
        <v>0</v>
      </c>
      <c r="BF248" s="180">
        <v>0</v>
      </c>
      <c r="BG248" s="181"/>
      <c r="BH248" s="90"/>
      <c r="BI248" s="180">
        <v>0</v>
      </c>
      <c r="BJ248" s="180">
        <v>0</v>
      </c>
      <c r="BK248" s="180">
        <v>0</v>
      </c>
      <c r="BL248" s="90"/>
      <c r="BN248" s="90"/>
      <c r="BO248" s="112"/>
      <c r="BP248" s="112"/>
      <c r="BQ248" s="112"/>
      <c r="BR248" s="112"/>
      <c r="BS248" s="112"/>
      <c r="BT248" s="112"/>
      <c r="BU248" s="112"/>
      <c r="BV248" s="112"/>
      <c r="BW248" s="112"/>
      <c r="BX248" s="112"/>
      <c r="BY248" s="112"/>
      <c r="BZ248" s="112"/>
      <c r="CA248" s="112"/>
      <c r="CB248" s="112"/>
      <c r="CC248" s="112"/>
      <c r="CD248" s="112"/>
      <c r="CE248" s="112"/>
      <c r="CF248" s="178"/>
    </row>
    <row r="249" spans="2:84" ht="15" customHeight="1" x14ac:dyDescent="0.3">
      <c r="B249" s="90"/>
      <c r="C249" s="212">
        <v>236</v>
      </c>
      <c r="D249" s="212"/>
      <c r="E249" s="212"/>
      <c r="F249" s="245"/>
      <c r="G249" s="212"/>
      <c r="H249" s="212"/>
      <c r="I249" s="212"/>
      <c r="J249" s="249"/>
      <c r="K249" s="249"/>
      <c r="L249" s="251"/>
      <c r="M249" s="245"/>
      <c r="N249" s="217"/>
      <c r="O249" s="212"/>
      <c r="P249" s="247"/>
      <c r="Q249" s="218"/>
      <c r="R249" s="109"/>
      <c r="S249" s="156"/>
      <c r="T249" s="156"/>
      <c r="U249" s="156"/>
      <c r="V249" s="153">
        <f t="shared" si="6"/>
        <v>0</v>
      </c>
      <c r="W249" s="90"/>
      <c r="Y249" s="180">
        <v>0</v>
      </c>
      <c r="Z249" s="180">
        <v>0</v>
      </c>
      <c r="AA249" s="180">
        <v>0</v>
      </c>
      <c r="AB249" s="180">
        <v>0</v>
      </c>
      <c r="AC249" s="180">
        <v>0</v>
      </c>
      <c r="AD249" s="180">
        <v>0</v>
      </c>
      <c r="AE249" s="180">
        <v>0</v>
      </c>
      <c r="AF249" s="180">
        <v>0</v>
      </c>
      <c r="AG249" s="180">
        <v>0</v>
      </c>
      <c r="AH249" s="180">
        <v>0</v>
      </c>
      <c r="AI249" s="180">
        <v>0</v>
      </c>
      <c r="AJ249" s="180">
        <v>0</v>
      </c>
      <c r="AK249" s="180">
        <v>0</v>
      </c>
      <c r="AL249" s="180">
        <v>0</v>
      </c>
      <c r="AM249" s="180">
        <v>0</v>
      </c>
      <c r="AN249" s="180">
        <v>0</v>
      </c>
      <c r="AO249" s="180">
        <v>0</v>
      </c>
      <c r="AP249" s="180">
        <v>0</v>
      </c>
      <c r="AQ249" s="180">
        <v>0</v>
      </c>
      <c r="AR249" s="180">
        <v>0</v>
      </c>
      <c r="AS249" s="180">
        <v>0</v>
      </c>
      <c r="AT249" s="180">
        <v>0</v>
      </c>
      <c r="AU249" s="180">
        <v>0</v>
      </c>
      <c r="AV249" s="180">
        <v>0</v>
      </c>
      <c r="AW249" s="180">
        <v>0</v>
      </c>
      <c r="AX249" s="180">
        <v>0</v>
      </c>
      <c r="AY249" s="90"/>
      <c r="AZ249" s="180">
        <v>0</v>
      </c>
      <c r="BA249" s="180">
        <v>0</v>
      </c>
      <c r="BB249" s="180">
        <v>0</v>
      </c>
      <c r="BC249" s="180">
        <v>0</v>
      </c>
      <c r="BD249" s="180">
        <v>0</v>
      </c>
      <c r="BE249" s="180">
        <v>0</v>
      </c>
      <c r="BF249" s="180">
        <v>0</v>
      </c>
      <c r="BG249" s="181"/>
      <c r="BH249" s="90"/>
      <c r="BI249" s="180">
        <v>0</v>
      </c>
      <c r="BJ249" s="180">
        <v>0</v>
      </c>
      <c r="BK249" s="180">
        <v>0</v>
      </c>
      <c r="BL249" s="90"/>
      <c r="BN249" s="90"/>
      <c r="BO249" s="112"/>
      <c r="BP249" s="112"/>
      <c r="BQ249" s="112"/>
      <c r="BR249" s="112"/>
      <c r="BS249" s="112"/>
      <c r="BT249" s="112"/>
      <c r="BU249" s="112"/>
      <c r="BV249" s="112"/>
      <c r="BW249" s="112"/>
      <c r="BX249" s="112"/>
      <c r="BY249" s="112"/>
      <c r="BZ249" s="112"/>
      <c r="CA249" s="112"/>
      <c r="CB249" s="112"/>
      <c r="CC249" s="112"/>
      <c r="CD249" s="112"/>
      <c r="CE249" s="112"/>
      <c r="CF249" s="178"/>
    </row>
    <row r="250" spans="2:84" ht="15" customHeight="1" x14ac:dyDescent="0.3">
      <c r="B250" s="90"/>
      <c r="C250" s="212">
        <v>237</v>
      </c>
      <c r="D250" s="212"/>
      <c r="E250" s="212"/>
      <c r="F250" s="245"/>
      <c r="G250" s="212"/>
      <c r="H250" s="212"/>
      <c r="I250" s="212"/>
      <c r="J250" s="249"/>
      <c r="K250" s="249"/>
      <c r="L250" s="251"/>
      <c r="M250" s="245"/>
      <c r="N250" s="217"/>
      <c r="O250" s="212"/>
      <c r="P250" s="247"/>
      <c r="Q250" s="218"/>
      <c r="R250" s="109"/>
      <c r="S250" s="156"/>
      <c r="T250" s="156"/>
      <c r="U250" s="156"/>
      <c r="V250" s="153">
        <f t="shared" si="6"/>
        <v>0</v>
      </c>
      <c r="W250" s="90"/>
      <c r="Y250" s="180">
        <v>0</v>
      </c>
      <c r="Z250" s="180">
        <v>0</v>
      </c>
      <c r="AA250" s="180">
        <v>0</v>
      </c>
      <c r="AB250" s="180">
        <v>0</v>
      </c>
      <c r="AC250" s="180">
        <v>0</v>
      </c>
      <c r="AD250" s="180">
        <v>0</v>
      </c>
      <c r="AE250" s="180">
        <v>0</v>
      </c>
      <c r="AF250" s="180">
        <v>0</v>
      </c>
      <c r="AG250" s="180">
        <v>0</v>
      </c>
      <c r="AH250" s="180">
        <v>0</v>
      </c>
      <c r="AI250" s="180">
        <v>0</v>
      </c>
      <c r="AJ250" s="180">
        <v>0</v>
      </c>
      <c r="AK250" s="180">
        <v>0</v>
      </c>
      <c r="AL250" s="180">
        <v>0</v>
      </c>
      <c r="AM250" s="180">
        <v>0</v>
      </c>
      <c r="AN250" s="180">
        <v>0</v>
      </c>
      <c r="AO250" s="180">
        <v>0</v>
      </c>
      <c r="AP250" s="180">
        <v>0</v>
      </c>
      <c r="AQ250" s="180">
        <v>0</v>
      </c>
      <c r="AR250" s="180">
        <v>0</v>
      </c>
      <c r="AS250" s="180">
        <v>0</v>
      </c>
      <c r="AT250" s="180">
        <v>0</v>
      </c>
      <c r="AU250" s="180">
        <v>0</v>
      </c>
      <c r="AV250" s="180">
        <v>0</v>
      </c>
      <c r="AW250" s="180">
        <v>0</v>
      </c>
      <c r="AX250" s="180">
        <v>0</v>
      </c>
      <c r="AY250" s="90"/>
      <c r="AZ250" s="180">
        <v>0</v>
      </c>
      <c r="BA250" s="180">
        <v>0</v>
      </c>
      <c r="BB250" s="180">
        <v>0</v>
      </c>
      <c r="BC250" s="180">
        <v>0</v>
      </c>
      <c r="BD250" s="180">
        <v>0</v>
      </c>
      <c r="BE250" s="180">
        <v>0</v>
      </c>
      <c r="BF250" s="180">
        <v>0</v>
      </c>
      <c r="BG250" s="181"/>
      <c r="BH250" s="90"/>
      <c r="BI250" s="180">
        <v>0</v>
      </c>
      <c r="BJ250" s="180">
        <v>0</v>
      </c>
      <c r="BK250" s="180">
        <v>0</v>
      </c>
      <c r="BL250" s="90"/>
      <c r="BN250" s="90"/>
      <c r="BO250" s="112"/>
      <c r="BP250" s="112"/>
      <c r="BQ250" s="112"/>
      <c r="BR250" s="112"/>
      <c r="BS250" s="112"/>
      <c r="BT250" s="112"/>
      <c r="BU250" s="112"/>
      <c r="BV250" s="112"/>
      <c r="BW250" s="112"/>
      <c r="BX250" s="112"/>
      <c r="BY250" s="112"/>
      <c r="BZ250" s="112"/>
      <c r="CA250" s="112"/>
      <c r="CB250" s="112"/>
      <c r="CC250" s="112"/>
      <c r="CD250" s="112"/>
      <c r="CE250" s="112"/>
      <c r="CF250" s="178"/>
    </row>
    <row r="251" spans="2:84" ht="15" customHeight="1" x14ac:dyDescent="0.3">
      <c r="B251" s="90"/>
      <c r="C251" s="212">
        <v>238</v>
      </c>
      <c r="D251" s="212"/>
      <c r="E251" s="212"/>
      <c r="F251" s="245"/>
      <c r="G251" s="212"/>
      <c r="H251" s="212"/>
      <c r="I251" s="212"/>
      <c r="J251" s="249"/>
      <c r="K251" s="249"/>
      <c r="L251" s="251"/>
      <c r="M251" s="245"/>
      <c r="N251" s="217"/>
      <c r="O251" s="212"/>
      <c r="P251" s="247"/>
      <c r="Q251" s="218"/>
      <c r="R251" s="109"/>
      <c r="S251" s="156"/>
      <c r="T251" s="156"/>
      <c r="U251" s="156"/>
      <c r="V251" s="153">
        <f t="shared" si="6"/>
        <v>0</v>
      </c>
      <c r="W251" s="90"/>
      <c r="Y251" s="180">
        <v>0</v>
      </c>
      <c r="Z251" s="180">
        <v>0</v>
      </c>
      <c r="AA251" s="180">
        <v>0</v>
      </c>
      <c r="AB251" s="180">
        <v>0</v>
      </c>
      <c r="AC251" s="180">
        <v>0</v>
      </c>
      <c r="AD251" s="180">
        <v>0</v>
      </c>
      <c r="AE251" s="180">
        <v>0</v>
      </c>
      <c r="AF251" s="180">
        <v>0</v>
      </c>
      <c r="AG251" s="180">
        <v>0</v>
      </c>
      <c r="AH251" s="180">
        <v>0</v>
      </c>
      <c r="AI251" s="180">
        <v>0</v>
      </c>
      <c r="AJ251" s="180">
        <v>0</v>
      </c>
      <c r="AK251" s="180">
        <v>0</v>
      </c>
      <c r="AL251" s="180">
        <v>0</v>
      </c>
      <c r="AM251" s="180">
        <v>0</v>
      </c>
      <c r="AN251" s="180">
        <v>0</v>
      </c>
      <c r="AO251" s="180">
        <v>0</v>
      </c>
      <c r="AP251" s="180">
        <v>0</v>
      </c>
      <c r="AQ251" s="180">
        <v>0</v>
      </c>
      <c r="AR251" s="180">
        <v>0</v>
      </c>
      <c r="AS251" s="180">
        <v>0</v>
      </c>
      <c r="AT251" s="180">
        <v>0</v>
      </c>
      <c r="AU251" s="180">
        <v>0</v>
      </c>
      <c r="AV251" s="180">
        <v>0</v>
      </c>
      <c r="AW251" s="180">
        <v>0</v>
      </c>
      <c r="AX251" s="180">
        <v>0</v>
      </c>
      <c r="AY251" s="90"/>
      <c r="AZ251" s="180">
        <v>0</v>
      </c>
      <c r="BA251" s="180">
        <v>0</v>
      </c>
      <c r="BB251" s="180">
        <v>0</v>
      </c>
      <c r="BC251" s="180">
        <v>0</v>
      </c>
      <c r="BD251" s="180">
        <v>0</v>
      </c>
      <c r="BE251" s="180">
        <v>0</v>
      </c>
      <c r="BF251" s="180">
        <v>0</v>
      </c>
      <c r="BG251" s="181"/>
      <c r="BH251" s="90"/>
      <c r="BI251" s="180">
        <v>0</v>
      </c>
      <c r="BJ251" s="180">
        <v>0</v>
      </c>
      <c r="BK251" s="180">
        <v>0</v>
      </c>
      <c r="BL251" s="90"/>
      <c r="BN251" s="90"/>
      <c r="BO251" s="112"/>
      <c r="BP251" s="112"/>
      <c r="BQ251" s="112"/>
      <c r="BR251" s="112"/>
      <c r="BS251" s="112"/>
      <c r="BT251" s="112"/>
      <c r="BU251" s="112"/>
      <c r="BV251" s="112"/>
      <c r="BW251" s="112"/>
      <c r="BX251" s="112"/>
      <c r="BY251" s="112"/>
      <c r="BZ251" s="112"/>
      <c r="CA251" s="112"/>
      <c r="CB251" s="112"/>
      <c r="CC251" s="112"/>
      <c r="CD251" s="112"/>
      <c r="CE251" s="112"/>
      <c r="CF251" s="178"/>
    </row>
    <row r="252" spans="2:84" ht="15" customHeight="1" x14ac:dyDescent="0.3">
      <c r="B252" s="90"/>
      <c r="C252" s="212">
        <v>239</v>
      </c>
      <c r="D252" s="212"/>
      <c r="E252" s="212"/>
      <c r="F252" s="245"/>
      <c r="G252" s="212"/>
      <c r="H252" s="212"/>
      <c r="I252" s="212"/>
      <c r="J252" s="249"/>
      <c r="K252" s="249"/>
      <c r="L252" s="251"/>
      <c r="M252" s="245"/>
      <c r="N252" s="217"/>
      <c r="O252" s="212"/>
      <c r="P252" s="247"/>
      <c r="Q252" s="218"/>
      <c r="R252" s="109"/>
      <c r="S252" s="156"/>
      <c r="T252" s="156"/>
      <c r="U252" s="156"/>
      <c r="V252" s="153">
        <f t="shared" si="6"/>
        <v>0</v>
      </c>
      <c r="W252" s="90"/>
      <c r="Y252" s="180">
        <v>0</v>
      </c>
      <c r="Z252" s="180">
        <v>0</v>
      </c>
      <c r="AA252" s="180">
        <v>0</v>
      </c>
      <c r="AB252" s="180">
        <v>0</v>
      </c>
      <c r="AC252" s="180">
        <v>0</v>
      </c>
      <c r="AD252" s="180">
        <v>0</v>
      </c>
      <c r="AE252" s="180">
        <v>0</v>
      </c>
      <c r="AF252" s="180">
        <v>0</v>
      </c>
      <c r="AG252" s="180">
        <v>0</v>
      </c>
      <c r="AH252" s="180">
        <v>0</v>
      </c>
      <c r="AI252" s="180">
        <v>0</v>
      </c>
      <c r="AJ252" s="180">
        <v>0</v>
      </c>
      <c r="AK252" s="180">
        <v>0</v>
      </c>
      <c r="AL252" s="180">
        <v>0</v>
      </c>
      <c r="AM252" s="180">
        <v>0</v>
      </c>
      <c r="AN252" s="180">
        <v>0</v>
      </c>
      <c r="AO252" s="180">
        <v>0</v>
      </c>
      <c r="AP252" s="180">
        <v>0</v>
      </c>
      <c r="AQ252" s="180">
        <v>0</v>
      </c>
      <c r="AR252" s="180">
        <v>0</v>
      </c>
      <c r="AS252" s="180">
        <v>0</v>
      </c>
      <c r="AT252" s="180">
        <v>0</v>
      </c>
      <c r="AU252" s="180">
        <v>0</v>
      </c>
      <c r="AV252" s="180">
        <v>0</v>
      </c>
      <c r="AW252" s="180">
        <v>0</v>
      </c>
      <c r="AX252" s="180">
        <v>0</v>
      </c>
      <c r="AY252" s="90"/>
      <c r="AZ252" s="180">
        <v>0</v>
      </c>
      <c r="BA252" s="180">
        <v>0</v>
      </c>
      <c r="BB252" s="180">
        <v>0</v>
      </c>
      <c r="BC252" s="180">
        <v>0</v>
      </c>
      <c r="BD252" s="180">
        <v>0</v>
      </c>
      <c r="BE252" s="180">
        <v>0</v>
      </c>
      <c r="BF252" s="180">
        <v>0</v>
      </c>
      <c r="BG252" s="181"/>
      <c r="BH252" s="90"/>
      <c r="BI252" s="180">
        <v>0</v>
      </c>
      <c r="BJ252" s="180">
        <v>0</v>
      </c>
      <c r="BK252" s="180">
        <v>0</v>
      </c>
      <c r="BL252" s="90"/>
      <c r="BN252" s="90"/>
      <c r="BO252" s="112"/>
      <c r="BP252" s="112"/>
      <c r="BQ252" s="112"/>
      <c r="BR252" s="112"/>
      <c r="BS252" s="112"/>
      <c r="BT252" s="112"/>
      <c r="BU252" s="112"/>
      <c r="BV252" s="112"/>
      <c r="BW252" s="112"/>
      <c r="BX252" s="112"/>
      <c r="BY252" s="112"/>
      <c r="BZ252" s="112"/>
      <c r="CA252" s="112"/>
      <c r="CB252" s="112"/>
      <c r="CC252" s="112"/>
      <c r="CD252" s="112"/>
      <c r="CE252" s="112"/>
      <c r="CF252" s="178"/>
    </row>
    <row r="253" spans="2:84" ht="15" customHeight="1" x14ac:dyDescent="0.3">
      <c r="B253" s="90"/>
      <c r="C253" s="212">
        <v>240</v>
      </c>
      <c r="D253" s="212"/>
      <c r="E253" s="212"/>
      <c r="F253" s="245"/>
      <c r="G253" s="212"/>
      <c r="H253" s="212"/>
      <c r="I253" s="212"/>
      <c r="J253" s="249"/>
      <c r="K253" s="249"/>
      <c r="L253" s="251"/>
      <c r="M253" s="245"/>
      <c r="N253" s="217"/>
      <c r="O253" s="212"/>
      <c r="P253" s="218"/>
      <c r="Q253" s="218"/>
      <c r="R253" s="109"/>
      <c r="S253" s="156"/>
      <c r="T253" s="156"/>
      <c r="U253" s="156"/>
      <c r="V253" s="153">
        <f t="shared" si="6"/>
        <v>0</v>
      </c>
      <c r="W253" s="90"/>
      <c r="Y253" s="180">
        <v>0</v>
      </c>
      <c r="Z253" s="180">
        <v>0</v>
      </c>
      <c r="AA253" s="180">
        <v>0</v>
      </c>
      <c r="AB253" s="180">
        <v>0</v>
      </c>
      <c r="AC253" s="180">
        <v>0</v>
      </c>
      <c r="AD253" s="180">
        <v>0</v>
      </c>
      <c r="AE253" s="180">
        <v>0</v>
      </c>
      <c r="AF253" s="180">
        <v>0</v>
      </c>
      <c r="AG253" s="180">
        <v>0</v>
      </c>
      <c r="AH253" s="180">
        <v>0</v>
      </c>
      <c r="AI253" s="180">
        <v>0</v>
      </c>
      <c r="AJ253" s="180">
        <v>0</v>
      </c>
      <c r="AK253" s="180">
        <v>0</v>
      </c>
      <c r="AL253" s="180">
        <v>0</v>
      </c>
      <c r="AM253" s="180">
        <v>0</v>
      </c>
      <c r="AN253" s="180">
        <v>0</v>
      </c>
      <c r="AO253" s="180">
        <v>0</v>
      </c>
      <c r="AP253" s="180">
        <v>0</v>
      </c>
      <c r="AQ253" s="180">
        <v>0</v>
      </c>
      <c r="AR253" s="180">
        <v>0</v>
      </c>
      <c r="AS253" s="180">
        <v>0</v>
      </c>
      <c r="AT253" s="180">
        <v>0</v>
      </c>
      <c r="AU253" s="180">
        <v>0</v>
      </c>
      <c r="AV253" s="180">
        <v>0</v>
      </c>
      <c r="AW253" s="180">
        <v>0</v>
      </c>
      <c r="AX253" s="180">
        <v>0</v>
      </c>
      <c r="AY253" s="90"/>
      <c r="AZ253" s="180">
        <v>0</v>
      </c>
      <c r="BA253" s="180">
        <v>0</v>
      </c>
      <c r="BB253" s="180">
        <v>0</v>
      </c>
      <c r="BC253" s="180">
        <v>0</v>
      </c>
      <c r="BD253" s="180">
        <v>0</v>
      </c>
      <c r="BE253" s="180">
        <v>0</v>
      </c>
      <c r="BF253" s="180">
        <v>0</v>
      </c>
      <c r="BG253" s="181"/>
      <c r="BH253" s="90"/>
      <c r="BI253" s="180">
        <v>0</v>
      </c>
      <c r="BJ253" s="180">
        <v>0</v>
      </c>
      <c r="BK253" s="180">
        <v>0</v>
      </c>
      <c r="BL253" s="90"/>
      <c r="BN253" s="90"/>
      <c r="BO253" s="112"/>
      <c r="BP253" s="112"/>
      <c r="BQ253" s="112"/>
      <c r="BR253" s="112"/>
      <c r="BS253" s="112"/>
      <c r="BT253" s="112"/>
      <c r="BU253" s="112"/>
      <c r="BV253" s="112"/>
      <c r="BW253" s="112"/>
      <c r="BX253" s="112"/>
      <c r="BY253" s="112"/>
      <c r="BZ253" s="112"/>
      <c r="CA253" s="112"/>
      <c r="CB253" s="112"/>
      <c r="CC253" s="112"/>
      <c r="CD253" s="112"/>
      <c r="CE253" s="112"/>
      <c r="CF253" s="178"/>
    </row>
    <row r="254" spans="2:84" ht="15" customHeight="1" x14ac:dyDescent="0.3">
      <c r="B254" s="90"/>
      <c r="C254" s="212">
        <v>241</v>
      </c>
      <c r="D254" s="212"/>
      <c r="E254" s="212"/>
      <c r="F254" s="245"/>
      <c r="G254" s="212"/>
      <c r="H254" s="212"/>
      <c r="I254" s="212"/>
      <c r="J254" s="249"/>
      <c r="K254" s="249"/>
      <c r="L254" s="251"/>
      <c r="M254" s="245"/>
      <c r="N254" s="217"/>
      <c r="O254" s="212"/>
      <c r="P254" s="247"/>
      <c r="Q254" s="218"/>
      <c r="R254" s="109"/>
      <c r="S254" s="156"/>
      <c r="T254" s="156"/>
      <c r="U254" s="156"/>
      <c r="V254" s="153">
        <f t="shared" si="6"/>
        <v>0</v>
      </c>
      <c r="W254" s="90"/>
      <c r="Y254" s="180">
        <v>0</v>
      </c>
      <c r="Z254" s="180">
        <v>0</v>
      </c>
      <c r="AA254" s="180">
        <v>0</v>
      </c>
      <c r="AB254" s="180">
        <v>0</v>
      </c>
      <c r="AC254" s="180">
        <v>0</v>
      </c>
      <c r="AD254" s="180">
        <v>0</v>
      </c>
      <c r="AE254" s="180">
        <v>0</v>
      </c>
      <c r="AF254" s="180">
        <v>0</v>
      </c>
      <c r="AG254" s="180">
        <v>0</v>
      </c>
      <c r="AH254" s="180">
        <v>0</v>
      </c>
      <c r="AI254" s="180">
        <v>0</v>
      </c>
      <c r="AJ254" s="180">
        <v>0</v>
      </c>
      <c r="AK254" s="180">
        <v>0</v>
      </c>
      <c r="AL254" s="180">
        <v>0</v>
      </c>
      <c r="AM254" s="180">
        <v>0</v>
      </c>
      <c r="AN254" s="180">
        <v>0</v>
      </c>
      <c r="AO254" s="180">
        <v>0</v>
      </c>
      <c r="AP254" s="180">
        <v>0</v>
      </c>
      <c r="AQ254" s="180">
        <v>0</v>
      </c>
      <c r="AR254" s="180">
        <v>0</v>
      </c>
      <c r="AS254" s="180">
        <v>0</v>
      </c>
      <c r="AT254" s="180">
        <v>0</v>
      </c>
      <c r="AU254" s="180">
        <v>0</v>
      </c>
      <c r="AV254" s="180">
        <v>0</v>
      </c>
      <c r="AW254" s="180">
        <v>0</v>
      </c>
      <c r="AX254" s="180">
        <v>0</v>
      </c>
      <c r="AY254" s="90"/>
      <c r="AZ254" s="180">
        <v>0</v>
      </c>
      <c r="BA254" s="180">
        <v>0</v>
      </c>
      <c r="BB254" s="180">
        <v>0</v>
      </c>
      <c r="BC254" s="180">
        <v>0</v>
      </c>
      <c r="BD254" s="180">
        <v>0</v>
      </c>
      <c r="BE254" s="180">
        <v>0</v>
      </c>
      <c r="BF254" s="180">
        <v>0</v>
      </c>
      <c r="BG254" s="181"/>
      <c r="BH254" s="90"/>
      <c r="BI254" s="180">
        <v>0</v>
      </c>
      <c r="BJ254" s="180">
        <v>0</v>
      </c>
      <c r="BK254" s="180">
        <v>0</v>
      </c>
      <c r="BL254" s="90"/>
      <c r="BN254" s="90"/>
      <c r="BO254" s="112"/>
      <c r="BP254" s="112"/>
      <c r="BQ254" s="112"/>
      <c r="BR254" s="112"/>
      <c r="BS254" s="112"/>
      <c r="BT254" s="112"/>
      <c r="BU254" s="112"/>
      <c r="BV254" s="112"/>
      <c r="BW254" s="112"/>
      <c r="BX254" s="112"/>
      <c r="BY254" s="112"/>
      <c r="BZ254" s="112"/>
      <c r="CA254" s="112"/>
      <c r="CB254" s="112"/>
      <c r="CC254" s="112"/>
      <c r="CD254" s="112"/>
      <c r="CE254" s="112"/>
      <c r="CF254" s="178"/>
    </row>
    <row r="255" spans="2:84" ht="15" customHeight="1" x14ac:dyDescent="0.3">
      <c r="B255" s="90"/>
      <c r="C255" s="212">
        <v>242</v>
      </c>
      <c r="D255" s="212"/>
      <c r="E255" s="212"/>
      <c r="F255" s="245"/>
      <c r="G255" s="212"/>
      <c r="H255" s="212"/>
      <c r="I255" s="212"/>
      <c r="J255" s="249"/>
      <c r="K255" s="249"/>
      <c r="L255" s="251"/>
      <c r="M255" s="245"/>
      <c r="N255" s="217"/>
      <c r="O255" s="212"/>
      <c r="P255" s="247"/>
      <c r="Q255" s="218"/>
      <c r="R255" s="109"/>
      <c r="S255" s="156"/>
      <c r="T255" s="156"/>
      <c r="U255" s="156"/>
      <c r="V255" s="153">
        <f t="shared" si="6"/>
        <v>0</v>
      </c>
      <c r="W255" s="90"/>
      <c r="Y255" s="180">
        <v>0</v>
      </c>
      <c r="Z255" s="180">
        <v>0</v>
      </c>
      <c r="AA255" s="180">
        <v>0</v>
      </c>
      <c r="AB255" s="180">
        <v>0</v>
      </c>
      <c r="AC255" s="180">
        <v>0</v>
      </c>
      <c r="AD255" s="180">
        <v>0</v>
      </c>
      <c r="AE255" s="180">
        <v>0</v>
      </c>
      <c r="AF255" s="180">
        <v>0</v>
      </c>
      <c r="AG255" s="180">
        <v>0</v>
      </c>
      <c r="AH255" s="180">
        <v>0</v>
      </c>
      <c r="AI255" s="180">
        <v>0</v>
      </c>
      <c r="AJ255" s="180">
        <v>0</v>
      </c>
      <c r="AK255" s="180">
        <v>0</v>
      </c>
      <c r="AL255" s="180">
        <v>0</v>
      </c>
      <c r="AM255" s="180">
        <v>0</v>
      </c>
      <c r="AN255" s="180">
        <v>0</v>
      </c>
      <c r="AO255" s="180">
        <v>0</v>
      </c>
      <c r="AP255" s="180">
        <v>0</v>
      </c>
      <c r="AQ255" s="180">
        <v>0</v>
      </c>
      <c r="AR255" s="180">
        <v>0</v>
      </c>
      <c r="AS255" s="180">
        <v>0</v>
      </c>
      <c r="AT255" s="180">
        <v>0</v>
      </c>
      <c r="AU255" s="180">
        <v>0</v>
      </c>
      <c r="AV255" s="180">
        <v>0</v>
      </c>
      <c r="AW255" s="180">
        <v>0</v>
      </c>
      <c r="AX255" s="180">
        <v>0</v>
      </c>
      <c r="AY255" s="90"/>
      <c r="AZ255" s="180">
        <v>0</v>
      </c>
      <c r="BA255" s="180">
        <v>0</v>
      </c>
      <c r="BB255" s="180">
        <v>0</v>
      </c>
      <c r="BC255" s="180">
        <v>0</v>
      </c>
      <c r="BD255" s="180">
        <v>0</v>
      </c>
      <c r="BE255" s="180">
        <v>0</v>
      </c>
      <c r="BF255" s="180">
        <v>0</v>
      </c>
      <c r="BG255" s="181"/>
      <c r="BH255" s="90"/>
      <c r="BI255" s="180">
        <v>0</v>
      </c>
      <c r="BJ255" s="180">
        <v>0</v>
      </c>
      <c r="BK255" s="180">
        <v>0</v>
      </c>
      <c r="BL255" s="90"/>
      <c r="BN255" s="90"/>
      <c r="BO255" s="112"/>
      <c r="BP255" s="112"/>
      <c r="BQ255" s="112"/>
      <c r="BR255" s="112"/>
      <c r="BS255" s="112"/>
      <c r="BT255" s="112"/>
      <c r="BU255" s="112"/>
      <c r="BV255" s="112"/>
      <c r="BW255" s="112"/>
      <c r="BX255" s="112"/>
      <c r="BY255" s="112"/>
      <c r="BZ255" s="112"/>
      <c r="CA255" s="112"/>
      <c r="CB255" s="112"/>
      <c r="CC255" s="112"/>
      <c r="CD255" s="112"/>
      <c r="CE255" s="112"/>
      <c r="CF255" s="178"/>
    </row>
    <row r="256" spans="2:84" ht="15" customHeight="1" x14ac:dyDescent="0.3">
      <c r="B256" s="90"/>
      <c r="C256" s="212">
        <v>243</v>
      </c>
      <c r="D256" s="212"/>
      <c r="E256" s="212"/>
      <c r="F256" s="245"/>
      <c r="G256" s="212"/>
      <c r="H256" s="212"/>
      <c r="I256" s="212"/>
      <c r="J256" s="249"/>
      <c r="K256" s="249"/>
      <c r="L256" s="251"/>
      <c r="M256" s="245"/>
      <c r="N256" s="217"/>
      <c r="O256" s="212"/>
      <c r="P256" s="247"/>
      <c r="Q256" s="218"/>
      <c r="R256" s="109"/>
      <c r="S256" s="156"/>
      <c r="T256" s="156"/>
      <c r="U256" s="156"/>
      <c r="V256" s="153">
        <f t="shared" si="6"/>
        <v>0</v>
      </c>
      <c r="W256" s="90"/>
      <c r="Y256" s="180">
        <v>0</v>
      </c>
      <c r="Z256" s="180">
        <v>0</v>
      </c>
      <c r="AA256" s="180">
        <v>0</v>
      </c>
      <c r="AB256" s="180">
        <v>0</v>
      </c>
      <c r="AC256" s="180">
        <v>0</v>
      </c>
      <c r="AD256" s="180">
        <v>0</v>
      </c>
      <c r="AE256" s="180">
        <v>0</v>
      </c>
      <c r="AF256" s="180">
        <v>0</v>
      </c>
      <c r="AG256" s="180">
        <v>0</v>
      </c>
      <c r="AH256" s="180">
        <v>0</v>
      </c>
      <c r="AI256" s="180">
        <v>0</v>
      </c>
      <c r="AJ256" s="180">
        <v>0</v>
      </c>
      <c r="AK256" s="180">
        <v>0</v>
      </c>
      <c r="AL256" s="180">
        <v>0</v>
      </c>
      <c r="AM256" s="180">
        <v>0</v>
      </c>
      <c r="AN256" s="180">
        <v>0</v>
      </c>
      <c r="AO256" s="180">
        <v>0</v>
      </c>
      <c r="AP256" s="180">
        <v>0</v>
      </c>
      <c r="AQ256" s="180">
        <v>0</v>
      </c>
      <c r="AR256" s="180">
        <v>0</v>
      </c>
      <c r="AS256" s="180">
        <v>0</v>
      </c>
      <c r="AT256" s="180">
        <v>0</v>
      </c>
      <c r="AU256" s="180">
        <v>0</v>
      </c>
      <c r="AV256" s="180">
        <v>0</v>
      </c>
      <c r="AW256" s="180">
        <v>0</v>
      </c>
      <c r="AX256" s="180">
        <v>0</v>
      </c>
      <c r="AY256" s="90"/>
      <c r="AZ256" s="180">
        <v>0</v>
      </c>
      <c r="BA256" s="180">
        <v>0</v>
      </c>
      <c r="BB256" s="180">
        <v>0</v>
      </c>
      <c r="BC256" s="180">
        <v>0</v>
      </c>
      <c r="BD256" s="180">
        <v>0</v>
      </c>
      <c r="BE256" s="180">
        <v>0</v>
      </c>
      <c r="BF256" s="180">
        <v>0</v>
      </c>
      <c r="BG256" s="181"/>
      <c r="BH256" s="90"/>
      <c r="BI256" s="180">
        <v>0</v>
      </c>
      <c r="BJ256" s="180">
        <v>0</v>
      </c>
      <c r="BK256" s="180">
        <v>0</v>
      </c>
      <c r="BL256" s="90"/>
      <c r="BN256" s="90"/>
      <c r="BO256" s="112"/>
      <c r="BP256" s="112"/>
      <c r="BQ256" s="112"/>
      <c r="BR256" s="112"/>
      <c r="BS256" s="112"/>
      <c r="BT256" s="112"/>
      <c r="BU256" s="112"/>
      <c r="BV256" s="112"/>
      <c r="BW256" s="112"/>
      <c r="BX256" s="112"/>
      <c r="BY256" s="112"/>
      <c r="BZ256" s="112"/>
      <c r="CA256" s="112"/>
      <c r="CB256" s="112"/>
      <c r="CC256" s="112"/>
      <c r="CD256" s="112"/>
      <c r="CE256" s="112"/>
      <c r="CF256" s="178"/>
    </row>
    <row r="257" spans="2:84" ht="15" customHeight="1" x14ac:dyDescent="0.3">
      <c r="B257" s="90"/>
      <c r="C257" s="212">
        <v>244</v>
      </c>
      <c r="D257" s="212"/>
      <c r="E257" s="212"/>
      <c r="F257" s="245"/>
      <c r="G257" s="212"/>
      <c r="H257" s="212"/>
      <c r="I257" s="212"/>
      <c r="J257" s="249"/>
      <c r="K257" s="249"/>
      <c r="L257" s="251"/>
      <c r="M257" s="245"/>
      <c r="N257" s="217"/>
      <c r="O257" s="212"/>
      <c r="P257" s="247"/>
      <c r="Q257" s="218"/>
      <c r="R257" s="109"/>
      <c r="S257" s="156"/>
      <c r="T257" s="156"/>
      <c r="U257" s="156"/>
      <c r="V257" s="153">
        <f t="shared" si="6"/>
        <v>0</v>
      </c>
      <c r="W257" s="90"/>
      <c r="Y257" s="180">
        <v>0</v>
      </c>
      <c r="Z257" s="180">
        <v>0</v>
      </c>
      <c r="AA257" s="180">
        <v>0</v>
      </c>
      <c r="AB257" s="180">
        <v>0</v>
      </c>
      <c r="AC257" s="180">
        <v>0</v>
      </c>
      <c r="AD257" s="180">
        <v>0</v>
      </c>
      <c r="AE257" s="180">
        <v>0</v>
      </c>
      <c r="AF257" s="180">
        <v>0</v>
      </c>
      <c r="AG257" s="180">
        <v>0</v>
      </c>
      <c r="AH257" s="180">
        <v>0</v>
      </c>
      <c r="AI257" s="180">
        <v>0</v>
      </c>
      <c r="AJ257" s="180">
        <v>0</v>
      </c>
      <c r="AK257" s="180">
        <v>0</v>
      </c>
      <c r="AL257" s="180">
        <v>0</v>
      </c>
      <c r="AM257" s="180">
        <v>0</v>
      </c>
      <c r="AN257" s="180">
        <v>0</v>
      </c>
      <c r="AO257" s="180">
        <v>0</v>
      </c>
      <c r="AP257" s="180">
        <v>0</v>
      </c>
      <c r="AQ257" s="180">
        <v>0</v>
      </c>
      <c r="AR257" s="180">
        <v>0</v>
      </c>
      <c r="AS257" s="180">
        <v>0</v>
      </c>
      <c r="AT257" s="180">
        <v>0</v>
      </c>
      <c r="AU257" s="180">
        <v>0</v>
      </c>
      <c r="AV257" s="180">
        <v>0</v>
      </c>
      <c r="AW257" s="180">
        <v>0</v>
      </c>
      <c r="AX257" s="180">
        <v>0</v>
      </c>
      <c r="AY257" s="90"/>
      <c r="AZ257" s="180">
        <v>0</v>
      </c>
      <c r="BA257" s="180">
        <v>0</v>
      </c>
      <c r="BB257" s="180">
        <v>0</v>
      </c>
      <c r="BC257" s="180">
        <v>0</v>
      </c>
      <c r="BD257" s="180">
        <v>0</v>
      </c>
      <c r="BE257" s="180">
        <v>0</v>
      </c>
      <c r="BF257" s="180">
        <v>0</v>
      </c>
      <c r="BG257" s="181"/>
      <c r="BH257" s="90"/>
      <c r="BI257" s="180">
        <v>0</v>
      </c>
      <c r="BJ257" s="180">
        <v>0</v>
      </c>
      <c r="BK257" s="180">
        <v>0</v>
      </c>
      <c r="BL257" s="90"/>
      <c r="BN257" s="90"/>
      <c r="BO257" s="112"/>
      <c r="BP257" s="112"/>
      <c r="BQ257" s="112"/>
      <c r="BR257" s="112"/>
      <c r="BS257" s="112"/>
      <c r="BT257" s="112"/>
      <c r="BU257" s="112"/>
      <c r="BV257" s="112"/>
      <c r="BW257" s="112"/>
      <c r="BX257" s="112"/>
      <c r="BY257" s="112"/>
      <c r="BZ257" s="112"/>
      <c r="CA257" s="112"/>
      <c r="CB257" s="112"/>
      <c r="CC257" s="112"/>
      <c r="CD257" s="112"/>
      <c r="CE257" s="112"/>
      <c r="CF257" s="178"/>
    </row>
    <row r="258" spans="2:84" ht="15" customHeight="1" x14ac:dyDescent="0.3">
      <c r="B258" s="90"/>
      <c r="C258" s="212">
        <v>245</v>
      </c>
      <c r="D258" s="212"/>
      <c r="E258" s="212"/>
      <c r="F258" s="245"/>
      <c r="G258" s="212"/>
      <c r="H258" s="212"/>
      <c r="I258" s="212"/>
      <c r="J258" s="249"/>
      <c r="K258" s="249"/>
      <c r="L258" s="251"/>
      <c r="M258" s="245"/>
      <c r="N258" s="217"/>
      <c r="O258" s="212"/>
      <c r="P258" s="247"/>
      <c r="Q258" s="218"/>
      <c r="R258" s="109"/>
      <c r="S258" s="156"/>
      <c r="T258" s="156"/>
      <c r="U258" s="156"/>
      <c r="V258" s="153">
        <f t="shared" si="6"/>
        <v>0</v>
      </c>
      <c r="W258" s="90"/>
      <c r="Y258" s="180">
        <v>0</v>
      </c>
      <c r="Z258" s="180">
        <v>0</v>
      </c>
      <c r="AA258" s="180">
        <v>0</v>
      </c>
      <c r="AB258" s="180">
        <v>0</v>
      </c>
      <c r="AC258" s="180">
        <v>0</v>
      </c>
      <c r="AD258" s="180">
        <v>0</v>
      </c>
      <c r="AE258" s="180">
        <v>0</v>
      </c>
      <c r="AF258" s="180">
        <v>0</v>
      </c>
      <c r="AG258" s="180">
        <v>0</v>
      </c>
      <c r="AH258" s="180">
        <v>0</v>
      </c>
      <c r="AI258" s="180">
        <v>0</v>
      </c>
      <c r="AJ258" s="180">
        <v>0</v>
      </c>
      <c r="AK258" s="180">
        <v>0</v>
      </c>
      <c r="AL258" s="180">
        <v>0</v>
      </c>
      <c r="AM258" s="180">
        <v>0</v>
      </c>
      <c r="AN258" s="180">
        <v>0</v>
      </c>
      <c r="AO258" s="180">
        <v>0</v>
      </c>
      <c r="AP258" s="180">
        <v>0</v>
      </c>
      <c r="AQ258" s="180">
        <v>0</v>
      </c>
      <c r="AR258" s="180">
        <v>0</v>
      </c>
      <c r="AS258" s="180">
        <v>0</v>
      </c>
      <c r="AT258" s="180">
        <v>0</v>
      </c>
      <c r="AU258" s="180">
        <v>0</v>
      </c>
      <c r="AV258" s="180">
        <v>0</v>
      </c>
      <c r="AW258" s="180">
        <v>0</v>
      </c>
      <c r="AX258" s="180">
        <v>0</v>
      </c>
      <c r="AY258" s="90"/>
      <c r="AZ258" s="180">
        <v>0</v>
      </c>
      <c r="BA258" s="180">
        <v>0</v>
      </c>
      <c r="BB258" s="180">
        <v>0</v>
      </c>
      <c r="BC258" s="180">
        <v>0</v>
      </c>
      <c r="BD258" s="180">
        <v>0</v>
      </c>
      <c r="BE258" s="180">
        <v>0</v>
      </c>
      <c r="BF258" s="180">
        <v>0</v>
      </c>
      <c r="BG258" s="181"/>
      <c r="BH258" s="90"/>
      <c r="BI258" s="180">
        <v>0</v>
      </c>
      <c r="BJ258" s="180">
        <v>0</v>
      </c>
      <c r="BK258" s="180">
        <v>0</v>
      </c>
      <c r="BL258" s="90"/>
      <c r="BN258" s="90"/>
      <c r="BO258" s="112"/>
      <c r="BP258" s="112"/>
      <c r="BQ258" s="112"/>
      <c r="BR258" s="112"/>
      <c r="BS258" s="112"/>
      <c r="BT258" s="112"/>
      <c r="BU258" s="112"/>
      <c r="BV258" s="112"/>
      <c r="BW258" s="112"/>
      <c r="BX258" s="112"/>
      <c r="BY258" s="112"/>
      <c r="BZ258" s="112"/>
      <c r="CA258" s="112"/>
      <c r="CB258" s="112"/>
      <c r="CC258" s="112"/>
      <c r="CD258" s="112"/>
      <c r="CE258" s="112"/>
      <c r="CF258" s="178"/>
    </row>
    <row r="259" spans="2:84" ht="15" customHeight="1" x14ac:dyDescent="0.3">
      <c r="B259" s="90"/>
      <c r="C259" s="212">
        <v>246</v>
      </c>
      <c r="D259" s="212"/>
      <c r="E259" s="212"/>
      <c r="F259" s="245"/>
      <c r="G259" s="212"/>
      <c r="H259" s="212"/>
      <c r="I259" s="212"/>
      <c r="J259" s="249"/>
      <c r="K259" s="249"/>
      <c r="L259" s="251"/>
      <c r="M259" s="245"/>
      <c r="N259" s="217"/>
      <c r="O259" s="212"/>
      <c r="P259" s="247"/>
      <c r="Q259" s="218"/>
      <c r="R259" s="109"/>
      <c r="S259" s="156"/>
      <c r="T259" s="156"/>
      <c r="U259" s="156"/>
      <c r="V259" s="153">
        <f t="shared" si="6"/>
        <v>0</v>
      </c>
      <c r="W259" s="90"/>
      <c r="Y259" s="180">
        <v>0</v>
      </c>
      <c r="Z259" s="180">
        <v>0</v>
      </c>
      <c r="AA259" s="180">
        <v>0</v>
      </c>
      <c r="AB259" s="180">
        <v>0</v>
      </c>
      <c r="AC259" s="180">
        <v>0</v>
      </c>
      <c r="AD259" s="180">
        <v>0</v>
      </c>
      <c r="AE259" s="180">
        <v>0</v>
      </c>
      <c r="AF259" s="180">
        <v>0</v>
      </c>
      <c r="AG259" s="180">
        <v>0</v>
      </c>
      <c r="AH259" s="180">
        <v>0</v>
      </c>
      <c r="AI259" s="180">
        <v>0</v>
      </c>
      <c r="AJ259" s="180">
        <v>0</v>
      </c>
      <c r="AK259" s="180">
        <v>0</v>
      </c>
      <c r="AL259" s="180">
        <v>0</v>
      </c>
      <c r="AM259" s="180">
        <v>0</v>
      </c>
      <c r="AN259" s="180">
        <v>0</v>
      </c>
      <c r="AO259" s="180">
        <v>0</v>
      </c>
      <c r="AP259" s="180">
        <v>0</v>
      </c>
      <c r="AQ259" s="180">
        <v>0</v>
      </c>
      <c r="AR259" s="180">
        <v>0</v>
      </c>
      <c r="AS259" s="180">
        <v>0</v>
      </c>
      <c r="AT259" s="180">
        <v>0</v>
      </c>
      <c r="AU259" s="180">
        <v>0</v>
      </c>
      <c r="AV259" s="180">
        <v>0</v>
      </c>
      <c r="AW259" s="180">
        <v>0</v>
      </c>
      <c r="AX259" s="180">
        <v>0</v>
      </c>
      <c r="AY259" s="90"/>
      <c r="AZ259" s="180">
        <v>0</v>
      </c>
      <c r="BA259" s="180">
        <v>0</v>
      </c>
      <c r="BB259" s="180">
        <v>0</v>
      </c>
      <c r="BC259" s="180">
        <v>0</v>
      </c>
      <c r="BD259" s="180">
        <v>0</v>
      </c>
      <c r="BE259" s="180">
        <v>0</v>
      </c>
      <c r="BF259" s="180">
        <v>0</v>
      </c>
      <c r="BG259" s="181"/>
      <c r="BH259" s="90"/>
      <c r="BI259" s="180">
        <v>0</v>
      </c>
      <c r="BJ259" s="180">
        <v>0</v>
      </c>
      <c r="BK259" s="180">
        <v>0</v>
      </c>
      <c r="BL259" s="90"/>
      <c r="BN259" s="90"/>
      <c r="BO259" s="112"/>
      <c r="BP259" s="112"/>
      <c r="BQ259" s="112"/>
      <c r="BR259" s="112"/>
      <c r="BS259" s="112"/>
      <c r="BT259" s="112"/>
      <c r="BU259" s="112"/>
      <c r="BV259" s="112"/>
      <c r="BW259" s="112"/>
      <c r="BX259" s="112"/>
      <c r="BY259" s="112"/>
      <c r="BZ259" s="112"/>
      <c r="CA259" s="112"/>
      <c r="CB259" s="112"/>
      <c r="CC259" s="112"/>
      <c r="CD259" s="112"/>
      <c r="CE259" s="112"/>
      <c r="CF259" s="178"/>
    </row>
    <row r="260" spans="2:84" ht="15" customHeight="1" x14ac:dyDescent="0.3">
      <c r="B260" s="90"/>
      <c r="C260" s="212">
        <v>247</v>
      </c>
      <c r="D260" s="212"/>
      <c r="E260" s="212"/>
      <c r="F260" s="245"/>
      <c r="G260" s="212"/>
      <c r="H260" s="212"/>
      <c r="I260" s="212"/>
      <c r="J260" s="249"/>
      <c r="K260" s="249"/>
      <c r="L260" s="251"/>
      <c r="M260" s="245"/>
      <c r="N260" s="217"/>
      <c r="O260" s="212"/>
      <c r="P260" s="247"/>
      <c r="Q260" s="218"/>
      <c r="R260" s="109"/>
      <c r="S260" s="156"/>
      <c r="T260" s="156"/>
      <c r="U260" s="156"/>
      <c r="V260" s="153">
        <f t="shared" si="6"/>
        <v>0</v>
      </c>
      <c r="W260" s="90"/>
      <c r="Y260" s="180">
        <v>0</v>
      </c>
      <c r="Z260" s="180">
        <v>0</v>
      </c>
      <c r="AA260" s="180">
        <v>0</v>
      </c>
      <c r="AB260" s="180">
        <v>0</v>
      </c>
      <c r="AC260" s="180">
        <v>0</v>
      </c>
      <c r="AD260" s="180">
        <v>0</v>
      </c>
      <c r="AE260" s="180">
        <v>0</v>
      </c>
      <c r="AF260" s="180">
        <v>0</v>
      </c>
      <c r="AG260" s="180">
        <v>0</v>
      </c>
      <c r="AH260" s="180">
        <v>0</v>
      </c>
      <c r="AI260" s="180">
        <v>0</v>
      </c>
      <c r="AJ260" s="180">
        <v>0</v>
      </c>
      <c r="AK260" s="180">
        <v>0</v>
      </c>
      <c r="AL260" s="180">
        <v>0</v>
      </c>
      <c r="AM260" s="180">
        <v>0</v>
      </c>
      <c r="AN260" s="180">
        <v>0</v>
      </c>
      <c r="AO260" s="180">
        <v>0</v>
      </c>
      <c r="AP260" s="180">
        <v>0</v>
      </c>
      <c r="AQ260" s="180">
        <v>0</v>
      </c>
      <c r="AR260" s="180">
        <v>0</v>
      </c>
      <c r="AS260" s="180">
        <v>0</v>
      </c>
      <c r="AT260" s="180">
        <v>0</v>
      </c>
      <c r="AU260" s="180">
        <v>0</v>
      </c>
      <c r="AV260" s="180">
        <v>0</v>
      </c>
      <c r="AW260" s="180">
        <v>0</v>
      </c>
      <c r="AX260" s="180">
        <v>0</v>
      </c>
      <c r="AY260" s="90"/>
      <c r="AZ260" s="180">
        <v>0</v>
      </c>
      <c r="BA260" s="180">
        <v>0</v>
      </c>
      <c r="BB260" s="180">
        <v>0</v>
      </c>
      <c r="BC260" s="180">
        <v>0</v>
      </c>
      <c r="BD260" s="180">
        <v>0</v>
      </c>
      <c r="BE260" s="180">
        <v>0</v>
      </c>
      <c r="BF260" s="180">
        <v>0</v>
      </c>
      <c r="BG260" s="181"/>
      <c r="BH260" s="90"/>
      <c r="BI260" s="180">
        <v>0</v>
      </c>
      <c r="BJ260" s="180">
        <v>0</v>
      </c>
      <c r="BK260" s="180">
        <v>0</v>
      </c>
      <c r="BL260" s="90"/>
      <c r="BN260" s="90"/>
      <c r="BO260" s="112"/>
      <c r="BP260" s="112"/>
      <c r="BQ260" s="112"/>
      <c r="BR260" s="112"/>
      <c r="BS260" s="112"/>
      <c r="BT260" s="112"/>
      <c r="BU260" s="112"/>
      <c r="BV260" s="112"/>
      <c r="BW260" s="112"/>
      <c r="BX260" s="112"/>
      <c r="BY260" s="112"/>
      <c r="BZ260" s="112"/>
      <c r="CA260" s="112"/>
      <c r="CB260" s="112"/>
      <c r="CC260" s="112"/>
      <c r="CD260" s="112"/>
      <c r="CE260" s="112"/>
      <c r="CF260" s="178"/>
    </row>
    <row r="261" spans="2:84" ht="15" customHeight="1" x14ac:dyDescent="0.3">
      <c r="B261" s="90"/>
      <c r="C261" s="212">
        <v>248</v>
      </c>
      <c r="D261" s="212"/>
      <c r="E261" s="212"/>
      <c r="F261" s="245"/>
      <c r="G261" s="212"/>
      <c r="H261" s="212"/>
      <c r="I261" s="212"/>
      <c r="J261" s="249"/>
      <c r="K261" s="249"/>
      <c r="L261" s="251"/>
      <c r="M261" s="245"/>
      <c r="N261" s="217"/>
      <c r="O261" s="212"/>
      <c r="P261" s="247"/>
      <c r="Q261" s="218"/>
      <c r="R261" s="109"/>
      <c r="S261" s="156"/>
      <c r="T261" s="156"/>
      <c r="U261" s="156"/>
      <c r="V261" s="153">
        <f t="shared" si="6"/>
        <v>0</v>
      </c>
      <c r="W261" s="90"/>
      <c r="Y261" s="180">
        <v>0</v>
      </c>
      <c r="Z261" s="180">
        <v>0</v>
      </c>
      <c r="AA261" s="180">
        <v>0</v>
      </c>
      <c r="AB261" s="180">
        <v>0</v>
      </c>
      <c r="AC261" s="180">
        <v>0</v>
      </c>
      <c r="AD261" s="180">
        <v>0</v>
      </c>
      <c r="AE261" s="180">
        <v>0</v>
      </c>
      <c r="AF261" s="180">
        <v>0</v>
      </c>
      <c r="AG261" s="180">
        <v>0</v>
      </c>
      <c r="AH261" s="180">
        <v>0</v>
      </c>
      <c r="AI261" s="180">
        <v>0</v>
      </c>
      <c r="AJ261" s="180">
        <v>0</v>
      </c>
      <c r="AK261" s="180">
        <v>0</v>
      </c>
      <c r="AL261" s="180">
        <v>0</v>
      </c>
      <c r="AM261" s="180">
        <v>0</v>
      </c>
      <c r="AN261" s="180">
        <v>0</v>
      </c>
      <c r="AO261" s="180">
        <v>0</v>
      </c>
      <c r="AP261" s="180">
        <v>0</v>
      </c>
      <c r="AQ261" s="180">
        <v>0</v>
      </c>
      <c r="AR261" s="180">
        <v>0</v>
      </c>
      <c r="AS261" s="180">
        <v>0</v>
      </c>
      <c r="AT261" s="180">
        <v>0</v>
      </c>
      <c r="AU261" s="180">
        <v>0</v>
      </c>
      <c r="AV261" s="180">
        <v>0</v>
      </c>
      <c r="AW261" s="180">
        <v>0</v>
      </c>
      <c r="AX261" s="180">
        <v>0</v>
      </c>
      <c r="AY261" s="90"/>
      <c r="AZ261" s="180">
        <v>0</v>
      </c>
      <c r="BA261" s="180">
        <v>0</v>
      </c>
      <c r="BB261" s="180">
        <v>0</v>
      </c>
      <c r="BC261" s="180">
        <v>0</v>
      </c>
      <c r="BD261" s="180">
        <v>0</v>
      </c>
      <c r="BE261" s="180">
        <v>0</v>
      </c>
      <c r="BF261" s="180">
        <v>0</v>
      </c>
      <c r="BG261" s="181"/>
      <c r="BH261" s="90"/>
      <c r="BI261" s="180">
        <v>0</v>
      </c>
      <c r="BJ261" s="180">
        <v>0</v>
      </c>
      <c r="BK261" s="180">
        <v>0</v>
      </c>
      <c r="BL261" s="90"/>
      <c r="BN261" s="90"/>
      <c r="BO261" s="112"/>
      <c r="BP261" s="112"/>
      <c r="BQ261" s="112"/>
      <c r="BR261" s="112"/>
      <c r="BS261" s="112"/>
      <c r="BT261" s="112"/>
      <c r="BU261" s="112"/>
      <c r="BV261" s="112"/>
      <c r="BW261" s="112"/>
      <c r="BX261" s="112"/>
      <c r="BY261" s="112"/>
      <c r="BZ261" s="112"/>
      <c r="CA261" s="112"/>
      <c r="CB261" s="112"/>
      <c r="CC261" s="112"/>
      <c r="CD261" s="112"/>
      <c r="CE261" s="112"/>
      <c r="CF261" s="178"/>
    </row>
    <row r="262" spans="2:84" ht="15" customHeight="1" x14ac:dyDescent="0.3">
      <c r="B262" s="90"/>
      <c r="C262" s="212">
        <v>249</v>
      </c>
      <c r="D262" s="212"/>
      <c r="E262" s="212"/>
      <c r="F262" s="245"/>
      <c r="G262" s="212"/>
      <c r="H262" s="212"/>
      <c r="I262" s="212"/>
      <c r="J262" s="249"/>
      <c r="K262" s="249"/>
      <c r="L262" s="251"/>
      <c r="M262" s="245"/>
      <c r="N262" s="217"/>
      <c r="O262" s="212"/>
      <c r="P262" s="247"/>
      <c r="Q262" s="218"/>
      <c r="R262" s="109"/>
      <c r="S262" s="156"/>
      <c r="T262" s="156"/>
      <c r="U262" s="156"/>
      <c r="V262" s="153">
        <f t="shared" si="6"/>
        <v>0</v>
      </c>
      <c r="W262" s="90"/>
      <c r="Y262" s="180">
        <v>0</v>
      </c>
      <c r="Z262" s="180">
        <v>0</v>
      </c>
      <c r="AA262" s="180">
        <v>0</v>
      </c>
      <c r="AB262" s="180">
        <v>0</v>
      </c>
      <c r="AC262" s="180">
        <v>0</v>
      </c>
      <c r="AD262" s="180">
        <v>0</v>
      </c>
      <c r="AE262" s="180">
        <v>0</v>
      </c>
      <c r="AF262" s="180">
        <v>0</v>
      </c>
      <c r="AG262" s="180">
        <v>0</v>
      </c>
      <c r="AH262" s="180">
        <v>0</v>
      </c>
      <c r="AI262" s="180">
        <v>0</v>
      </c>
      <c r="AJ262" s="180">
        <v>0</v>
      </c>
      <c r="AK262" s="180">
        <v>0</v>
      </c>
      <c r="AL262" s="180">
        <v>0</v>
      </c>
      <c r="AM262" s="180">
        <v>0</v>
      </c>
      <c r="AN262" s="180">
        <v>0</v>
      </c>
      <c r="AO262" s="180">
        <v>0</v>
      </c>
      <c r="AP262" s="180">
        <v>0</v>
      </c>
      <c r="AQ262" s="180">
        <v>0</v>
      </c>
      <c r="AR262" s="180">
        <v>0</v>
      </c>
      <c r="AS262" s="180">
        <v>0</v>
      </c>
      <c r="AT262" s="180">
        <v>0</v>
      </c>
      <c r="AU262" s="180">
        <v>0</v>
      </c>
      <c r="AV262" s="180">
        <v>0</v>
      </c>
      <c r="AW262" s="180">
        <v>0</v>
      </c>
      <c r="AX262" s="180">
        <v>0</v>
      </c>
      <c r="AY262" s="90"/>
      <c r="AZ262" s="180">
        <v>0</v>
      </c>
      <c r="BA262" s="180">
        <v>0</v>
      </c>
      <c r="BB262" s="180">
        <v>0</v>
      </c>
      <c r="BC262" s="180">
        <v>0</v>
      </c>
      <c r="BD262" s="180">
        <v>0</v>
      </c>
      <c r="BE262" s="180">
        <v>0</v>
      </c>
      <c r="BF262" s="180">
        <v>0</v>
      </c>
      <c r="BG262" s="181"/>
      <c r="BH262" s="90"/>
      <c r="BI262" s="180">
        <v>0</v>
      </c>
      <c r="BJ262" s="180">
        <v>0</v>
      </c>
      <c r="BK262" s="180">
        <v>0</v>
      </c>
      <c r="BL262" s="90"/>
      <c r="BN262" s="90"/>
      <c r="BO262" s="112"/>
      <c r="BP262" s="112"/>
      <c r="BQ262" s="112"/>
      <c r="BR262" s="112"/>
      <c r="BS262" s="112"/>
      <c r="BT262" s="112"/>
      <c r="BU262" s="112"/>
      <c r="BV262" s="112"/>
      <c r="BW262" s="112"/>
      <c r="BX262" s="112"/>
      <c r="BY262" s="112"/>
      <c r="BZ262" s="112"/>
      <c r="CA262" s="112"/>
      <c r="CB262" s="112"/>
      <c r="CC262" s="112"/>
      <c r="CD262" s="112"/>
      <c r="CE262" s="112"/>
      <c r="CF262" s="178"/>
    </row>
    <row r="263" spans="2:84" ht="15" customHeight="1" x14ac:dyDescent="0.3">
      <c r="B263" s="90"/>
      <c r="C263" s="212">
        <v>250</v>
      </c>
      <c r="D263" s="212"/>
      <c r="E263" s="212"/>
      <c r="F263" s="245"/>
      <c r="G263" s="212"/>
      <c r="H263" s="212"/>
      <c r="I263" s="212"/>
      <c r="J263" s="249"/>
      <c r="K263" s="249"/>
      <c r="L263" s="251"/>
      <c r="M263" s="245"/>
      <c r="N263" s="217"/>
      <c r="O263" s="212"/>
      <c r="P263" s="247"/>
      <c r="Q263" s="218"/>
      <c r="R263" s="109"/>
      <c r="S263" s="156"/>
      <c r="T263" s="156"/>
      <c r="U263" s="156"/>
      <c r="V263" s="153">
        <f t="shared" si="6"/>
        <v>0</v>
      </c>
      <c r="W263" s="90"/>
      <c r="Y263" s="180">
        <v>0</v>
      </c>
      <c r="Z263" s="180">
        <v>0</v>
      </c>
      <c r="AA263" s="180">
        <v>0</v>
      </c>
      <c r="AB263" s="180">
        <v>0</v>
      </c>
      <c r="AC263" s="180">
        <v>0</v>
      </c>
      <c r="AD263" s="180">
        <v>0</v>
      </c>
      <c r="AE263" s="180">
        <v>0</v>
      </c>
      <c r="AF263" s="180">
        <v>0</v>
      </c>
      <c r="AG263" s="180">
        <v>0</v>
      </c>
      <c r="AH263" s="180">
        <v>0</v>
      </c>
      <c r="AI263" s="180">
        <v>0</v>
      </c>
      <c r="AJ263" s="180">
        <v>0</v>
      </c>
      <c r="AK263" s="180">
        <v>0</v>
      </c>
      <c r="AL263" s="180">
        <v>0</v>
      </c>
      <c r="AM263" s="180">
        <v>0</v>
      </c>
      <c r="AN263" s="180">
        <v>0</v>
      </c>
      <c r="AO263" s="180">
        <v>0</v>
      </c>
      <c r="AP263" s="180">
        <v>0</v>
      </c>
      <c r="AQ263" s="180">
        <v>0</v>
      </c>
      <c r="AR263" s="180">
        <v>0</v>
      </c>
      <c r="AS263" s="180">
        <v>0</v>
      </c>
      <c r="AT263" s="180">
        <v>0</v>
      </c>
      <c r="AU263" s="180">
        <v>0</v>
      </c>
      <c r="AV263" s="180">
        <v>0</v>
      </c>
      <c r="AW263" s="180">
        <v>0</v>
      </c>
      <c r="AX263" s="180">
        <v>0</v>
      </c>
      <c r="AY263" s="90"/>
      <c r="AZ263" s="180">
        <v>0</v>
      </c>
      <c r="BA263" s="180">
        <v>0</v>
      </c>
      <c r="BB263" s="180">
        <v>0</v>
      </c>
      <c r="BC263" s="180">
        <v>0</v>
      </c>
      <c r="BD263" s="180">
        <v>0</v>
      </c>
      <c r="BE263" s="180">
        <v>0</v>
      </c>
      <c r="BF263" s="180">
        <v>0</v>
      </c>
      <c r="BG263" s="181"/>
      <c r="BH263" s="90"/>
      <c r="BI263" s="180">
        <v>0</v>
      </c>
      <c r="BJ263" s="180">
        <v>0</v>
      </c>
      <c r="BK263" s="180">
        <v>0</v>
      </c>
      <c r="BL263" s="90"/>
      <c r="BN263" s="90"/>
      <c r="BO263" s="112"/>
      <c r="BP263" s="112"/>
      <c r="BQ263" s="112"/>
      <c r="BR263" s="112"/>
      <c r="BS263" s="112"/>
      <c r="BT263" s="112"/>
      <c r="BU263" s="112"/>
      <c r="BV263" s="112"/>
      <c r="BW263" s="112"/>
      <c r="BX263" s="112"/>
      <c r="BY263" s="112"/>
      <c r="BZ263" s="112"/>
      <c r="CA263" s="112"/>
      <c r="CB263" s="112"/>
      <c r="CC263" s="112"/>
      <c r="CD263" s="112"/>
      <c r="CE263" s="112"/>
      <c r="CF263" s="178"/>
    </row>
    <row r="264" spans="2:84" ht="15" customHeight="1" x14ac:dyDescent="0.3">
      <c r="B264" s="90"/>
      <c r="C264" s="212">
        <v>251</v>
      </c>
      <c r="D264" s="212"/>
      <c r="E264" s="212"/>
      <c r="F264" s="245"/>
      <c r="G264" s="212"/>
      <c r="H264" s="212"/>
      <c r="I264" s="212"/>
      <c r="J264" s="249"/>
      <c r="K264" s="249"/>
      <c r="L264" s="251"/>
      <c r="M264" s="245"/>
      <c r="N264" s="217"/>
      <c r="O264" s="212"/>
      <c r="P264" s="247"/>
      <c r="Q264" s="218"/>
      <c r="R264" s="109"/>
      <c r="S264" s="156"/>
      <c r="T264" s="156"/>
      <c r="U264" s="156"/>
      <c r="V264" s="153">
        <f t="shared" si="6"/>
        <v>0</v>
      </c>
      <c r="W264" s="90"/>
      <c r="Y264" s="180">
        <v>0</v>
      </c>
      <c r="Z264" s="180">
        <v>0</v>
      </c>
      <c r="AA264" s="180">
        <v>0</v>
      </c>
      <c r="AB264" s="180">
        <v>0</v>
      </c>
      <c r="AC264" s="180">
        <v>0</v>
      </c>
      <c r="AD264" s="180">
        <v>0</v>
      </c>
      <c r="AE264" s="180">
        <v>0</v>
      </c>
      <c r="AF264" s="180">
        <v>0</v>
      </c>
      <c r="AG264" s="180">
        <v>0</v>
      </c>
      <c r="AH264" s="180">
        <v>0</v>
      </c>
      <c r="AI264" s="180">
        <v>0</v>
      </c>
      <c r="AJ264" s="180">
        <v>0</v>
      </c>
      <c r="AK264" s="180">
        <v>0</v>
      </c>
      <c r="AL264" s="180">
        <v>0</v>
      </c>
      <c r="AM264" s="180">
        <v>0</v>
      </c>
      <c r="AN264" s="180">
        <v>0</v>
      </c>
      <c r="AO264" s="180">
        <v>0</v>
      </c>
      <c r="AP264" s="180">
        <v>0</v>
      </c>
      <c r="AQ264" s="180">
        <v>0</v>
      </c>
      <c r="AR264" s="180">
        <v>0</v>
      </c>
      <c r="AS264" s="180">
        <v>0</v>
      </c>
      <c r="AT264" s="180">
        <v>0</v>
      </c>
      <c r="AU264" s="180">
        <v>0</v>
      </c>
      <c r="AV264" s="180">
        <v>0</v>
      </c>
      <c r="AW264" s="180">
        <v>0</v>
      </c>
      <c r="AX264" s="180">
        <v>0</v>
      </c>
      <c r="AY264" s="90"/>
      <c r="AZ264" s="180">
        <v>0</v>
      </c>
      <c r="BA264" s="180">
        <v>0</v>
      </c>
      <c r="BB264" s="180">
        <v>0</v>
      </c>
      <c r="BC264" s="180">
        <v>0</v>
      </c>
      <c r="BD264" s="180">
        <v>0</v>
      </c>
      <c r="BE264" s="180">
        <v>0</v>
      </c>
      <c r="BF264" s="180">
        <v>0</v>
      </c>
      <c r="BG264" s="181"/>
      <c r="BH264" s="90"/>
      <c r="BI264" s="180">
        <v>0</v>
      </c>
      <c r="BJ264" s="180">
        <v>0</v>
      </c>
      <c r="BK264" s="180">
        <v>0</v>
      </c>
      <c r="BL264" s="90"/>
      <c r="BN264" s="90"/>
      <c r="BO264" s="112"/>
      <c r="BP264" s="112"/>
      <c r="BQ264" s="112"/>
      <c r="BR264" s="112"/>
      <c r="BS264" s="112"/>
      <c r="BT264" s="112"/>
      <c r="BU264" s="112"/>
      <c r="BV264" s="112"/>
      <c r="BW264" s="112"/>
      <c r="BX264" s="112"/>
      <c r="BY264" s="112"/>
      <c r="BZ264" s="112"/>
      <c r="CA264" s="112"/>
      <c r="CB264" s="112"/>
      <c r="CC264" s="112"/>
      <c r="CD264" s="112"/>
      <c r="CE264" s="112"/>
      <c r="CF264" s="178"/>
    </row>
    <row r="265" spans="2:84" ht="15" customHeight="1" x14ac:dyDescent="0.3">
      <c r="B265" s="90"/>
      <c r="C265" s="212">
        <v>252</v>
      </c>
      <c r="D265" s="212"/>
      <c r="E265" s="212"/>
      <c r="F265" s="245"/>
      <c r="G265" s="212"/>
      <c r="H265" s="212"/>
      <c r="I265" s="212"/>
      <c r="J265" s="249"/>
      <c r="K265" s="249"/>
      <c r="L265" s="251"/>
      <c r="M265" s="245"/>
      <c r="N265" s="217"/>
      <c r="O265" s="212"/>
      <c r="P265" s="218"/>
      <c r="Q265" s="218"/>
      <c r="R265" s="109"/>
      <c r="S265" s="156"/>
      <c r="T265" s="156"/>
      <c r="U265" s="156"/>
      <c r="V265" s="153">
        <f t="shared" si="6"/>
        <v>0</v>
      </c>
      <c r="W265" s="90"/>
      <c r="Y265" s="180">
        <v>0</v>
      </c>
      <c r="Z265" s="180">
        <v>0</v>
      </c>
      <c r="AA265" s="180">
        <v>0</v>
      </c>
      <c r="AB265" s="180">
        <v>0</v>
      </c>
      <c r="AC265" s="180">
        <v>0</v>
      </c>
      <c r="AD265" s="180">
        <v>0</v>
      </c>
      <c r="AE265" s="180">
        <v>0</v>
      </c>
      <c r="AF265" s="180">
        <v>0</v>
      </c>
      <c r="AG265" s="180">
        <v>0</v>
      </c>
      <c r="AH265" s="180">
        <v>0</v>
      </c>
      <c r="AI265" s="180">
        <v>0</v>
      </c>
      <c r="AJ265" s="180">
        <v>0</v>
      </c>
      <c r="AK265" s="180">
        <v>0</v>
      </c>
      <c r="AL265" s="180">
        <v>0</v>
      </c>
      <c r="AM265" s="180">
        <v>0</v>
      </c>
      <c r="AN265" s="180">
        <v>0</v>
      </c>
      <c r="AO265" s="180">
        <v>0</v>
      </c>
      <c r="AP265" s="180">
        <v>0</v>
      </c>
      <c r="AQ265" s="180">
        <v>0</v>
      </c>
      <c r="AR265" s="180">
        <v>0</v>
      </c>
      <c r="AS265" s="180">
        <v>0</v>
      </c>
      <c r="AT265" s="180">
        <v>0</v>
      </c>
      <c r="AU265" s="180">
        <v>0</v>
      </c>
      <c r="AV265" s="180">
        <v>0</v>
      </c>
      <c r="AW265" s="180">
        <v>0</v>
      </c>
      <c r="AX265" s="180">
        <v>0</v>
      </c>
      <c r="AY265" s="90"/>
      <c r="AZ265" s="180">
        <v>0</v>
      </c>
      <c r="BA265" s="180">
        <v>0</v>
      </c>
      <c r="BB265" s="180">
        <v>0</v>
      </c>
      <c r="BC265" s="180">
        <v>0</v>
      </c>
      <c r="BD265" s="180">
        <v>0</v>
      </c>
      <c r="BE265" s="180">
        <v>0</v>
      </c>
      <c r="BF265" s="180">
        <v>0</v>
      </c>
      <c r="BG265" s="181"/>
      <c r="BH265" s="90"/>
      <c r="BI265" s="180">
        <v>0</v>
      </c>
      <c r="BJ265" s="180">
        <v>0</v>
      </c>
      <c r="BK265" s="180">
        <v>0</v>
      </c>
      <c r="BL265" s="90"/>
      <c r="BN265" s="90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78"/>
    </row>
    <row r="266" spans="2:84" ht="15" customHeight="1" x14ac:dyDescent="0.3">
      <c r="B266" s="90"/>
      <c r="C266" s="212">
        <v>253</v>
      </c>
      <c r="D266" s="212"/>
      <c r="E266" s="212"/>
      <c r="F266" s="245"/>
      <c r="G266" s="212"/>
      <c r="H266" s="212"/>
      <c r="I266" s="212"/>
      <c r="J266" s="249"/>
      <c r="K266" s="249"/>
      <c r="L266" s="251"/>
      <c r="M266" s="245"/>
      <c r="N266" s="217"/>
      <c r="O266" s="212"/>
      <c r="P266" s="247"/>
      <c r="Q266" s="218"/>
      <c r="R266" s="109"/>
      <c r="S266" s="156"/>
      <c r="T266" s="156"/>
      <c r="U266" s="156"/>
      <c r="V266" s="153">
        <f t="shared" si="6"/>
        <v>0</v>
      </c>
      <c r="W266" s="90"/>
      <c r="Y266" s="180">
        <v>0</v>
      </c>
      <c r="Z266" s="180">
        <v>0</v>
      </c>
      <c r="AA266" s="180">
        <v>0</v>
      </c>
      <c r="AB266" s="180">
        <v>0</v>
      </c>
      <c r="AC266" s="180">
        <v>0</v>
      </c>
      <c r="AD266" s="180">
        <v>0</v>
      </c>
      <c r="AE266" s="180">
        <v>0</v>
      </c>
      <c r="AF266" s="180">
        <v>0</v>
      </c>
      <c r="AG266" s="180">
        <v>0</v>
      </c>
      <c r="AH266" s="180">
        <v>0</v>
      </c>
      <c r="AI266" s="180">
        <v>0</v>
      </c>
      <c r="AJ266" s="180">
        <v>0</v>
      </c>
      <c r="AK266" s="180">
        <v>0</v>
      </c>
      <c r="AL266" s="180">
        <v>0</v>
      </c>
      <c r="AM266" s="180">
        <v>0</v>
      </c>
      <c r="AN266" s="180">
        <v>0</v>
      </c>
      <c r="AO266" s="180">
        <v>0</v>
      </c>
      <c r="AP266" s="180">
        <v>0</v>
      </c>
      <c r="AQ266" s="180">
        <v>0</v>
      </c>
      <c r="AR266" s="180">
        <v>0</v>
      </c>
      <c r="AS266" s="180">
        <v>0</v>
      </c>
      <c r="AT266" s="180">
        <v>0</v>
      </c>
      <c r="AU266" s="180">
        <v>0</v>
      </c>
      <c r="AV266" s="180">
        <v>0</v>
      </c>
      <c r="AW266" s="180">
        <v>0</v>
      </c>
      <c r="AX266" s="180">
        <v>0</v>
      </c>
      <c r="AY266" s="90"/>
      <c r="AZ266" s="180">
        <v>0</v>
      </c>
      <c r="BA266" s="180">
        <v>0</v>
      </c>
      <c r="BB266" s="180">
        <v>0</v>
      </c>
      <c r="BC266" s="180">
        <v>0</v>
      </c>
      <c r="BD266" s="180">
        <v>0</v>
      </c>
      <c r="BE266" s="180">
        <v>0</v>
      </c>
      <c r="BF266" s="180">
        <v>0</v>
      </c>
      <c r="BG266" s="181"/>
      <c r="BH266" s="90"/>
      <c r="BI266" s="180">
        <v>0</v>
      </c>
      <c r="BJ266" s="180">
        <v>0</v>
      </c>
      <c r="BK266" s="180">
        <v>0</v>
      </c>
      <c r="BL266" s="90"/>
      <c r="BN266" s="90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78"/>
    </row>
    <row r="267" spans="2:84" ht="15" customHeight="1" x14ac:dyDescent="0.3">
      <c r="B267" s="90"/>
      <c r="C267" s="212">
        <v>254</v>
      </c>
      <c r="D267" s="212"/>
      <c r="E267" s="212"/>
      <c r="F267" s="245"/>
      <c r="G267" s="212"/>
      <c r="H267" s="212"/>
      <c r="I267" s="212"/>
      <c r="J267" s="249"/>
      <c r="K267" s="249"/>
      <c r="L267" s="251"/>
      <c r="M267" s="245"/>
      <c r="N267" s="217"/>
      <c r="O267" s="212"/>
      <c r="P267" s="247"/>
      <c r="Q267" s="218"/>
      <c r="R267" s="109"/>
      <c r="S267" s="156"/>
      <c r="T267" s="156"/>
      <c r="U267" s="156"/>
      <c r="V267" s="153">
        <f t="shared" si="6"/>
        <v>0</v>
      </c>
      <c r="W267" s="90"/>
      <c r="Y267" s="180">
        <v>0</v>
      </c>
      <c r="Z267" s="180">
        <v>0</v>
      </c>
      <c r="AA267" s="180">
        <v>0</v>
      </c>
      <c r="AB267" s="180">
        <v>0</v>
      </c>
      <c r="AC267" s="180">
        <v>0</v>
      </c>
      <c r="AD267" s="180">
        <v>0</v>
      </c>
      <c r="AE267" s="180">
        <v>0</v>
      </c>
      <c r="AF267" s="180">
        <v>0</v>
      </c>
      <c r="AG267" s="180">
        <v>0</v>
      </c>
      <c r="AH267" s="180">
        <v>0</v>
      </c>
      <c r="AI267" s="180">
        <v>0</v>
      </c>
      <c r="AJ267" s="180">
        <v>0</v>
      </c>
      <c r="AK267" s="180">
        <v>0</v>
      </c>
      <c r="AL267" s="180">
        <v>0</v>
      </c>
      <c r="AM267" s="180">
        <v>0</v>
      </c>
      <c r="AN267" s="180">
        <v>0</v>
      </c>
      <c r="AO267" s="180">
        <v>0</v>
      </c>
      <c r="AP267" s="180">
        <v>0</v>
      </c>
      <c r="AQ267" s="180">
        <v>0</v>
      </c>
      <c r="AR267" s="180">
        <v>0</v>
      </c>
      <c r="AS267" s="180">
        <v>0</v>
      </c>
      <c r="AT267" s="180">
        <v>0</v>
      </c>
      <c r="AU267" s="180">
        <v>0</v>
      </c>
      <c r="AV267" s="180">
        <v>0</v>
      </c>
      <c r="AW267" s="180">
        <v>0</v>
      </c>
      <c r="AX267" s="180">
        <v>0</v>
      </c>
      <c r="AY267" s="90"/>
      <c r="AZ267" s="180">
        <v>0</v>
      </c>
      <c r="BA267" s="180">
        <v>0</v>
      </c>
      <c r="BB267" s="180">
        <v>0</v>
      </c>
      <c r="BC267" s="180">
        <v>0</v>
      </c>
      <c r="BD267" s="180">
        <v>0</v>
      </c>
      <c r="BE267" s="180">
        <v>0</v>
      </c>
      <c r="BF267" s="180">
        <v>0</v>
      </c>
      <c r="BG267" s="181"/>
      <c r="BH267" s="90"/>
      <c r="BI267" s="180">
        <v>0</v>
      </c>
      <c r="BJ267" s="180">
        <v>0</v>
      </c>
      <c r="BK267" s="180">
        <v>0</v>
      </c>
      <c r="BL267" s="90"/>
      <c r="BN267" s="90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78"/>
    </row>
    <row r="268" spans="2:84" ht="15" customHeight="1" x14ac:dyDescent="0.3">
      <c r="B268" s="90"/>
      <c r="C268" s="212">
        <v>255</v>
      </c>
      <c r="D268" s="212"/>
      <c r="E268" s="212"/>
      <c r="F268" s="245"/>
      <c r="G268" s="212"/>
      <c r="H268" s="212"/>
      <c r="I268" s="212"/>
      <c r="J268" s="249"/>
      <c r="K268" s="249"/>
      <c r="L268" s="251"/>
      <c r="M268" s="245"/>
      <c r="N268" s="217"/>
      <c r="O268" s="212"/>
      <c r="P268" s="247"/>
      <c r="Q268" s="218"/>
      <c r="R268" s="109"/>
      <c r="S268" s="156"/>
      <c r="T268" s="156"/>
      <c r="U268" s="156"/>
      <c r="V268" s="153">
        <f t="shared" si="6"/>
        <v>0</v>
      </c>
      <c r="W268" s="90"/>
      <c r="Y268" s="180">
        <v>0</v>
      </c>
      <c r="Z268" s="180">
        <v>0</v>
      </c>
      <c r="AA268" s="180">
        <v>0</v>
      </c>
      <c r="AB268" s="180">
        <v>0</v>
      </c>
      <c r="AC268" s="180">
        <v>0</v>
      </c>
      <c r="AD268" s="180">
        <v>0</v>
      </c>
      <c r="AE268" s="180">
        <v>0</v>
      </c>
      <c r="AF268" s="180">
        <v>0</v>
      </c>
      <c r="AG268" s="180">
        <v>0</v>
      </c>
      <c r="AH268" s="180">
        <v>0</v>
      </c>
      <c r="AI268" s="180">
        <v>0</v>
      </c>
      <c r="AJ268" s="180">
        <v>0</v>
      </c>
      <c r="AK268" s="180">
        <v>0</v>
      </c>
      <c r="AL268" s="180">
        <v>0</v>
      </c>
      <c r="AM268" s="180">
        <v>0</v>
      </c>
      <c r="AN268" s="180">
        <v>0</v>
      </c>
      <c r="AO268" s="180">
        <v>0</v>
      </c>
      <c r="AP268" s="180">
        <v>0</v>
      </c>
      <c r="AQ268" s="180">
        <v>0</v>
      </c>
      <c r="AR268" s="180">
        <v>0</v>
      </c>
      <c r="AS268" s="180">
        <v>0</v>
      </c>
      <c r="AT268" s="180">
        <v>0</v>
      </c>
      <c r="AU268" s="180">
        <v>0</v>
      </c>
      <c r="AV268" s="180">
        <v>0</v>
      </c>
      <c r="AW268" s="180">
        <v>0</v>
      </c>
      <c r="AX268" s="180">
        <v>0</v>
      </c>
      <c r="AY268" s="90"/>
      <c r="AZ268" s="180">
        <v>0</v>
      </c>
      <c r="BA268" s="180">
        <v>0</v>
      </c>
      <c r="BB268" s="180">
        <v>0</v>
      </c>
      <c r="BC268" s="180">
        <v>0</v>
      </c>
      <c r="BD268" s="180">
        <v>0</v>
      </c>
      <c r="BE268" s="180">
        <v>0</v>
      </c>
      <c r="BF268" s="180">
        <v>0</v>
      </c>
      <c r="BG268" s="181"/>
      <c r="BH268" s="90"/>
      <c r="BI268" s="180">
        <v>0</v>
      </c>
      <c r="BJ268" s="180">
        <v>0</v>
      </c>
      <c r="BK268" s="180">
        <v>0</v>
      </c>
      <c r="BL268" s="90"/>
      <c r="BN268" s="90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78"/>
    </row>
    <row r="269" spans="2:84" ht="15" customHeight="1" x14ac:dyDescent="0.3">
      <c r="B269" s="90"/>
      <c r="C269" s="212">
        <v>256</v>
      </c>
      <c r="D269" s="212"/>
      <c r="E269" s="212"/>
      <c r="F269" s="245"/>
      <c r="G269" s="212"/>
      <c r="H269" s="212"/>
      <c r="I269" s="212"/>
      <c r="J269" s="249"/>
      <c r="K269" s="249"/>
      <c r="L269" s="251"/>
      <c r="M269" s="245"/>
      <c r="N269" s="217"/>
      <c r="O269" s="212"/>
      <c r="P269" s="247"/>
      <c r="Q269" s="218"/>
      <c r="R269" s="109"/>
      <c r="S269" s="156"/>
      <c r="T269" s="156"/>
      <c r="U269" s="156"/>
      <c r="V269" s="153">
        <f t="shared" si="6"/>
        <v>0</v>
      </c>
      <c r="W269" s="90"/>
      <c r="Y269" s="180">
        <v>0</v>
      </c>
      <c r="Z269" s="180">
        <v>0</v>
      </c>
      <c r="AA269" s="180">
        <v>0</v>
      </c>
      <c r="AB269" s="180">
        <v>0</v>
      </c>
      <c r="AC269" s="180">
        <v>0</v>
      </c>
      <c r="AD269" s="180">
        <v>0</v>
      </c>
      <c r="AE269" s="180">
        <v>0</v>
      </c>
      <c r="AF269" s="180">
        <v>0</v>
      </c>
      <c r="AG269" s="180">
        <v>0</v>
      </c>
      <c r="AH269" s="180">
        <v>0</v>
      </c>
      <c r="AI269" s="180">
        <v>0</v>
      </c>
      <c r="AJ269" s="180">
        <v>0</v>
      </c>
      <c r="AK269" s="180">
        <v>0</v>
      </c>
      <c r="AL269" s="180">
        <v>0</v>
      </c>
      <c r="AM269" s="180">
        <v>0</v>
      </c>
      <c r="AN269" s="180">
        <v>0</v>
      </c>
      <c r="AO269" s="180">
        <v>0</v>
      </c>
      <c r="AP269" s="180">
        <v>0</v>
      </c>
      <c r="AQ269" s="180">
        <v>0</v>
      </c>
      <c r="AR269" s="180">
        <v>0</v>
      </c>
      <c r="AS269" s="180">
        <v>0</v>
      </c>
      <c r="AT269" s="180">
        <v>0</v>
      </c>
      <c r="AU269" s="180">
        <v>0</v>
      </c>
      <c r="AV269" s="180">
        <v>0</v>
      </c>
      <c r="AW269" s="180">
        <v>0</v>
      </c>
      <c r="AX269" s="180">
        <v>0</v>
      </c>
      <c r="AY269" s="90"/>
      <c r="AZ269" s="180">
        <v>0</v>
      </c>
      <c r="BA269" s="180">
        <v>0</v>
      </c>
      <c r="BB269" s="180">
        <v>0</v>
      </c>
      <c r="BC269" s="180">
        <v>0</v>
      </c>
      <c r="BD269" s="180">
        <v>0</v>
      </c>
      <c r="BE269" s="180">
        <v>0</v>
      </c>
      <c r="BF269" s="180">
        <v>0</v>
      </c>
      <c r="BG269" s="181"/>
      <c r="BH269" s="90"/>
      <c r="BI269" s="180">
        <v>0</v>
      </c>
      <c r="BJ269" s="180">
        <v>0</v>
      </c>
      <c r="BK269" s="180">
        <v>0</v>
      </c>
      <c r="BL269" s="90"/>
      <c r="BN269" s="90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78"/>
    </row>
    <row r="270" spans="2:84" ht="15" customHeight="1" x14ac:dyDescent="0.3">
      <c r="B270" s="90"/>
      <c r="C270" s="212">
        <v>257</v>
      </c>
      <c r="D270" s="212"/>
      <c r="E270" s="212"/>
      <c r="F270" s="245"/>
      <c r="G270" s="212"/>
      <c r="H270" s="212"/>
      <c r="I270" s="212"/>
      <c r="J270" s="249"/>
      <c r="K270" s="249"/>
      <c r="L270" s="251"/>
      <c r="M270" s="245"/>
      <c r="N270" s="217"/>
      <c r="O270" s="212"/>
      <c r="P270" s="247"/>
      <c r="Q270" s="218"/>
      <c r="R270" s="109"/>
      <c r="S270" s="156"/>
      <c r="T270" s="156"/>
      <c r="U270" s="156"/>
      <c r="V270" s="153">
        <f t="shared" ref="V270:V333" si="8">SUM(T270+U270)</f>
        <v>0</v>
      </c>
      <c r="W270" s="90"/>
      <c r="Y270" s="180">
        <v>0</v>
      </c>
      <c r="Z270" s="180">
        <v>0</v>
      </c>
      <c r="AA270" s="180">
        <v>0</v>
      </c>
      <c r="AB270" s="180">
        <v>0</v>
      </c>
      <c r="AC270" s="180">
        <v>0</v>
      </c>
      <c r="AD270" s="180">
        <v>0</v>
      </c>
      <c r="AE270" s="180">
        <v>0</v>
      </c>
      <c r="AF270" s="180">
        <v>0</v>
      </c>
      <c r="AG270" s="180">
        <v>0</v>
      </c>
      <c r="AH270" s="180">
        <v>0</v>
      </c>
      <c r="AI270" s="180">
        <v>0</v>
      </c>
      <c r="AJ270" s="180">
        <v>0</v>
      </c>
      <c r="AK270" s="180">
        <v>0</v>
      </c>
      <c r="AL270" s="180">
        <v>0</v>
      </c>
      <c r="AM270" s="180">
        <v>0</v>
      </c>
      <c r="AN270" s="180">
        <v>0</v>
      </c>
      <c r="AO270" s="180">
        <v>0</v>
      </c>
      <c r="AP270" s="180">
        <v>0</v>
      </c>
      <c r="AQ270" s="180">
        <v>0</v>
      </c>
      <c r="AR270" s="180">
        <v>0</v>
      </c>
      <c r="AS270" s="180">
        <v>0</v>
      </c>
      <c r="AT270" s="180">
        <v>0</v>
      </c>
      <c r="AU270" s="180">
        <v>0</v>
      </c>
      <c r="AV270" s="180">
        <v>0</v>
      </c>
      <c r="AW270" s="180">
        <v>0</v>
      </c>
      <c r="AX270" s="180">
        <v>0</v>
      </c>
      <c r="AY270" s="90"/>
      <c r="AZ270" s="180">
        <v>0</v>
      </c>
      <c r="BA270" s="180">
        <v>0</v>
      </c>
      <c r="BB270" s="180">
        <v>0</v>
      </c>
      <c r="BC270" s="180">
        <v>0</v>
      </c>
      <c r="BD270" s="180">
        <v>0</v>
      </c>
      <c r="BE270" s="180">
        <v>0</v>
      </c>
      <c r="BF270" s="180">
        <v>0</v>
      </c>
      <c r="BG270" s="181"/>
      <c r="BH270" s="90"/>
      <c r="BI270" s="180">
        <v>0</v>
      </c>
      <c r="BJ270" s="180">
        <v>0</v>
      </c>
      <c r="BK270" s="180">
        <v>0</v>
      </c>
      <c r="BL270" s="90"/>
      <c r="BN270" s="90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78"/>
    </row>
    <row r="271" spans="2:84" ht="15" customHeight="1" x14ac:dyDescent="0.3">
      <c r="B271" s="90"/>
      <c r="C271" s="212">
        <v>258</v>
      </c>
      <c r="D271" s="212"/>
      <c r="E271" s="212"/>
      <c r="F271" s="245"/>
      <c r="G271" s="212"/>
      <c r="H271" s="212"/>
      <c r="I271" s="212"/>
      <c r="J271" s="249"/>
      <c r="K271" s="249"/>
      <c r="L271" s="251"/>
      <c r="M271" s="245"/>
      <c r="N271" s="217"/>
      <c r="O271" s="212"/>
      <c r="P271" s="247"/>
      <c r="Q271" s="218"/>
      <c r="R271" s="109"/>
      <c r="S271" s="156"/>
      <c r="T271" s="156"/>
      <c r="U271" s="156"/>
      <c r="V271" s="153">
        <f t="shared" si="8"/>
        <v>0</v>
      </c>
      <c r="W271" s="90"/>
      <c r="Y271" s="180">
        <v>0</v>
      </c>
      <c r="Z271" s="180">
        <v>0</v>
      </c>
      <c r="AA271" s="180">
        <v>0</v>
      </c>
      <c r="AB271" s="180">
        <v>0</v>
      </c>
      <c r="AC271" s="180">
        <v>0</v>
      </c>
      <c r="AD271" s="180">
        <v>0</v>
      </c>
      <c r="AE271" s="180">
        <v>0</v>
      </c>
      <c r="AF271" s="180">
        <v>0</v>
      </c>
      <c r="AG271" s="180">
        <v>0</v>
      </c>
      <c r="AH271" s="180">
        <v>0</v>
      </c>
      <c r="AI271" s="180">
        <v>0</v>
      </c>
      <c r="AJ271" s="180">
        <v>0</v>
      </c>
      <c r="AK271" s="180">
        <v>0</v>
      </c>
      <c r="AL271" s="180">
        <v>0</v>
      </c>
      <c r="AM271" s="180">
        <v>0</v>
      </c>
      <c r="AN271" s="180">
        <v>0</v>
      </c>
      <c r="AO271" s="180">
        <v>0</v>
      </c>
      <c r="AP271" s="180">
        <v>0</v>
      </c>
      <c r="AQ271" s="180">
        <v>0</v>
      </c>
      <c r="AR271" s="180">
        <v>0</v>
      </c>
      <c r="AS271" s="180">
        <v>0</v>
      </c>
      <c r="AT271" s="180">
        <v>0</v>
      </c>
      <c r="AU271" s="180">
        <v>0</v>
      </c>
      <c r="AV271" s="180">
        <v>0</v>
      </c>
      <c r="AW271" s="180">
        <v>0</v>
      </c>
      <c r="AX271" s="180">
        <v>0</v>
      </c>
      <c r="AY271" s="90"/>
      <c r="AZ271" s="180">
        <v>0</v>
      </c>
      <c r="BA271" s="180">
        <v>0</v>
      </c>
      <c r="BB271" s="180">
        <v>0</v>
      </c>
      <c r="BC271" s="180">
        <v>0</v>
      </c>
      <c r="BD271" s="180">
        <v>0</v>
      </c>
      <c r="BE271" s="180">
        <v>0</v>
      </c>
      <c r="BF271" s="180">
        <v>0</v>
      </c>
      <c r="BG271" s="181"/>
      <c r="BH271" s="90"/>
      <c r="BI271" s="180">
        <v>0</v>
      </c>
      <c r="BJ271" s="180">
        <v>0</v>
      </c>
      <c r="BK271" s="180">
        <v>0</v>
      </c>
      <c r="BL271" s="90"/>
      <c r="BN271" s="90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78"/>
    </row>
    <row r="272" spans="2:84" ht="15" customHeight="1" x14ac:dyDescent="0.3">
      <c r="B272" s="90"/>
      <c r="C272" s="212">
        <v>259</v>
      </c>
      <c r="D272" s="212"/>
      <c r="E272" s="212"/>
      <c r="F272" s="245"/>
      <c r="G272" s="212"/>
      <c r="H272" s="212"/>
      <c r="I272" s="212"/>
      <c r="J272" s="249"/>
      <c r="K272" s="249"/>
      <c r="L272" s="251"/>
      <c r="M272" s="245"/>
      <c r="N272" s="217"/>
      <c r="O272" s="212"/>
      <c r="P272" s="247"/>
      <c r="Q272" s="218"/>
      <c r="R272" s="109"/>
      <c r="S272" s="156"/>
      <c r="T272" s="156"/>
      <c r="U272" s="156"/>
      <c r="V272" s="153">
        <f t="shared" si="8"/>
        <v>0</v>
      </c>
      <c r="W272" s="90"/>
      <c r="Y272" s="180">
        <v>0</v>
      </c>
      <c r="Z272" s="180">
        <v>0</v>
      </c>
      <c r="AA272" s="180">
        <v>0</v>
      </c>
      <c r="AB272" s="180">
        <v>0</v>
      </c>
      <c r="AC272" s="180">
        <v>0</v>
      </c>
      <c r="AD272" s="180">
        <v>0</v>
      </c>
      <c r="AE272" s="180">
        <v>0</v>
      </c>
      <c r="AF272" s="180">
        <v>0</v>
      </c>
      <c r="AG272" s="180">
        <v>0</v>
      </c>
      <c r="AH272" s="180">
        <v>0</v>
      </c>
      <c r="AI272" s="180">
        <v>0</v>
      </c>
      <c r="AJ272" s="180">
        <v>0</v>
      </c>
      <c r="AK272" s="180">
        <v>0</v>
      </c>
      <c r="AL272" s="180">
        <v>0</v>
      </c>
      <c r="AM272" s="180">
        <v>0</v>
      </c>
      <c r="AN272" s="180">
        <v>0</v>
      </c>
      <c r="AO272" s="180">
        <v>0</v>
      </c>
      <c r="AP272" s="180">
        <v>0</v>
      </c>
      <c r="AQ272" s="180">
        <v>0</v>
      </c>
      <c r="AR272" s="180">
        <v>0</v>
      </c>
      <c r="AS272" s="180">
        <v>0</v>
      </c>
      <c r="AT272" s="180">
        <v>0</v>
      </c>
      <c r="AU272" s="180">
        <v>0</v>
      </c>
      <c r="AV272" s="180">
        <v>0</v>
      </c>
      <c r="AW272" s="180">
        <v>0</v>
      </c>
      <c r="AX272" s="180">
        <v>0</v>
      </c>
      <c r="AY272" s="90"/>
      <c r="AZ272" s="180">
        <v>0</v>
      </c>
      <c r="BA272" s="180">
        <v>0</v>
      </c>
      <c r="BB272" s="180">
        <v>0</v>
      </c>
      <c r="BC272" s="180">
        <v>0</v>
      </c>
      <c r="BD272" s="180">
        <v>0</v>
      </c>
      <c r="BE272" s="180">
        <v>0</v>
      </c>
      <c r="BF272" s="180">
        <v>0</v>
      </c>
      <c r="BG272" s="181"/>
      <c r="BH272" s="90"/>
      <c r="BI272" s="180">
        <v>0</v>
      </c>
      <c r="BJ272" s="180">
        <v>0</v>
      </c>
      <c r="BK272" s="180">
        <v>0</v>
      </c>
      <c r="BL272" s="90"/>
      <c r="BN272" s="90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78"/>
    </row>
    <row r="273" spans="2:84" ht="15" customHeight="1" x14ac:dyDescent="0.3">
      <c r="B273" s="90"/>
      <c r="C273" s="212">
        <v>260</v>
      </c>
      <c r="D273" s="212"/>
      <c r="E273" s="212"/>
      <c r="F273" s="245"/>
      <c r="G273" s="212"/>
      <c r="H273" s="212"/>
      <c r="I273" s="212"/>
      <c r="J273" s="249"/>
      <c r="K273" s="249"/>
      <c r="L273" s="251"/>
      <c r="M273" s="245"/>
      <c r="N273" s="217"/>
      <c r="O273" s="212"/>
      <c r="P273" s="247"/>
      <c r="Q273" s="218"/>
      <c r="R273" s="109"/>
      <c r="S273" s="156"/>
      <c r="T273" s="156"/>
      <c r="U273" s="156"/>
      <c r="V273" s="153">
        <f t="shared" si="8"/>
        <v>0</v>
      </c>
      <c r="W273" s="90"/>
      <c r="Y273" s="180">
        <v>0</v>
      </c>
      <c r="Z273" s="180">
        <v>0</v>
      </c>
      <c r="AA273" s="180">
        <v>0</v>
      </c>
      <c r="AB273" s="180">
        <v>0</v>
      </c>
      <c r="AC273" s="180">
        <v>0</v>
      </c>
      <c r="AD273" s="180">
        <v>0</v>
      </c>
      <c r="AE273" s="180">
        <v>0</v>
      </c>
      <c r="AF273" s="180">
        <v>0</v>
      </c>
      <c r="AG273" s="180">
        <v>0</v>
      </c>
      <c r="AH273" s="180">
        <v>0</v>
      </c>
      <c r="AI273" s="180">
        <v>0</v>
      </c>
      <c r="AJ273" s="180">
        <v>0</v>
      </c>
      <c r="AK273" s="180">
        <v>0</v>
      </c>
      <c r="AL273" s="180">
        <v>0</v>
      </c>
      <c r="AM273" s="180">
        <v>0</v>
      </c>
      <c r="AN273" s="180">
        <v>0</v>
      </c>
      <c r="AO273" s="180">
        <v>0</v>
      </c>
      <c r="AP273" s="180">
        <v>0</v>
      </c>
      <c r="AQ273" s="180">
        <v>0</v>
      </c>
      <c r="AR273" s="180">
        <v>0</v>
      </c>
      <c r="AS273" s="180">
        <v>0</v>
      </c>
      <c r="AT273" s="180">
        <v>0</v>
      </c>
      <c r="AU273" s="180">
        <v>0</v>
      </c>
      <c r="AV273" s="180">
        <v>0</v>
      </c>
      <c r="AW273" s="180">
        <v>0</v>
      </c>
      <c r="AX273" s="180">
        <v>0</v>
      </c>
      <c r="AY273" s="90"/>
      <c r="AZ273" s="180">
        <v>0</v>
      </c>
      <c r="BA273" s="180">
        <v>0</v>
      </c>
      <c r="BB273" s="180">
        <v>0</v>
      </c>
      <c r="BC273" s="180">
        <v>0</v>
      </c>
      <c r="BD273" s="180">
        <v>0</v>
      </c>
      <c r="BE273" s="180">
        <v>0</v>
      </c>
      <c r="BF273" s="180">
        <v>0</v>
      </c>
      <c r="BG273" s="181"/>
      <c r="BH273" s="90"/>
      <c r="BI273" s="180">
        <v>0</v>
      </c>
      <c r="BJ273" s="180">
        <v>0</v>
      </c>
      <c r="BK273" s="180">
        <v>0</v>
      </c>
      <c r="BL273" s="90"/>
      <c r="BN273" s="90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78"/>
    </row>
    <row r="274" spans="2:84" ht="15" customHeight="1" x14ac:dyDescent="0.3">
      <c r="B274" s="90"/>
      <c r="C274" s="212">
        <v>261</v>
      </c>
      <c r="D274" s="212"/>
      <c r="E274" s="212"/>
      <c r="F274" s="245"/>
      <c r="G274" s="212"/>
      <c r="H274" s="212"/>
      <c r="I274" s="212"/>
      <c r="J274" s="249"/>
      <c r="K274" s="249"/>
      <c r="L274" s="251"/>
      <c r="M274" s="245"/>
      <c r="N274" s="217"/>
      <c r="O274" s="212"/>
      <c r="P274" s="247"/>
      <c r="Q274" s="218"/>
      <c r="R274" s="109"/>
      <c r="S274" s="156"/>
      <c r="T274" s="156"/>
      <c r="U274" s="156"/>
      <c r="V274" s="153">
        <f t="shared" si="8"/>
        <v>0</v>
      </c>
      <c r="W274" s="90"/>
      <c r="Y274" s="180">
        <v>0</v>
      </c>
      <c r="Z274" s="180">
        <v>0</v>
      </c>
      <c r="AA274" s="180">
        <v>0</v>
      </c>
      <c r="AB274" s="180">
        <v>0</v>
      </c>
      <c r="AC274" s="180">
        <v>0</v>
      </c>
      <c r="AD274" s="180">
        <v>0</v>
      </c>
      <c r="AE274" s="180">
        <v>0</v>
      </c>
      <c r="AF274" s="180">
        <v>0</v>
      </c>
      <c r="AG274" s="180">
        <v>0</v>
      </c>
      <c r="AH274" s="180">
        <v>0</v>
      </c>
      <c r="AI274" s="180">
        <v>0</v>
      </c>
      <c r="AJ274" s="180">
        <v>0</v>
      </c>
      <c r="AK274" s="180">
        <v>0</v>
      </c>
      <c r="AL274" s="180">
        <v>0</v>
      </c>
      <c r="AM274" s="180">
        <v>0</v>
      </c>
      <c r="AN274" s="180">
        <v>0</v>
      </c>
      <c r="AO274" s="180">
        <v>0</v>
      </c>
      <c r="AP274" s="180">
        <v>0</v>
      </c>
      <c r="AQ274" s="180">
        <v>0</v>
      </c>
      <c r="AR274" s="180">
        <v>0</v>
      </c>
      <c r="AS274" s="180">
        <v>0</v>
      </c>
      <c r="AT274" s="180">
        <v>0</v>
      </c>
      <c r="AU274" s="180">
        <v>0</v>
      </c>
      <c r="AV274" s="180">
        <v>0</v>
      </c>
      <c r="AW274" s="180">
        <v>0</v>
      </c>
      <c r="AX274" s="180">
        <v>0</v>
      </c>
      <c r="AY274" s="90"/>
      <c r="AZ274" s="180">
        <v>0</v>
      </c>
      <c r="BA274" s="180">
        <v>0</v>
      </c>
      <c r="BB274" s="180">
        <v>0</v>
      </c>
      <c r="BC274" s="180">
        <v>0</v>
      </c>
      <c r="BD274" s="180">
        <v>0</v>
      </c>
      <c r="BE274" s="180">
        <v>0</v>
      </c>
      <c r="BF274" s="180">
        <v>0</v>
      </c>
      <c r="BG274" s="181"/>
      <c r="BH274" s="90"/>
      <c r="BI274" s="180">
        <v>0</v>
      </c>
      <c r="BJ274" s="180">
        <v>0</v>
      </c>
      <c r="BK274" s="180">
        <v>0</v>
      </c>
      <c r="BL274" s="90"/>
      <c r="BN274" s="90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78"/>
    </row>
    <row r="275" spans="2:84" ht="15" customHeight="1" x14ac:dyDescent="0.3">
      <c r="B275" s="90"/>
      <c r="C275" s="212">
        <v>262</v>
      </c>
      <c r="D275" s="212"/>
      <c r="E275" s="212"/>
      <c r="F275" s="245"/>
      <c r="G275" s="212"/>
      <c r="H275" s="212"/>
      <c r="I275" s="212"/>
      <c r="J275" s="249"/>
      <c r="K275" s="249"/>
      <c r="L275" s="251"/>
      <c r="M275" s="245"/>
      <c r="N275" s="217"/>
      <c r="O275" s="212"/>
      <c r="P275" s="218"/>
      <c r="Q275" s="218"/>
      <c r="R275" s="109"/>
      <c r="S275" s="156"/>
      <c r="T275" s="156"/>
      <c r="U275" s="156"/>
      <c r="V275" s="153">
        <f t="shared" si="8"/>
        <v>0</v>
      </c>
      <c r="W275" s="90"/>
      <c r="Y275" s="180">
        <v>0</v>
      </c>
      <c r="Z275" s="180">
        <v>0</v>
      </c>
      <c r="AA275" s="180">
        <v>0</v>
      </c>
      <c r="AB275" s="180">
        <v>0</v>
      </c>
      <c r="AC275" s="180">
        <v>0</v>
      </c>
      <c r="AD275" s="180">
        <v>0</v>
      </c>
      <c r="AE275" s="180">
        <v>0</v>
      </c>
      <c r="AF275" s="180">
        <v>0</v>
      </c>
      <c r="AG275" s="180">
        <v>0</v>
      </c>
      <c r="AH275" s="180">
        <v>0</v>
      </c>
      <c r="AI275" s="180">
        <v>0</v>
      </c>
      <c r="AJ275" s="180">
        <v>0</v>
      </c>
      <c r="AK275" s="180">
        <v>0</v>
      </c>
      <c r="AL275" s="180">
        <v>0</v>
      </c>
      <c r="AM275" s="180">
        <v>0</v>
      </c>
      <c r="AN275" s="180">
        <v>0</v>
      </c>
      <c r="AO275" s="180">
        <v>0</v>
      </c>
      <c r="AP275" s="180">
        <v>0</v>
      </c>
      <c r="AQ275" s="180">
        <v>0</v>
      </c>
      <c r="AR275" s="180">
        <v>0</v>
      </c>
      <c r="AS275" s="180">
        <v>0</v>
      </c>
      <c r="AT275" s="180">
        <v>0</v>
      </c>
      <c r="AU275" s="180">
        <v>0</v>
      </c>
      <c r="AV275" s="180">
        <v>0</v>
      </c>
      <c r="AW275" s="180">
        <v>0</v>
      </c>
      <c r="AX275" s="180">
        <v>0</v>
      </c>
      <c r="AY275" s="90"/>
      <c r="AZ275" s="180">
        <v>0</v>
      </c>
      <c r="BA275" s="180">
        <v>0</v>
      </c>
      <c r="BB275" s="180">
        <v>0</v>
      </c>
      <c r="BC275" s="180">
        <v>0</v>
      </c>
      <c r="BD275" s="180">
        <v>0</v>
      </c>
      <c r="BE275" s="180">
        <v>0</v>
      </c>
      <c r="BF275" s="180">
        <v>0</v>
      </c>
      <c r="BG275" s="181"/>
      <c r="BH275" s="90"/>
      <c r="BI275" s="180">
        <v>0</v>
      </c>
      <c r="BJ275" s="180">
        <v>0</v>
      </c>
      <c r="BK275" s="180">
        <v>0</v>
      </c>
      <c r="BL275" s="90"/>
      <c r="BN275" s="90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78"/>
    </row>
    <row r="276" spans="2:84" ht="15" customHeight="1" x14ac:dyDescent="0.3">
      <c r="B276" s="90"/>
      <c r="C276" s="212">
        <v>263</v>
      </c>
      <c r="D276" s="212"/>
      <c r="E276" s="212"/>
      <c r="F276" s="245"/>
      <c r="G276" s="212"/>
      <c r="H276" s="212"/>
      <c r="I276" s="212"/>
      <c r="J276" s="249"/>
      <c r="K276" s="249"/>
      <c r="L276" s="251"/>
      <c r="M276" s="245"/>
      <c r="N276" s="217"/>
      <c r="O276" s="212"/>
      <c r="P276" s="247"/>
      <c r="Q276" s="218"/>
      <c r="R276" s="109"/>
      <c r="S276" s="156"/>
      <c r="T276" s="156"/>
      <c r="U276" s="156"/>
      <c r="V276" s="153">
        <f t="shared" si="8"/>
        <v>0</v>
      </c>
      <c r="W276" s="90"/>
      <c r="Y276" s="180">
        <v>0</v>
      </c>
      <c r="Z276" s="180">
        <v>0</v>
      </c>
      <c r="AA276" s="180">
        <v>0</v>
      </c>
      <c r="AB276" s="180">
        <v>0</v>
      </c>
      <c r="AC276" s="180">
        <v>0</v>
      </c>
      <c r="AD276" s="180">
        <v>0</v>
      </c>
      <c r="AE276" s="180">
        <v>0</v>
      </c>
      <c r="AF276" s="180">
        <v>0</v>
      </c>
      <c r="AG276" s="180">
        <v>0</v>
      </c>
      <c r="AH276" s="180">
        <v>0</v>
      </c>
      <c r="AI276" s="180">
        <v>0</v>
      </c>
      <c r="AJ276" s="180">
        <v>0</v>
      </c>
      <c r="AK276" s="180">
        <v>0</v>
      </c>
      <c r="AL276" s="180">
        <v>0</v>
      </c>
      <c r="AM276" s="180">
        <v>0</v>
      </c>
      <c r="AN276" s="180">
        <v>0</v>
      </c>
      <c r="AO276" s="180">
        <v>0</v>
      </c>
      <c r="AP276" s="180">
        <v>0</v>
      </c>
      <c r="AQ276" s="180">
        <v>0</v>
      </c>
      <c r="AR276" s="180">
        <v>0</v>
      </c>
      <c r="AS276" s="180">
        <v>0</v>
      </c>
      <c r="AT276" s="180">
        <v>0</v>
      </c>
      <c r="AU276" s="180">
        <v>0</v>
      </c>
      <c r="AV276" s="180">
        <v>0</v>
      </c>
      <c r="AW276" s="180">
        <v>0</v>
      </c>
      <c r="AX276" s="180">
        <v>0</v>
      </c>
      <c r="AY276" s="90"/>
      <c r="AZ276" s="180">
        <v>0</v>
      </c>
      <c r="BA276" s="180">
        <v>0</v>
      </c>
      <c r="BB276" s="180">
        <v>0</v>
      </c>
      <c r="BC276" s="180">
        <v>0</v>
      </c>
      <c r="BD276" s="180">
        <v>0</v>
      </c>
      <c r="BE276" s="180">
        <v>0</v>
      </c>
      <c r="BF276" s="180">
        <v>0</v>
      </c>
      <c r="BG276" s="181"/>
      <c r="BH276" s="90"/>
      <c r="BI276" s="180">
        <v>0</v>
      </c>
      <c r="BJ276" s="180">
        <v>0</v>
      </c>
      <c r="BK276" s="180">
        <v>0</v>
      </c>
      <c r="BL276" s="90"/>
      <c r="BN276" s="90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78"/>
    </row>
    <row r="277" spans="2:84" ht="15" customHeight="1" x14ac:dyDescent="0.3">
      <c r="B277" s="90"/>
      <c r="C277" s="212">
        <v>264</v>
      </c>
      <c r="D277" s="212"/>
      <c r="E277" s="212"/>
      <c r="F277" s="245"/>
      <c r="G277" s="212"/>
      <c r="H277" s="212"/>
      <c r="I277" s="212"/>
      <c r="J277" s="249"/>
      <c r="K277" s="249"/>
      <c r="L277" s="251"/>
      <c r="M277" s="245"/>
      <c r="N277" s="217"/>
      <c r="O277" s="212"/>
      <c r="P277" s="247"/>
      <c r="Q277" s="218"/>
      <c r="R277" s="109"/>
      <c r="S277" s="156"/>
      <c r="T277" s="156"/>
      <c r="U277" s="156"/>
      <c r="V277" s="153">
        <f t="shared" si="8"/>
        <v>0</v>
      </c>
      <c r="W277" s="90"/>
      <c r="Y277" s="180">
        <v>0</v>
      </c>
      <c r="Z277" s="180">
        <v>0</v>
      </c>
      <c r="AA277" s="180">
        <v>0</v>
      </c>
      <c r="AB277" s="180">
        <v>0</v>
      </c>
      <c r="AC277" s="180">
        <v>0</v>
      </c>
      <c r="AD277" s="180">
        <v>0</v>
      </c>
      <c r="AE277" s="180">
        <v>0</v>
      </c>
      <c r="AF277" s="180">
        <v>0</v>
      </c>
      <c r="AG277" s="180">
        <v>0</v>
      </c>
      <c r="AH277" s="180">
        <v>0</v>
      </c>
      <c r="AI277" s="180">
        <v>0</v>
      </c>
      <c r="AJ277" s="180">
        <v>0</v>
      </c>
      <c r="AK277" s="180">
        <v>0</v>
      </c>
      <c r="AL277" s="180">
        <v>0</v>
      </c>
      <c r="AM277" s="180">
        <v>0</v>
      </c>
      <c r="AN277" s="180">
        <v>0</v>
      </c>
      <c r="AO277" s="180">
        <v>0</v>
      </c>
      <c r="AP277" s="180">
        <v>0</v>
      </c>
      <c r="AQ277" s="180">
        <v>0</v>
      </c>
      <c r="AR277" s="180">
        <v>0</v>
      </c>
      <c r="AS277" s="180">
        <v>0</v>
      </c>
      <c r="AT277" s="180">
        <v>0</v>
      </c>
      <c r="AU277" s="180">
        <v>0</v>
      </c>
      <c r="AV277" s="180">
        <v>0</v>
      </c>
      <c r="AW277" s="180">
        <v>0</v>
      </c>
      <c r="AX277" s="180">
        <v>0</v>
      </c>
      <c r="AY277" s="90"/>
      <c r="AZ277" s="180">
        <v>0</v>
      </c>
      <c r="BA277" s="180">
        <v>0</v>
      </c>
      <c r="BB277" s="180">
        <v>0</v>
      </c>
      <c r="BC277" s="180">
        <v>0</v>
      </c>
      <c r="BD277" s="180">
        <v>0</v>
      </c>
      <c r="BE277" s="180">
        <v>0</v>
      </c>
      <c r="BF277" s="180">
        <v>0</v>
      </c>
      <c r="BG277" s="181"/>
      <c r="BH277" s="90"/>
      <c r="BI277" s="180">
        <v>0</v>
      </c>
      <c r="BJ277" s="180">
        <v>0</v>
      </c>
      <c r="BK277" s="180">
        <v>0</v>
      </c>
      <c r="BL277" s="90"/>
      <c r="BN277" s="90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78"/>
    </row>
    <row r="278" spans="2:84" ht="15" customHeight="1" x14ac:dyDescent="0.3">
      <c r="B278" s="90"/>
      <c r="C278" s="212">
        <v>265</v>
      </c>
      <c r="D278" s="212"/>
      <c r="E278" s="212"/>
      <c r="F278" s="245"/>
      <c r="G278" s="212"/>
      <c r="H278" s="212"/>
      <c r="I278" s="212"/>
      <c r="J278" s="249"/>
      <c r="K278" s="249"/>
      <c r="L278" s="251"/>
      <c r="M278" s="245"/>
      <c r="N278" s="217"/>
      <c r="O278" s="212"/>
      <c r="P278" s="247"/>
      <c r="Q278" s="218"/>
      <c r="R278" s="109"/>
      <c r="S278" s="156"/>
      <c r="T278" s="156"/>
      <c r="U278" s="156"/>
      <c r="V278" s="153">
        <f t="shared" si="8"/>
        <v>0</v>
      </c>
      <c r="W278" s="90"/>
      <c r="Y278" s="180">
        <v>0</v>
      </c>
      <c r="Z278" s="180">
        <v>0</v>
      </c>
      <c r="AA278" s="180">
        <v>0</v>
      </c>
      <c r="AB278" s="180">
        <v>0</v>
      </c>
      <c r="AC278" s="180">
        <v>0</v>
      </c>
      <c r="AD278" s="180">
        <v>0</v>
      </c>
      <c r="AE278" s="180">
        <v>0</v>
      </c>
      <c r="AF278" s="180">
        <v>0</v>
      </c>
      <c r="AG278" s="180">
        <v>0</v>
      </c>
      <c r="AH278" s="180">
        <v>0</v>
      </c>
      <c r="AI278" s="180">
        <v>0</v>
      </c>
      <c r="AJ278" s="180">
        <v>0</v>
      </c>
      <c r="AK278" s="180">
        <v>0</v>
      </c>
      <c r="AL278" s="180">
        <v>0</v>
      </c>
      <c r="AM278" s="180">
        <v>0</v>
      </c>
      <c r="AN278" s="180">
        <v>0</v>
      </c>
      <c r="AO278" s="180">
        <v>0</v>
      </c>
      <c r="AP278" s="180">
        <v>0</v>
      </c>
      <c r="AQ278" s="180">
        <v>0</v>
      </c>
      <c r="AR278" s="180">
        <v>0</v>
      </c>
      <c r="AS278" s="180">
        <v>0</v>
      </c>
      <c r="AT278" s="180">
        <v>0</v>
      </c>
      <c r="AU278" s="180">
        <v>0</v>
      </c>
      <c r="AV278" s="180">
        <v>0</v>
      </c>
      <c r="AW278" s="180">
        <v>0</v>
      </c>
      <c r="AX278" s="180">
        <v>0</v>
      </c>
      <c r="AY278" s="90"/>
      <c r="AZ278" s="180">
        <v>0</v>
      </c>
      <c r="BA278" s="180">
        <v>0</v>
      </c>
      <c r="BB278" s="180">
        <v>0</v>
      </c>
      <c r="BC278" s="180">
        <v>0</v>
      </c>
      <c r="BD278" s="180">
        <v>0</v>
      </c>
      <c r="BE278" s="180">
        <v>0</v>
      </c>
      <c r="BF278" s="180">
        <v>0</v>
      </c>
      <c r="BG278" s="181"/>
      <c r="BH278" s="90"/>
      <c r="BI278" s="180">
        <v>0</v>
      </c>
      <c r="BJ278" s="180">
        <v>0</v>
      </c>
      <c r="BK278" s="180">
        <v>0</v>
      </c>
      <c r="BL278" s="90"/>
      <c r="BN278" s="90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78"/>
    </row>
    <row r="279" spans="2:84" ht="15" customHeight="1" x14ac:dyDescent="0.3">
      <c r="B279" s="90"/>
      <c r="C279" s="212">
        <v>266</v>
      </c>
      <c r="D279" s="212"/>
      <c r="E279" s="212"/>
      <c r="F279" s="245"/>
      <c r="G279" s="212"/>
      <c r="H279" s="212"/>
      <c r="I279" s="212"/>
      <c r="J279" s="249"/>
      <c r="K279" s="249"/>
      <c r="L279" s="251"/>
      <c r="M279" s="245"/>
      <c r="N279" s="217"/>
      <c r="O279" s="212"/>
      <c r="P279" s="247"/>
      <c r="Q279" s="218"/>
      <c r="R279" s="109"/>
      <c r="S279" s="156"/>
      <c r="T279" s="156"/>
      <c r="U279" s="156"/>
      <c r="V279" s="153">
        <f t="shared" si="8"/>
        <v>0</v>
      </c>
      <c r="W279" s="90"/>
      <c r="Y279" s="180">
        <v>0</v>
      </c>
      <c r="Z279" s="180">
        <v>0</v>
      </c>
      <c r="AA279" s="180">
        <v>0</v>
      </c>
      <c r="AB279" s="180">
        <v>0</v>
      </c>
      <c r="AC279" s="180">
        <v>0</v>
      </c>
      <c r="AD279" s="180">
        <v>0</v>
      </c>
      <c r="AE279" s="180">
        <v>0</v>
      </c>
      <c r="AF279" s="180">
        <v>0</v>
      </c>
      <c r="AG279" s="180">
        <v>0</v>
      </c>
      <c r="AH279" s="180">
        <v>0</v>
      </c>
      <c r="AI279" s="180">
        <v>0</v>
      </c>
      <c r="AJ279" s="180">
        <v>0</v>
      </c>
      <c r="AK279" s="180">
        <v>0</v>
      </c>
      <c r="AL279" s="180">
        <v>0</v>
      </c>
      <c r="AM279" s="180">
        <v>0</v>
      </c>
      <c r="AN279" s="180">
        <v>0</v>
      </c>
      <c r="AO279" s="180">
        <v>0</v>
      </c>
      <c r="AP279" s="180">
        <v>0</v>
      </c>
      <c r="AQ279" s="180">
        <v>0</v>
      </c>
      <c r="AR279" s="180">
        <v>0</v>
      </c>
      <c r="AS279" s="180">
        <v>0</v>
      </c>
      <c r="AT279" s="180">
        <v>0</v>
      </c>
      <c r="AU279" s="180">
        <v>0</v>
      </c>
      <c r="AV279" s="180">
        <v>0</v>
      </c>
      <c r="AW279" s="180">
        <v>0</v>
      </c>
      <c r="AX279" s="180">
        <v>0</v>
      </c>
      <c r="AY279" s="90"/>
      <c r="AZ279" s="180">
        <v>0</v>
      </c>
      <c r="BA279" s="180">
        <v>0</v>
      </c>
      <c r="BB279" s="180">
        <v>0</v>
      </c>
      <c r="BC279" s="180">
        <v>0</v>
      </c>
      <c r="BD279" s="180">
        <v>0</v>
      </c>
      <c r="BE279" s="180">
        <v>0</v>
      </c>
      <c r="BF279" s="180">
        <v>0</v>
      </c>
      <c r="BG279" s="181"/>
      <c r="BH279" s="90"/>
      <c r="BI279" s="180">
        <v>0</v>
      </c>
      <c r="BJ279" s="180">
        <v>0</v>
      </c>
      <c r="BK279" s="180">
        <v>0</v>
      </c>
      <c r="BL279" s="90"/>
      <c r="BN279" s="90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78"/>
    </row>
    <row r="280" spans="2:84" ht="15" customHeight="1" x14ac:dyDescent="0.3">
      <c r="B280" s="90"/>
      <c r="C280" s="212">
        <v>267</v>
      </c>
      <c r="D280" s="212"/>
      <c r="E280" s="212"/>
      <c r="F280" s="245"/>
      <c r="G280" s="212"/>
      <c r="H280" s="212"/>
      <c r="I280" s="212"/>
      <c r="J280" s="249"/>
      <c r="K280" s="249"/>
      <c r="L280" s="251"/>
      <c r="M280" s="245"/>
      <c r="N280" s="217"/>
      <c r="O280" s="212"/>
      <c r="P280" s="247"/>
      <c r="Q280" s="218"/>
      <c r="R280" s="109"/>
      <c r="S280" s="156"/>
      <c r="T280" s="156"/>
      <c r="U280" s="156"/>
      <c r="V280" s="153">
        <f t="shared" si="8"/>
        <v>0</v>
      </c>
      <c r="W280" s="90"/>
      <c r="Y280" s="180">
        <v>0</v>
      </c>
      <c r="Z280" s="180">
        <v>0</v>
      </c>
      <c r="AA280" s="180">
        <v>0</v>
      </c>
      <c r="AB280" s="180">
        <v>0</v>
      </c>
      <c r="AC280" s="180">
        <v>0</v>
      </c>
      <c r="AD280" s="180">
        <v>0</v>
      </c>
      <c r="AE280" s="180">
        <v>0</v>
      </c>
      <c r="AF280" s="180">
        <v>0</v>
      </c>
      <c r="AG280" s="180">
        <v>0</v>
      </c>
      <c r="AH280" s="180">
        <v>0</v>
      </c>
      <c r="AI280" s="180">
        <v>0</v>
      </c>
      <c r="AJ280" s="180">
        <v>0</v>
      </c>
      <c r="AK280" s="180">
        <v>0</v>
      </c>
      <c r="AL280" s="180">
        <v>0</v>
      </c>
      <c r="AM280" s="180">
        <v>0</v>
      </c>
      <c r="AN280" s="180">
        <v>0</v>
      </c>
      <c r="AO280" s="180">
        <v>0</v>
      </c>
      <c r="AP280" s="180">
        <v>0</v>
      </c>
      <c r="AQ280" s="180">
        <v>0</v>
      </c>
      <c r="AR280" s="180">
        <v>0</v>
      </c>
      <c r="AS280" s="180">
        <v>0</v>
      </c>
      <c r="AT280" s="180">
        <v>0</v>
      </c>
      <c r="AU280" s="180">
        <v>0</v>
      </c>
      <c r="AV280" s="180">
        <v>0</v>
      </c>
      <c r="AW280" s="180">
        <v>0</v>
      </c>
      <c r="AX280" s="180">
        <v>0</v>
      </c>
      <c r="AY280" s="90"/>
      <c r="AZ280" s="180">
        <v>0</v>
      </c>
      <c r="BA280" s="180">
        <v>0</v>
      </c>
      <c r="BB280" s="180">
        <v>0</v>
      </c>
      <c r="BC280" s="180">
        <v>0</v>
      </c>
      <c r="BD280" s="180">
        <v>0</v>
      </c>
      <c r="BE280" s="180">
        <v>0</v>
      </c>
      <c r="BF280" s="180">
        <v>0</v>
      </c>
      <c r="BG280" s="181"/>
      <c r="BH280" s="90"/>
      <c r="BI280" s="180">
        <v>0</v>
      </c>
      <c r="BJ280" s="180">
        <v>0</v>
      </c>
      <c r="BK280" s="180">
        <v>0</v>
      </c>
      <c r="BL280" s="90"/>
      <c r="BN280" s="90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78"/>
    </row>
    <row r="281" spans="2:84" ht="15" customHeight="1" x14ac:dyDescent="0.3">
      <c r="B281" s="90"/>
      <c r="C281" s="212">
        <v>268</v>
      </c>
      <c r="D281" s="212"/>
      <c r="E281" s="212"/>
      <c r="F281" s="245"/>
      <c r="G281" s="212"/>
      <c r="H281" s="212"/>
      <c r="I281" s="212"/>
      <c r="J281" s="249"/>
      <c r="K281" s="249"/>
      <c r="L281" s="251"/>
      <c r="M281" s="245"/>
      <c r="N281" s="217"/>
      <c r="O281" s="212"/>
      <c r="P281" s="247"/>
      <c r="Q281" s="218"/>
      <c r="R281" s="109"/>
      <c r="S281" s="156"/>
      <c r="T281" s="156"/>
      <c r="U281" s="156"/>
      <c r="V281" s="153">
        <f t="shared" si="8"/>
        <v>0</v>
      </c>
      <c r="W281" s="90"/>
      <c r="Y281" s="180">
        <v>0</v>
      </c>
      <c r="Z281" s="180">
        <v>0</v>
      </c>
      <c r="AA281" s="180">
        <v>0</v>
      </c>
      <c r="AB281" s="180">
        <v>0</v>
      </c>
      <c r="AC281" s="180">
        <v>0</v>
      </c>
      <c r="AD281" s="180">
        <v>0</v>
      </c>
      <c r="AE281" s="180">
        <v>0</v>
      </c>
      <c r="AF281" s="180">
        <v>0</v>
      </c>
      <c r="AG281" s="180">
        <v>0</v>
      </c>
      <c r="AH281" s="180">
        <v>0</v>
      </c>
      <c r="AI281" s="180">
        <v>0</v>
      </c>
      <c r="AJ281" s="180">
        <v>0</v>
      </c>
      <c r="AK281" s="180">
        <v>0</v>
      </c>
      <c r="AL281" s="180">
        <v>0</v>
      </c>
      <c r="AM281" s="180">
        <v>0</v>
      </c>
      <c r="AN281" s="180">
        <v>0</v>
      </c>
      <c r="AO281" s="180">
        <v>0</v>
      </c>
      <c r="AP281" s="180">
        <v>0</v>
      </c>
      <c r="AQ281" s="180">
        <v>0</v>
      </c>
      <c r="AR281" s="180">
        <v>0</v>
      </c>
      <c r="AS281" s="180">
        <v>0</v>
      </c>
      <c r="AT281" s="180">
        <v>0</v>
      </c>
      <c r="AU281" s="180">
        <v>0</v>
      </c>
      <c r="AV281" s="180">
        <v>0</v>
      </c>
      <c r="AW281" s="180">
        <v>0</v>
      </c>
      <c r="AX281" s="180">
        <v>0</v>
      </c>
      <c r="AY281" s="90"/>
      <c r="AZ281" s="180">
        <v>0</v>
      </c>
      <c r="BA281" s="180">
        <v>0</v>
      </c>
      <c r="BB281" s="180">
        <v>0</v>
      </c>
      <c r="BC281" s="180">
        <v>0</v>
      </c>
      <c r="BD281" s="180">
        <v>0</v>
      </c>
      <c r="BE281" s="180">
        <v>0</v>
      </c>
      <c r="BF281" s="180">
        <v>0</v>
      </c>
      <c r="BG281" s="181"/>
      <c r="BH281" s="90"/>
      <c r="BI281" s="180">
        <v>0</v>
      </c>
      <c r="BJ281" s="180">
        <v>0</v>
      </c>
      <c r="BK281" s="180">
        <v>0</v>
      </c>
      <c r="BL281" s="90"/>
      <c r="BN281" s="90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78"/>
    </row>
    <row r="282" spans="2:84" ht="15" customHeight="1" x14ac:dyDescent="0.3">
      <c r="B282" s="90"/>
      <c r="C282" s="212">
        <v>269</v>
      </c>
      <c r="D282" s="212"/>
      <c r="E282" s="212"/>
      <c r="F282" s="245"/>
      <c r="G282" s="212"/>
      <c r="H282" s="212"/>
      <c r="I282" s="212"/>
      <c r="J282" s="249"/>
      <c r="K282" s="249"/>
      <c r="L282" s="251"/>
      <c r="M282" s="245"/>
      <c r="N282" s="217"/>
      <c r="O282" s="212"/>
      <c r="P282" s="247"/>
      <c r="Q282" s="218"/>
      <c r="R282" s="109"/>
      <c r="S282" s="156"/>
      <c r="T282" s="156"/>
      <c r="U282" s="156"/>
      <c r="V282" s="153">
        <f t="shared" si="8"/>
        <v>0</v>
      </c>
      <c r="W282" s="90"/>
      <c r="Y282" s="180">
        <v>0</v>
      </c>
      <c r="Z282" s="180">
        <v>0</v>
      </c>
      <c r="AA282" s="180">
        <v>0</v>
      </c>
      <c r="AB282" s="180">
        <v>0</v>
      </c>
      <c r="AC282" s="180">
        <v>0</v>
      </c>
      <c r="AD282" s="180">
        <v>0</v>
      </c>
      <c r="AE282" s="180">
        <v>0</v>
      </c>
      <c r="AF282" s="180">
        <v>0</v>
      </c>
      <c r="AG282" s="180">
        <v>0</v>
      </c>
      <c r="AH282" s="180">
        <v>0</v>
      </c>
      <c r="AI282" s="180">
        <v>0</v>
      </c>
      <c r="AJ282" s="180">
        <v>0</v>
      </c>
      <c r="AK282" s="180">
        <v>0</v>
      </c>
      <c r="AL282" s="180">
        <v>0</v>
      </c>
      <c r="AM282" s="180">
        <v>0</v>
      </c>
      <c r="AN282" s="180">
        <v>0</v>
      </c>
      <c r="AO282" s="180">
        <v>0</v>
      </c>
      <c r="AP282" s="180">
        <v>0</v>
      </c>
      <c r="AQ282" s="180">
        <v>0</v>
      </c>
      <c r="AR282" s="180">
        <v>0</v>
      </c>
      <c r="AS282" s="180">
        <v>0</v>
      </c>
      <c r="AT282" s="180">
        <v>0</v>
      </c>
      <c r="AU282" s="180">
        <v>0</v>
      </c>
      <c r="AV282" s="180">
        <v>0</v>
      </c>
      <c r="AW282" s="180">
        <v>0</v>
      </c>
      <c r="AX282" s="180">
        <v>0</v>
      </c>
      <c r="AY282" s="90"/>
      <c r="AZ282" s="180">
        <v>0</v>
      </c>
      <c r="BA282" s="180">
        <v>0</v>
      </c>
      <c r="BB282" s="180">
        <v>0</v>
      </c>
      <c r="BC282" s="180">
        <v>0</v>
      </c>
      <c r="BD282" s="180">
        <v>0</v>
      </c>
      <c r="BE282" s="180">
        <v>0</v>
      </c>
      <c r="BF282" s="180">
        <v>0</v>
      </c>
      <c r="BG282" s="181"/>
      <c r="BH282" s="90"/>
      <c r="BI282" s="180">
        <v>0</v>
      </c>
      <c r="BJ282" s="180">
        <v>0</v>
      </c>
      <c r="BK282" s="180">
        <v>0</v>
      </c>
      <c r="BL282" s="90"/>
      <c r="BN282" s="90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78"/>
    </row>
    <row r="283" spans="2:84" ht="15" customHeight="1" x14ac:dyDescent="0.3">
      <c r="B283" s="90"/>
      <c r="C283" s="212">
        <v>270</v>
      </c>
      <c r="D283" s="212"/>
      <c r="E283" s="212"/>
      <c r="F283" s="245"/>
      <c r="G283" s="212"/>
      <c r="H283" s="212"/>
      <c r="I283" s="212"/>
      <c r="J283" s="249"/>
      <c r="K283" s="249"/>
      <c r="L283" s="251"/>
      <c r="M283" s="245"/>
      <c r="N283" s="217"/>
      <c r="O283" s="212"/>
      <c r="P283" s="247"/>
      <c r="Q283" s="218"/>
      <c r="R283" s="109"/>
      <c r="S283" s="156"/>
      <c r="T283" s="156"/>
      <c r="U283" s="156"/>
      <c r="V283" s="153">
        <f t="shared" si="8"/>
        <v>0</v>
      </c>
      <c r="W283" s="90"/>
      <c r="Y283" s="180">
        <v>0</v>
      </c>
      <c r="Z283" s="180">
        <v>0</v>
      </c>
      <c r="AA283" s="180">
        <v>0</v>
      </c>
      <c r="AB283" s="180">
        <v>0</v>
      </c>
      <c r="AC283" s="180">
        <v>0</v>
      </c>
      <c r="AD283" s="180">
        <v>0</v>
      </c>
      <c r="AE283" s="180">
        <v>0</v>
      </c>
      <c r="AF283" s="180">
        <v>0</v>
      </c>
      <c r="AG283" s="180">
        <v>0</v>
      </c>
      <c r="AH283" s="180">
        <v>0</v>
      </c>
      <c r="AI283" s="180">
        <v>0</v>
      </c>
      <c r="AJ283" s="180">
        <v>0</v>
      </c>
      <c r="AK283" s="180">
        <v>0</v>
      </c>
      <c r="AL283" s="180">
        <v>0</v>
      </c>
      <c r="AM283" s="180">
        <v>0</v>
      </c>
      <c r="AN283" s="180">
        <v>0</v>
      </c>
      <c r="AO283" s="180">
        <v>0</v>
      </c>
      <c r="AP283" s="180">
        <v>0</v>
      </c>
      <c r="AQ283" s="180">
        <v>0</v>
      </c>
      <c r="AR283" s="180">
        <v>0</v>
      </c>
      <c r="AS283" s="180">
        <v>0</v>
      </c>
      <c r="AT283" s="180">
        <v>0</v>
      </c>
      <c r="AU283" s="180">
        <v>0</v>
      </c>
      <c r="AV283" s="180">
        <v>0</v>
      </c>
      <c r="AW283" s="180">
        <v>0</v>
      </c>
      <c r="AX283" s="180">
        <v>0</v>
      </c>
      <c r="AY283" s="90"/>
      <c r="AZ283" s="180">
        <v>0</v>
      </c>
      <c r="BA283" s="180">
        <v>0</v>
      </c>
      <c r="BB283" s="180">
        <v>0</v>
      </c>
      <c r="BC283" s="180">
        <v>0</v>
      </c>
      <c r="BD283" s="180">
        <v>0</v>
      </c>
      <c r="BE283" s="180">
        <v>0</v>
      </c>
      <c r="BF283" s="180">
        <v>0</v>
      </c>
      <c r="BG283" s="181"/>
      <c r="BH283" s="90"/>
      <c r="BI283" s="180">
        <v>0</v>
      </c>
      <c r="BJ283" s="180">
        <v>0</v>
      </c>
      <c r="BK283" s="180">
        <v>0</v>
      </c>
      <c r="BL283" s="90"/>
      <c r="BN283" s="90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78"/>
    </row>
    <row r="284" spans="2:84" ht="15" customHeight="1" x14ac:dyDescent="0.3">
      <c r="B284" s="90"/>
      <c r="C284" s="212">
        <v>271</v>
      </c>
      <c r="D284" s="212"/>
      <c r="E284" s="212"/>
      <c r="F284" s="245"/>
      <c r="G284" s="212"/>
      <c r="H284" s="212"/>
      <c r="I284" s="212"/>
      <c r="J284" s="249"/>
      <c r="K284" s="249"/>
      <c r="L284" s="251"/>
      <c r="M284" s="245"/>
      <c r="N284" s="217"/>
      <c r="O284" s="212"/>
      <c r="P284" s="247"/>
      <c r="Q284" s="218"/>
      <c r="R284" s="109"/>
      <c r="S284" s="156"/>
      <c r="T284" s="156"/>
      <c r="U284" s="156"/>
      <c r="V284" s="153">
        <f t="shared" si="8"/>
        <v>0</v>
      </c>
      <c r="W284" s="90"/>
      <c r="Y284" s="180">
        <v>0</v>
      </c>
      <c r="Z284" s="180">
        <v>0</v>
      </c>
      <c r="AA284" s="180">
        <v>0</v>
      </c>
      <c r="AB284" s="180">
        <v>0</v>
      </c>
      <c r="AC284" s="180">
        <v>0</v>
      </c>
      <c r="AD284" s="180">
        <v>0</v>
      </c>
      <c r="AE284" s="180">
        <v>0</v>
      </c>
      <c r="AF284" s="180">
        <v>0</v>
      </c>
      <c r="AG284" s="180">
        <v>0</v>
      </c>
      <c r="AH284" s="180">
        <v>0</v>
      </c>
      <c r="AI284" s="180">
        <v>0</v>
      </c>
      <c r="AJ284" s="180">
        <v>0</v>
      </c>
      <c r="AK284" s="180">
        <v>0</v>
      </c>
      <c r="AL284" s="180">
        <v>0</v>
      </c>
      <c r="AM284" s="180">
        <v>0</v>
      </c>
      <c r="AN284" s="180">
        <v>0</v>
      </c>
      <c r="AO284" s="180">
        <v>0</v>
      </c>
      <c r="AP284" s="180">
        <v>0</v>
      </c>
      <c r="AQ284" s="180">
        <v>0</v>
      </c>
      <c r="AR284" s="180">
        <v>0</v>
      </c>
      <c r="AS284" s="180">
        <v>0</v>
      </c>
      <c r="AT284" s="180">
        <v>0</v>
      </c>
      <c r="AU284" s="180">
        <v>0</v>
      </c>
      <c r="AV284" s="180">
        <v>0</v>
      </c>
      <c r="AW284" s="180">
        <v>0</v>
      </c>
      <c r="AX284" s="180">
        <v>0</v>
      </c>
      <c r="AY284" s="90"/>
      <c r="AZ284" s="180">
        <v>0</v>
      </c>
      <c r="BA284" s="180">
        <v>0</v>
      </c>
      <c r="BB284" s="180">
        <v>0</v>
      </c>
      <c r="BC284" s="180">
        <v>0</v>
      </c>
      <c r="BD284" s="180">
        <v>0</v>
      </c>
      <c r="BE284" s="180">
        <v>0</v>
      </c>
      <c r="BF284" s="180">
        <v>0</v>
      </c>
      <c r="BG284" s="181"/>
      <c r="BH284" s="90"/>
      <c r="BI284" s="180">
        <v>0</v>
      </c>
      <c r="BJ284" s="180">
        <v>0</v>
      </c>
      <c r="BK284" s="180">
        <v>0</v>
      </c>
      <c r="BL284" s="90"/>
      <c r="BN284" s="90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78"/>
    </row>
    <row r="285" spans="2:84" ht="15" customHeight="1" x14ac:dyDescent="0.3">
      <c r="B285" s="90"/>
      <c r="C285" s="212">
        <v>272</v>
      </c>
      <c r="D285" s="212"/>
      <c r="E285" s="212"/>
      <c r="F285" s="245"/>
      <c r="G285" s="212"/>
      <c r="H285" s="212"/>
      <c r="I285" s="212"/>
      <c r="J285" s="249"/>
      <c r="K285" s="249"/>
      <c r="L285" s="251"/>
      <c r="M285" s="245"/>
      <c r="N285" s="217"/>
      <c r="O285" s="212"/>
      <c r="P285" s="218"/>
      <c r="Q285" s="218"/>
      <c r="R285" s="109"/>
      <c r="S285" s="156"/>
      <c r="T285" s="156"/>
      <c r="U285" s="156"/>
      <c r="V285" s="153">
        <f t="shared" si="8"/>
        <v>0</v>
      </c>
      <c r="W285" s="90"/>
      <c r="Y285" s="180">
        <v>0</v>
      </c>
      <c r="Z285" s="180">
        <v>0</v>
      </c>
      <c r="AA285" s="180">
        <v>0</v>
      </c>
      <c r="AB285" s="180">
        <v>0</v>
      </c>
      <c r="AC285" s="180">
        <v>0</v>
      </c>
      <c r="AD285" s="180">
        <v>0</v>
      </c>
      <c r="AE285" s="180">
        <v>0</v>
      </c>
      <c r="AF285" s="180">
        <v>0</v>
      </c>
      <c r="AG285" s="180">
        <v>0</v>
      </c>
      <c r="AH285" s="180">
        <v>0</v>
      </c>
      <c r="AI285" s="180">
        <v>0</v>
      </c>
      <c r="AJ285" s="180">
        <v>0</v>
      </c>
      <c r="AK285" s="180">
        <v>0</v>
      </c>
      <c r="AL285" s="180">
        <v>0</v>
      </c>
      <c r="AM285" s="180">
        <v>0</v>
      </c>
      <c r="AN285" s="180">
        <v>0</v>
      </c>
      <c r="AO285" s="180">
        <v>0</v>
      </c>
      <c r="AP285" s="180">
        <v>0</v>
      </c>
      <c r="AQ285" s="180">
        <v>0</v>
      </c>
      <c r="AR285" s="180">
        <v>0</v>
      </c>
      <c r="AS285" s="180">
        <v>0</v>
      </c>
      <c r="AT285" s="180">
        <v>0</v>
      </c>
      <c r="AU285" s="180">
        <v>0</v>
      </c>
      <c r="AV285" s="180">
        <v>0</v>
      </c>
      <c r="AW285" s="180">
        <v>0</v>
      </c>
      <c r="AX285" s="180">
        <v>0</v>
      </c>
      <c r="AY285" s="90"/>
      <c r="AZ285" s="180">
        <v>0</v>
      </c>
      <c r="BA285" s="180">
        <v>0</v>
      </c>
      <c r="BB285" s="180">
        <v>0</v>
      </c>
      <c r="BC285" s="180">
        <v>0</v>
      </c>
      <c r="BD285" s="180">
        <v>0</v>
      </c>
      <c r="BE285" s="180">
        <v>0</v>
      </c>
      <c r="BF285" s="180">
        <v>0</v>
      </c>
      <c r="BG285" s="181"/>
      <c r="BH285" s="90"/>
      <c r="BI285" s="180">
        <v>0</v>
      </c>
      <c r="BJ285" s="180">
        <v>0</v>
      </c>
      <c r="BK285" s="180">
        <v>0</v>
      </c>
      <c r="BL285" s="90"/>
      <c r="BN285" s="90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78"/>
    </row>
    <row r="286" spans="2:84" ht="15" customHeight="1" x14ac:dyDescent="0.3">
      <c r="B286" s="90"/>
      <c r="C286" s="212">
        <v>273</v>
      </c>
      <c r="D286" s="212"/>
      <c r="E286" s="212"/>
      <c r="F286" s="245"/>
      <c r="G286" s="212"/>
      <c r="H286" s="212"/>
      <c r="I286" s="212"/>
      <c r="J286" s="249"/>
      <c r="K286" s="249"/>
      <c r="L286" s="251"/>
      <c r="M286" s="245"/>
      <c r="N286" s="217"/>
      <c r="O286" s="212"/>
      <c r="P286" s="247"/>
      <c r="Q286" s="218"/>
      <c r="R286" s="109"/>
      <c r="S286" s="156"/>
      <c r="T286" s="156"/>
      <c r="U286" s="156"/>
      <c r="V286" s="153">
        <f t="shared" si="8"/>
        <v>0</v>
      </c>
      <c r="W286" s="90"/>
      <c r="Y286" s="180">
        <v>0</v>
      </c>
      <c r="Z286" s="180">
        <v>0</v>
      </c>
      <c r="AA286" s="180">
        <v>0</v>
      </c>
      <c r="AB286" s="180">
        <v>0</v>
      </c>
      <c r="AC286" s="180">
        <v>0</v>
      </c>
      <c r="AD286" s="180">
        <v>0</v>
      </c>
      <c r="AE286" s="180">
        <v>0</v>
      </c>
      <c r="AF286" s="180">
        <v>0</v>
      </c>
      <c r="AG286" s="180">
        <v>0</v>
      </c>
      <c r="AH286" s="180">
        <v>0</v>
      </c>
      <c r="AI286" s="180">
        <v>0</v>
      </c>
      <c r="AJ286" s="180">
        <v>0</v>
      </c>
      <c r="AK286" s="180">
        <v>0</v>
      </c>
      <c r="AL286" s="180">
        <v>0</v>
      </c>
      <c r="AM286" s="180">
        <v>0</v>
      </c>
      <c r="AN286" s="180">
        <v>0</v>
      </c>
      <c r="AO286" s="180">
        <v>0</v>
      </c>
      <c r="AP286" s="180">
        <v>0</v>
      </c>
      <c r="AQ286" s="180">
        <v>0</v>
      </c>
      <c r="AR286" s="180">
        <v>0</v>
      </c>
      <c r="AS286" s="180">
        <v>0</v>
      </c>
      <c r="AT286" s="180">
        <v>0</v>
      </c>
      <c r="AU286" s="180">
        <v>0</v>
      </c>
      <c r="AV286" s="180">
        <v>0</v>
      </c>
      <c r="AW286" s="180">
        <v>0</v>
      </c>
      <c r="AX286" s="180">
        <v>0</v>
      </c>
      <c r="AY286" s="90"/>
      <c r="AZ286" s="180">
        <v>0</v>
      </c>
      <c r="BA286" s="180">
        <v>0</v>
      </c>
      <c r="BB286" s="180">
        <v>0</v>
      </c>
      <c r="BC286" s="180">
        <v>0</v>
      </c>
      <c r="BD286" s="180">
        <v>0</v>
      </c>
      <c r="BE286" s="180">
        <v>0</v>
      </c>
      <c r="BF286" s="180">
        <v>0</v>
      </c>
      <c r="BG286" s="181"/>
      <c r="BH286" s="90"/>
      <c r="BI286" s="180">
        <v>0</v>
      </c>
      <c r="BJ286" s="180">
        <v>0</v>
      </c>
      <c r="BK286" s="180">
        <v>0</v>
      </c>
      <c r="BL286" s="90"/>
      <c r="BN286" s="90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78"/>
    </row>
    <row r="287" spans="2:84" ht="15" customHeight="1" x14ac:dyDescent="0.3">
      <c r="B287" s="90"/>
      <c r="C287" s="212">
        <v>274</v>
      </c>
      <c r="D287" s="212"/>
      <c r="E287" s="212"/>
      <c r="F287" s="245"/>
      <c r="G287" s="212"/>
      <c r="H287" s="212"/>
      <c r="I287" s="212"/>
      <c r="J287" s="249"/>
      <c r="K287" s="249"/>
      <c r="L287" s="251"/>
      <c r="M287" s="245"/>
      <c r="N287" s="217"/>
      <c r="O287" s="212"/>
      <c r="P287" s="247"/>
      <c r="Q287" s="218"/>
      <c r="R287" s="109"/>
      <c r="S287" s="156"/>
      <c r="T287" s="156"/>
      <c r="U287" s="156"/>
      <c r="V287" s="153">
        <f t="shared" si="8"/>
        <v>0</v>
      </c>
      <c r="W287" s="90"/>
      <c r="Y287" s="180">
        <v>0</v>
      </c>
      <c r="Z287" s="180">
        <v>0</v>
      </c>
      <c r="AA287" s="180">
        <v>0</v>
      </c>
      <c r="AB287" s="180">
        <v>0</v>
      </c>
      <c r="AC287" s="180">
        <v>0</v>
      </c>
      <c r="AD287" s="180">
        <v>0</v>
      </c>
      <c r="AE287" s="180">
        <v>0</v>
      </c>
      <c r="AF287" s="180">
        <v>0</v>
      </c>
      <c r="AG287" s="180">
        <v>0</v>
      </c>
      <c r="AH287" s="180">
        <v>0</v>
      </c>
      <c r="AI287" s="180">
        <v>0</v>
      </c>
      <c r="AJ287" s="180">
        <v>0</v>
      </c>
      <c r="AK287" s="180">
        <v>0</v>
      </c>
      <c r="AL287" s="180">
        <v>0</v>
      </c>
      <c r="AM287" s="180">
        <v>0</v>
      </c>
      <c r="AN287" s="180">
        <v>0</v>
      </c>
      <c r="AO287" s="180">
        <v>0</v>
      </c>
      <c r="AP287" s="180">
        <v>0</v>
      </c>
      <c r="AQ287" s="180">
        <v>0</v>
      </c>
      <c r="AR287" s="180">
        <v>0</v>
      </c>
      <c r="AS287" s="180">
        <v>0</v>
      </c>
      <c r="AT287" s="180">
        <v>0</v>
      </c>
      <c r="AU287" s="180">
        <v>0</v>
      </c>
      <c r="AV287" s="180">
        <v>0</v>
      </c>
      <c r="AW287" s="180">
        <v>0</v>
      </c>
      <c r="AX287" s="180">
        <v>0</v>
      </c>
      <c r="AY287" s="90"/>
      <c r="AZ287" s="180">
        <v>0</v>
      </c>
      <c r="BA287" s="180">
        <v>0</v>
      </c>
      <c r="BB287" s="180">
        <v>0</v>
      </c>
      <c r="BC287" s="180">
        <v>0</v>
      </c>
      <c r="BD287" s="180">
        <v>0</v>
      </c>
      <c r="BE287" s="180">
        <v>0</v>
      </c>
      <c r="BF287" s="180">
        <v>0</v>
      </c>
      <c r="BG287" s="181"/>
      <c r="BH287" s="90"/>
      <c r="BI287" s="180">
        <v>0</v>
      </c>
      <c r="BJ287" s="180">
        <v>0</v>
      </c>
      <c r="BK287" s="180">
        <v>0</v>
      </c>
      <c r="BL287" s="90"/>
      <c r="BN287" s="90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78"/>
    </row>
    <row r="288" spans="2:84" ht="15" customHeight="1" x14ac:dyDescent="0.3">
      <c r="B288" s="90"/>
      <c r="C288" s="212">
        <v>275</v>
      </c>
      <c r="D288" s="212"/>
      <c r="E288" s="212"/>
      <c r="F288" s="245"/>
      <c r="G288" s="212"/>
      <c r="H288" s="212"/>
      <c r="I288" s="212"/>
      <c r="J288" s="249"/>
      <c r="K288" s="249"/>
      <c r="L288" s="251"/>
      <c r="M288" s="245"/>
      <c r="N288" s="217"/>
      <c r="O288" s="212"/>
      <c r="P288" s="247"/>
      <c r="Q288" s="218"/>
      <c r="R288" s="109"/>
      <c r="S288" s="156"/>
      <c r="T288" s="156"/>
      <c r="U288" s="156"/>
      <c r="V288" s="153">
        <f t="shared" si="8"/>
        <v>0</v>
      </c>
      <c r="W288" s="90"/>
      <c r="Y288" s="180">
        <v>0</v>
      </c>
      <c r="Z288" s="180">
        <v>0</v>
      </c>
      <c r="AA288" s="180">
        <v>0</v>
      </c>
      <c r="AB288" s="180">
        <v>0</v>
      </c>
      <c r="AC288" s="180">
        <v>0</v>
      </c>
      <c r="AD288" s="180">
        <v>0</v>
      </c>
      <c r="AE288" s="180">
        <v>0</v>
      </c>
      <c r="AF288" s="180">
        <v>0</v>
      </c>
      <c r="AG288" s="180">
        <v>0</v>
      </c>
      <c r="AH288" s="180">
        <v>0</v>
      </c>
      <c r="AI288" s="180">
        <v>0</v>
      </c>
      <c r="AJ288" s="180">
        <v>0</v>
      </c>
      <c r="AK288" s="180">
        <v>0</v>
      </c>
      <c r="AL288" s="180">
        <v>0</v>
      </c>
      <c r="AM288" s="180">
        <v>0</v>
      </c>
      <c r="AN288" s="180">
        <v>0</v>
      </c>
      <c r="AO288" s="180">
        <v>0</v>
      </c>
      <c r="AP288" s="180">
        <v>0</v>
      </c>
      <c r="AQ288" s="180">
        <v>0</v>
      </c>
      <c r="AR288" s="180">
        <v>0</v>
      </c>
      <c r="AS288" s="180">
        <v>0</v>
      </c>
      <c r="AT288" s="180">
        <v>0</v>
      </c>
      <c r="AU288" s="180">
        <v>0</v>
      </c>
      <c r="AV288" s="180">
        <v>0</v>
      </c>
      <c r="AW288" s="180">
        <v>0</v>
      </c>
      <c r="AX288" s="180">
        <v>0</v>
      </c>
      <c r="AY288" s="90"/>
      <c r="AZ288" s="180">
        <v>0</v>
      </c>
      <c r="BA288" s="180">
        <v>0</v>
      </c>
      <c r="BB288" s="180">
        <v>0</v>
      </c>
      <c r="BC288" s="180">
        <v>0</v>
      </c>
      <c r="BD288" s="180">
        <v>0</v>
      </c>
      <c r="BE288" s="180">
        <v>0</v>
      </c>
      <c r="BF288" s="180">
        <v>0</v>
      </c>
      <c r="BG288" s="181"/>
      <c r="BH288" s="90"/>
      <c r="BI288" s="180">
        <v>0</v>
      </c>
      <c r="BJ288" s="180">
        <v>0</v>
      </c>
      <c r="BK288" s="180">
        <v>0</v>
      </c>
      <c r="BL288" s="90"/>
      <c r="BN288" s="90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78"/>
    </row>
    <row r="289" spans="2:84" ht="15" customHeight="1" x14ac:dyDescent="0.3">
      <c r="B289" s="90"/>
      <c r="C289" s="212">
        <v>276</v>
      </c>
      <c r="D289" s="212"/>
      <c r="E289" s="212"/>
      <c r="F289" s="245"/>
      <c r="G289" s="212"/>
      <c r="H289" s="212"/>
      <c r="I289" s="212"/>
      <c r="J289" s="249"/>
      <c r="K289" s="249"/>
      <c r="L289" s="251"/>
      <c r="M289" s="245"/>
      <c r="N289" s="217"/>
      <c r="O289" s="212"/>
      <c r="P289" s="247"/>
      <c r="Q289" s="218"/>
      <c r="R289" s="109"/>
      <c r="S289" s="156"/>
      <c r="T289" s="156"/>
      <c r="U289" s="156"/>
      <c r="V289" s="153">
        <f t="shared" si="8"/>
        <v>0</v>
      </c>
      <c r="W289" s="90"/>
      <c r="Y289" s="180">
        <v>0</v>
      </c>
      <c r="Z289" s="180">
        <v>0</v>
      </c>
      <c r="AA289" s="180">
        <v>0</v>
      </c>
      <c r="AB289" s="180">
        <v>0</v>
      </c>
      <c r="AC289" s="180">
        <v>0</v>
      </c>
      <c r="AD289" s="180">
        <v>0</v>
      </c>
      <c r="AE289" s="180">
        <v>0</v>
      </c>
      <c r="AF289" s="180">
        <v>0</v>
      </c>
      <c r="AG289" s="180">
        <v>0</v>
      </c>
      <c r="AH289" s="180">
        <v>0</v>
      </c>
      <c r="AI289" s="180">
        <v>0</v>
      </c>
      <c r="AJ289" s="180">
        <v>0</v>
      </c>
      <c r="AK289" s="180">
        <v>0</v>
      </c>
      <c r="AL289" s="180">
        <v>0</v>
      </c>
      <c r="AM289" s="180">
        <v>0</v>
      </c>
      <c r="AN289" s="180">
        <v>0</v>
      </c>
      <c r="AO289" s="180">
        <v>0</v>
      </c>
      <c r="AP289" s="180">
        <v>0</v>
      </c>
      <c r="AQ289" s="180">
        <v>0</v>
      </c>
      <c r="AR289" s="180">
        <v>0</v>
      </c>
      <c r="AS289" s="180">
        <v>0</v>
      </c>
      <c r="AT289" s="180">
        <v>0</v>
      </c>
      <c r="AU289" s="180">
        <v>0</v>
      </c>
      <c r="AV289" s="180">
        <v>0</v>
      </c>
      <c r="AW289" s="180">
        <v>0</v>
      </c>
      <c r="AX289" s="180">
        <v>0</v>
      </c>
      <c r="AY289" s="90"/>
      <c r="AZ289" s="180">
        <v>0</v>
      </c>
      <c r="BA289" s="180">
        <v>0</v>
      </c>
      <c r="BB289" s="180">
        <v>0</v>
      </c>
      <c r="BC289" s="180">
        <v>0</v>
      </c>
      <c r="BD289" s="180">
        <v>0</v>
      </c>
      <c r="BE289" s="180">
        <v>0</v>
      </c>
      <c r="BF289" s="180">
        <v>0</v>
      </c>
      <c r="BG289" s="181"/>
      <c r="BH289" s="90"/>
      <c r="BI289" s="180">
        <v>0</v>
      </c>
      <c r="BJ289" s="180">
        <v>0</v>
      </c>
      <c r="BK289" s="180">
        <v>0</v>
      </c>
      <c r="BL289" s="90"/>
      <c r="BN289" s="90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78"/>
    </row>
    <row r="290" spans="2:84" ht="15" customHeight="1" x14ac:dyDescent="0.3">
      <c r="B290" s="90"/>
      <c r="C290" s="212">
        <v>277</v>
      </c>
      <c r="D290" s="212"/>
      <c r="E290" s="212"/>
      <c r="F290" s="245"/>
      <c r="G290" s="212"/>
      <c r="H290" s="212"/>
      <c r="I290" s="212"/>
      <c r="J290" s="249"/>
      <c r="K290" s="249"/>
      <c r="L290" s="251"/>
      <c r="M290" s="245"/>
      <c r="N290" s="217"/>
      <c r="O290" s="212"/>
      <c r="P290" s="247"/>
      <c r="Q290" s="218"/>
      <c r="R290" s="109"/>
      <c r="S290" s="156"/>
      <c r="T290" s="156"/>
      <c r="U290" s="156"/>
      <c r="V290" s="153">
        <f t="shared" si="8"/>
        <v>0</v>
      </c>
      <c r="W290" s="90"/>
      <c r="Y290" s="180">
        <v>0</v>
      </c>
      <c r="Z290" s="180">
        <v>0</v>
      </c>
      <c r="AA290" s="180">
        <v>0</v>
      </c>
      <c r="AB290" s="180">
        <v>0</v>
      </c>
      <c r="AC290" s="180">
        <v>0</v>
      </c>
      <c r="AD290" s="180">
        <v>0</v>
      </c>
      <c r="AE290" s="180">
        <v>0</v>
      </c>
      <c r="AF290" s="180">
        <v>0</v>
      </c>
      <c r="AG290" s="180">
        <v>0</v>
      </c>
      <c r="AH290" s="180">
        <v>0</v>
      </c>
      <c r="AI290" s="180">
        <v>0</v>
      </c>
      <c r="AJ290" s="180">
        <v>0</v>
      </c>
      <c r="AK290" s="180">
        <v>0</v>
      </c>
      <c r="AL290" s="180">
        <v>0</v>
      </c>
      <c r="AM290" s="180">
        <v>0</v>
      </c>
      <c r="AN290" s="180">
        <v>0</v>
      </c>
      <c r="AO290" s="180">
        <v>0</v>
      </c>
      <c r="AP290" s="180">
        <v>0</v>
      </c>
      <c r="AQ290" s="180">
        <v>0</v>
      </c>
      <c r="AR290" s="180">
        <v>0</v>
      </c>
      <c r="AS290" s="180">
        <v>0</v>
      </c>
      <c r="AT290" s="180">
        <v>0</v>
      </c>
      <c r="AU290" s="180">
        <v>0</v>
      </c>
      <c r="AV290" s="180">
        <v>0</v>
      </c>
      <c r="AW290" s="180">
        <v>0</v>
      </c>
      <c r="AX290" s="180">
        <v>0</v>
      </c>
      <c r="AY290" s="90"/>
      <c r="AZ290" s="180">
        <v>0</v>
      </c>
      <c r="BA290" s="180">
        <v>0</v>
      </c>
      <c r="BB290" s="180">
        <v>0</v>
      </c>
      <c r="BC290" s="180">
        <v>0</v>
      </c>
      <c r="BD290" s="180">
        <v>0</v>
      </c>
      <c r="BE290" s="180">
        <v>0</v>
      </c>
      <c r="BF290" s="180">
        <v>0</v>
      </c>
      <c r="BG290" s="181"/>
      <c r="BH290" s="90"/>
      <c r="BI290" s="180">
        <v>0</v>
      </c>
      <c r="BJ290" s="180">
        <v>0</v>
      </c>
      <c r="BK290" s="180">
        <v>0</v>
      </c>
      <c r="BL290" s="90"/>
      <c r="BN290" s="90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78"/>
    </row>
    <row r="291" spans="2:84" ht="15" customHeight="1" x14ac:dyDescent="0.3">
      <c r="B291" s="90"/>
      <c r="C291" s="212">
        <v>278</v>
      </c>
      <c r="D291" s="212"/>
      <c r="E291" s="212"/>
      <c r="F291" s="245"/>
      <c r="G291" s="212"/>
      <c r="H291" s="212"/>
      <c r="I291" s="212"/>
      <c r="J291" s="249"/>
      <c r="K291" s="249"/>
      <c r="L291" s="251"/>
      <c r="M291" s="245"/>
      <c r="N291" s="217"/>
      <c r="O291" s="212"/>
      <c r="P291" s="247"/>
      <c r="Q291" s="218"/>
      <c r="R291" s="109"/>
      <c r="S291" s="156"/>
      <c r="T291" s="156"/>
      <c r="U291" s="156"/>
      <c r="V291" s="153">
        <f t="shared" si="8"/>
        <v>0</v>
      </c>
      <c r="W291" s="90"/>
      <c r="Y291" s="180">
        <v>0</v>
      </c>
      <c r="Z291" s="180">
        <v>0</v>
      </c>
      <c r="AA291" s="180">
        <v>0</v>
      </c>
      <c r="AB291" s="180">
        <v>0</v>
      </c>
      <c r="AC291" s="180">
        <v>0</v>
      </c>
      <c r="AD291" s="180">
        <v>0</v>
      </c>
      <c r="AE291" s="180">
        <v>0</v>
      </c>
      <c r="AF291" s="180">
        <v>0</v>
      </c>
      <c r="AG291" s="180">
        <v>0</v>
      </c>
      <c r="AH291" s="180">
        <v>0</v>
      </c>
      <c r="AI291" s="180">
        <v>0</v>
      </c>
      <c r="AJ291" s="180">
        <v>0</v>
      </c>
      <c r="AK291" s="180">
        <v>0</v>
      </c>
      <c r="AL291" s="180">
        <v>0</v>
      </c>
      <c r="AM291" s="180">
        <v>0</v>
      </c>
      <c r="AN291" s="180">
        <v>0</v>
      </c>
      <c r="AO291" s="180">
        <v>0</v>
      </c>
      <c r="AP291" s="180">
        <v>0</v>
      </c>
      <c r="AQ291" s="180">
        <v>0</v>
      </c>
      <c r="AR291" s="180">
        <v>0</v>
      </c>
      <c r="AS291" s="180">
        <v>0</v>
      </c>
      <c r="AT291" s="180">
        <v>0</v>
      </c>
      <c r="AU291" s="180">
        <v>0</v>
      </c>
      <c r="AV291" s="180">
        <v>0</v>
      </c>
      <c r="AW291" s="180">
        <v>0</v>
      </c>
      <c r="AX291" s="180">
        <v>0</v>
      </c>
      <c r="AY291" s="90"/>
      <c r="AZ291" s="180">
        <v>0</v>
      </c>
      <c r="BA291" s="180">
        <v>0</v>
      </c>
      <c r="BB291" s="180">
        <v>0</v>
      </c>
      <c r="BC291" s="180">
        <v>0</v>
      </c>
      <c r="BD291" s="180">
        <v>0</v>
      </c>
      <c r="BE291" s="180">
        <v>0</v>
      </c>
      <c r="BF291" s="180">
        <v>0</v>
      </c>
      <c r="BG291" s="181"/>
      <c r="BH291" s="90"/>
      <c r="BI291" s="180">
        <v>0</v>
      </c>
      <c r="BJ291" s="180">
        <v>0</v>
      </c>
      <c r="BK291" s="180">
        <v>0</v>
      </c>
      <c r="BL291" s="90"/>
      <c r="BN291" s="90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78"/>
    </row>
    <row r="292" spans="2:84" ht="15" customHeight="1" x14ac:dyDescent="0.3">
      <c r="B292" s="90"/>
      <c r="C292" s="212">
        <v>279</v>
      </c>
      <c r="D292" s="212"/>
      <c r="E292" s="212"/>
      <c r="F292" s="245"/>
      <c r="G292" s="212"/>
      <c r="H292" s="212"/>
      <c r="I292" s="212"/>
      <c r="J292" s="249"/>
      <c r="K292" s="249"/>
      <c r="L292" s="251"/>
      <c r="M292" s="245"/>
      <c r="N292" s="217"/>
      <c r="O292" s="212"/>
      <c r="P292" s="247"/>
      <c r="Q292" s="218"/>
      <c r="R292" s="109"/>
      <c r="S292" s="156"/>
      <c r="T292" s="156"/>
      <c r="U292" s="156"/>
      <c r="V292" s="153">
        <f t="shared" si="8"/>
        <v>0</v>
      </c>
      <c r="W292" s="90"/>
      <c r="Y292" s="180">
        <v>0</v>
      </c>
      <c r="Z292" s="180">
        <v>0</v>
      </c>
      <c r="AA292" s="180">
        <v>0</v>
      </c>
      <c r="AB292" s="180">
        <v>0</v>
      </c>
      <c r="AC292" s="180">
        <v>0</v>
      </c>
      <c r="AD292" s="180">
        <v>0</v>
      </c>
      <c r="AE292" s="180">
        <v>0</v>
      </c>
      <c r="AF292" s="180">
        <v>0</v>
      </c>
      <c r="AG292" s="180">
        <v>0</v>
      </c>
      <c r="AH292" s="180">
        <v>0</v>
      </c>
      <c r="AI292" s="180">
        <v>0</v>
      </c>
      <c r="AJ292" s="180">
        <v>0</v>
      </c>
      <c r="AK292" s="180">
        <v>0</v>
      </c>
      <c r="AL292" s="180">
        <v>0</v>
      </c>
      <c r="AM292" s="180">
        <v>0</v>
      </c>
      <c r="AN292" s="180">
        <v>0</v>
      </c>
      <c r="AO292" s="180">
        <v>0</v>
      </c>
      <c r="AP292" s="180">
        <v>0</v>
      </c>
      <c r="AQ292" s="180">
        <v>0</v>
      </c>
      <c r="AR292" s="180">
        <v>0</v>
      </c>
      <c r="AS292" s="180">
        <v>0</v>
      </c>
      <c r="AT292" s="180">
        <v>0</v>
      </c>
      <c r="AU292" s="180">
        <v>0</v>
      </c>
      <c r="AV292" s="180">
        <v>0</v>
      </c>
      <c r="AW292" s="180">
        <v>0</v>
      </c>
      <c r="AX292" s="180">
        <v>0</v>
      </c>
      <c r="AY292" s="90"/>
      <c r="AZ292" s="180">
        <v>0</v>
      </c>
      <c r="BA292" s="180">
        <v>0</v>
      </c>
      <c r="BB292" s="180">
        <v>0</v>
      </c>
      <c r="BC292" s="180">
        <v>0</v>
      </c>
      <c r="BD292" s="180">
        <v>0</v>
      </c>
      <c r="BE292" s="180">
        <v>0</v>
      </c>
      <c r="BF292" s="180">
        <v>0</v>
      </c>
      <c r="BG292" s="181"/>
      <c r="BH292" s="90"/>
      <c r="BI292" s="180">
        <v>0</v>
      </c>
      <c r="BJ292" s="180">
        <v>0</v>
      </c>
      <c r="BK292" s="180">
        <v>0</v>
      </c>
      <c r="BL292" s="90"/>
      <c r="BN292" s="90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78"/>
    </row>
    <row r="293" spans="2:84" ht="15" customHeight="1" x14ac:dyDescent="0.3">
      <c r="B293" s="90"/>
      <c r="C293" s="212">
        <v>280</v>
      </c>
      <c r="D293" s="212"/>
      <c r="E293" s="212"/>
      <c r="F293" s="245"/>
      <c r="G293" s="212"/>
      <c r="H293" s="212"/>
      <c r="I293" s="212"/>
      <c r="J293" s="249"/>
      <c r="K293" s="249"/>
      <c r="L293" s="251"/>
      <c r="M293" s="245"/>
      <c r="N293" s="217"/>
      <c r="O293" s="212"/>
      <c r="P293" s="247"/>
      <c r="Q293" s="218"/>
      <c r="R293" s="109"/>
      <c r="S293" s="156"/>
      <c r="T293" s="156"/>
      <c r="U293" s="156"/>
      <c r="V293" s="153">
        <f t="shared" si="8"/>
        <v>0</v>
      </c>
      <c r="W293" s="90"/>
      <c r="Y293" s="180">
        <v>0</v>
      </c>
      <c r="Z293" s="180">
        <v>0</v>
      </c>
      <c r="AA293" s="180">
        <v>0</v>
      </c>
      <c r="AB293" s="180">
        <v>0</v>
      </c>
      <c r="AC293" s="180">
        <v>0</v>
      </c>
      <c r="AD293" s="180">
        <v>0</v>
      </c>
      <c r="AE293" s="180">
        <v>0</v>
      </c>
      <c r="AF293" s="180">
        <v>0</v>
      </c>
      <c r="AG293" s="180">
        <v>0</v>
      </c>
      <c r="AH293" s="180">
        <v>0</v>
      </c>
      <c r="AI293" s="180">
        <v>0</v>
      </c>
      <c r="AJ293" s="180">
        <v>0</v>
      </c>
      <c r="AK293" s="180">
        <v>0</v>
      </c>
      <c r="AL293" s="180">
        <v>0</v>
      </c>
      <c r="AM293" s="180">
        <v>0</v>
      </c>
      <c r="AN293" s="180">
        <v>0</v>
      </c>
      <c r="AO293" s="180">
        <v>0</v>
      </c>
      <c r="AP293" s="180">
        <v>0</v>
      </c>
      <c r="AQ293" s="180">
        <v>0</v>
      </c>
      <c r="AR293" s="180">
        <v>0</v>
      </c>
      <c r="AS293" s="180">
        <v>0</v>
      </c>
      <c r="AT293" s="180">
        <v>0</v>
      </c>
      <c r="AU293" s="180">
        <v>0</v>
      </c>
      <c r="AV293" s="180">
        <v>0</v>
      </c>
      <c r="AW293" s="180">
        <v>0</v>
      </c>
      <c r="AX293" s="180">
        <v>0</v>
      </c>
      <c r="AY293" s="90"/>
      <c r="AZ293" s="180">
        <v>0</v>
      </c>
      <c r="BA293" s="180">
        <v>0</v>
      </c>
      <c r="BB293" s="180">
        <v>0</v>
      </c>
      <c r="BC293" s="180">
        <v>0</v>
      </c>
      <c r="BD293" s="180">
        <v>0</v>
      </c>
      <c r="BE293" s="180">
        <v>0</v>
      </c>
      <c r="BF293" s="180">
        <v>0</v>
      </c>
      <c r="BG293" s="181"/>
      <c r="BH293" s="90"/>
      <c r="BI293" s="180">
        <v>0</v>
      </c>
      <c r="BJ293" s="180">
        <v>0</v>
      </c>
      <c r="BK293" s="180">
        <v>0</v>
      </c>
      <c r="BL293" s="90"/>
      <c r="BN293" s="90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78"/>
    </row>
    <row r="294" spans="2:84" ht="15" customHeight="1" x14ac:dyDescent="0.3">
      <c r="B294" s="90"/>
      <c r="C294" s="212">
        <v>281</v>
      </c>
      <c r="D294" s="212"/>
      <c r="E294" s="212"/>
      <c r="F294" s="245"/>
      <c r="G294" s="212"/>
      <c r="H294" s="212"/>
      <c r="I294" s="212"/>
      <c r="J294" s="249"/>
      <c r="K294" s="249"/>
      <c r="L294" s="251"/>
      <c r="M294" s="245"/>
      <c r="N294" s="217"/>
      <c r="O294" s="212"/>
      <c r="P294" s="247"/>
      <c r="Q294" s="218"/>
      <c r="R294" s="109"/>
      <c r="S294" s="156"/>
      <c r="T294" s="156"/>
      <c r="U294" s="156"/>
      <c r="V294" s="153">
        <f t="shared" si="8"/>
        <v>0</v>
      </c>
      <c r="W294" s="90"/>
      <c r="Y294" s="180">
        <v>0</v>
      </c>
      <c r="Z294" s="180">
        <v>0</v>
      </c>
      <c r="AA294" s="180">
        <v>0</v>
      </c>
      <c r="AB294" s="180">
        <v>0</v>
      </c>
      <c r="AC294" s="180">
        <v>0</v>
      </c>
      <c r="AD294" s="180">
        <v>0</v>
      </c>
      <c r="AE294" s="180">
        <v>0</v>
      </c>
      <c r="AF294" s="180">
        <v>0</v>
      </c>
      <c r="AG294" s="180">
        <v>0</v>
      </c>
      <c r="AH294" s="180">
        <v>0</v>
      </c>
      <c r="AI294" s="180">
        <v>0</v>
      </c>
      <c r="AJ294" s="180">
        <v>0</v>
      </c>
      <c r="AK294" s="180">
        <v>0</v>
      </c>
      <c r="AL294" s="180">
        <v>0</v>
      </c>
      <c r="AM294" s="180">
        <v>0</v>
      </c>
      <c r="AN294" s="180">
        <v>0</v>
      </c>
      <c r="AO294" s="180">
        <v>0</v>
      </c>
      <c r="AP294" s="180">
        <v>0</v>
      </c>
      <c r="AQ294" s="180">
        <v>0</v>
      </c>
      <c r="AR294" s="180">
        <v>0</v>
      </c>
      <c r="AS294" s="180">
        <v>0</v>
      </c>
      <c r="AT294" s="180">
        <v>0</v>
      </c>
      <c r="AU294" s="180">
        <v>0</v>
      </c>
      <c r="AV294" s="180">
        <v>0</v>
      </c>
      <c r="AW294" s="180">
        <v>0</v>
      </c>
      <c r="AX294" s="180">
        <v>0</v>
      </c>
      <c r="AY294" s="90"/>
      <c r="AZ294" s="180">
        <v>0</v>
      </c>
      <c r="BA294" s="180">
        <v>0</v>
      </c>
      <c r="BB294" s="180">
        <v>0</v>
      </c>
      <c r="BC294" s="180">
        <v>0</v>
      </c>
      <c r="BD294" s="180">
        <v>0</v>
      </c>
      <c r="BE294" s="180">
        <v>0</v>
      </c>
      <c r="BF294" s="180">
        <v>0</v>
      </c>
      <c r="BG294" s="181"/>
      <c r="BH294" s="90"/>
      <c r="BI294" s="180">
        <v>0</v>
      </c>
      <c r="BJ294" s="180">
        <v>0</v>
      </c>
      <c r="BK294" s="180">
        <v>0</v>
      </c>
      <c r="BL294" s="90"/>
      <c r="BN294" s="90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78"/>
    </row>
    <row r="295" spans="2:84" ht="15" customHeight="1" x14ac:dyDescent="0.3">
      <c r="B295" s="90"/>
      <c r="C295" s="212">
        <v>282</v>
      </c>
      <c r="D295" s="212"/>
      <c r="E295" s="212"/>
      <c r="F295" s="245"/>
      <c r="G295" s="212"/>
      <c r="H295" s="212"/>
      <c r="I295" s="212"/>
      <c r="J295" s="249"/>
      <c r="K295" s="249"/>
      <c r="L295" s="251"/>
      <c r="M295" s="245"/>
      <c r="N295" s="217"/>
      <c r="O295" s="212"/>
      <c r="P295" s="218"/>
      <c r="Q295" s="218"/>
      <c r="R295" s="109"/>
      <c r="S295" s="156"/>
      <c r="T295" s="156"/>
      <c r="U295" s="156"/>
      <c r="V295" s="153">
        <f t="shared" si="8"/>
        <v>0</v>
      </c>
      <c r="W295" s="90"/>
      <c r="Y295" s="180">
        <v>0</v>
      </c>
      <c r="Z295" s="180">
        <v>0</v>
      </c>
      <c r="AA295" s="180">
        <v>0</v>
      </c>
      <c r="AB295" s="180">
        <v>0</v>
      </c>
      <c r="AC295" s="180">
        <v>0</v>
      </c>
      <c r="AD295" s="180">
        <v>0</v>
      </c>
      <c r="AE295" s="180">
        <v>0</v>
      </c>
      <c r="AF295" s="180">
        <v>0</v>
      </c>
      <c r="AG295" s="180">
        <v>0</v>
      </c>
      <c r="AH295" s="180">
        <v>0</v>
      </c>
      <c r="AI295" s="180">
        <v>0</v>
      </c>
      <c r="AJ295" s="180">
        <v>0</v>
      </c>
      <c r="AK295" s="180">
        <v>0</v>
      </c>
      <c r="AL295" s="180">
        <v>0</v>
      </c>
      <c r="AM295" s="180">
        <v>0</v>
      </c>
      <c r="AN295" s="180">
        <v>0</v>
      </c>
      <c r="AO295" s="180">
        <v>0</v>
      </c>
      <c r="AP295" s="180">
        <v>0</v>
      </c>
      <c r="AQ295" s="180">
        <v>0</v>
      </c>
      <c r="AR295" s="180">
        <v>0</v>
      </c>
      <c r="AS295" s="180">
        <v>0</v>
      </c>
      <c r="AT295" s="180">
        <v>0</v>
      </c>
      <c r="AU295" s="180">
        <v>0</v>
      </c>
      <c r="AV295" s="180">
        <v>0</v>
      </c>
      <c r="AW295" s="180">
        <v>0</v>
      </c>
      <c r="AX295" s="180">
        <v>0</v>
      </c>
      <c r="AY295" s="90"/>
      <c r="AZ295" s="180">
        <v>0</v>
      </c>
      <c r="BA295" s="180">
        <v>0</v>
      </c>
      <c r="BB295" s="180">
        <v>0</v>
      </c>
      <c r="BC295" s="180">
        <v>0</v>
      </c>
      <c r="BD295" s="180">
        <v>0</v>
      </c>
      <c r="BE295" s="180">
        <v>0</v>
      </c>
      <c r="BF295" s="180">
        <v>0</v>
      </c>
      <c r="BG295" s="181"/>
      <c r="BH295" s="90"/>
      <c r="BI295" s="180">
        <v>0</v>
      </c>
      <c r="BJ295" s="180">
        <v>0</v>
      </c>
      <c r="BK295" s="180">
        <v>0</v>
      </c>
      <c r="BL295" s="90"/>
      <c r="BN295" s="90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78"/>
    </row>
    <row r="296" spans="2:84" ht="15" customHeight="1" x14ac:dyDescent="0.3">
      <c r="B296" s="90"/>
      <c r="C296" s="212">
        <v>283</v>
      </c>
      <c r="D296" s="212"/>
      <c r="E296" s="212"/>
      <c r="F296" s="245"/>
      <c r="G296" s="212"/>
      <c r="H296" s="212"/>
      <c r="I296" s="212"/>
      <c r="J296" s="249"/>
      <c r="K296" s="249"/>
      <c r="L296" s="251"/>
      <c r="M296" s="245"/>
      <c r="N296" s="217"/>
      <c r="O296" s="212"/>
      <c r="P296" s="247"/>
      <c r="Q296" s="218"/>
      <c r="R296" s="109"/>
      <c r="S296" s="156"/>
      <c r="T296" s="156"/>
      <c r="U296" s="156"/>
      <c r="V296" s="153">
        <f t="shared" si="8"/>
        <v>0</v>
      </c>
      <c r="W296" s="90"/>
      <c r="Y296" s="180">
        <v>0</v>
      </c>
      <c r="Z296" s="180">
        <v>0</v>
      </c>
      <c r="AA296" s="180">
        <v>0</v>
      </c>
      <c r="AB296" s="180">
        <v>0</v>
      </c>
      <c r="AC296" s="180">
        <v>0</v>
      </c>
      <c r="AD296" s="180">
        <v>0</v>
      </c>
      <c r="AE296" s="180">
        <v>0</v>
      </c>
      <c r="AF296" s="180">
        <v>0</v>
      </c>
      <c r="AG296" s="180">
        <v>0</v>
      </c>
      <c r="AH296" s="180">
        <v>0</v>
      </c>
      <c r="AI296" s="180">
        <v>0</v>
      </c>
      <c r="AJ296" s="180">
        <v>0</v>
      </c>
      <c r="AK296" s="180">
        <v>0</v>
      </c>
      <c r="AL296" s="180">
        <v>0</v>
      </c>
      <c r="AM296" s="180">
        <v>0</v>
      </c>
      <c r="AN296" s="180">
        <v>0</v>
      </c>
      <c r="AO296" s="180">
        <v>0</v>
      </c>
      <c r="AP296" s="180">
        <v>0</v>
      </c>
      <c r="AQ296" s="180">
        <v>0</v>
      </c>
      <c r="AR296" s="180">
        <v>0</v>
      </c>
      <c r="AS296" s="180">
        <v>0</v>
      </c>
      <c r="AT296" s="180">
        <v>0</v>
      </c>
      <c r="AU296" s="180">
        <v>0</v>
      </c>
      <c r="AV296" s="180">
        <v>0</v>
      </c>
      <c r="AW296" s="180">
        <v>0</v>
      </c>
      <c r="AX296" s="180">
        <v>0</v>
      </c>
      <c r="AY296" s="90"/>
      <c r="AZ296" s="180">
        <v>0</v>
      </c>
      <c r="BA296" s="180">
        <v>0</v>
      </c>
      <c r="BB296" s="180">
        <v>0</v>
      </c>
      <c r="BC296" s="180">
        <v>0</v>
      </c>
      <c r="BD296" s="180">
        <v>0</v>
      </c>
      <c r="BE296" s="180">
        <v>0</v>
      </c>
      <c r="BF296" s="180">
        <v>0</v>
      </c>
      <c r="BG296" s="181"/>
      <c r="BH296" s="90"/>
      <c r="BI296" s="180">
        <v>0</v>
      </c>
      <c r="BJ296" s="180">
        <v>0</v>
      </c>
      <c r="BK296" s="180">
        <v>0</v>
      </c>
      <c r="BL296" s="90"/>
      <c r="BN296" s="90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78"/>
    </row>
    <row r="297" spans="2:84" ht="15" customHeight="1" x14ac:dyDescent="0.3">
      <c r="B297" s="90"/>
      <c r="C297" s="212">
        <v>284</v>
      </c>
      <c r="D297" s="212"/>
      <c r="E297" s="212"/>
      <c r="F297" s="245"/>
      <c r="G297" s="212"/>
      <c r="H297" s="212"/>
      <c r="I297" s="212"/>
      <c r="J297" s="249"/>
      <c r="K297" s="249"/>
      <c r="L297" s="251"/>
      <c r="M297" s="245"/>
      <c r="N297" s="217"/>
      <c r="O297" s="212"/>
      <c r="P297" s="247"/>
      <c r="Q297" s="218"/>
      <c r="R297" s="109"/>
      <c r="S297" s="156"/>
      <c r="T297" s="156"/>
      <c r="U297" s="156"/>
      <c r="V297" s="153">
        <f t="shared" si="8"/>
        <v>0</v>
      </c>
      <c r="W297" s="90"/>
      <c r="Y297" s="180">
        <v>0</v>
      </c>
      <c r="Z297" s="180">
        <v>0</v>
      </c>
      <c r="AA297" s="180">
        <v>0</v>
      </c>
      <c r="AB297" s="180">
        <v>0</v>
      </c>
      <c r="AC297" s="180">
        <v>0</v>
      </c>
      <c r="AD297" s="180">
        <v>0</v>
      </c>
      <c r="AE297" s="180">
        <v>0</v>
      </c>
      <c r="AF297" s="180">
        <v>0</v>
      </c>
      <c r="AG297" s="180">
        <v>0</v>
      </c>
      <c r="AH297" s="180">
        <v>0</v>
      </c>
      <c r="AI297" s="180">
        <v>0</v>
      </c>
      <c r="AJ297" s="180">
        <v>0</v>
      </c>
      <c r="AK297" s="180">
        <v>0</v>
      </c>
      <c r="AL297" s="180">
        <v>0</v>
      </c>
      <c r="AM297" s="180">
        <v>0</v>
      </c>
      <c r="AN297" s="180">
        <v>0</v>
      </c>
      <c r="AO297" s="180">
        <v>0</v>
      </c>
      <c r="AP297" s="180">
        <v>0</v>
      </c>
      <c r="AQ297" s="180">
        <v>0</v>
      </c>
      <c r="AR297" s="180">
        <v>0</v>
      </c>
      <c r="AS297" s="180">
        <v>0</v>
      </c>
      <c r="AT297" s="180">
        <v>0</v>
      </c>
      <c r="AU297" s="180">
        <v>0</v>
      </c>
      <c r="AV297" s="180">
        <v>0</v>
      </c>
      <c r="AW297" s="180">
        <v>0</v>
      </c>
      <c r="AX297" s="180">
        <v>0</v>
      </c>
      <c r="AY297" s="90"/>
      <c r="AZ297" s="180">
        <v>0</v>
      </c>
      <c r="BA297" s="180">
        <v>0</v>
      </c>
      <c r="BB297" s="180">
        <v>0</v>
      </c>
      <c r="BC297" s="180">
        <v>0</v>
      </c>
      <c r="BD297" s="180">
        <v>0</v>
      </c>
      <c r="BE297" s="180">
        <v>0</v>
      </c>
      <c r="BF297" s="180">
        <v>0</v>
      </c>
      <c r="BG297" s="181"/>
      <c r="BH297" s="90"/>
      <c r="BI297" s="180">
        <v>0</v>
      </c>
      <c r="BJ297" s="180">
        <v>0</v>
      </c>
      <c r="BK297" s="180">
        <v>0</v>
      </c>
      <c r="BL297" s="90"/>
      <c r="BN297" s="90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78"/>
    </row>
    <row r="298" spans="2:84" ht="15" customHeight="1" x14ac:dyDescent="0.3">
      <c r="B298" s="90"/>
      <c r="C298" s="212">
        <v>285</v>
      </c>
      <c r="D298" s="212"/>
      <c r="E298" s="212"/>
      <c r="F298" s="245"/>
      <c r="G298" s="212"/>
      <c r="H298" s="212"/>
      <c r="I298" s="212"/>
      <c r="J298" s="249"/>
      <c r="K298" s="249"/>
      <c r="L298" s="251"/>
      <c r="M298" s="245"/>
      <c r="N298" s="217"/>
      <c r="O298" s="212"/>
      <c r="P298" s="247"/>
      <c r="Q298" s="218"/>
      <c r="R298" s="109"/>
      <c r="S298" s="156"/>
      <c r="T298" s="156"/>
      <c r="U298" s="156"/>
      <c r="V298" s="153">
        <f t="shared" si="8"/>
        <v>0</v>
      </c>
      <c r="W298" s="90"/>
      <c r="Y298" s="180">
        <v>0</v>
      </c>
      <c r="Z298" s="180">
        <v>0</v>
      </c>
      <c r="AA298" s="180">
        <v>0</v>
      </c>
      <c r="AB298" s="180">
        <v>0</v>
      </c>
      <c r="AC298" s="180">
        <v>0</v>
      </c>
      <c r="AD298" s="180">
        <v>0</v>
      </c>
      <c r="AE298" s="180">
        <v>0</v>
      </c>
      <c r="AF298" s="180">
        <v>0</v>
      </c>
      <c r="AG298" s="180">
        <v>0</v>
      </c>
      <c r="AH298" s="180">
        <v>0</v>
      </c>
      <c r="AI298" s="180">
        <v>0</v>
      </c>
      <c r="AJ298" s="180">
        <v>0</v>
      </c>
      <c r="AK298" s="180">
        <v>0</v>
      </c>
      <c r="AL298" s="180">
        <v>0</v>
      </c>
      <c r="AM298" s="180">
        <v>0</v>
      </c>
      <c r="AN298" s="180">
        <v>0</v>
      </c>
      <c r="AO298" s="180">
        <v>0</v>
      </c>
      <c r="AP298" s="180">
        <v>0</v>
      </c>
      <c r="AQ298" s="180">
        <v>0</v>
      </c>
      <c r="AR298" s="180">
        <v>0</v>
      </c>
      <c r="AS298" s="180">
        <v>0</v>
      </c>
      <c r="AT298" s="180">
        <v>0</v>
      </c>
      <c r="AU298" s="180">
        <v>0</v>
      </c>
      <c r="AV298" s="180">
        <v>0</v>
      </c>
      <c r="AW298" s="180">
        <v>0</v>
      </c>
      <c r="AX298" s="180">
        <v>0</v>
      </c>
      <c r="AY298" s="90"/>
      <c r="AZ298" s="180">
        <v>0</v>
      </c>
      <c r="BA298" s="180">
        <v>0</v>
      </c>
      <c r="BB298" s="180">
        <v>0</v>
      </c>
      <c r="BC298" s="180">
        <v>0</v>
      </c>
      <c r="BD298" s="180">
        <v>0</v>
      </c>
      <c r="BE298" s="180">
        <v>0</v>
      </c>
      <c r="BF298" s="180">
        <v>0</v>
      </c>
      <c r="BG298" s="181"/>
      <c r="BH298" s="90"/>
      <c r="BI298" s="180">
        <v>0</v>
      </c>
      <c r="BJ298" s="180">
        <v>0</v>
      </c>
      <c r="BK298" s="180">
        <v>0</v>
      </c>
      <c r="BL298" s="90"/>
      <c r="BN298" s="90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78"/>
    </row>
    <row r="299" spans="2:84" ht="15" customHeight="1" x14ac:dyDescent="0.3">
      <c r="B299" s="90"/>
      <c r="C299" s="212">
        <v>286</v>
      </c>
      <c r="D299" s="212"/>
      <c r="E299" s="212"/>
      <c r="F299" s="245"/>
      <c r="G299" s="212"/>
      <c r="H299" s="212"/>
      <c r="I299" s="212"/>
      <c r="J299" s="249"/>
      <c r="K299" s="249"/>
      <c r="L299" s="251"/>
      <c r="M299" s="245"/>
      <c r="N299" s="217"/>
      <c r="O299" s="212"/>
      <c r="P299" s="247"/>
      <c r="Q299" s="218"/>
      <c r="R299" s="109"/>
      <c r="S299" s="156"/>
      <c r="T299" s="156"/>
      <c r="U299" s="156"/>
      <c r="V299" s="153">
        <f t="shared" si="8"/>
        <v>0</v>
      </c>
      <c r="W299" s="90"/>
      <c r="Y299" s="180">
        <v>0</v>
      </c>
      <c r="Z299" s="180">
        <v>0</v>
      </c>
      <c r="AA299" s="180">
        <v>0</v>
      </c>
      <c r="AB299" s="180">
        <v>0</v>
      </c>
      <c r="AC299" s="180">
        <v>0</v>
      </c>
      <c r="AD299" s="180">
        <v>0</v>
      </c>
      <c r="AE299" s="180">
        <v>0</v>
      </c>
      <c r="AF299" s="180">
        <v>0</v>
      </c>
      <c r="AG299" s="180">
        <v>0</v>
      </c>
      <c r="AH299" s="180">
        <v>0</v>
      </c>
      <c r="AI299" s="180">
        <v>0</v>
      </c>
      <c r="AJ299" s="180">
        <v>0</v>
      </c>
      <c r="AK299" s="180">
        <v>0</v>
      </c>
      <c r="AL299" s="180">
        <v>0</v>
      </c>
      <c r="AM299" s="180">
        <v>0</v>
      </c>
      <c r="AN299" s="180">
        <v>0</v>
      </c>
      <c r="AO299" s="180">
        <v>0</v>
      </c>
      <c r="AP299" s="180">
        <v>0</v>
      </c>
      <c r="AQ299" s="180">
        <v>0</v>
      </c>
      <c r="AR299" s="180">
        <v>0</v>
      </c>
      <c r="AS299" s="180">
        <v>0</v>
      </c>
      <c r="AT299" s="180">
        <v>0</v>
      </c>
      <c r="AU299" s="180">
        <v>0</v>
      </c>
      <c r="AV299" s="180">
        <v>0</v>
      </c>
      <c r="AW299" s="180">
        <v>0</v>
      </c>
      <c r="AX299" s="180">
        <v>0</v>
      </c>
      <c r="AY299" s="90"/>
      <c r="AZ299" s="180">
        <v>0</v>
      </c>
      <c r="BA299" s="180">
        <v>0</v>
      </c>
      <c r="BB299" s="180">
        <v>0</v>
      </c>
      <c r="BC299" s="180">
        <v>0</v>
      </c>
      <c r="BD299" s="180">
        <v>0</v>
      </c>
      <c r="BE299" s="180">
        <v>0</v>
      </c>
      <c r="BF299" s="180">
        <v>0</v>
      </c>
      <c r="BG299" s="181"/>
      <c r="BH299" s="90"/>
      <c r="BI299" s="180">
        <v>0</v>
      </c>
      <c r="BJ299" s="180">
        <v>0</v>
      </c>
      <c r="BK299" s="180">
        <v>0</v>
      </c>
      <c r="BL299" s="90"/>
      <c r="BN299" s="90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78"/>
    </row>
    <row r="300" spans="2:84" ht="15" customHeight="1" x14ac:dyDescent="0.3">
      <c r="B300" s="90"/>
      <c r="C300" s="212">
        <v>287</v>
      </c>
      <c r="D300" s="212"/>
      <c r="E300" s="212"/>
      <c r="F300" s="245"/>
      <c r="G300" s="212"/>
      <c r="H300" s="212"/>
      <c r="I300" s="212"/>
      <c r="J300" s="249"/>
      <c r="K300" s="249"/>
      <c r="L300" s="251"/>
      <c r="M300" s="245"/>
      <c r="N300" s="217"/>
      <c r="O300" s="212"/>
      <c r="P300" s="247"/>
      <c r="Q300" s="218"/>
      <c r="R300" s="109"/>
      <c r="S300" s="156"/>
      <c r="T300" s="156"/>
      <c r="U300" s="156"/>
      <c r="V300" s="153">
        <f t="shared" si="8"/>
        <v>0</v>
      </c>
      <c r="W300" s="90"/>
      <c r="Y300" s="180">
        <v>0</v>
      </c>
      <c r="Z300" s="180">
        <v>0</v>
      </c>
      <c r="AA300" s="180">
        <v>0</v>
      </c>
      <c r="AB300" s="180">
        <v>0</v>
      </c>
      <c r="AC300" s="180">
        <v>0</v>
      </c>
      <c r="AD300" s="180">
        <v>0</v>
      </c>
      <c r="AE300" s="180">
        <v>0</v>
      </c>
      <c r="AF300" s="180">
        <v>0</v>
      </c>
      <c r="AG300" s="180">
        <v>0</v>
      </c>
      <c r="AH300" s="180">
        <v>0</v>
      </c>
      <c r="AI300" s="180">
        <v>0</v>
      </c>
      <c r="AJ300" s="180">
        <v>0</v>
      </c>
      <c r="AK300" s="180">
        <v>0</v>
      </c>
      <c r="AL300" s="180">
        <v>0</v>
      </c>
      <c r="AM300" s="180">
        <v>0</v>
      </c>
      <c r="AN300" s="180">
        <v>0</v>
      </c>
      <c r="AO300" s="180">
        <v>0</v>
      </c>
      <c r="AP300" s="180">
        <v>0</v>
      </c>
      <c r="AQ300" s="180">
        <v>0</v>
      </c>
      <c r="AR300" s="180">
        <v>0</v>
      </c>
      <c r="AS300" s="180">
        <v>0</v>
      </c>
      <c r="AT300" s="180">
        <v>0</v>
      </c>
      <c r="AU300" s="180">
        <v>0</v>
      </c>
      <c r="AV300" s="180">
        <v>0</v>
      </c>
      <c r="AW300" s="180">
        <v>0</v>
      </c>
      <c r="AX300" s="180">
        <v>0</v>
      </c>
      <c r="AY300" s="90"/>
      <c r="AZ300" s="180">
        <v>0</v>
      </c>
      <c r="BA300" s="180">
        <v>0</v>
      </c>
      <c r="BB300" s="180">
        <v>0</v>
      </c>
      <c r="BC300" s="180">
        <v>0</v>
      </c>
      <c r="BD300" s="180">
        <v>0</v>
      </c>
      <c r="BE300" s="180">
        <v>0</v>
      </c>
      <c r="BF300" s="180">
        <v>0</v>
      </c>
      <c r="BG300" s="181"/>
      <c r="BH300" s="90"/>
      <c r="BI300" s="180">
        <v>0</v>
      </c>
      <c r="BJ300" s="180">
        <v>0</v>
      </c>
      <c r="BK300" s="180">
        <v>0</v>
      </c>
      <c r="BL300" s="90"/>
      <c r="BN300" s="90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78"/>
    </row>
    <row r="301" spans="2:84" ht="15" customHeight="1" x14ac:dyDescent="0.3">
      <c r="B301" s="90"/>
      <c r="C301" s="212">
        <v>288</v>
      </c>
      <c r="D301" s="212"/>
      <c r="E301" s="212"/>
      <c r="F301" s="245"/>
      <c r="G301" s="212"/>
      <c r="H301" s="212"/>
      <c r="I301" s="212"/>
      <c r="J301" s="249"/>
      <c r="K301" s="249"/>
      <c r="L301" s="251"/>
      <c r="M301" s="245"/>
      <c r="N301" s="217"/>
      <c r="O301" s="212"/>
      <c r="P301" s="247"/>
      <c r="Q301" s="218"/>
      <c r="R301" s="109"/>
      <c r="S301" s="156"/>
      <c r="T301" s="156"/>
      <c r="U301" s="156"/>
      <c r="V301" s="153">
        <f t="shared" si="8"/>
        <v>0</v>
      </c>
      <c r="W301" s="90"/>
      <c r="Y301" s="180">
        <v>0</v>
      </c>
      <c r="Z301" s="180">
        <v>0</v>
      </c>
      <c r="AA301" s="180">
        <v>0</v>
      </c>
      <c r="AB301" s="180">
        <v>0</v>
      </c>
      <c r="AC301" s="180">
        <v>0</v>
      </c>
      <c r="AD301" s="180">
        <v>0</v>
      </c>
      <c r="AE301" s="180">
        <v>0</v>
      </c>
      <c r="AF301" s="180">
        <v>0</v>
      </c>
      <c r="AG301" s="180">
        <v>0</v>
      </c>
      <c r="AH301" s="180">
        <v>0</v>
      </c>
      <c r="AI301" s="180">
        <v>0</v>
      </c>
      <c r="AJ301" s="180">
        <v>0</v>
      </c>
      <c r="AK301" s="180">
        <v>0</v>
      </c>
      <c r="AL301" s="180">
        <v>0</v>
      </c>
      <c r="AM301" s="180">
        <v>0</v>
      </c>
      <c r="AN301" s="180">
        <v>0</v>
      </c>
      <c r="AO301" s="180">
        <v>0</v>
      </c>
      <c r="AP301" s="180">
        <v>0</v>
      </c>
      <c r="AQ301" s="180">
        <v>0</v>
      </c>
      <c r="AR301" s="180">
        <v>0</v>
      </c>
      <c r="AS301" s="180">
        <v>0</v>
      </c>
      <c r="AT301" s="180">
        <v>0</v>
      </c>
      <c r="AU301" s="180">
        <v>0</v>
      </c>
      <c r="AV301" s="180">
        <v>0</v>
      </c>
      <c r="AW301" s="180">
        <v>0</v>
      </c>
      <c r="AX301" s="180">
        <v>0</v>
      </c>
      <c r="AY301" s="90"/>
      <c r="AZ301" s="180">
        <v>0</v>
      </c>
      <c r="BA301" s="180">
        <v>0</v>
      </c>
      <c r="BB301" s="180">
        <v>0</v>
      </c>
      <c r="BC301" s="180">
        <v>0</v>
      </c>
      <c r="BD301" s="180">
        <v>0</v>
      </c>
      <c r="BE301" s="180">
        <v>0</v>
      </c>
      <c r="BF301" s="180">
        <v>0</v>
      </c>
      <c r="BG301" s="181"/>
      <c r="BH301" s="90"/>
      <c r="BI301" s="180">
        <v>0</v>
      </c>
      <c r="BJ301" s="180">
        <v>0</v>
      </c>
      <c r="BK301" s="180">
        <v>0</v>
      </c>
      <c r="BL301" s="90"/>
      <c r="BN301" s="90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78"/>
    </row>
    <row r="302" spans="2:84" ht="15" customHeight="1" x14ac:dyDescent="0.3">
      <c r="B302" s="90"/>
      <c r="C302" s="212">
        <v>289</v>
      </c>
      <c r="D302" s="212"/>
      <c r="E302" s="212"/>
      <c r="F302" s="245"/>
      <c r="G302" s="212"/>
      <c r="H302" s="212"/>
      <c r="I302" s="212"/>
      <c r="J302" s="249"/>
      <c r="K302" s="249"/>
      <c r="L302" s="251"/>
      <c r="M302" s="245"/>
      <c r="N302" s="217"/>
      <c r="O302" s="212"/>
      <c r="P302" s="247"/>
      <c r="Q302" s="218"/>
      <c r="R302" s="109"/>
      <c r="S302" s="156"/>
      <c r="T302" s="156"/>
      <c r="U302" s="156"/>
      <c r="V302" s="153">
        <f t="shared" si="8"/>
        <v>0</v>
      </c>
      <c r="W302" s="90"/>
      <c r="Y302" s="180">
        <v>0</v>
      </c>
      <c r="Z302" s="180">
        <v>0</v>
      </c>
      <c r="AA302" s="180">
        <v>0</v>
      </c>
      <c r="AB302" s="180">
        <v>0</v>
      </c>
      <c r="AC302" s="180">
        <v>0</v>
      </c>
      <c r="AD302" s="180">
        <v>0</v>
      </c>
      <c r="AE302" s="180">
        <v>0</v>
      </c>
      <c r="AF302" s="180">
        <v>0</v>
      </c>
      <c r="AG302" s="180">
        <v>0</v>
      </c>
      <c r="AH302" s="180">
        <v>0</v>
      </c>
      <c r="AI302" s="180">
        <v>0</v>
      </c>
      <c r="AJ302" s="180">
        <v>0</v>
      </c>
      <c r="AK302" s="180">
        <v>0</v>
      </c>
      <c r="AL302" s="180">
        <v>0</v>
      </c>
      <c r="AM302" s="180">
        <v>0</v>
      </c>
      <c r="AN302" s="180">
        <v>0</v>
      </c>
      <c r="AO302" s="180">
        <v>0</v>
      </c>
      <c r="AP302" s="180">
        <v>0</v>
      </c>
      <c r="AQ302" s="180">
        <v>0</v>
      </c>
      <c r="AR302" s="180">
        <v>0</v>
      </c>
      <c r="AS302" s="180">
        <v>0</v>
      </c>
      <c r="AT302" s="180">
        <v>0</v>
      </c>
      <c r="AU302" s="180">
        <v>0</v>
      </c>
      <c r="AV302" s="180">
        <v>0</v>
      </c>
      <c r="AW302" s="180">
        <v>0</v>
      </c>
      <c r="AX302" s="180">
        <v>0</v>
      </c>
      <c r="AY302" s="90"/>
      <c r="AZ302" s="180">
        <v>0</v>
      </c>
      <c r="BA302" s="180">
        <v>0</v>
      </c>
      <c r="BB302" s="180">
        <v>0</v>
      </c>
      <c r="BC302" s="180">
        <v>0</v>
      </c>
      <c r="BD302" s="180">
        <v>0</v>
      </c>
      <c r="BE302" s="180">
        <v>0</v>
      </c>
      <c r="BF302" s="180">
        <v>0</v>
      </c>
      <c r="BG302" s="181"/>
      <c r="BH302" s="90"/>
      <c r="BI302" s="180">
        <v>0</v>
      </c>
      <c r="BJ302" s="180">
        <v>0</v>
      </c>
      <c r="BK302" s="180">
        <v>0</v>
      </c>
      <c r="BL302" s="90"/>
      <c r="BN302" s="90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78"/>
    </row>
    <row r="303" spans="2:84" ht="15" customHeight="1" x14ac:dyDescent="0.3">
      <c r="B303" s="90"/>
      <c r="C303" s="212">
        <v>290</v>
      </c>
      <c r="D303" s="212"/>
      <c r="E303" s="212"/>
      <c r="F303" s="245"/>
      <c r="G303" s="212"/>
      <c r="H303" s="212"/>
      <c r="I303" s="212"/>
      <c r="J303" s="249"/>
      <c r="K303" s="249"/>
      <c r="L303" s="251"/>
      <c r="M303" s="245"/>
      <c r="N303" s="217"/>
      <c r="O303" s="212"/>
      <c r="P303" s="247"/>
      <c r="Q303" s="218"/>
      <c r="R303" s="109"/>
      <c r="S303" s="156"/>
      <c r="T303" s="156"/>
      <c r="U303" s="156"/>
      <c r="V303" s="153">
        <f t="shared" si="8"/>
        <v>0</v>
      </c>
      <c r="W303" s="90"/>
      <c r="Y303" s="180">
        <v>0</v>
      </c>
      <c r="Z303" s="180">
        <v>0</v>
      </c>
      <c r="AA303" s="180">
        <v>0</v>
      </c>
      <c r="AB303" s="180">
        <v>0</v>
      </c>
      <c r="AC303" s="180">
        <v>0</v>
      </c>
      <c r="AD303" s="180">
        <v>0</v>
      </c>
      <c r="AE303" s="180">
        <v>0</v>
      </c>
      <c r="AF303" s="180">
        <v>0</v>
      </c>
      <c r="AG303" s="180">
        <v>0</v>
      </c>
      <c r="AH303" s="180">
        <v>0</v>
      </c>
      <c r="AI303" s="180">
        <v>0</v>
      </c>
      <c r="AJ303" s="180">
        <v>0</v>
      </c>
      <c r="AK303" s="180">
        <v>0</v>
      </c>
      <c r="AL303" s="180">
        <v>0</v>
      </c>
      <c r="AM303" s="180">
        <v>0</v>
      </c>
      <c r="AN303" s="180">
        <v>0</v>
      </c>
      <c r="AO303" s="180">
        <v>0</v>
      </c>
      <c r="AP303" s="180">
        <v>0</v>
      </c>
      <c r="AQ303" s="180">
        <v>0</v>
      </c>
      <c r="AR303" s="180">
        <v>0</v>
      </c>
      <c r="AS303" s="180">
        <v>0</v>
      </c>
      <c r="AT303" s="180">
        <v>0</v>
      </c>
      <c r="AU303" s="180">
        <v>0</v>
      </c>
      <c r="AV303" s="180">
        <v>0</v>
      </c>
      <c r="AW303" s="180">
        <v>0</v>
      </c>
      <c r="AX303" s="180">
        <v>0</v>
      </c>
      <c r="AY303" s="90"/>
      <c r="AZ303" s="180">
        <v>0</v>
      </c>
      <c r="BA303" s="180">
        <v>0</v>
      </c>
      <c r="BB303" s="180">
        <v>0</v>
      </c>
      <c r="BC303" s="180">
        <v>0</v>
      </c>
      <c r="BD303" s="180">
        <v>0</v>
      </c>
      <c r="BE303" s="180">
        <v>0</v>
      </c>
      <c r="BF303" s="180">
        <v>0</v>
      </c>
      <c r="BG303" s="181"/>
      <c r="BH303" s="90"/>
      <c r="BI303" s="180">
        <v>0</v>
      </c>
      <c r="BJ303" s="180">
        <v>0</v>
      </c>
      <c r="BK303" s="180">
        <v>0</v>
      </c>
      <c r="BL303" s="90"/>
      <c r="BN303" s="90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78"/>
    </row>
    <row r="304" spans="2:84" ht="15" customHeight="1" x14ac:dyDescent="0.3">
      <c r="B304" s="90"/>
      <c r="C304" s="212">
        <v>291</v>
      </c>
      <c r="D304" s="212"/>
      <c r="E304" s="212"/>
      <c r="F304" s="245"/>
      <c r="G304" s="212"/>
      <c r="H304" s="212"/>
      <c r="I304" s="212"/>
      <c r="J304" s="249"/>
      <c r="K304" s="249"/>
      <c r="L304" s="251"/>
      <c r="M304" s="245"/>
      <c r="N304" s="217"/>
      <c r="O304" s="212"/>
      <c r="P304" s="247"/>
      <c r="Q304" s="218"/>
      <c r="R304" s="109"/>
      <c r="S304" s="156"/>
      <c r="T304" s="156"/>
      <c r="U304" s="156"/>
      <c r="V304" s="153">
        <f t="shared" si="8"/>
        <v>0</v>
      </c>
      <c r="W304" s="90"/>
      <c r="Y304" s="180">
        <v>0</v>
      </c>
      <c r="Z304" s="180">
        <v>0</v>
      </c>
      <c r="AA304" s="180">
        <v>0</v>
      </c>
      <c r="AB304" s="180">
        <v>0</v>
      </c>
      <c r="AC304" s="180">
        <v>0</v>
      </c>
      <c r="AD304" s="180">
        <v>0</v>
      </c>
      <c r="AE304" s="180">
        <v>0</v>
      </c>
      <c r="AF304" s="180">
        <v>0</v>
      </c>
      <c r="AG304" s="180">
        <v>0</v>
      </c>
      <c r="AH304" s="180">
        <v>0</v>
      </c>
      <c r="AI304" s="180">
        <v>0</v>
      </c>
      <c r="AJ304" s="180">
        <v>0</v>
      </c>
      <c r="AK304" s="180">
        <v>0</v>
      </c>
      <c r="AL304" s="180">
        <v>0</v>
      </c>
      <c r="AM304" s="180">
        <v>0</v>
      </c>
      <c r="AN304" s="180">
        <v>0</v>
      </c>
      <c r="AO304" s="180">
        <v>0</v>
      </c>
      <c r="AP304" s="180">
        <v>0</v>
      </c>
      <c r="AQ304" s="180">
        <v>0</v>
      </c>
      <c r="AR304" s="180">
        <v>0</v>
      </c>
      <c r="AS304" s="180">
        <v>0</v>
      </c>
      <c r="AT304" s="180">
        <v>0</v>
      </c>
      <c r="AU304" s="180">
        <v>0</v>
      </c>
      <c r="AV304" s="180">
        <v>0</v>
      </c>
      <c r="AW304" s="180">
        <v>0</v>
      </c>
      <c r="AX304" s="180">
        <v>0</v>
      </c>
      <c r="AY304" s="90"/>
      <c r="AZ304" s="180">
        <v>0</v>
      </c>
      <c r="BA304" s="180">
        <v>0</v>
      </c>
      <c r="BB304" s="180">
        <v>0</v>
      </c>
      <c r="BC304" s="180">
        <v>0</v>
      </c>
      <c r="BD304" s="180">
        <v>0</v>
      </c>
      <c r="BE304" s="180">
        <v>0</v>
      </c>
      <c r="BF304" s="180">
        <v>0</v>
      </c>
      <c r="BG304" s="181"/>
      <c r="BH304" s="90"/>
      <c r="BI304" s="180">
        <v>0</v>
      </c>
      <c r="BJ304" s="180">
        <v>0</v>
      </c>
      <c r="BK304" s="180">
        <v>0</v>
      </c>
      <c r="BL304" s="90"/>
      <c r="BN304" s="90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78"/>
    </row>
    <row r="305" spans="2:84" ht="15" customHeight="1" x14ac:dyDescent="0.3">
      <c r="B305" s="90"/>
      <c r="C305" s="212">
        <v>292</v>
      </c>
      <c r="D305" s="212"/>
      <c r="E305" s="212"/>
      <c r="F305" s="245"/>
      <c r="G305" s="212"/>
      <c r="H305" s="212"/>
      <c r="I305" s="212"/>
      <c r="J305" s="249"/>
      <c r="K305" s="249"/>
      <c r="L305" s="251"/>
      <c r="M305" s="245"/>
      <c r="N305" s="217"/>
      <c r="O305" s="212"/>
      <c r="P305" s="218"/>
      <c r="Q305" s="218"/>
      <c r="R305" s="109"/>
      <c r="S305" s="156"/>
      <c r="T305" s="156"/>
      <c r="U305" s="156"/>
      <c r="V305" s="153">
        <f t="shared" si="8"/>
        <v>0</v>
      </c>
      <c r="W305" s="90"/>
      <c r="Y305" s="180">
        <v>0</v>
      </c>
      <c r="Z305" s="180">
        <v>0</v>
      </c>
      <c r="AA305" s="180">
        <v>0</v>
      </c>
      <c r="AB305" s="180">
        <v>0</v>
      </c>
      <c r="AC305" s="180">
        <v>0</v>
      </c>
      <c r="AD305" s="180">
        <v>0</v>
      </c>
      <c r="AE305" s="180">
        <v>0</v>
      </c>
      <c r="AF305" s="180">
        <v>0</v>
      </c>
      <c r="AG305" s="180">
        <v>0</v>
      </c>
      <c r="AH305" s="180">
        <v>0</v>
      </c>
      <c r="AI305" s="180">
        <v>0</v>
      </c>
      <c r="AJ305" s="180">
        <v>0</v>
      </c>
      <c r="AK305" s="180">
        <v>0</v>
      </c>
      <c r="AL305" s="180">
        <v>0</v>
      </c>
      <c r="AM305" s="180">
        <v>0</v>
      </c>
      <c r="AN305" s="180">
        <v>0</v>
      </c>
      <c r="AO305" s="180">
        <v>0</v>
      </c>
      <c r="AP305" s="180">
        <v>0</v>
      </c>
      <c r="AQ305" s="180">
        <v>0</v>
      </c>
      <c r="AR305" s="180">
        <v>0</v>
      </c>
      <c r="AS305" s="180">
        <v>0</v>
      </c>
      <c r="AT305" s="180">
        <v>0</v>
      </c>
      <c r="AU305" s="180">
        <v>0</v>
      </c>
      <c r="AV305" s="180">
        <v>0</v>
      </c>
      <c r="AW305" s="180">
        <v>0</v>
      </c>
      <c r="AX305" s="180">
        <v>0</v>
      </c>
      <c r="AY305" s="90"/>
      <c r="AZ305" s="180">
        <v>0</v>
      </c>
      <c r="BA305" s="180">
        <v>0</v>
      </c>
      <c r="BB305" s="180">
        <v>0</v>
      </c>
      <c r="BC305" s="180">
        <v>0</v>
      </c>
      <c r="BD305" s="180">
        <v>0</v>
      </c>
      <c r="BE305" s="180">
        <v>0</v>
      </c>
      <c r="BF305" s="180">
        <v>0</v>
      </c>
      <c r="BG305" s="181"/>
      <c r="BH305" s="90"/>
      <c r="BI305" s="180">
        <v>0</v>
      </c>
      <c r="BJ305" s="180">
        <v>0</v>
      </c>
      <c r="BK305" s="180">
        <v>0</v>
      </c>
      <c r="BL305" s="90"/>
      <c r="BN305" s="90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78"/>
    </row>
    <row r="306" spans="2:84" ht="15" customHeight="1" x14ac:dyDescent="0.3">
      <c r="B306" s="90"/>
      <c r="C306" s="212">
        <v>293</v>
      </c>
      <c r="D306" s="212"/>
      <c r="E306" s="212"/>
      <c r="F306" s="245"/>
      <c r="G306" s="212"/>
      <c r="H306" s="212"/>
      <c r="I306" s="212"/>
      <c r="J306" s="249"/>
      <c r="K306" s="249"/>
      <c r="L306" s="251"/>
      <c r="M306" s="245"/>
      <c r="N306" s="217"/>
      <c r="O306" s="212"/>
      <c r="P306" s="247"/>
      <c r="Q306" s="218"/>
      <c r="R306" s="109"/>
      <c r="S306" s="156"/>
      <c r="T306" s="156"/>
      <c r="U306" s="156"/>
      <c r="V306" s="153">
        <f t="shared" si="8"/>
        <v>0</v>
      </c>
      <c r="W306" s="90"/>
      <c r="Y306" s="180">
        <v>0</v>
      </c>
      <c r="Z306" s="180">
        <v>0</v>
      </c>
      <c r="AA306" s="180">
        <v>0</v>
      </c>
      <c r="AB306" s="180">
        <v>0</v>
      </c>
      <c r="AC306" s="180">
        <v>0</v>
      </c>
      <c r="AD306" s="180">
        <v>0</v>
      </c>
      <c r="AE306" s="180">
        <v>0</v>
      </c>
      <c r="AF306" s="180">
        <v>0</v>
      </c>
      <c r="AG306" s="180">
        <v>0</v>
      </c>
      <c r="AH306" s="180">
        <v>0</v>
      </c>
      <c r="AI306" s="180">
        <v>0</v>
      </c>
      <c r="AJ306" s="180">
        <v>0</v>
      </c>
      <c r="AK306" s="180">
        <v>0</v>
      </c>
      <c r="AL306" s="180">
        <v>0</v>
      </c>
      <c r="AM306" s="180">
        <v>0</v>
      </c>
      <c r="AN306" s="180">
        <v>0</v>
      </c>
      <c r="AO306" s="180">
        <v>0</v>
      </c>
      <c r="AP306" s="180">
        <v>0</v>
      </c>
      <c r="AQ306" s="180">
        <v>0</v>
      </c>
      <c r="AR306" s="180">
        <v>0</v>
      </c>
      <c r="AS306" s="180">
        <v>0</v>
      </c>
      <c r="AT306" s="180">
        <v>0</v>
      </c>
      <c r="AU306" s="180">
        <v>0</v>
      </c>
      <c r="AV306" s="180">
        <v>0</v>
      </c>
      <c r="AW306" s="180">
        <v>0</v>
      </c>
      <c r="AX306" s="180">
        <v>0</v>
      </c>
      <c r="AY306" s="90"/>
      <c r="AZ306" s="180">
        <v>0</v>
      </c>
      <c r="BA306" s="180">
        <v>0</v>
      </c>
      <c r="BB306" s="180">
        <v>0</v>
      </c>
      <c r="BC306" s="180">
        <v>0</v>
      </c>
      <c r="BD306" s="180">
        <v>0</v>
      </c>
      <c r="BE306" s="180">
        <v>0</v>
      </c>
      <c r="BF306" s="180">
        <v>0</v>
      </c>
      <c r="BG306" s="181"/>
      <c r="BH306" s="90"/>
      <c r="BI306" s="180">
        <v>0</v>
      </c>
      <c r="BJ306" s="180">
        <v>0</v>
      </c>
      <c r="BK306" s="180">
        <v>0</v>
      </c>
      <c r="BL306" s="90"/>
      <c r="BN306" s="90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78"/>
    </row>
    <row r="307" spans="2:84" ht="15" customHeight="1" x14ac:dyDescent="0.3">
      <c r="B307" s="90"/>
      <c r="C307" s="212">
        <v>294</v>
      </c>
      <c r="D307" s="212"/>
      <c r="E307" s="212"/>
      <c r="F307" s="245"/>
      <c r="G307" s="212"/>
      <c r="H307" s="212"/>
      <c r="I307" s="212"/>
      <c r="J307" s="249"/>
      <c r="K307" s="249"/>
      <c r="L307" s="251"/>
      <c r="M307" s="245"/>
      <c r="N307" s="217"/>
      <c r="O307" s="212"/>
      <c r="P307" s="247"/>
      <c r="Q307" s="218"/>
      <c r="R307" s="109"/>
      <c r="S307" s="156"/>
      <c r="T307" s="156"/>
      <c r="U307" s="156"/>
      <c r="V307" s="153">
        <f t="shared" si="8"/>
        <v>0</v>
      </c>
      <c r="W307" s="90"/>
      <c r="Y307" s="180">
        <v>0</v>
      </c>
      <c r="Z307" s="180">
        <v>0</v>
      </c>
      <c r="AA307" s="180">
        <v>0</v>
      </c>
      <c r="AB307" s="180">
        <v>0</v>
      </c>
      <c r="AC307" s="180">
        <v>0</v>
      </c>
      <c r="AD307" s="180">
        <v>0</v>
      </c>
      <c r="AE307" s="180">
        <v>0</v>
      </c>
      <c r="AF307" s="180">
        <v>0</v>
      </c>
      <c r="AG307" s="180">
        <v>0</v>
      </c>
      <c r="AH307" s="180">
        <v>0</v>
      </c>
      <c r="AI307" s="180">
        <v>0</v>
      </c>
      <c r="AJ307" s="180">
        <v>0</v>
      </c>
      <c r="AK307" s="180">
        <v>0</v>
      </c>
      <c r="AL307" s="180">
        <v>0</v>
      </c>
      <c r="AM307" s="180">
        <v>0</v>
      </c>
      <c r="AN307" s="180">
        <v>0</v>
      </c>
      <c r="AO307" s="180">
        <v>0</v>
      </c>
      <c r="AP307" s="180">
        <v>0</v>
      </c>
      <c r="AQ307" s="180">
        <v>0</v>
      </c>
      <c r="AR307" s="180">
        <v>0</v>
      </c>
      <c r="AS307" s="180">
        <v>0</v>
      </c>
      <c r="AT307" s="180">
        <v>0</v>
      </c>
      <c r="AU307" s="180">
        <v>0</v>
      </c>
      <c r="AV307" s="180">
        <v>0</v>
      </c>
      <c r="AW307" s="180">
        <v>0</v>
      </c>
      <c r="AX307" s="180">
        <v>0</v>
      </c>
      <c r="AY307" s="90"/>
      <c r="AZ307" s="180">
        <v>0</v>
      </c>
      <c r="BA307" s="180">
        <v>0</v>
      </c>
      <c r="BB307" s="180">
        <v>0</v>
      </c>
      <c r="BC307" s="180">
        <v>0</v>
      </c>
      <c r="BD307" s="180">
        <v>0</v>
      </c>
      <c r="BE307" s="180">
        <v>0</v>
      </c>
      <c r="BF307" s="180">
        <v>0</v>
      </c>
      <c r="BG307" s="181"/>
      <c r="BH307" s="90"/>
      <c r="BI307" s="180">
        <v>0</v>
      </c>
      <c r="BJ307" s="180">
        <v>0</v>
      </c>
      <c r="BK307" s="180">
        <v>0</v>
      </c>
      <c r="BL307" s="90"/>
      <c r="BN307" s="90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78"/>
    </row>
    <row r="308" spans="2:84" ht="15" customHeight="1" x14ac:dyDescent="0.3">
      <c r="B308" s="90"/>
      <c r="C308" s="212">
        <v>295</v>
      </c>
      <c r="D308" s="212"/>
      <c r="E308" s="212"/>
      <c r="F308" s="245"/>
      <c r="G308" s="212"/>
      <c r="H308" s="212"/>
      <c r="I308" s="212"/>
      <c r="J308" s="249"/>
      <c r="K308" s="249"/>
      <c r="L308" s="251"/>
      <c r="M308" s="245"/>
      <c r="N308" s="217"/>
      <c r="O308" s="212"/>
      <c r="P308" s="247"/>
      <c r="Q308" s="218"/>
      <c r="R308" s="109"/>
      <c r="S308" s="156"/>
      <c r="T308" s="156"/>
      <c r="U308" s="156"/>
      <c r="V308" s="153">
        <f t="shared" si="8"/>
        <v>0</v>
      </c>
      <c r="W308" s="90"/>
      <c r="Y308" s="180">
        <v>0</v>
      </c>
      <c r="Z308" s="180">
        <v>0</v>
      </c>
      <c r="AA308" s="180">
        <v>0</v>
      </c>
      <c r="AB308" s="180">
        <v>0</v>
      </c>
      <c r="AC308" s="180">
        <v>0</v>
      </c>
      <c r="AD308" s="180">
        <v>0</v>
      </c>
      <c r="AE308" s="180">
        <v>0</v>
      </c>
      <c r="AF308" s="180">
        <v>0</v>
      </c>
      <c r="AG308" s="180">
        <v>0</v>
      </c>
      <c r="AH308" s="180">
        <v>0</v>
      </c>
      <c r="AI308" s="180">
        <v>0</v>
      </c>
      <c r="AJ308" s="180">
        <v>0</v>
      </c>
      <c r="AK308" s="180">
        <v>0</v>
      </c>
      <c r="AL308" s="180">
        <v>0</v>
      </c>
      <c r="AM308" s="180">
        <v>0</v>
      </c>
      <c r="AN308" s="180">
        <v>0</v>
      </c>
      <c r="AO308" s="180">
        <v>0</v>
      </c>
      <c r="AP308" s="180">
        <v>0</v>
      </c>
      <c r="AQ308" s="180">
        <v>0</v>
      </c>
      <c r="AR308" s="180">
        <v>0</v>
      </c>
      <c r="AS308" s="180">
        <v>0</v>
      </c>
      <c r="AT308" s="180">
        <v>0</v>
      </c>
      <c r="AU308" s="180">
        <v>0</v>
      </c>
      <c r="AV308" s="180">
        <v>0</v>
      </c>
      <c r="AW308" s="180">
        <v>0</v>
      </c>
      <c r="AX308" s="180">
        <v>0</v>
      </c>
      <c r="AY308" s="90"/>
      <c r="AZ308" s="180">
        <v>0</v>
      </c>
      <c r="BA308" s="180">
        <v>0</v>
      </c>
      <c r="BB308" s="180">
        <v>0</v>
      </c>
      <c r="BC308" s="180">
        <v>0</v>
      </c>
      <c r="BD308" s="180">
        <v>0</v>
      </c>
      <c r="BE308" s="180">
        <v>0</v>
      </c>
      <c r="BF308" s="180">
        <v>0</v>
      </c>
      <c r="BG308" s="181"/>
      <c r="BH308" s="90"/>
      <c r="BI308" s="180">
        <v>0</v>
      </c>
      <c r="BJ308" s="180">
        <v>0</v>
      </c>
      <c r="BK308" s="180">
        <v>0</v>
      </c>
      <c r="BL308" s="90"/>
      <c r="BN308" s="90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78"/>
    </row>
    <row r="309" spans="2:84" ht="15" customHeight="1" x14ac:dyDescent="0.3">
      <c r="B309" s="90"/>
      <c r="C309" s="212">
        <v>296</v>
      </c>
      <c r="D309" s="212"/>
      <c r="E309" s="212"/>
      <c r="F309" s="245"/>
      <c r="G309" s="212"/>
      <c r="H309" s="212"/>
      <c r="I309" s="212"/>
      <c r="J309" s="249"/>
      <c r="K309" s="249"/>
      <c r="L309" s="251"/>
      <c r="M309" s="245"/>
      <c r="N309" s="217"/>
      <c r="O309" s="212"/>
      <c r="P309" s="247"/>
      <c r="Q309" s="218"/>
      <c r="R309" s="109"/>
      <c r="S309" s="156"/>
      <c r="T309" s="156"/>
      <c r="U309" s="156"/>
      <c r="V309" s="153">
        <f t="shared" si="8"/>
        <v>0</v>
      </c>
      <c r="W309" s="90"/>
      <c r="Y309" s="180">
        <v>0</v>
      </c>
      <c r="Z309" s="180">
        <v>0</v>
      </c>
      <c r="AA309" s="180">
        <v>0</v>
      </c>
      <c r="AB309" s="180">
        <v>0</v>
      </c>
      <c r="AC309" s="180">
        <v>0</v>
      </c>
      <c r="AD309" s="180">
        <v>0</v>
      </c>
      <c r="AE309" s="180">
        <v>0</v>
      </c>
      <c r="AF309" s="180">
        <v>0</v>
      </c>
      <c r="AG309" s="180">
        <v>0</v>
      </c>
      <c r="AH309" s="180">
        <v>0</v>
      </c>
      <c r="AI309" s="180">
        <v>0</v>
      </c>
      <c r="AJ309" s="180">
        <v>0</v>
      </c>
      <c r="AK309" s="180">
        <v>0</v>
      </c>
      <c r="AL309" s="180">
        <v>0</v>
      </c>
      <c r="AM309" s="180">
        <v>0</v>
      </c>
      <c r="AN309" s="180">
        <v>0</v>
      </c>
      <c r="AO309" s="180">
        <v>0</v>
      </c>
      <c r="AP309" s="180">
        <v>0</v>
      </c>
      <c r="AQ309" s="180">
        <v>0</v>
      </c>
      <c r="AR309" s="180">
        <v>0</v>
      </c>
      <c r="AS309" s="180">
        <v>0</v>
      </c>
      <c r="AT309" s="180">
        <v>0</v>
      </c>
      <c r="AU309" s="180">
        <v>0</v>
      </c>
      <c r="AV309" s="180">
        <v>0</v>
      </c>
      <c r="AW309" s="180">
        <v>0</v>
      </c>
      <c r="AX309" s="180">
        <v>0</v>
      </c>
      <c r="AY309" s="90"/>
      <c r="AZ309" s="180">
        <v>0</v>
      </c>
      <c r="BA309" s="180">
        <v>0</v>
      </c>
      <c r="BB309" s="180">
        <v>0</v>
      </c>
      <c r="BC309" s="180">
        <v>0</v>
      </c>
      <c r="BD309" s="180">
        <v>0</v>
      </c>
      <c r="BE309" s="180">
        <v>0</v>
      </c>
      <c r="BF309" s="180">
        <v>0</v>
      </c>
      <c r="BG309" s="181"/>
      <c r="BH309" s="90"/>
      <c r="BI309" s="180">
        <v>0</v>
      </c>
      <c r="BJ309" s="180">
        <v>0</v>
      </c>
      <c r="BK309" s="180">
        <v>0</v>
      </c>
      <c r="BL309" s="90"/>
      <c r="BN309" s="90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78"/>
    </row>
    <row r="310" spans="2:84" ht="15" customHeight="1" x14ac:dyDescent="0.3">
      <c r="B310" s="90"/>
      <c r="C310" s="212">
        <v>297</v>
      </c>
      <c r="D310" s="212"/>
      <c r="E310" s="212"/>
      <c r="F310" s="245"/>
      <c r="G310" s="212"/>
      <c r="H310" s="212"/>
      <c r="I310" s="212"/>
      <c r="J310" s="249"/>
      <c r="K310" s="249"/>
      <c r="L310" s="251"/>
      <c r="M310" s="245"/>
      <c r="N310" s="217"/>
      <c r="O310" s="212"/>
      <c r="P310" s="247"/>
      <c r="Q310" s="218"/>
      <c r="R310" s="109"/>
      <c r="S310" s="156"/>
      <c r="T310" s="156"/>
      <c r="U310" s="156"/>
      <c r="V310" s="153">
        <f t="shared" si="8"/>
        <v>0</v>
      </c>
      <c r="W310" s="90"/>
      <c r="Y310" s="180">
        <v>0</v>
      </c>
      <c r="Z310" s="180">
        <v>0</v>
      </c>
      <c r="AA310" s="180">
        <v>0</v>
      </c>
      <c r="AB310" s="180">
        <v>0</v>
      </c>
      <c r="AC310" s="180">
        <v>0</v>
      </c>
      <c r="AD310" s="180">
        <v>0</v>
      </c>
      <c r="AE310" s="180">
        <v>0</v>
      </c>
      <c r="AF310" s="180">
        <v>0</v>
      </c>
      <c r="AG310" s="180">
        <v>0</v>
      </c>
      <c r="AH310" s="180">
        <v>0</v>
      </c>
      <c r="AI310" s="180">
        <v>0</v>
      </c>
      <c r="AJ310" s="180">
        <v>0</v>
      </c>
      <c r="AK310" s="180">
        <v>0</v>
      </c>
      <c r="AL310" s="180">
        <v>0</v>
      </c>
      <c r="AM310" s="180">
        <v>0</v>
      </c>
      <c r="AN310" s="180">
        <v>0</v>
      </c>
      <c r="AO310" s="180">
        <v>0</v>
      </c>
      <c r="AP310" s="180">
        <v>0</v>
      </c>
      <c r="AQ310" s="180">
        <v>0</v>
      </c>
      <c r="AR310" s="180">
        <v>0</v>
      </c>
      <c r="AS310" s="180">
        <v>0</v>
      </c>
      <c r="AT310" s="180">
        <v>0</v>
      </c>
      <c r="AU310" s="180">
        <v>0</v>
      </c>
      <c r="AV310" s="180">
        <v>0</v>
      </c>
      <c r="AW310" s="180">
        <v>0</v>
      </c>
      <c r="AX310" s="180">
        <v>0</v>
      </c>
      <c r="AY310" s="90"/>
      <c r="AZ310" s="180">
        <v>0</v>
      </c>
      <c r="BA310" s="180">
        <v>0</v>
      </c>
      <c r="BB310" s="180">
        <v>0</v>
      </c>
      <c r="BC310" s="180">
        <v>0</v>
      </c>
      <c r="BD310" s="180">
        <v>0</v>
      </c>
      <c r="BE310" s="180">
        <v>0</v>
      </c>
      <c r="BF310" s="180">
        <v>0</v>
      </c>
      <c r="BG310" s="181"/>
      <c r="BH310" s="90"/>
      <c r="BI310" s="180">
        <v>0</v>
      </c>
      <c r="BJ310" s="180">
        <v>0</v>
      </c>
      <c r="BK310" s="180">
        <v>0</v>
      </c>
      <c r="BL310" s="90"/>
      <c r="BN310" s="90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78"/>
    </row>
    <row r="311" spans="2:84" ht="15" customHeight="1" x14ac:dyDescent="0.3">
      <c r="B311" s="90"/>
      <c r="C311" s="212">
        <v>298</v>
      </c>
      <c r="D311" s="212"/>
      <c r="E311" s="212"/>
      <c r="F311" s="245"/>
      <c r="G311" s="212"/>
      <c r="H311" s="212"/>
      <c r="I311" s="212"/>
      <c r="J311" s="249"/>
      <c r="K311" s="249"/>
      <c r="L311" s="251"/>
      <c r="M311" s="245"/>
      <c r="N311" s="217"/>
      <c r="O311" s="212"/>
      <c r="P311" s="247"/>
      <c r="Q311" s="218"/>
      <c r="R311" s="109"/>
      <c r="S311" s="156"/>
      <c r="T311" s="156"/>
      <c r="U311" s="156"/>
      <c r="V311" s="153">
        <f t="shared" si="8"/>
        <v>0</v>
      </c>
      <c r="W311" s="90"/>
      <c r="Y311" s="180">
        <v>0</v>
      </c>
      <c r="Z311" s="180">
        <v>0</v>
      </c>
      <c r="AA311" s="180">
        <v>0</v>
      </c>
      <c r="AB311" s="180">
        <v>0</v>
      </c>
      <c r="AC311" s="180">
        <v>0</v>
      </c>
      <c r="AD311" s="180">
        <v>0</v>
      </c>
      <c r="AE311" s="180">
        <v>0</v>
      </c>
      <c r="AF311" s="180">
        <v>0</v>
      </c>
      <c r="AG311" s="180">
        <v>0</v>
      </c>
      <c r="AH311" s="180">
        <v>0</v>
      </c>
      <c r="AI311" s="180">
        <v>0</v>
      </c>
      <c r="AJ311" s="180">
        <v>0</v>
      </c>
      <c r="AK311" s="180">
        <v>0</v>
      </c>
      <c r="AL311" s="180">
        <v>0</v>
      </c>
      <c r="AM311" s="180">
        <v>0</v>
      </c>
      <c r="AN311" s="180">
        <v>0</v>
      </c>
      <c r="AO311" s="180">
        <v>0</v>
      </c>
      <c r="AP311" s="180">
        <v>0</v>
      </c>
      <c r="AQ311" s="180">
        <v>0</v>
      </c>
      <c r="AR311" s="180">
        <v>0</v>
      </c>
      <c r="AS311" s="180">
        <v>0</v>
      </c>
      <c r="AT311" s="180">
        <v>0</v>
      </c>
      <c r="AU311" s="180">
        <v>0</v>
      </c>
      <c r="AV311" s="180">
        <v>0</v>
      </c>
      <c r="AW311" s="180">
        <v>0</v>
      </c>
      <c r="AX311" s="180">
        <v>0</v>
      </c>
      <c r="AY311" s="90"/>
      <c r="AZ311" s="180">
        <v>0</v>
      </c>
      <c r="BA311" s="180">
        <v>0</v>
      </c>
      <c r="BB311" s="180">
        <v>0</v>
      </c>
      <c r="BC311" s="180">
        <v>0</v>
      </c>
      <c r="BD311" s="180">
        <v>0</v>
      </c>
      <c r="BE311" s="180">
        <v>0</v>
      </c>
      <c r="BF311" s="180">
        <v>0</v>
      </c>
      <c r="BG311" s="181"/>
      <c r="BH311" s="90"/>
      <c r="BI311" s="180">
        <v>0</v>
      </c>
      <c r="BJ311" s="180">
        <v>0</v>
      </c>
      <c r="BK311" s="180">
        <v>0</v>
      </c>
      <c r="BL311" s="90"/>
      <c r="BN311" s="90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78"/>
    </row>
    <row r="312" spans="2:84" ht="15" customHeight="1" x14ac:dyDescent="0.3">
      <c r="B312" s="90"/>
      <c r="C312" s="212">
        <v>299</v>
      </c>
      <c r="D312" s="212"/>
      <c r="E312" s="212"/>
      <c r="F312" s="245"/>
      <c r="G312" s="212"/>
      <c r="H312" s="212"/>
      <c r="I312" s="212"/>
      <c r="J312" s="249"/>
      <c r="K312" s="249"/>
      <c r="L312" s="251"/>
      <c r="M312" s="245"/>
      <c r="N312" s="217"/>
      <c r="O312" s="212"/>
      <c r="P312" s="247"/>
      <c r="Q312" s="218"/>
      <c r="R312" s="109"/>
      <c r="S312" s="156"/>
      <c r="T312" s="156"/>
      <c r="U312" s="156"/>
      <c r="V312" s="153">
        <f t="shared" si="8"/>
        <v>0</v>
      </c>
      <c r="W312" s="90"/>
      <c r="Y312" s="180">
        <v>0</v>
      </c>
      <c r="Z312" s="180">
        <v>0</v>
      </c>
      <c r="AA312" s="180">
        <v>0</v>
      </c>
      <c r="AB312" s="180">
        <v>0</v>
      </c>
      <c r="AC312" s="180">
        <v>0</v>
      </c>
      <c r="AD312" s="180">
        <v>0</v>
      </c>
      <c r="AE312" s="180">
        <v>0</v>
      </c>
      <c r="AF312" s="180">
        <v>0</v>
      </c>
      <c r="AG312" s="180">
        <v>0</v>
      </c>
      <c r="AH312" s="180">
        <v>0</v>
      </c>
      <c r="AI312" s="180">
        <v>0</v>
      </c>
      <c r="AJ312" s="180">
        <v>0</v>
      </c>
      <c r="AK312" s="180">
        <v>0</v>
      </c>
      <c r="AL312" s="180">
        <v>0</v>
      </c>
      <c r="AM312" s="180">
        <v>0</v>
      </c>
      <c r="AN312" s="180">
        <v>0</v>
      </c>
      <c r="AO312" s="180">
        <v>0</v>
      </c>
      <c r="AP312" s="180">
        <v>0</v>
      </c>
      <c r="AQ312" s="180">
        <v>0</v>
      </c>
      <c r="AR312" s="180">
        <v>0</v>
      </c>
      <c r="AS312" s="180">
        <v>0</v>
      </c>
      <c r="AT312" s="180">
        <v>0</v>
      </c>
      <c r="AU312" s="180">
        <v>0</v>
      </c>
      <c r="AV312" s="180">
        <v>0</v>
      </c>
      <c r="AW312" s="180">
        <v>0</v>
      </c>
      <c r="AX312" s="180">
        <v>0</v>
      </c>
      <c r="AY312" s="90"/>
      <c r="AZ312" s="180">
        <v>0</v>
      </c>
      <c r="BA312" s="180">
        <v>0</v>
      </c>
      <c r="BB312" s="180">
        <v>0</v>
      </c>
      <c r="BC312" s="180">
        <v>0</v>
      </c>
      <c r="BD312" s="180">
        <v>0</v>
      </c>
      <c r="BE312" s="180">
        <v>0</v>
      </c>
      <c r="BF312" s="180">
        <v>0</v>
      </c>
      <c r="BG312" s="181"/>
      <c r="BH312" s="90"/>
      <c r="BI312" s="180">
        <v>0</v>
      </c>
      <c r="BJ312" s="180">
        <v>0</v>
      </c>
      <c r="BK312" s="180">
        <v>0</v>
      </c>
      <c r="BL312" s="90"/>
      <c r="BN312" s="90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78"/>
    </row>
    <row r="313" spans="2:84" ht="15" customHeight="1" x14ac:dyDescent="0.3">
      <c r="B313" s="90"/>
      <c r="C313" s="212">
        <v>300</v>
      </c>
      <c r="D313" s="212"/>
      <c r="E313" s="212"/>
      <c r="F313" s="245"/>
      <c r="G313" s="212"/>
      <c r="H313" s="212"/>
      <c r="I313" s="212"/>
      <c r="J313" s="249"/>
      <c r="K313" s="249"/>
      <c r="L313" s="251"/>
      <c r="M313" s="245"/>
      <c r="N313" s="217"/>
      <c r="O313" s="212"/>
      <c r="P313" s="247"/>
      <c r="Q313" s="218"/>
      <c r="R313" s="109"/>
      <c r="S313" s="156"/>
      <c r="T313" s="156"/>
      <c r="U313" s="156"/>
      <c r="V313" s="153">
        <f t="shared" si="8"/>
        <v>0</v>
      </c>
      <c r="W313" s="90"/>
      <c r="Y313" s="180">
        <v>0</v>
      </c>
      <c r="Z313" s="180">
        <v>0</v>
      </c>
      <c r="AA313" s="180">
        <v>0</v>
      </c>
      <c r="AB313" s="180">
        <v>0</v>
      </c>
      <c r="AC313" s="180">
        <v>0</v>
      </c>
      <c r="AD313" s="180">
        <v>0</v>
      </c>
      <c r="AE313" s="180">
        <v>0</v>
      </c>
      <c r="AF313" s="180">
        <v>0</v>
      </c>
      <c r="AG313" s="180">
        <v>0</v>
      </c>
      <c r="AH313" s="180">
        <v>0</v>
      </c>
      <c r="AI313" s="180">
        <v>0</v>
      </c>
      <c r="AJ313" s="180">
        <v>0</v>
      </c>
      <c r="AK313" s="180">
        <v>0</v>
      </c>
      <c r="AL313" s="180">
        <v>0</v>
      </c>
      <c r="AM313" s="180">
        <v>0</v>
      </c>
      <c r="AN313" s="180">
        <v>0</v>
      </c>
      <c r="AO313" s="180">
        <v>0</v>
      </c>
      <c r="AP313" s="180">
        <v>0</v>
      </c>
      <c r="AQ313" s="180">
        <v>0</v>
      </c>
      <c r="AR313" s="180">
        <v>0</v>
      </c>
      <c r="AS313" s="180">
        <v>0</v>
      </c>
      <c r="AT313" s="180">
        <v>0</v>
      </c>
      <c r="AU313" s="180">
        <v>0</v>
      </c>
      <c r="AV313" s="180">
        <v>0</v>
      </c>
      <c r="AW313" s="180">
        <v>0</v>
      </c>
      <c r="AX313" s="180">
        <v>0</v>
      </c>
      <c r="AY313" s="90"/>
      <c r="AZ313" s="180">
        <v>0</v>
      </c>
      <c r="BA313" s="180">
        <v>0</v>
      </c>
      <c r="BB313" s="180">
        <v>0</v>
      </c>
      <c r="BC313" s="180">
        <v>0</v>
      </c>
      <c r="BD313" s="180">
        <v>0</v>
      </c>
      <c r="BE313" s="180">
        <v>0</v>
      </c>
      <c r="BF313" s="180">
        <v>0</v>
      </c>
      <c r="BG313" s="181"/>
      <c r="BH313" s="90"/>
      <c r="BI313" s="180">
        <v>0</v>
      </c>
      <c r="BJ313" s="180">
        <v>0</v>
      </c>
      <c r="BK313" s="180">
        <v>0</v>
      </c>
      <c r="BL313" s="90"/>
      <c r="BN313" s="90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78"/>
    </row>
    <row r="314" spans="2:84" ht="15" customHeight="1" x14ac:dyDescent="0.3">
      <c r="B314" s="90"/>
      <c r="C314" s="212">
        <v>301</v>
      </c>
      <c r="D314" s="212"/>
      <c r="E314" s="212"/>
      <c r="F314" s="245"/>
      <c r="G314" s="212"/>
      <c r="H314" s="212"/>
      <c r="I314" s="212"/>
      <c r="J314" s="249"/>
      <c r="K314" s="249"/>
      <c r="L314" s="251"/>
      <c r="M314" s="245"/>
      <c r="N314" s="217"/>
      <c r="O314" s="212"/>
      <c r="P314" s="247"/>
      <c r="Q314" s="218"/>
      <c r="R314" s="109"/>
      <c r="S314" s="156"/>
      <c r="T314" s="156"/>
      <c r="U314" s="156"/>
      <c r="V314" s="153">
        <f t="shared" si="8"/>
        <v>0</v>
      </c>
      <c r="W314" s="90"/>
      <c r="Y314" s="180">
        <v>0</v>
      </c>
      <c r="Z314" s="180">
        <v>0</v>
      </c>
      <c r="AA314" s="180">
        <v>0</v>
      </c>
      <c r="AB314" s="180">
        <v>0</v>
      </c>
      <c r="AC314" s="180">
        <v>0</v>
      </c>
      <c r="AD314" s="180">
        <v>0</v>
      </c>
      <c r="AE314" s="180">
        <v>0</v>
      </c>
      <c r="AF314" s="180">
        <v>0</v>
      </c>
      <c r="AG314" s="180">
        <v>0</v>
      </c>
      <c r="AH314" s="180">
        <v>0</v>
      </c>
      <c r="AI314" s="180">
        <v>0</v>
      </c>
      <c r="AJ314" s="180">
        <v>0</v>
      </c>
      <c r="AK314" s="180">
        <v>0</v>
      </c>
      <c r="AL314" s="180">
        <v>0</v>
      </c>
      <c r="AM314" s="180">
        <v>0</v>
      </c>
      <c r="AN314" s="180">
        <v>0</v>
      </c>
      <c r="AO314" s="180">
        <v>0</v>
      </c>
      <c r="AP314" s="180">
        <v>0</v>
      </c>
      <c r="AQ314" s="180">
        <v>0</v>
      </c>
      <c r="AR314" s="180">
        <v>0</v>
      </c>
      <c r="AS314" s="180">
        <v>0</v>
      </c>
      <c r="AT314" s="180">
        <v>0</v>
      </c>
      <c r="AU314" s="180">
        <v>0</v>
      </c>
      <c r="AV314" s="180">
        <v>0</v>
      </c>
      <c r="AW314" s="180">
        <v>0</v>
      </c>
      <c r="AX314" s="180">
        <v>0</v>
      </c>
      <c r="AY314" s="90"/>
      <c r="AZ314" s="180">
        <v>0</v>
      </c>
      <c r="BA314" s="180">
        <v>0</v>
      </c>
      <c r="BB314" s="180">
        <v>0</v>
      </c>
      <c r="BC314" s="180">
        <v>0</v>
      </c>
      <c r="BD314" s="180">
        <v>0</v>
      </c>
      <c r="BE314" s="180">
        <v>0</v>
      </c>
      <c r="BF314" s="180">
        <v>0</v>
      </c>
      <c r="BG314" s="181"/>
      <c r="BH314" s="90"/>
      <c r="BI314" s="180">
        <v>0</v>
      </c>
      <c r="BJ314" s="180">
        <v>0</v>
      </c>
      <c r="BK314" s="180">
        <v>0</v>
      </c>
      <c r="BL314" s="90"/>
      <c r="BN314" s="90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78"/>
    </row>
    <row r="315" spans="2:84" ht="15" customHeight="1" x14ac:dyDescent="0.3">
      <c r="B315" s="90"/>
      <c r="C315" s="212">
        <v>302</v>
      </c>
      <c r="D315" s="212"/>
      <c r="E315" s="212"/>
      <c r="F315" s="245"/>
      <c r="G315" s="212"/>
      <c r="H315" s="212"/>
      <c r="I315" s="212"/>
      <c r="J315" s="249"/>
      <c r="K315" s="249"/>
      <c r="L315" s="251"/>
      <c r="M315" s="245"/>
      <c r="N315" s="217"/>
      <c r="O315" s="212"/>
      <c r="P315" s="218"/>
      <c r="Q315" s="218"/>
      <c r="R315" s="109"/>
      <c r="S315" s="156"/>
      <c r="T315" s="156"/>
      <c r="U315" s="156"/>
      <c r="V315" s="153">
        <f t="shared" si="8"/>
        <v>0</v>
      </c>
      <c r="W315" s="90"/>
      <c r="Y315" s="180">
        <v>0</v>
      </c>
      <c r="Z315" s="180">
        <v>0</v>
      </c>
      <c r="AA315" s="180">
        <v>0</v>
      </c>
      <c r="AB315" s="180">
        <v>0</v>
      </c>
      <c r="AC315" s="180">
        <v>0</v>
      </c>
      <c r="AD315" s="180">
        <v>0</v>
      </c>
      <c r="AE315" s="180">
        <v>0</v>
      </c>
      <c r="AF315" s="180">
        <v>0</v>
      </c>
      <c r="AG315" s="180">
        <v>0</v>
      </c>
      <c r="AH315" s="180">
        <v>0</v>
      </c>
      <c r="AI315" s="180">
        <v>0</v>
      </c>
      <c r="AJ315" s="180">
        <v>0</v>
      </c>
      <c r="AK315" s="180">
        <v>0</v>
      </c>
      <c r="AL315" s="180">
        <v>0</v>
      </c>
      <c r="AM315" s="180">
        <v>0</v>
      </c>
      <c r="AN315" s="180">
        <v>0</v>
      </c>
      <c r="AO315" s="180">
        <v>0</v>
      </c>
      <c r="AP315" s="180">
        <v>0</v>
      </c>
      <c r="AQ315" s="180">
        <v>0</v>
      </c>
      <c r="AR315" s="180">
        <v>0</v>
      </c>
      <c r="AS315" s="180">
        <v>0</v>
      </c>
      <c r="AT315" s="180">
        <v>0</v>
      </c>
      <c r="AU315" s="180">
        <v>0</v>
      </c>
      <c r="AV315" s="180">
        <v>0</v>
      </c>
      <c r="AW315" s="180">
        <v>0</v>
      </c>
      <c r="AX315" s="180">
        <v>0</v>
      </c>
      <c r="AY315" s="90"/>
      <c r="AZ315" s="180">
        <v>0</v>
      </c>
      <c r="BA315" s="180">
        <v>0</v>
      </c>
      <c r="BB315" s="180">
        <v>0</v>
      </c>
      <c r="BC315" s="180">
        <v>0</v>
      </c>
      <c r="BD315" s="180">
        <v>0</v>
      </c>
      <c r="BE315" s="180">
        <v>0</v>
      </c>
      <c r="BF315" s="180">
        <v>0</v>
      </c>
      <c r="BG315" s="181"/>
      <c r="BH315" s="90"/>
      <c r="BI315" s="180">
        <v>0</v>
      </c>
      <c r="BJ315" s="180">
        <v>0</v>
      </c>
      <c r="BK315" s="180">
        <v>0</v>
      </c>
      <c r="BL315" s="90"/>
      <c r="BN315" s="90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78"/>
    </row>
    <row r="316" spans="2:84" ht="15" customHeight="1" x14ac:dyDescent="0.3">
      <c r="B316" s="90"/>
      <c r="C316" s="212">
        <v>303</v>
      </c>
      <c r="D316" s="212"/>
      <c r="E316" s="212"/>
      <c r="F316" s="245"/>
      <c r="G316" s="212"/>
      <c r="H316" s="212"/>
      <c r="I316" s="212"/>
      <c r="J316" s="249"/>
      <c r="K316" s="249"/>
      <c r="L316" s="251"/>
      <c r="M316" s="245"/>
      <c r="N316" s="217"/>
      <c r="O316" s="212"/>
      <c r="P316" s="247"/>
      <c r="Q316" s="218"/>
      <c r="R316" s="109"/>
      <c r="S316" s="156"/>
      <c r="T316" s="156"/>
      <c r="U316" s="156"/>
      <c r="V316" s="153">
        <f t="shared" si="8"/>
        <v>0</v>
      </c>
      <c r="W316" s="90"/>
      <c r="Y316" s="180">
        <v>0</v>
      </c>
      <c r="Z316" s="180">
        <v>0</v>
      </c>
      <c r="AA316" s="180">
        <v>0</v>
      </c>
      <c r="AB316" s="180">
        <v>0</v>
      </c>
      <c r="AC316" s="180">
        <v>0</v>
      </c>
      <c r="AD316" s="180">
        <v>0</v>
      </c>
      <c r="AE316" s="180">
        <v>0</v>
      </c>
      <c r="AF316" s="180">
        <v>0</v>
      </c>
      <c r="AG316" s="180">
        <v>0</v>
      </c>
      <c r="AH316" s="180">
        <v>0</v>
      </c>
      <c r="AI316" s="180">
        <v>0</v>
      </c>
      <c r="AJ316" s="180">
        <v>0</v>
      </c>
      <c r="AK316" s="180">
        <v>0</v>
      </c>
      <c r="AL316" s="180">
        <v>0</v>
      </c>
      <c r="AM316" s="180">
        <v>0</v>
      </c>
      <c r="AN316" s="180">
        <v>0</v>
      </c>
      <c r="AO316" s="180">
        <v>0</v>
      </c>
      <c r="AP316" s="180">
        <v>0</v>
      </c>
      <c r="AQ316" s="180">
        <v>0</v>
      </c>
      <c r="AR316" s="180">
        <v>0</v>
      </c>
      <c r="AS316" s="180">
        <v>0</v>
      </c>
      <c r="AT316" s="180">
        <v>0</v>
      </c>
      <c r="AU316" s="180">
        <v>0</v>
      </c>
      <c r="AV316" s="180">
        <v>0</v>
      </c>
      <c r="AW316" s="180">
        <v>0</v>
      </c>
      <c r="AX316" s="180">
        <v>0</v>
      </c>
      <c r="AY316" s="90"/>
      <c r="AZ316" s="180">
        <v>0</v>
      </c>
      <c r="BA316" s="180">
        <v>0</v>
      </c>
      <c r="BB316" s="180">
        <v>0</v>
      </c>
      <c r="BC316" s="180">
        <v>0</v>
      </c>
      <c r="BD316" s="180">
        <v>0</v>
      </c>
      <c r="BE316" s="180">
        <v>0</v>
      </c>
      <c r="BF316" s="180">
        <v>0</v>
      </c>
      <c r="BG316" s="181"/>
      <c r="BH316" s="90"/>
      <c r="BI316" s="180">
        <v>0</v>
      </c>
      <c r="BJ316" s="180">
        <v>0</v>
      </c>
      <c r="BK316" s="180">
        <v>0</v>
      </c>
      <c r="BL316" s="90"/>
      <c r="BN316" s="90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78"/>
    </row>
    <row r="317" spans="2:84" ht="15" customHeight="1" x14ac:dyDescent="0.3">
      <c r="B317" s="90"/>
      <c r="C317" s="212">
        <v>304</v>
      </c>
      <c r="D317" s="212"/>
      <c r="E317" s="212"/>
      <c r="F317" s="245"/>
      <c r="G317" s="212"/>
      <c r="H317" s="212"/>
      <c r="I317" s="212"/>
      <c r="J317" s="249"/>
      <c r="K317" s="249"/>
      <c r="L317" s="251"/>
      <c r="M317" s="245"/>
      <c r="N317" s="217"/>
      <c r="O317" s="212"/>
      <c r="P317" s="247"/>
      <c r="Q317" s="218"/>
      <c r="R317" s="109"/>
      <c r="S317" s="156"/>
      <c r="T317" s="156"/>
      <c r="U317" s="156"/>
      <c r="V317" s="153">
        <f t="shared" si="8"/>
        <v>0</v>
      </c>
      <c r="W317" s="90"/>
      <c r="Y317" s="180">
        <v>0</v>
      </c>
      <c r="Z317" s="180">
        <v>0</v>
      </c>
      <c r="AA317" s="180">
        <v>0</v>
      </c>
      <c r="AB317" s="180">
        <v>0</v>
      </c>
      <c r="AC317" s="180">
        <v>0</v>
      </c>
      <c r="AD317" s="180">
        <v>0</v>
      </c>
      <c r="AE317" s="180">
        <v>0</v>
      </c>
      <c r="AF317" s="180">
        <v>0</v>
      </c>
      <c r="AG317" s="180">
        <v>0</v>
      </c>
      <c r="AH317" s="180">
        <v>0</v>
      </c>
      <c r="AI317" s="180">
        <v>0</v>
      </c>
      <c r="AJ317" s="180">
        <v>0</v>
      </c>
      <c r="AK317" s="180">
        <v>0</v>
      </c>
      <c r="AL317" s="180">
        <v>0</v>
      </c>
      <c r="AM317" s="180">
        <v>0</v>
      </c>
      <c r="AN317" s="180">
        <v>0</v>
      </c>
      <c r="AO317" s="180">
        <v>0</v>
      </c>
      <c r="AP317" s="180">
        <v>0</v>
      </c>
      <c r="AQ317" s="180">
        <v>0</v>
      </c>
      <c r="AR317" s="180">
        <v>0</v>
      </c>
      <c r="AS317" s="180">
        <v>0</v>
      </c>
      <c r="AT317" s="180">
        <v>0</v>
      </c>
      <c r="AU317" s="180">
        <v>0</v>
      </c>
      <c r="AV317" s="180">
        <v>0</v>
      </c>
      <c r="AW317" s="180">
        <v>0</v>
      </c>
      <c r="AX317" s="180">
        <v>0</v>
      </c>
      <c r="AY317" s="90"/>
      <c r="AZ317" s="180">
        <v>0</v>
      </c>
      <c r="BA317" s="180">
        <v>0</v>
      </c>
      <c r="BB317" s="180">
        <v>0</v>
      </c>
      <c r="BC317" s="180">
        <v>0</v>
      </c>
      <c r="BD317" s="180">
        <v>0</v>
      </c>
      <c r="BE317" s="180">
        <v>0</v>
      </c>
      <c r="BF317" s="180">
        <v>0</v>
      </c>
      <c r="BG317" s="181"/>
      <c r="BH317" s="90"/>
      <c r="BI317" s="180">
        <v>0</v>
      </c>
      <c r="BJ317" s="180">
        <v>0</v>
      </c>
      <c r="BK317" s="180">
        <v>0</v>
      </c>
      <c r="BL317" s="90"/>
      <c r="BN317" s="90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78"/>
    </row>
    <row r="318" spans="2:84" ht="15" customHeight="1" x14ac:dyDescent="0.3">
      <c r="B318" s="90"/>
      <c r="C318" s="212">
        <v>305</v>
      </c>
      <c r="D318" s="212"/>
      <c r="E318" s="212"/>
      <c r="F318" s="245"/>
      <c r="G318" s="212"/>
      <c r="H318" s="212"/>
      <c r="I318" s="212"/>
      <c r="J318" s="249"/>
      <c r="K318" s="249"/>
      <c r="L318" s="251"/>
      <c r="M318" s="245"/>
      <c r="N318" s="217"/>
      <c r="O318" s="212"/>
      <c r="P318" s="247"/>
      <c r="Q318" s="218"/>
      <c r="R318" s="109"/>
      <c r="S318" s="156"/>
      <c r="T318" s="156"/>
      <c r="U318" s="156"/>
      <c r="V318" s="153">
        <f t="shared" si="8"/>
        <v>0</v>
      </c>
      <c r="W318" s="90"/>
      <c r="Y318" s="180">
        <v>0</v>
      </c>
      <c r="Z318" s="180">
        <v>0</v>
      </c>
      <c r="AA318" s="180">
        <v>0</v>
      </c>
      <c r="AB318" s="180">
        <v>0</v>
      </c>
      <c r="AC318" s="180">
        <v>0</v>
      </c>
      <c r="AD318" s="180">
        <v>0</v>
      </c>
      <c r="AE318" s="180">
        <v>0</v>
      </c>
      <c r="AF318" s="180">
        <v>0</v>
      </c>
      <c r="AG318" s="180">
        <v>0</v>
      </c>
      <c r="AH318" s="180">
        <v>0</v>
      </c>
      <c r="AI318" s="180">
        <v>0</v>
      </c>
      <c r="AJ318" s="180">
        <v>0</v>
      </c>
      <c r="AK318" s="180">
        <v>0</v>
      </c>
      <c r="AL318" s="180">
        <v>0</v>
      </c>
      <c r="AM318" s="180">
        <v>0</v>
      </c>
      <c r="AN318" s="180">
        <v>0</v>
      </c>
      <c r="AO318" s="180">
        <v>0</v>
      </c>
      <c r="AP318" s="180">
        <v>0</v>
      </c>
      <c r="AQ318" s="180">
        <v>0</v>
      </c>
      <c r="AR318" s="180">
        <v>0</v>
      </c>
      <c r="AS318" s="180">
        <v>0</v>
      </c>
      <c r="AT318" s="180">
        <v>0</v>
      </c>
      <c r="AU318" s="180">
        <v>0</v>
      </c>
      <c r="AV318" s="180">
        <v>0</v>
      </c>
      <c r="AW318" s="180">
        <v>0</v>
      </c>
      <c r="AX318" s="180">
        <v>0</v>
      </c>
      <c r="AY318" s="90"/>
      <c r="AZ318" s="180">
        <v>0</v>
      </c>
      <c r="BA318" s="180">
        <v>0</v>
      </c>
      <c r="BB318" s="180">
        <v>0</v>
      </c>
      <c r="BC318" s="180">
        <v>0</v>
      </c>
      <c r="BD318" s="180">
        <v>0</v>
      </c>
      <c r="BE318" s="180">
        <v>0</v>
      </c>
      <c r="BF318" s="180">
        <v>0</v>
      </c>
      <c r="BG318" s="181"/>
      <c r="BH318" s="90"/>
      <c r="BI318" s="180">
        <v>0</v>
      </c>
      <c r="BJ318" s="180">
        <v>0</v>
      </c>
      <c r="BK318" s="180">
        <v>0</v>
      </c>
      <c r="BL318" s="90"/>
      <c r="BN318" s="90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78"/>
    </row>
    <row r="319" spans="2:84" ht="15" customHeight="1" x14ac:dyDescent="0.3">
      <c r="B319" s="90"/>
      <c r="C319" s="212">
        <v>306</v>
      </c>
      <c r="D319" s="212"/>
      <c r="E319" s="212"/>
      <c r="F319" s="245"/>
      <c r="G319" s="212"/>
      <c r="H319" s="212"/>
      <c r="I319" s="212"/>
      <c r="J319" s="249"/>
      <c r="K319" s="249"/>
      <c r="L319" s="251"/>
      <c r="M319" s="245"/>
      <c r="N319" s="217"/>
      <c r="O319" s="212"/>
      <c r="P319" s="247"/>
      <c r="Q319" s="218"/>
      <c r="R319" s="109"/>
      <c r="S319" s="156"/>
      <c r="T319" s="156"/>
      <c r="U319" s="156"/>
      <c r="V319" s="153">
        <f t="shared" si="8"/>
        <v>0</v>
      </c>
      <c r="W319" s="90"/>
      <c r="Y319" s="180">
        <v>0</v>
      </c>
      <c r="Z319" s="180">
        <v>0</v>
      </c>
      <c r="AA319" s="180">
        <v>0</v>
      </c>
      <c r="AB319" s="180">
        <v>0</v>
      </c>
      <c r="AC319" s="180">
        <v>0</v>
      </c>
      <c r="AD319" s="180">
        <v>0</v>
      </c>
      <c r="AE319" s="180">
        <v>0</v>
      </c>
      <c r="AF319" s="180">
        <v>0</v>
      </c>
      <c r="AG319" s="180">
        <v>0</v>
      </c>
      <c r="AH319" s="180">
        <v>0</v>
      </c>
      <c r="AI319" s="180">
        <v>0</v>
      </c>
      <c r="AJ319" s="180">
        <v>0</v>
      </c>
      <c r="AK319" s="180">
        <v>0</v>
      </c>
      <c r="AL319" s="180">
        <v>0</v>
      </c>
      <c r="AM319" s="180">
        <v>0</v>
      </c>
      <c r="AN319" s="180">
        <v>0</v>
      </c>
      <c r="AO319" s="180">
        <v>0</v>
      </c>
      <c r="AP319" s="180">
        <v>0</v>
      </c>
      <c r="AQ319" s="180">
        <v>0</v>
      </c>
      <c r="AR319" s="180">
        <v>0</v>
      </c>
      <c r="AS319" s="180">
        <v>0</v>
      </c>
      <c r="AT319" s="180">
        <v>0</v>
      </c>
      <c r="AU319" s="180">
        <v>0</v>
      </c>
      <c r="AV319" s="180">
        <v>0</v>
      </c>
      <c r="AW319" s="180">
        <v>0</v>
      </c>
      <c r="AX319" s="180">
        <v>0</v>
      </c>
      <c r="AY319" s="90"/>
      <c r="AZ319" s="180">
        <v>0</v>
      </c>
      <c r="BA319" s="180">
        <v>0</v>
      </c>
      <c r="BB319" s="180">
        <v>0</v>
      </c>
      <c r="BC319" s="180">
        <v>0</v>
      </c>
      <c r="BD319" s="180">
        <v>0</v>
      </c>
      <c r="BE319" s="180">
        <v>0</v>
      </c>
      <c r="BF319" s="180">
        <v>0</v>
      </c>
      <c r="BG319" s="181"/>
      <c r="BH319" s="90"/>
      <c r="BI319" s="180">
        <v>0</v>
      </c>
      <c r="BJ319" s="180">
        <v>0</v>
      </c>
      <c r="BK319" s="180">
        <v>0</v>
      </c>
      <c r="BL319" s="90"/>
      <c r="BN319" s="90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78"/>
    </row>
    <row r="320" spans="2:84" ht="15" customHeight="1" x14ac:dyDescent="0.3">
      <c r="B320" s="90"/>
      <c r="C320" s="212">
        <v>307</v>
      </c>
      <c r="D320" s="212"/>
      <c r="E320" s="212"/>
      <c r="F320" s="245"/>
      <c r="G320" s="212"/>
      <c r="H320" s="212"/>
      <c r="I320" s="212"/>
      <c r="J320" s="249"/>
      <c r="K320" s="249"/>
      <c r="L320" s="251"/>
      <c r="M320" s="245"/>
      <c r="N320" s="217"/>
      <c r="O320" s="212"/>
      <c r="P320" s="247"/>
      <c r="Q320" s="218"/>
      <c r="R320" s="109"/>
      <c r="S320" s="156"/>
      <c r="T320" s="156"/>
      <c r="U320" s="156"/>
      <c r="V320" s="153">
        <f t="shared" si="8"/>
        <v>0</v>
      </c>
      <c r="W320" s="90"/>
      <c r="Y320" s="180">
        <v>0</v>
      </c>
      <c r="Z320" s="180">
        <v>0</v>
      </c>
      <c r="AA320" s="180">
        <v>0</v>
      </c>
      <c r="AB320" s="180">
        <v>0</v>
      </c>
      <c r="AC320" s="180">
        <v>0</v>
      </c>
      <c r="AD320" s="180">
        <v>0</v>
      </c>
      <c r="AE320" s="180">
        <v>0</v>
      </c>
      <c r="AF320" s="180">
        <v>0</v>
      </c>
      <c r="AG320" s="180">
        <v>0</v>
      </c>
      <c r="AH320" s="180">
        <v>0</v>
      </c>
      <c r="AI320" s="180">
        <v>0</v>
      </c>
      <c r="AJ320" s="180">
        <v>0</v>
      </c>
      <c r="AK320" s="180">
        <v>0</v>
      </c>
      <c r="AL320" s="180">
        <v>0</v>
      </c>
      <c r="AM320" s="180">
        <v>0</v>
      </c>
      <c r="AN320" s="180">
        <v>0</v>
      </c>
      <c r="AO320" s="180">
        <v>0</v>
      </c>
      <c r="AP320" s="180">
        <v>0</v>
      </c>
      <c r="AQ320" s="180">
        <v>0</v>
      </c>
      <c r="AR320" s="180">
        <v>0</v>
      </c>
      <c r="AS320" s="180">
        <v>0</v>
      </c>
      <c r="AT320" s="180">
        <v>0</v>
      </c>
      <c r="AU320" s="180">
        <v>0</v>
      </c>
      <c r="AV320" s="180">
        <v>0</v>
      </c>
      <c r="AW320" s="180">
        <v>0</v>
      </c>
      <c r="AX320" s="180">
        <v>0</v>
      </c>
      <c r="AY320" s="90"/>
      <c r="AZ320" s="180">
        <v>0</v>
      </c>
      <c r="BA320" s="180">
        <v>0</v>
      </c>
      <c r="BB320" s="180">
        <v>0</v>
      </c>
      <c r="BC320" s="180">
        <v>0</v>
      </c>
      <c r="BD320" s="180">
        <v>0</v>
      </c>
      <c r="BE320" s="180">
        <v>0</v>
      </c>
      <c r="BF320" s="180">
        <v>0</v>
      </c>
      <c r="BG320" s="181"/>
      <c r="BH320" s="90"/>
      <c r="BI320" s="180">
        <v>0</v>
      </c>
      <c r="BJ320" s="180">
        <v>0</v>
      </c>
      <c r="BK320" s="180">
        <v>0</v>
      </c>
      <c r="BL320" s="90"/>
      <c r="BN320" s="90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78"/>
    </row>
    <row r="321" spans="2:84" ht="15" customHeight="1" x14ac:dyDescent="0.3">
      <c r="B321" s="90"/>
      <c r="C321" s="212">
        <v>308</v>
      </c>
      <c r="D321" s="212"/>
      <c r="E321" s="212"/>
      <c r="F321" s="245"/>
      <c r="G321" s="212"/>
      <c r="H321" s="212"/>
      <c r="I321" s="212"/>
      <c r="J321" s="249"/>
      <c r="K321" s="249"/>
      <c r="L321" s="251"/>
      <c r="M321" s="245"/>
      <c r="N321" s="217"/>
      <c r="O321" s="212"/>
      <c r="P321" s="247"/>
      <c r="Q321" s="218"/>
      <c r="R321" s="109"/>
      <c r="S321" s="156"/>
      <c r="T321" s="156"/>
      <c r="U321" s="156"/>
      <c r="V321" s="153">
        <f t="shared" si="8"/>
        <v>0</v>
      </c>
      <c r="W321" s="90"/>
      <c r="Y321" s="180">
        <v>0</v>
      </c>
      <c r="Z321" s="180">
        <v>0</v>
      </c>
      <c r="AA321" s="180">
        <v>0</v>
      </c>
      <c r="AB321" s="180">
        <v>0</v>
      </c>
      <c r="AC321" s="180">
        <v>0</v>
      </c>
      <c r="AD321" s="180">
        <v>0</v>
      </c>
      <c r="AE321" s="180">
        <v>0</v>
      </c>
      <c r="AF321" s="180">
        <v>0</v>
      </c>
      <c r="AG321" s="180">
        <v>0</v>
      </c>
      <c r="AH321" s="180">
        <v>0</v>
      </c>
      <c r="AI321" s="180">
        <v>0</v>
      </c>
      <c r="AJ321" s="180">
        <v>0</v>
      </c>
      <c r="AK321" s="180">
        <v>0</v>
      </c>
      <c r="AL321" s="180">
        <v>0</v>
      </c>
      <c r="AM321" s="180">
        <v>0</v>
      </c>
      <c r="AN321" s="180">
        <v>0</v>
      </c>
      <c r="AO321" s="180">
        <v>0</v>
      </c>
      <c r="AP321" s="180">
        <v>0</v>
      </c>
      <c r="AQ321" s="180">
        <v>0</v>
      </c>
      <c r="AR321" s="180">
        <v>0</v>
      </c>
      <c r="AS321" s="180">
        <v>0</v>
      </c>
      <c r="AT321" s="180">
        <v>0</v>
      </c>
      <c r="AU321" s="180">
        <v>0</v>
      </c>
      <c r="AV321" s="180">
        <v>0</v>
      </c>
      <c r="AW321" s="180">
        <v>0</v>
      </c>
      <c r="AX321" s="180">
        <v>0</v>
      </c>
      <c r="AY321" s="90"/>
      <c r="AZ321" s="180">
        <v>0</v>
      </c>
      <c r="BA321" s="180">
        <v>0</v>
      </c>
      <c r="BB321" s="180">
        <v>0</v>
      </c>
      <c r="BC321" s="180">
        <v>0</v>
      </c>
      <c r="BD321" s="180">
        <v>0</v>
      </c>
      <c r="BE321" s="180">
        <v>0</v>
      </c>
      <c r="BF321" s="180">
        <v>0</v>
      </c>
      <c r="BG321" s="181"/>
      <c r="BH321" s="90"/>
      <c r="BI321" s="180">
        <v>0</v>
      </c>
      <c r="BJ321" s="180">
        <v>0</v>
      </c>
      <c r="BK321" s="180">
        <v>0</v>
      </c>
      <c r="BL321" s="90"/>
      <c r="BN321" s="90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78"/>
    </row>
    <row r="322" spans="2:84" ht="15" customHeight="1" x14ac:dyDescent="0.3">
      <c r="B322" s="90"/>
      <c r="C322" s="212">
        <v>309</v>
      </c>
      <c r="D322" s="212"/>
      <c r="E322" s="212"/>
      <c r="F322" s="245"/>
      <c r="G322" s="212"/>
      <c r="H322" s="212"/>
      <c r="I322" s="212"/>
      <c r="J322" s="249"/>
      <c r="K322" s="249"/>
      <c r="L322" s="251"/>
      <c r="M322" s="245"/>
      <c r="N322" s="217"/>
      <c r="O322" s="212"/>
      <c r="P322" s="247"/>
      <c r="Q322" s="218"/>
      <c r="R322" s="109"/>
      <c r="S322" s="156"/>
      <c r="T322" s="156"/>
      <c r="U322" s="156"/>
      <c r="V322" s="153">
        <f t="shared" si="8"/>
        <v>0</v>
      </c>
      <c r="W322" s="90"/>
      <c r="Y322" s="180">
        <v>0</v>
      </c>
      <c r="Z322" s="180">
        <v>0</v>
      </c>
      <c r="AA322" s="180">
        <v>0</v>
      </c>
      <c r="AB322" s="180">
        <v>0</v>
      </c>
      <c r="AC322" s="180">
        <v>0</v>
      </c>
      <c r="AD322" s="180">
        <v>0</v>
      </c>
      <c r="AE322" s="180">
        <v>0</v>
      </c>
      <c r="AF322" s="180">
        <v>0</v>
      </c>
      <c r="AG322" s="180">
        <v>0</v>
      </c>
      <c r="AH322" s="180">
        <v>0</v>
      </c>
      <c r="AI322" s="180">
        <v>0</v>
      </c>
      <c r="AJ322" s="180">
        <v>0</v>
      </c>
      <c r="AK322" s="180">
        <v>0</v>
      </c>
      <c r="AL322" s="180">
        <v>0</v>
      </c>
      <c r="AM322" s="180">
        <v>0</v>
      </c>
      <c r="AN322" s="180">
        <v>0</v>
      </c>
      <c r="AO322" s="180">
        <v>0</v>
      </c>
      <c r="AP322" s="180">
        <v>0</v>
      </c>
      <c r="AQ322" s="180">
        <v>0</v>
      </c>
      <c r="AR322" s="180">
        <v>0</v>
      </c>
      <c r="AS322" s="180">
        <v>0</v>
      </c>
      <c r="AT322" s="180">
        <v>0</v>
      </c>
      <c r="AU322" s="180">
        <v>0</v>
      </c>
      <c r="AV322" s="180">
        <v>0</v>
      </c>
      <c r="AW322" s="180">
        <v>0</v>
      </c>
      <c r="AX322" s="180">
        <v>0</v>
      </c>
      <c r="AY322" s="90"/>
      <c r="AZ322" s="180">
        <v>0</v>
      </c>
      <c r="BA322" s="180">
        <v>0</v>
      </c>
      <c r="BB322" s="180">
        <v>0</v>
      </c>
      <c r="BC322" s="180">
        <v>0</v>
      </c>
      <c r="BD322" s="180">
        <v>0</v>
      </c>
      <c r="BE322" s="180">
        <v>0</v>
      </c>
      <c r="BF322" s="180">
        <v>0</v>
      </c>
      <c r="BG322" s="181"/>
      <c r="BH322" s="90"/>
      <c r="BI322" s="180">
        <v>0</v>
      </c>
      <c r="BJ322" s="180">
        <v>0</v>
      </c>
      <c r="BK322" s="180">
        <v>0</v>
      </c>
      <c r="BL322" s="90"/>
      <c r="BN322" s="90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78"/>
    </row>
    <row r="323" spans="2:84" ht="15" customHeight="1" x14ac:dyDescent="0.3">
      <c r="B323" s="90"/>
      <c r="C323" s="212">
        <v>310</v>
      </c>
      <c r="D323" s="212"/>
      <c r="E323" s="212"/>
      <c r="F323" s="245"/>
      <c r="G323" s="212"/>
      <c r="H323" s="212"/>
      <c r="I323" s="212"/>
      <c r="J323" s="249"/>
      <c r="K323" s="249"/>
      <c r="L323" s="251"/>
      <c r="M323" s="245"/>
      <c r="N323" s="217"/>
      <c r="O323" s="212"/>
      <c r="P323" s="247"/>
      <c r="Q323" s="218"/>
      <c r="R323" s="109"/>
      <c r="S323" s="156"/>
      <c r="T323" s="156"/>
      <c r="U323" s="156"/>
      <c r="V323" s="153">
        <f t="shared" si="8"/>
        <v>0</v>
      </c>
      <c r="W323" s="90"/>
      <c r="Y323" s="180">
        <v>0</v>
      </c>
      <c r="Z323" s="180">
        <v>0</v>
      </c>
      <c r="AA323" s="180">
        <v>0</v>
      </c>
      <c r="AB323" s="180">
        <v>0</v>
      </c>
      <c r="AC323" s="180">
        <v>0</v>
      </c>
      <c r="AD323" s="180">
        <v>0</v>
      </c>
      <c r="AE323" s="180">
        <v>0</v>
      </c>
      <c r="AF323" s="180">
        <v>0</v>
      </c>
      <c r="AG323" s="180">
        <v>0</v>
      </c>
      <c r="AH323" s="180">
        <v>0</v>
      </c>
      <c r="AI323" s="180">
        <v>0</v>
      </c>
      <c r="AJ323" s="180">
        <v>0</v>
      </c>
      <c r="AK323" s="180">
        <v>0</v>
      </c>
      <c r="AL323" s="180">
        <v>0</v>
      </c>
      <c r="AM323" s="180">
        <v>0</v>
      </c>
      <c r="AN323" s="180">
        <v>0</v>
      </c>
      <c r="AO323" s="180">
        <v>0</v>
      </c>
      <c r="AP323" s="180">
        <v>0</v>
      </c>
      <c r="AQ323" s="180">
        <v>0</v>
      </c>
      <c r="AR323" s="180">
        <v>0</v>
      </c>
      <c r="AS323" s="180">
        <v>0</v>
      </c>
      <c r="AT323" s="180">
        <v>0</v>
      </c>
      <c r="AU323" s="180">
        <v>0</v>
      </c>
      <c r="AV323" s="180">
        <v>0</v>
      </c>
      <c r="AW323" s="180">
        <v>0</v>
      </c>
      <c r="AX323" s="180">
        <v>0</v>
      </c>
      <c r="AY323" s="90"/>
      <c r="AZ323" s="180">
        <v>0</v>
      </c>
      <c r="BA323" s="180">
        <v>0</v>
      </c>
      <c r="BB323" s="180">
        <v>0</v>
      </c>
      <c r="BC323" s="180">
        <v>0</v>
      </c>
      <c r="BD323" s="180">
        <v>0</v>
      </c>
      <c r="BE323" s="180">
        <v>0</v>
      </c>
      <c r="BF323" s="180">
        <v>0</v>
      </c>
      <c r="BG323" s="181"/>
      <c r="BH323" s="90"/>
      <c r="BI323" s="180">
        <v>0</v>
      </c>
      <c r="BJ323" s="180">
        <v>0</v>
      </c>
      <c r="BK323" s="180">
        <v>0</v>
      </c>
      <c r="BL323" s="90"/>
      <c r="BN323" s="90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78"/>
    </row>
    <row r="324" spans="2:84" ht="15" customHeight="1" x14ac:dyDescent="0.3">
      <c r="B324" s="90"/>
      <c r="C324" s="212">
        <v>311</v>
      </c>
      <c r="D324" s="212"/>
      <c r="E324" s="212"/>
      <c r="F324" s="245"/>
      <c r="G324" s="212"/>
      <c r="H324" s="212"/>
      <c r="I324" s="212"/>
      <c r="J324" s="249"/>
      <c r="K324" s="249"/>
      <c r="L324" s="251"/>
      <c r="M324" s="245"/>
      <c r="N324" s="217"/>
      <c r="O324" s="212"/>
      <c r="P324" s="247"/>
      <c r="Q324" s="218"/>
      <c r="R324" s="109"/>
      <c r="S324" s="156"/>
      <c r="T324" s="156"/>
      <c r="U324" s="156"/>
      <c r="V324" s="153">
        <f t="shared" si="8"/>
        <v>0</v>
      </c>
      <c r="W324" s="90"/>
      <c r="Y324" s="180">
        <v>0</v>
      </c>
      <c r="Z324" s="180">
        <v>0</v>
      </c>
      <c r="AA324" s="180">
        <v>0</v>
      </c>
      <c r="AB324" s="180">
        <v>0</v>
      </c>
      <c r="AC324" s="180">
        <v>0</v>
      </c>
      <c r="AD324" s="180">
        <v>0</v>
      </c>
      <c r="AE324" s="180">
        <v>0</v>
      </c>
      <c r="AF324" s="180">
        <v>0</v>
      </c>
      <c r="AG324" s="180">
        <v>0</v>
      </c>
      <c r="AH324" s="180">
        <v>0</v>
      </c>
      <c r="AI324" s="180">
        <v>0</v>
      </c>
      <c r="AJ324" s="180">
        <v>0</v>
      </c>
      <c r="AK324" s="180">
        <v>0</v>
      </c>
      <c r="AL324" s="180">
        <v>0</v>
      </c>
      <c r="AM324" s="180">
        <v>0</v>
      </c>
      <c r="AN324" s="180">
        <v>0</v>
      </c>
      <c r="AO324" s="180">
        <v>0</v>
      </c>
      <c r="AP324" s="180">
        <v>0</v>
      </c>
      <c r="AQ324" s="180">
        <v>0</v>
      </c>
      <c r="AR324" s="180">
        <v>0</v>
      </c>
      <c r="AS324" s="180">
        <v>0</v>
      </c>
      <c r="AT324" s="180">
        <v>0</v>
      </c>
      <c r="AU324" s="180">
        <v>0</v>
      </c>
      <c r="AV324" s="180">
        <v>0</v>
      </c>
      <c r="AW324" s="180">
        <v>0</v>
      </c>
      <c r="AX324" s="180">
        <v>0</v>
      </c>
      <c r="AY324" s="90"/>
      <c r="AZ324" s="180">
        <v>0</v>
      </c>
      <c r="BA324" s="180">
        <v>0</v>
      </c>
      <c r="BB324" s="180">
        <v>0</v>
      </c>
      <c r="BC324" s="180">
        <v>0</v>
      </c>
      <c r="BD324" s="180">
        <v>0</v>
      </c>
      <c r="BE324" s="180">
        <v>0</v>
      </c>
      <c r="BF324" s="180">
        <v>0</v>
      </c>
      <c r="BG324" s="181"/>
      <c r="BH324" s="90"/>
      <c r="BI324" s="180">
        <v>0</v>
      </c>
      <c r="BJ324" s="180">
        <v>0</v>
      </c>
      <c r="BK324" s="180">
        <v>0</v>
      </c>
      <c r="BL324" s="90"/>
      <c r="BN324" s="90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78"/>
    </row>
    <row r="325" spans="2:84" ht="15" customHeight="1" x14ac:dyDescent="0.3">
      <c r="B325" s="90"/>
      <c r="C325" s="212">
        <v>312</v>
      </c>
      <c r="D325" s="212"/>
      <c r="E325" s="212"/>
      <c r="F325" s="245"/>
      <c r="G325" s="212"/>
      <c r="H325" s="212"/>
      <c r="I325" s="212"/>
      <c r="J325" s="249"/>
      <c r="K325" s="249"/>
      <c r="L325" s="251"/>
      <c r="M325" s="245"/>
      <c r="N325" s="217"/>
      <c r="O325" s="212"/>
      <c r="P325" s="218"/>
      <c r="Q325" s="218"/>
      <c r="R325" s="109"/>
      <c r="S325" s="156"/>
      <c r="T325" s="156"/>
      <c r="U325" s="156"/>
      <c r="V325" s="153">
        <f t="shared" si="8"/>
        <v>0</v>
      </c>
      <c r="W325" s="90"/>
      <c r="Y325" s="180">
        <v>0</v>
      </c>
      <c r="Z325" s="180">
        <v>0</v>
      </c>
      <c r="AA325" s="180">
        <v>0</v>
      </c>
      <c r="AB325" s="180">
        <v>0</v>
      </c>
      <c r="AC325" s="180">
        <v>0</v>
      </c>
      <c r="AD325" s="180">
        <v>0</v>
      </c>
      <c r="AE325" s="180">
        <v>0</v>
      </c>
      <c r="AF325" s="180">
        <v>0</v>
      </c>
      <c r="AG325" s="180">
        <v>0</v>
      </c>
      <c r="AH325" s="180">
        <v>0</v>
      </c>
      <c r="AI325" s="180">
        <v>0</v>
      </c>
      <c r="AJ325" s="180">
        <v>0</v>
      </c>
      <c r="AK325" s="180">
        <v>0</v>
      </c>
      <c r="AL325" s="180">
        <v>0</v>
      </c>
      <c r="AM325" s="180">
        <v>0</v>
      </c>
      <c r="AN325" s="180">
        <v>0</v>
      </c>
      <c r="AO325" s="180">
        <v>0</v>
      </c>
      <c r="AP325" s="180">
        <v>0</v>
      </c>
      <c r="AQ325" s="180">
        <v>0</v>
      </c>
      <c r="AR325" s="180">
        <v>0</v>
      </c>
      <c r="AS325" s="180">
        <v>0</v>
      </c>
      <c r="AT325" s="180">
        <v>0</v>
      </c>
      <c r="AU325" s="180">
        <v>0</v>
      </c>
      <c r="AV325" s="180">
        <v>0</v>
      </c>
      <c r="AW325" s="180">
        <v>0</v>
      </c>
      <c r="AX325" s="180">
        <v>0</v>
      </c>
      <c r="AY325" s="90"/>
      <c r="AZ325" s="180">
        <v>0</v>
      </c>
      <c r="BA325" s="180">
        <v>0</v>
      </c>
      <c r="BB325" s="180">
        <v>0</v>
      </c>
      <c r="BC325" s="180">
        <v>0</v>
      </c>
      <c r="BD325" s="180">
        <v>0</v>
      </c>
      <c r="BE325" s="180">
        <v>0</v>
      </c>
      <c r="BF325" s="180">
        <v>0</v>
      </c>
      <c r="BG325" s="181"/>
      <c r="BH325" s="90"/>
      <c r="BI325" s="180">
        <v>0</v>
      </c>
      <c r="BJ325" s="180">
        <v>0</v>
      </c>
      <c r="BK325" s="180">
        <v>0</v>
      </c>
      <c r="BL325" s="90"/>
      <c r="BN325" s="90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78"/>
    </row>
    <row r="326" spans="2:84" ht="15" customHeight="1" x14ac:dyDescent="0.3">
      <c r="B326" s="90"/>
      <c r="C326" s="212">
        <v>313</v>
      </c>
      <c r="D326" s="212"/>
      <c r="E326" s="212"/>
      <c r="F326" s="245"/>
      <c r="G326" s="212"/>
      <c r="H326" s="212"/>
      <c r="I326" s="212"/>
      <c r="J326" s="249"/>
      <c r="K326" s="249"/>
      <c r="L326" s="251"/>
      <c r="M326" s="245"/>
      <c r="N326" s="217"/>
      <c r="O326" s="212"/>
      <c r="P326" s="247"/>
      <c r="Q326" s="218"/>
      <c r="R326" s="109"/>
      <c r="S326" s="156"/>
      <c r="T326" s="156"/>
      <c r="U326" s="156"/>
      <c r="V326" s="153">
        <f t="shared" si="8"/>
        <v>0</v>
      </c>
      <c r="W326" s="90"/>
      <c r="Y326" s="180">
        <v>0</v>
      </c>
      <c r="Z326" s="180">
        <v>0</v>
      </c>
      <c r="AA326" s="180">
        <v>0</v>
      </c>
      <c r="AB326" s="180">
        <v>0</v>
      </c>
      <c r="AC326" s="180">
        <v>0</v>
      </c>
      <c r="AD326" s="180">
        <v>0</v>
      </c>
      <c r="AE326" s="180">
        <v>0</v>
      </c>
      <c r="AF326" s="180">
        <v>0</v>
      </c>
      <c r="AG326" s="180">
        <v>0</v>
      </c>
      <c r="AH326" s="180">
        <v>0</v>
      </c>
      <c r="AI326" s="180">
        <v>0</v>
      </c>
      <c r="AJ326" s="180">
        <v>0</v>
      </c>
      <c r="AK326" s="180">
        <v>0</v>
      </c>
      <c r="AL326" s="180">
        <v>0</v>
      </c>
      <c r="AM326" s="180">
        <v>0</v>
      </c>
      <c r="AN326" s="180">
        <v>0</v>
      </c>
      <c r="AO326" s="180">
        <v>0</v>
      </c>
      <c r="AP326" s="180">
        <v>0</v>
      </c>
      <c r="AQ326" s="180">
        <v>0</v>
      </c>
      <c r="AR326" s="180">
        <v>0</v>
      </c>
      <c r="AS326" s="180">
        <v>0</v>
      </c>
      <c r="AT326" s="180">
        <v>0</v>
      </c>
      <c r="AU326" s="180">
        <v>0</v>
      </c>
      <c r="AV326" s="180">
        <v>0</v>
      </c>
      <c r="AW326" s="180">
        <v>0</v>
      </c>
      <c r="AX326" s="180">
        <v>0</v>
      </c>
      <c r="AY326" s="90"/>
      <c r="AZ326" s="180">
        <v>0</v>
      </c>
      <c r="BA326" s="180">
        <v>0</v>
      </c>
      <c r="BB326" s="180">
        <v>0</v>
      </c>
      <c r="BC326" s="180">
        <v>0</v>
      </c>
      <c r="BD326" s="180">
        <v>0</v>
      </c>
      <c r="BE326" s="180">
        <v>0</v>
      </c>
      <c r="BF326" s="180">
        <v>0</v>
      </c>
      <c r="BG326" s="181"/>
      <c r="BH326" s="90"/>
      <c r="BI326" s="180">
        <v>0</v>
      </c>
      <c r="BJ326" s="180">
        <v>0</v>
      </c>
      <c r="BK326" s="180">
        <v>0</v>
      </c>
      <c r="BL326" s="90"/>
      <c r="BN326" s="90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78"/>
    </row>
    <row r="327" spans="2:84" ht="15" customHeight="1" x14ac:dyDescent="0.3">
      <c r="B327" s="90"/>
      <c r="C327" s="212">
        <v>314</v>
      </c>
      <c r="D327" s="212"/>
      <c r="E327" s="212"/>
      <c r="F327" s="245"/>
      <c r="G327" s="212"/>
      <c r="H327" s="212"/>
      <c r="I327" s="212"/>
      <c r="J327" s="249"/>
      <c r="K327" s="249"/>
      <c r="L327" s="251"/>
      <c r="M327" s="245"/>
      <c r="N327" s="217"/>
      <c r="O327" s="212"/>
      <c r="P327" s="247"/>
      <c r="Q327" s="218"/>
      <c r="R327" s="109"/>
      <c r="S327" s="156"/>
      <c r="T327" s="156"/>
      <c r="U327" s="156"/>
      <c r="V327" s="153">
        <f t="shared" si="8"/>
        <v>0</v>
      </c>
      <c r="W327" s="90"/>
      <c r="Y327" s="180">
        <v>0</v>
      </c>
      <c r="Z327" s="180">
        <v>0</v>
      </c>
      <c r="AA327" s="180">
        <v>0</v>
      </c>
      <c r="AB327" s="180">
        <v>0</v>
      </c>
      <c r="AC327" s="180">
        <v>0</v>
      </c>
      <c r="AD327" s="180">
        <v>0</v>
      </c>
      <c r="AE327" s="180">
        <v>0</v>
      </c>
      <c r="AF327" s="180">
        <v>0</v>
      </c>
      <c r="AG327" s="180">
        <v>0</v>
      </c>
      <c r="AH327" s="180">
        <v>0</v>
      </c>
      <c r="AI327" s="180">
        <v>0</v>
      </c>
      <c r="AJ327" s="180">
        <v>0</v>
      </c>
      <c r="AK327" s="180">
        <v>0</v>
      </c>
      <c r="AL327" s="180">
        <v>0</v>
      </c>
      <c r="AM327" s="180">
        <v>0</v>
      </c>
      <c r="AN327" s="180">
        <v>0</v>
      </c>
      <c r="AO327" s="180">
        <v>0</v>
      </c>
      <c r="AP327" s="180">
        <v>0</v>
      </c>
      <c r="AQ327" s="180">
        <v>0</v>
      </c>
      <c r="AR327" s="180">
        <v>0</v>
      </c>
      <c r="AS327" s="180">
        <v>0</v>
      </c>
      <c r="AT327" s="180">
        <v>0</v>
      </c>
      <c r="AU327" s="180">
        <v>0</v>
      </c>
      <c r="AV327" s="180">
        <v>0</v>
      </c>
      <c r="AW327" s="180">
        <v>0</v>
      </c>
      <c r="AX327" s="180">
        <v>0</v>
      </c>
      <c r="AY327" s="90"/>
      <c r="AZ327" s="180">
        <v>0</v>
      </c>
      <c r="BA327" s="180">
        <v>0</v>
      </c>
      <c r="BB327" s="180">
        <v>0</v>
      </c>
      <c r="BC327" s="180">
        <v>0</v>
      </c>
      <c r="BD327" s="180">
        <v>0</v>
      </c>
      <c r="BE327" s="180">
        <v>0</v>
      </c>
      <c r="BF327" s="180">
        <v>0</v>
      </c>
      <c r="BG327" s="181"/>
      <c r="BH327" s="90"/>
      <c r="BI327" s="180">
        <v>0</v>
      </c>
      <c r="BJ327" s="180">
        <v>0</v>
      </c>
      <c r="BK327" s="180">
        <v>0</v>
      </c>
      <c r="BL327" s="90"/>
      <c r="BN327" s="90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78"/>
    </row>
    <row r="328" spans="2:84" ht="15" customHeight="1" x14ac:dyDescent="0.3">
      <c r="B328" s="90"/>
      <c r="C328" s="212">
        <v>315</v>
      </c>
      <c r="D328" s="212"/>
      <c r="E328" s="212"/>
      <c r="F328" s="245"/>
      <c r="G328" s="212"/>
      <c r="H328" s="212"/>
      <c r="I328" s="212"/>
      <c r="J328" s="249"/>
      <c r="K328" s="249"/>
      <c r="L328" s="251"/>
      <c r="M328" s="245"/>
      <c r="N328" s="217"/>
      <c r="O328" s="212"/>
      <c r="P328" s="247"/>
      <c r="Q328" s="218"/>
      <c r="R328" s="109"/>
      <c r="S328" s="156"/>
      <c r="T328" s="156"/>
      <c r="U328" s="156"/>
      <c r="V328" s="153">
        <f t="shared" si="8"/>
        <v>0</v>
      </c>
      <c r="W328" s="90"/>
      <c r="Y328" s="180">
        <v>0</v>
      </c>
      <c r="Z328" s="180">
        <v>0</v>
      </c>
      <c r="AA328" s="180">
        <v>0</v>
      </c>
      <c r="AB328" s="180">
        <v>0</v>
      </c>
      <c r="AC328" s="180">
        <v>0</v>
      </c>
      <c r="AD328" s="180">
        <v>0</v>
      </c>
      <c r="AE328" s="180">
        <v>0</v>
      </c>
      <c r="AF328" s="180">
        <v>0</v>
      </c>
      <c r="AG328" s="180">
        <v>0</v>
      </c>
      <c r="AH328" s="180">
        <v>0</v>
      </c>
      <c r="AI328" s="180">
        <v>0</v>
      </c>
      <c r="AJ328" s="180">
        <v>0</v>
      </c>
      <c r="AK328" s="180">
        <v>0</v>
      </c>
      <c r="AL328" s="180">
        <v>0</v>
      </c>
      <c r="AM328" s="180">
        <v>0</v>
      </c>
      <c r="AN328" s="180">
        <v>0</v>
      </c>
      <c r="AO328" s="180">
        <v>0</v>
      </c>
      <c r="AP328" s="180">
        <v>0</v>
      </c>
      <c r="AQ328" s="180">
        <v>0</v>
      </c>
      <c r="AR328" s="180">
        <v>0</v>
      </c>
      <c r="AS328" s="180">
        <v>0</v>
      </c>
      <c r="AT328" s="180">
        <v>0</v>
      </c>
      <c r="AU328" s="180">
        <v>0</v>
      </c>
      <c r="AV328" s="180">
        <v>0</v>
      </c>
      <c r="AW328" s="180">
        <v>0</v>
      </c>
      <c r="AX328" s="180">
        <v>0</v>
      </c>
      <c r="AY328" s="90"/>
      <c r="AZ328" s="180">
        <v>0</v>
      </c>
      <c r="BA328" s="180">
        <v>0</v>
      </c>
      <c r="BB328" s="180">
        <v>0</v>
      </c>
      <c r="BC328" s="180">
        <v>0</v>
      </c>
      <c r="BD328" s="180">
        <v>0</v>
      </c>
      <c r="BE328" s="180">
        <v>0</v>
      </c>
      <c r="BF328" s="180">
        <v>0</v>
      </c>
      <c r="BG328" s="181"/>
      <c r="BH328" s="90"/>
      <c r="BI328" s="180">
        <v>0</v>
      </c>
      <c r="BJ328" s="180">
        <v>0</v>
      </c>
      <c r="BK328" s="180">
        <v>0</v>
      </c>
      <c r="BL328" s="90"/>
      <c r="BN328" s="90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78"/>
    </row>
    <row r="329" spans="2:84" ht="15" customHeight="1" x14ac:dyDescent="0.3">
      <c r="B329" s="90"/>
      <c r="C329" s="212">
        <v>316</v>
      </c>
      <c r="D329" s="212"/>
      <c r="E329" s="212"/>
      <c r="F329" s="245"/>
      <c r="G329" s="212"/>
      <c r="H329" s="212"/>
      <c r="I329" s="212"/>
      <c r="J329" s="249"/>
      <c r="K329" s="249"/>
      <c r="L329" s="251"/>
      <c r="M329" s="245"/>
      <c r="N329" s="217"/>
      <c r="O329" s="212"/>
      <c r="P329" s="247"/>
      <c r="Q329" s="218"/>
      <c r="R329" s="109"/>
      <c r="S329" s="156"/>
      <c r="T329" s="156"/>
      <c r="U329" s="156"/>
      <c r="V329" s="153">
        <f t="shared" si="8"/>
        <v>0</v>
      </c>
      <c r="W329" s="90"/>
      <c r="Y329" s="180">
        <v>0</v>
      </c>
      <c r="Z329" s="180">
        <v>0</v>
      </c>
      <c r="AA329" s="180">
        <v>0</v>
      </c>
      <c r="AB329" s="180">
        <v>0</v>
      </c>
      <c r="AC329" s="180">
        <v>0</v>
      </c>
      <c r="AD329" s="180">
        <v>0</v>
      </c>
      <c r="AE329" s="180">
        <v>0</v>
      </c>
      <c r="AF329" s="180">
        <v>0</v>
      </c>
      <c r="AG329" s="180">
        <v>0</v>
      </c>
      <c r="AH329" s="180">
        <v>0</v>
      </c>
      <c r="AI329" s="180">
        <v>0</v>
      </c>
      <c r="AJ329" s="180">
        <v>0</v>
      </c>
      <c r="AK329" s="180">
        <v>0</v>
      </c>
      <c r="AL329" s="180">
        <v>0</v>
      </c>
      <c r="AM329" s="180">
        <v>0</v>
      </c>
      <c r="AN329" s="180">
        <v>0</v>
      </c>
      <c r="AO329" s="180">
        <v>0</v>
      </c>
      <c r="AP329" s="180">
        <v>0</v>
      </c>
      <c r="AQ329" s="180">
        <v>0</v>
      </c>
      <c r="AR329" s="180">
        <v>0</v>
      </c>
      <c r="AS329" s="180">
        <v>0</v>
      </c>
      <c r="AT329" s="180">
        <v>0</v>
      </c>
      <c r="AU329" s="180">
        <v>0</v>
      </c>
      <c r="AV329" s="180">
        <v>0</v>
      </c>
      <c r="AW329" s="180">
        <v>0</v>
      </c>
      <c r="AX329" s="180">
        <v>0</v>
      </c>
      <c r="AY329" s="90"/>
      <c r="AZ329" s="180">
        <v>0</v>
      </c>
      <c r="BA329" s="180">
        <v>0</v>
      </c>
      <c r="BB329" s="180">
        <v>0</v>
      </c>
      <c r="BC329" s="180">
        <v>0</v>
      </c>
      <c r="BD329" s="180">
        <v>0</v>
      </c>
      <c r="BE329" s="180">
        <v>0</v>
      </c>
      <c r="BF329" s="180">
        <v>0</v>
      </c>
      <c r="BG329" s="181"/>
      <c r="BH329" s="90"/>
      <c r="BI329" s="180">
        <v>0</v>
      </c>
      <c r="BJ329" s="180">
        <v>0</v>
      </c>
      <c r="BK329" s="180">
        <v>0</v>
      </c>
      <c r="BL329" s="90"/>
      <c r="BN329" s="90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78"/>
    </row>
    <row r="330" spans="2:84" ht="15" customHeight="1" x14ac:dyDescent="0.3">
      <c r="B330" s="90"/>
      <c r="C330" s="212">
        <v>317</v>
      </c>
      <c r="D330" s="212"/>
      <c r="E330" s="212"/>
      <c r="F330" s="245"/>
      <c r="G330" s="212"/>
      <c r="H330" s="212"/>
      <c r="I330" s="212"/>
      <c r="J330" s="249"/>
      <c r="K330" s="249"/>
      <c r="L330" s="251"/>
      <c r="M330" s="245"/>
      <c r="N330" s="217"/>
      <c r="O330" s="212"/>
      <c r="P330" s="247"/>
      <c r="Q330" s="218"/>
      <c r="R330" s="109"/>
      <c r="S330" s="156"/>
      <c r="T330" s="156"/>
      <c r="U330" s="156"/>
      <c r="V330" s="153">
        <f t="shared" si="8"/>
        <v>0</v>
      </c>
      <c r="W330" s="90"/>
      <c r="Y330" s="180">
        <v>0</v>
      </c>
      <c r="Z330" s="180">
        <v>0</v>
      </c>
      <c r="AA330" s="180">
        <v>0</v>
      </c>
      <c r="AB330" s="180">
        <v>0</v>
      </c>
      <c r="AC330" s="180">
        <v>0</v>
      </c>
      <c r="AD330" s="180">
        <v>0</v>
      </c>
      <c r="AE330" s="180">
        <v>0</v>
      </c>
      <c r="AF330" s="180">
        <v>0</v>
      </c>
      <c r="AG330" s="180">
        <v>0</v>
      </c>
      <c r="AH330" s="180">
        <v>0</v>
      </c>
      <c r="AI330" s="180">
        <v>0</v>
      </c>
      <c r="AJ330" s="180">
        <v>0</v>
      </c>
      <c r="AK330" s="180">
        <v>0</v>
      </c>
      <c r="AL330" s="180">
        <v>0</v>
      </c>
      <c r="AM330" s="180">
        <v>0</v>
      </c>
      <c r="AN330" s="180">
        <v>0</v>
      </c>
      <c r="AO330" s="180">
        <v>0</v>
      </c>
      <c r="AP330" s="180">
        <v>0</v>
      </c>
      <c r="AQ330" s="180">
        <v>0</v>
      </c>
      <c r="AR330" s="180">
        <v>0</v>
      </c>
      <c r="AS330" s="180">
        <v>0</v>
      </c>
      <c r="AT330" s="180">
        <v>0</v>
      </c>
      <c r="AU330" s="180">
        <v>0</v>
      </c>
      <c r="AV330" s="180">
        <v>0</v>
      </c>
      <c r="AW330" s="180">
        <v>0</v>
      </c>
      <c r="AX330" s="180">
        <v>0</v>
      </c>
      <c r="AY330" s="90"/>
      <c r="AZ330" s="180">
        <v>0</v>
      </c>
      <c r="BA330" s="180">
        <v>0</v>
      </c>
      <c r="BB330" s="180">
        <v>0</v>
      </c>
      <c r="BC330" s="180">
        <v>0</v>
      </c>
      <c r="BD330" s="180">
        <v>0</v>
      </c>
      <c r="BE330" s="180">
        <v>0</v>
      </c>
      <c r="BF330" s="180">
        <v>0</v>
      </c>
      <c r="BG330" s="181"/>
      <c r="BH330" s="90"/>
      <c r="BI330" s="180">
        <v>0</v>
      </c>
      <c r="BJ330" s="180">
        <v>0</v>
      </c>
      <c r="BK330" s="180">
        <v>0</v>
      </c>
      <c r="BL330" s="90"/>
      <c r="BN330" s="90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78"/>
    </row>
    <row r="331" spans="2:84" ht="15" customHeight="1" x14ac:dyDescent="0.3">
      <c r="B331" s="90"/>
      <c r="C331" s="212">
        <v>318</v>
      </c>
      <c r="D331" s="212"/>
      <c r="E331" s="212"/>
      <c r="F331" s="245"/>
      <c r="G331" s="212"/>
      <c r="H331" s="212"/>
      <c r="I331" s="212"/>
      <c r="J331" s="249"/>
      <c r="K331" s="249"/>
      <c r="L331" s="251"/>
      <c r="M331" s="245"/>
      <c r="N331" s="217"/>
      <c r="O331" s="212"/>
      <c r="P331" s="247"/>
      <c r="Q331" s="218"/>
      <c r="R331" s="109"/>
      <c r="S331" s="156"/>
      <c r="T331" s="156"/>
      <c r="U331" s="156"/>
      <c r="V331" s="153">
        <f t="shared" si="8"/>
        <v>0</v>
      </c>
      <c r="W331" s="90"/>
      <c r="Y331" s="180">
        <v>0</v>
      </c>
      <c r="Z331" s="180">
        <v>0</v>
      </c>
      <c r="AA331" s="180">
        <v>0</v>
      </c>
      <c r="AB331" s="180">
        <v>0</v>
      </c>
      <c r="AC331" s="180">
        <v>0</v>
      </c>
      <c r="AD331" s="180">
        <v>0</v>
      </c>
      <c r="AE331" s="180">
        <v>0</v>
      </c>
      <c r="AF331" s="180">
        <v>0</v>
      </c>
      <c r="AG331" s="180">
        <v>0</v>
      </c>
      <c r="AH331" s="180">
        <v>0</v>
      </c>
      <c r="AI331" s="180">
        <v>0</v>
      </c>
      <c r="AJ331" s="180">
        <v>0</v>
      </c>
      <c r="AK331" s="180">
        <v>0</v>
      </c>
      <c r="AL331" s="180">
        <v>0</v>
      </c>
      <c r="AM331" s="180">
        <v>0</v>
      </c>
      <c r="AN331" s="180">
        <v>0</v>
      </c>
      <c r="AO331" s="180">
        <v>0</v>
      </c>
      <c r="AP331" s="180">
        <v>0</v>
      </c>
      <c r="AQ331" s="180">
        <v>0</v>
      </c>
      <c r="AR331" s="180">
        <v>0</v>
      </c>
      <c r="AS331" s="180">
        <v>0</v>
      </c>
      <c r="AT331" s="180">
        <v>0</v>
      </c>
      <c r="AU331" s="180">
        <v>0</v>
      </c>
      <c r="AV331" s="180">
        <v>0</v>
      </c>
      <c r="AW331" s="180">
        <v>0</v>
      </c>
      <c r="AX331" s="180">
        <v>0</v>
      </c>
      <c r="AY331" s="90"/>
      <c r="AZ331" s="180">
        <v>0</v>
      </c>
      <c r="BA331" s="180">
        <v>0</v>
      </c>
      <c r="BB331" s="180">
        <v>0</v>
      </c>
      <c r="BC331" s="180">
        <v>0</v>
      </c>
      <c r="BD331" s="180">
        <v>0</v>
      </c>
      <c r="BE331" s="180">
        <v>0</v>
      </c>
      <c r="BF331" s="180">
        <v>0</v>
      </c>
      <c r="BG331" s="181"/>
      <c r="BH331" s="90"/>
      <c r="BI331" s="180">
        <v>0</v>
      </c>
      <c r="BJ331" s="180">
        <v>0</v>
      </c>
      <c r="BK331" s="180">
        <v>0</v>
      </c>
      <c r="BL331" s="90"/>
      <c r="BN331" s="90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78"/>
    </row>
    <row r="332" spans="2:84" ht="15" customHeight="1" x14ac:dyDescent="0.3">
      <c r="B332" s="90"/>
      <c r="C332" s="212">
        <v>319</v>
      </c>
      <c r="D332" s="212"/>
      <c r="E332" s="212"/>
      <c r="F332" s="245"/>
      <c r="G332" s="212"/>
      <c r="H332" s="212"/>
      <c r="I332" s="212"/>
      <c r="J332" s="249"/>
      <c r="K332" s="249"/>
      <c r="L332" s="251"/>
      <c r="M332" s="245"/>
      <c r="N332" s="217"/>
      <c r="O332" s="212"/>
      <c r="P332" s="247"/>
      <c r="Q332" s="218"/>
      <c r="R332" s="109"/>
      <c r="S332" s="156"/>
      <c r="T332" s="156"/>
      <c r="U332" s="156"/>
      <c r="V332" s="153">
        <f t="shared" si="8"/>
        <v>0</v>
      </c>
      <c r="W332" s="90"/>
      <c r="Y332" s="180">
        <v>0</v>
      </c>
      <c r="Z332" s="180">
        <v>0</v>
      </c>
      <c r="AA332" s="180">
        <v>0</v>
      </c>
      <c r="AB332" s="180">
        <v>0</v>
      </c>
      <c r="AC332" s="180">
        <v>0</v>
      </c>
      <c r="AD332" s="180">
        <v>0</v>
      </c>
      <c r="AE332" s="180">
        <v>0</v>
      </c>
      <c r="AF332" s="180">
        <v>0</v>
      </c>
      <c r="AG332" s="180">
        <v>0</v>
      </c>
      <c r="AH332" s="180">
        <v>0</v>
      </c>
      <c r="AI332" s="180">
        <v>0</v>
      </c>
      <c r="AJ332" s="180">
        <v>0</v>
      </c>
      <c r="AK332" s="180">
        <v>0</v>
      </c>
      <c r="AL332" s="180">
        <v>0</v>
      </c>
      <c r="AM332" s="180">
        <v>0</v>
      </c>
      <c r="AN332" s="180">
        <v>0</v>
      </c>
      <c r="AO332" s="180">
        <v>0</v>
      </c>
      <c r="AP332" s="180">
        <v>0</v>
      </c>
      <c r="AQ332" s="180">
        <v>0</v>
      </c>
      <c r="AR332" s="180">
        <v>0</v>
      </c>
      <c r="AS332" s="180">
        <v>0</v>
      </c>
      <c r="AT332" s="180">
        <v>0</v>
      </c>
      <c r="AU332" s="180">
        <v>0</v>
      </c>
      <c r="AV332" s="180">
        <v>0</v>
      </c>
      <c r="AW332" s="180">
        <v>0</v>
      </c>
      <c r="AX332" s="180">
        <v>0</v>
      </c>
      <c r="AY332" s="90"/>
      <c r="AZ332" s="180">
        <v>0</v>
      </c>
      <c r="BA332" s="180">
        <v>0</v>
      </c>
      <c r="BB332" s="180">
        <v>0</v>
      </c>
      <c r="BC332" s="180">
        <v>0</v>
      </c>
      <c r="BD332" s="180">
        <v>0</v>
      </c>
      <c r="BE332" s="180">
        <v>0</v>
      </c>
      <c r="BF332" s="180">
        <v>0</v>
      </c>
      <c r="BG332" s="181"/>
      <c r="BH332" s="90"/>
      <c r="BI332" s="180">
        <v>0</v>
      </c>
      <c r="BJ332" s="180">
        <v>0</v>
      </c>
      <c r="BK332" s="180">
        <v>0</v>
      </c>
      <c r="BL332" s="90"/>
      <c r="BN332" s="90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78"/>
    </row>
    <row r="333" spans="2:84" ht="15" customHeight="1" x14ac:dyDescent="0.3">
      <c r="B333" s="90"/>
      <c r="C333" s="212">
        <v>320</v>
      </c>
      <c r="D333" s="212"/>
      <c r="E333" s="212"/>
      <c r="F333" s="245"/>
      <c r="G333" s="212"/>
      <c r="H333" s="212"/>
      <c r="I333" s="212"/>
      <c r="J333" s="249"/>
      <c r="K333" s="249"/>
      <c r="L333" s="251"/>
      <c r="M333" s="245"/>
      <c r="N333" s="217"/>
      <c r="O333" s="212"/>
      <c r="P333" s="247"/>
      <c r="Q333" s="218"/>
      <c r="R333" s="109"/>
      <c r="S333" s="156"/>
      <c r="T333" s="156"/>
      <c r="U333" s="156"/>
      <c r="V333" s="153">
        <f t="shared" si="8"/>
        <v>0</v>
      </c>
      <c r="W333" s="90"/>
      <c r="Y333" s="180">
        <v>0</v>
      </c>
      <c r="Z333" s="180">
        <v>0</v>
      </c>
      <c r="AA333" s="180">
        <v>0</v>
      </c>
      <c r="AB333" s="180">
        <v>0</v>
      </c>
      <c r="AC333" s="180">
        <v>0</v>
      </c>
      <c r="AD333" s="180">
        <v>0</v>
      </c>
      <c r="AE333" s="180">
        <v>0</v>
      </c>
      <c r="AF333" s="180">
        <v>0</v>
      </c>
      <c r="AG333" s="180">
        <v>0</v>
      </c>
      <c r="AH333" s="180">
        <v>0</v>
      </c>
      <c r="AI333" s="180">
        <v>0</v>
      </c>
      <c r="AJ333" s="180">
        <v>0</v>
      </c>
      <c r="AK333" s="180">
        <v>0</v>
      </c>
      <c r="AL333" s="180">
        <v>0</v>
      </c>
      <c r="AM333" s="180">
        <v>0</v>
      </c>
      <c r="AN333" s="180">
        <v>0</v>
      </c>
      <c r="AO333" s="180">
        <v>0</v>
      </c>
      <c r="AP333" s="180">
        <v>0</v>
      </c>
      <c r="AQ333" s="180">
        <v>0</v>
      </c>
      <c r="AR333" s="180">
        <v>0</v>
      </c>
      <c r="AS333" s="180">
        <v>0</v>
      </c>
      <c r="AT333" s="180">
        <v>0</v>
      </c>
      <c r="AU333" s="180">
        <v>0</v>
      </c>
      <c r="AV333" s="180">
        <v>0</v>
      </c>
      <c r="AW333" s="180">
        <v>0</v>
      </c>
      <c r="AX333" s="180">
        <v>0</v>
      </c>
      <c r="AY333" s="90"/>
      <c r="AZ333" s="180">
        <v>0</v>
      </c>
      <c r="BA333" s="180">
        <v>0</v>
      </c>
      <c r="BB333" s="180">
        <v>0</v>
      </c>
      <c r="BC333" s="180">
        <v>0</v>
      </c>
      <c r="BD333" s="180">
        <v>0</v>
      </c>
      <c r="BE333" s="180">
        <v>0</v>
      </c>
      <c r="BF333" s="180">
        <v>0</v>
      </c>
      <c r="BG333" s="181"/>
      <c r="BH333" s="90"/>
      <c r="BI333" s="180">
        <v>0</v>
      </c>
      <c r="BJ333" s="180">
        <v>0</v>
      </c>
      <c r="BK333" s="180">
        <v>0</v>
      </c>
      <c r="BL333" s="90"/>
      <c r="BN333" s="90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78"/>
    </row>
    <row r="334" spans="2:84" ht="15" customHeight="1" x14ac:dyDescent="0.3">
      <c r="B334" s="90"/>
      <c r="C334" s="212">
        <v>321</v>
      </c>
      <c r="D334" s="212"/>
      <c r="E334" s="212"/>
      <c r="F334" s="245"/>
      <c r="G334" s="212"/>
      <c r="H334" s="212"/>
      <c r="I334" s="212"/>
      <c r="J334" s="249"/>
      <c r="K334" s="249"/>
      <c r="L334" s="251"/>
      <c r="M334" s="245"/>
      <c r="N334" s="217"/>
      <c r="O334" s="212"/>
      <c r="P334" s="247"/>
      <c r="Q334" s="218"/>
      <c r="R334" s="109"/>
      <c r="S334" s="156"/>
      <c r="T334" s="156"/>
      <c r="U334" s="156"/>
      <c r="V334" s="153">
        <f t="shared" ref="V334:V397" si="9">SUM(T334+U334)</f>
        <v>0</v>
      </c>
      <c r="W334" s="90"/>
      <c r="Y334" s="180">
        <v>0</v>
      </c>
      <c r="Z334" s="180">
        <v>0</v>
      </c>
      <c r="AA334" s="180">
        <v>0</v>
      </c>
      <c r="AB334" s="180">
        <v>0</v>
      </c>
      <c r="AC334" s="180">
        <v>0</v>
      </c>
      <c r="AD334" s="180">
        <v>0</v>
      </c>
      <c r="AE334" s="180">
        <v>0</v>
      </c>
      <c r="AF334" s="180">
        <v>0</v>
      </c>
      <c r="AG334" s="180">
        <v>0</v>
      </c>
      <c r="AH334" s="180">
        <v>0</v>
      </c>
      <c r="AI334" s="180">
        <v>0</v>
      </c>
      <c r="AJ334" s="180">
        <v>0</v>
      </c>
      <c r="AK334" s="180">
        <v>0</v>
      </c>
      <c r="AL334" s="180">
        <v>0</v>
      </c>
      <c r="AM334" s="180">
        <v>0</v>
      </c>
      <c r="AN334" s="180">
        <v>0</v>
      </c>
      <c r="AO334" s="180">
        <v>0</v>
      </c>
      <c r="AP334" s="180">
        <v>0</v>
      </c>
      <c r="AQ334" s="180">
        <v>0</v>
      </c>
      <c r="AR334" s="180">
        <v>0</v>
      </c>
      <c r="AS334" s="180">
        <v>0</v>
      </c>
      <c r="AT334" s="180">
        <v>0</v>
      </c>
      <c r="AU334" s="180">
        <v>0</v>
      </c>
      <c r="AV334" s="180">
        <v>0</v>
      </c>
      <c r="AW334" s="180">
        <v>0</v>
      </c>
      <c r="AX334" s="180">
        <v>0</v>
      </c>
      <c r="AY334" s="90"/>
      <c r="AZ334" s="180">
        <v>0</v>
      </c>
      <c r="BA334" s="180">
        <v>0</v>
      </c>
      <c r="BB334" s="180">
        <v>0</v>
      </c>
      <c r="BC334" s="180">
        <v>0</v>
      </c>
      <c r="BD334" s="180">
        <v>0</v>
      </c>
      <c r="BE334" s="180">
        <v>0</v>
      </c>
      <c r="BF334" s="180">
        <v>0</v>
      </c>
      <c r="BG334" s="181"/>
      <c r="BH334" s="90"/>
      <c r="BI334" s="180">
        <v>0</v>
      </c>
      <c r="BJ334" s="180">
        <v>0</v>
      </c>
      <c r="BK334" s="180">
        <v>0</v>
      </c>
      <c r="BL334" s="90"/>
      <c r="BN334" s="90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78"/>
    </row>
    <row r="335" spans="2:84" ht="15" customHeight="1" x14ac:dyDescent="0.3">
      <c r="B335" s="90"/>
      <c r="C335" s="212">
        <v>322</v>
      </c>
      <c r="D335" s="212"/>
      <c r="E335" s="212"/>
      <c r="F335" s="245"/>
      <c r="G335" s="212"/>
      <c r="H335" s="212"/>
      <c r="I335" s="212"/>
      <c r="J335" s="249"/>
      <c r="K335" s="249"/>
      <c r="L335" s="251"/>
      <c r="M335" s="245"/>
      <c r="N335" s="217"/>
      <c r="O335" s="212"/>
      <c r="P335" s="218"/>
      <c r="Q335" s="218"/>
      <c r="R335" s="109"/>
      <c r="S335" s="156"/>
      <c r="T335" s="156"/>
      <c r="U335" s="156"/>
      <c r="V335" s="153">
        <f t="shared" si="9"/>
        <v>0</v>
      </c>
      <c r="W335" s="90"/>
      <c r="Y335" s="180">
        <v>0</v>
      </c>
      <c r="Z335" s="180">
        <v>0</v>
      </c>
      <c r="AA335" s="180">
        <v>0</v>
      </c>
      <c r="AB335" s="180">
        <v>0</v>
      </c>
      <c r="AC335" s="180">
        <v>0</v>
      </c>
      <c r="AD335" s="180">
        <v>0</v>
      </c>
      <c r="AE335" s="180">
        <v>0</v>
      </c>
      <c r="AF335" s="180">
        <v>0</v>
      </c>
      <c r="AG335" s="180">
        <v>0</v>
      </c>
      <c r="AH335" s="180">
        <v>0</v>
      </c>
      <c r="AI335" s="180">
        <v>0</v>
      </c>
      <c r="AJ335" s="180">
        <v>0</v>
      </c>
      <c r="AK335" s="180">
        <v>0</v>
      </c>
      <c r="AL335" s="180">
        <v>0</v>
      </c>
      <c r="AM335" s="180">
        <v>0</v>
      </c>
      <c r="AN335" s="180">
        <v>0</v>
      </c>
      <c r="AO335" s="180">
        <v>0</v>
      </c>
      <c r="AP335" s="180">
        <v>0</v>
      </c>
      <c r="AQ335" s="180">
        <v>0</v>
      </c>
      <c r="AR335" s="180">
        <v>0</v>
      </c>
      <c r="AS335" s="180">
        <v>0</v>
      </c>
      <c r="AT335" s="180">
        <v>0</v>
      </c>
      <c r="AU335" s="180">
        <v>0</v>
      </c>
      <c r="AV335" s="180">
        <v>0</v>
      </c>
      <c r="AW335" s="180">
        <v>0</v>
      </c>
      <c r="AX335" s="180">
        <v>0</v>
      </c>
      <c r="AY335" s="90"/>
      <c r="AZ335" s="180">
        <v>0</v>
      </c>
      <c r="BA335" s="180">
        <v>0</v>
      </c>
      <c r="BB335" s="180">
        <v>0</v>
      </c>
      <c r="BC335" s="180">
        <v>0</v>
      </c>
      <c r="BD335" s="180">
        <v>0</v>
      </c>
      <c r="BE335" s="180">
        <v>0</v>
      </c>
      <c r="BF335" s="180">
        <v>0</v>
      </c>
      <c r="BG335" s="181"/>
      <c r="BH335" s="90"/>
      <c r="BI335" s="180">
        <v>0</v>
      </c>
      <c r="BJ335" s="180">
        <v>0</v>
      </c>
      <c r="BK335" s="180">
        <v>0</v>
      </c>
      <c r="BL335" s="90"/>
      <c r="BN335" s="90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78"/>
    </row>
    <row r="336" spans="2:84" ht="15" customHeight="1" x14ac:dyDescent="0.3">
      <c r="B336" s="90"/>
      <c r="C336" s="212">
        <v>323</v>
      </c>
      <c r="D336" s="212"/>
      <c r="E336" s="212"/>
      <c r="F336" s="245"/>
      <c r="G336" s="212"/>
      <c r="H336" s="212"/>
      <c r="I336" s="212"/>
      <c r="J336" s="249"/>
      <c r="K336" s="249"/>
      <c r="L336" s="251"/>
      <c r="M336" s="245"/>
      <c r="N336" s="217"/>
      <c r="O336" s="212"/>
      <c r="P336" s="247"/>
      <c r="Q336" s="218"/>
      <c r="R336" s="109"/>
      <c r="S336" s="156"/>
      <c r="T336" s="156"/>
      <c r="U336" s="156"/>
      <c r="V336" s="153">
        <f t="shared" si="9"/>
        <v>0</v>
      </c>
      <c r="W336" s="90"/>
      <c r="Y336" s="180">
        <v>0</v>
      </c>
      <c r="Z336" s="180">
        <v>0</v>
      </c>
      <c r="AA336" s="180">
        <v>0</v>
      </c>
      <c r="AB336" s="180">
        <v>0</v>
      </c>
      <c r="AC336" s="180">
        <v>0</v>
      </c>
      <c r="AD336" s="180">
        <v>0</v>
      </c>
      <c r="AE336" s="180">
        <v>0</v>
      </c>
      <c r="AF336" s="180">
        <v>0</v>
      </c>
      <c r="AG336" s="180">
        <v>0</v>
      </c>
      <c r="AH336" s="180">
        <v>0</v>
      </c>
      <c r="AI336" s="180">
        <v>0</v>
      </c>
      <c r="AJ336" s="180">
        <v>0</v>
      </c>
      <c r="AK336" s="180">
        <v>0</v>
      </c>
      <c r="AL336" s="180">
        <v>0</v>
      </c>
      <c r="AM336" s="180">
        <v>0</v>
      </c>
      <c r="AN336" s="180">
        <v>0</v>
      </c>
      <c r="AO336" s="180">
        <v>0</v>
      </c>
      <c r="AP336" s="180">
        <v>0</v>
      </c>
      <c r="AQ336" s="180">
        <v>0</v>
      </c>
      <c r="AR336" s="180">
        <v>0</v>
      </c>
      <c r="AS336" s="180">
        <v>0</v>
      </c>
      <c r="AT336" s="180">
        <v>0</v>
      </c>
      <c r="AU336" s="180">
        <v>0</v>
      </c>
      <c r="AV336" s="180">
        <v>0</v>
      </c>
      <c r="AW336" s="180">
        <v>0</v>
      </c>
      <c r="AX336" s="180">
        <v>0</v>
      </c>
      <c r="AY336" s="90"/>
      <c r="AZ336" s="180">
        <v>0</v>
      </c>
      <c r="BA336" s="180">
        <v>0</v>
      </c>
      <c r="BB336" s="180">
        <v>0</v>
      </c>
      <c r="BC336" s="180">
        <v>0</v>
      </c>
      <c r="BD336" s="180">
        <v>0</v>
      </c>
      <c r="BE336" s="180">
        <v>0</v>
      </c>
      <c r="BF336" s="180">
        <v>0</v>
      </c>
      <c r="BG336" s="181"/>
      <c r="BH336" s="90"/>
      <c r="BI336" s="180">
        <v>0</v>
      </c>
      <c r="BJ336" s="180">
        <v>0</v>
      </c>
      <c r="BK336" s="180">
        <v>0</v>
      </c>
      <c r="BL336" s="90"/>
      <c r="BN336" s="90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78"/>
    </row>
    <row r="337" spans="2:84" ht="15" customHeight="1" x14ac:dyDescent="0.3">
      <c r="B337" s="90"/>
      <c r="C337" s="212">
        <v>324</v>
      </c>
      <c r="D337" s="212"/>
      <c r="E337" s="212"/>
      <c r="F337" s="245"/>
      <c r="G337" s="212"/>
      <c r="H337" s="212"/>
      <c r="I337" s="212"/>
      <c r="J337" s="249"/>
      <c r="K337" s="249"/>
      <c r="L337" s="251"/>
      <c r="M337" s="245"/>
      <c r="N337" s="217"/>
      <c r="O337" s="212"/>
      <c r="P337" s="247"/>
      <c r="Q337" s="218"/>
      <c r="R337" s="109"/>
      <c r="S337" s="156"/>
      <c r="T337" s="156"/>
      <c r="U337" s="156"/>
      <c r="V337" s="153">
        <f t="shared" si="9"/>
        <v>0</v>
      </c>
      <c r="W337" s="90"/>
      <c r="Y337" s="180">
        <v>0</v>
      </c>
      <c r="Z337" s="180">
        <v>0</v>
      </c>
      <c r="AA337" s="180">
        <v>0</v>
      </c>
      <c r="AB337" s="180">
        <v>0</v>
      </c>
      <c r="AC337" s="180">
        <v>0</v>
      </c>
      <c r="AD337" s="180">
        <v>0</v>
      </c>
      <c r="AE337" s="180">
        <v>0</v>
      </c>
      <c r="AF337" s="180">
        <v>0</v>
      </c>
      <c r="AG337" s="180">
        <v>0</v>
      </c>
      <c r="AH337" s="180">
        <v>0</v>
      </c>
      <c r="AI337" s="180">
        <v>0</v>
      </c>
      <c r="AJ337" s="180">
        <v>0</v>
      </c>
      <c r="AK337" s="180">
        <v>0</v>
      </c>
      <c r="AL337" s="180">
        <v>0</v>
      </c>
      <c r="AM337" s="180">
        <v>0</v>
      </c>
      <c r="AN337" s="180">
        <v>0</v>
      </c>
      <c r="AO337" s="180">
        <v>0</v>
      </c>
      <c r="AP337" s="180">
        <v>0</v>
      </c>
      <c r="AQ337" s="180">
        <v>0</v>
      </c>
      <c r="AR337" s="180">
        <v>0</v>
      </c>
      <c r="AS337" s="180">
        <v>0</v>
      </c>
      <c r="AT337" s="180">
        <v>0</v>
      </c>
      <c r="AU337" s="180">
        <v>0</v>
      </c>
      <c r="AV337" s="180">
        <v>0</v>
      </c>
      <c r="AW337" s="180">
        <v>0</v>
      </c>
      <c r="AX337" s="180">
        <v>0</v>
      </c>
      <c r="AY337" s="90"/>
      <c r="AZ337" s="180">
        <v>0</v>
      </c>
      <c r="BA337" s="180">
        <v>0</v>
      </c>
      <c r="BB337" s="180">
        <v>0</v>
      </c>
      <c r="BC337" s="180">
        <v>0</v>
      </c>
      <c r="BD337" s="180">
        <v>0</v>
      </c>
      <c r="BE337" s="180">
        <v>0</v>
      </c>
      <c r="BF337" s="180">
        <v>0</v>
      </c>
      <c r="BG337" s="181"/>
      <c r="BH337" s="90"/>
      <c r="BI337" s="180">
        <v>0</v>
      </c>
      <c r="BJ337" s="180">
        <v>0</v>
      </c>
      <c r="BK337" s="180">
        <v>0</v>
      </c>
      <c r="BL337" s="90"/>
      <c r="BN337" s="90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78"/>
    </row>
    <row r="338" spans="2:84" ht="15" customHeight="1" x14ac:dyDescent="0.3">
      <c r="B338" s="90"/>
      <c r="C338" s="212">
        <v>325</v>
      </c>
      <c r="D338" s="212"/>
      <c r="E338" s="212"/>
      <c r="F338" s="245"/>
      <c r="G338" s="212"/>
      <c r="H338" s="212"/>
      <c r="I338" s="212"/>
      <c r="J338" s="249"/>
      <c r="K338" s="249"/>
      <c r="L338" s="251"/>
      <c r="M338" s="245"/>
      <c r="N338" s="217"/>
      <c r="O338" s="212"/>
      <c r="P338" s="247"/>
      <c r="Q338" s="218"/>
      <c r="R338" s="109"/>
      <c r="S338" s="156"/>
      <c r="T338" s="156"/>
      <c r="U338" s="156"/>
      <c r="V338" s="153">
        <f t="shared" si="9"/>
        <v>0</v>
      </c>
      <c r="W338" s="90"/>
      <c r="Y338" s="180">
        <v>0</v>
      </c>
      <c r="Z338" s="180">
        <v>0</v>
      </c>
      <c r="AA338" s="180">
        <v>0</v>
      </c>
      <c r="AB338" s="180">
        <v>0</v>
      </c>
      <c r="AC338" s="180">
        <v>0</v>
      </c>
      <c r="AD338" s="180">
        <v>0</v>
      </c>
      <c r="AE338" s="180">
        <v>0</v>
      </c>
      <c r="AF338" s="180">
        <v>0</v>
      </c>
      <c r="AG338" s="180">
        <v>0</v>
      </c>
      <c r="AH338" s="180">
        <v>0</v>
      </c>
      <c r="AI338" s="180">
        <v>0</v>
      </c>
      <c r="AJ338" s="180">
        <v>0</v>
      </c>
      <c r="AK338" s="180">
        <v>0</v>
      </c>
      <c r="AL338" s="180">
        <v>0</v>
      </c>
      <c r="AM338" s="180">
        <v>0</v>
      </c>
      <c r="AN338" s="180">
        <v>0</v>
      </c>
      <c r="AO338" s="180">
        <v>0</v>
      </c>
      <c r="AP338" s="180">
        <v>0</v>
      </c>
      <c r="AQ338" s="180">
        <v>0</v>
      </c>
      <c r="AR338" s="180">
        <v>0</v>
      </c>
      <c r="AS338" s="180">
        <v>0</v>
      </c>
      <c r="AT338" s="180">
        <v>0</v>
      </c>
      <c r="AU338" s="180">
        <v>0</v>
      </c>
      <c r="AV338" s="180">
        <v>0</v>
      </c>
      <c r="AW338" s="180">
        <v>0</v>
      </c>
      <c r="AX338" s="180">
        <v>0</v>
      </c>
      <c r="AY338" s="90"/>
      <c r="AZ338" s="180">
        <v>0</v>
      </c>
      <c r="BA338" s="180">
        <v>0</v>
      </c>
      <c r="BB338" s="180">
        <v>0</v>
      </c>
      <c r="BC338" s="180">
        <v>0</v>
      </c>
      <c r="BD338" s="180">
        <v>0</v>
      </c>
      <c r="BE338" s="180">
        <v>0</v>
      </c>
      <c r="BF338" s="180">
        <v>0</v>
      </c>
      <c r="BG338" s="181"/>
      <c r="BH338" s="90"/>
      <c r="BI338" s="180">
        <v>0</v>
      </c>
      <c r="BJ338" s="180">
        <v>0</v>
      </c>
      <c r="BK338" s="180">
        <v>0</v>
      </c>
      <c r="BL338" s="90"/>
      <c r="BN338" s="90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78"/>
    </row>
    <row r="339" spans="2:84" ht="15" customHeight="1" x14ac:dyDescent="0.3">
      <c r="B339" s="90"/>
      <c r="C339" s="212">
        <v>326</v>
      </c>
      <c r="D339" s="212"/>
      <c r="E339" s="212"/>
      <c r="F339" s="245"/>
      <c r="G339" s="212"/>
      <c r="H339" s="212"/>
      <c r="I339" s="212"/>
      <c r="J339" s="249"/>
      <c r="K339" s="249"/>
      <c r="L339" s="251"/>
      <c r="M339" s="245"/>
      <c r="N339" s="217"/>
      <c r="O339" s="212"/>
      <c r="P339" s="247"/>
      <c r="Q339" s="218"/>
      <c r="R339" s="109"/>
      <c r="S339" s="156"/>
      <c r="T339" s="156"/>
      <c r="U339" s="156"/>
      <c r="V339" s="153">
        <f t="shared" si="9"/>
        <v>0</v>
      </c>
      <c r="W339" s="90"/>
      <c r="Y339" s="180">
        <v>0</v>
      </c>
      <c r="Z339" s="180">
        <v>0</v>
      </c>
      <c r="AA339" s="180">
        <v>0</v>
      </c>
      <c r="AB339" s="180">
        <v>0</v>
      </c>
      <c r="AC339" s="180">
        <v>0</v>
      </c>
      <c r="AD339" s="180">
        <v>0</v>
      </c>
      <c r="AE339" s="180">
        <v>0</v>
      </c>
      <c r="AF339" s="180">
        <v>0</v>
      </c>
      <c r="AG339" s="180">
        <v>0</v>
      </c>
      <c r="AH339" s="180">
        <v>0</v>
      </c>
      <c r="AI339" s="180">
        <v>0</v>
      </c>
      <c r="AJ339" s="180">
        <v>0</v>
      </c>
      <c r="AK339" s="180">
        <v>0</v>
      </c>
      <c r="AL339" s="180">
        <v>0</v>
      </c>
      <c r="AM339" s="180">
        <v>0</v>
      </c>
      <c r="AN339" s="180">
        <v>0</v>
      </c>
      <c r="AO339" s="180">
        <v>0</v>
      </c>
      <c r="AP339" s="180">
        <v>0</v>
      </c>
      <c r="AQ339" s="180">
        <v>0</v>
      </c>
      <c r="AR339" s="180">
        <v>0</v>
      </c>
      <c r="AS339" s="180">
        <v>0</v>
      </c>
      <c r="AT339" s="180">
        <v>0</v>
      </c>
      <c r="AU339" s="180">
        <v>0</v>
      </c>
      <c r="AV339" s="180">
        <v>0</v>
      </c>
      <c r="AW339" s="180">
        <v>0</v>
      </c>
      <c r="AX339" s="180">
        <v>0</v>
      </c>
      <c r="AY339" s="90"/>
      <c r="AZ339" s="180">
        <v>0</v>
      </c>
      <c r="BA339" s="180">
        <v>0</v>
      </c>
      <c r="BB339" s="180">
        <v>0</v>
      </c>
      <c r="BC339" s="180">
        <v>0</v>
      </c>
      <c r="BD339" s="180">
        <v>0</v>
      </c>
      <c r="BE339" s="180">
        <v>0</v>
      </c>
      <c r="BF339" s="180">
        <v>0</v>
      </c>
      <c r="BG339" s="181"/>
      <c r="BH339" s="90"/>
      <c r="BI339" s="180">
        <v>0</v>
      </c>
      <c r="BJ339" s="180">
        <v>0</v>
      </c>
      <c r="BK339" s="180">
        <v>0</v>
      </c>
      <c r="BL339" s="90"/>
      <c r="BN339" s="90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78"/>
    </row>
    <row r="340" spans="2:84" ht="15" customHeight="1" x14ac:dyDescent="0.3">
      <c r="B340" s="90"/>
      <c r="C340" s="212">
        <v>327</v>
      </c>
      <c r="D340" s="212"/>
      <c r="E340" s="212"/>
      <c r="F340" s="245"/>
      <c r="G340" s="212"/>
      <c r="H340" s="212"/>
      <c r="I340" s="212"/>
      <c r="J340" s="249"/>
      <c r="K340" s="249"/>
      <c r="L340" s="251"/>
      <c r="M340" s="245"/>
      <c r="N340" s="217"/>
      <c r="O340" s="212"/>
      <c r="P340" s="247"/>
      <c r="Q340" s="218"/>
      <c r="R340" s="109"/>
      <c r="S340" s="156"/>
      <c r="T340" s="156"/>
      <c r="U340" s="156"/>
      <c r="V340" s="153">
        <f t="shared" si="9"/>
        <v>0</v>
      </c>
      <c r="W340" s="90"/>
      <c r="Y340" s="180">
        <v>0</v>
      </c>
      <c r="Z340" s="180">
        <v>0</v>
      </c>
      <c r="AA340" s="180">
        <v>0</v>
      </c>
      <c r="AB340" s="180">
        <v>0</v>
      </c>
      <c r="AC340" s="180">
        <v>0</v>
      </c>
      <c r="AD340" s="180">
        <v>0</v>
      </c>
      <c r="AE340" s="180">
        <v>0</v>
      </c>
      <c r="AF340" s="180">
        <v>0</v>
      </c>
      <c r="AG340" s="180">
        <v>0</v>
      </c>
      <c r="AH340" s="180">
        <v>0</v>
      </c>
      <c r="AI340" s="180">
        <v>0</v>
      </c>
      <c r="AJ340" s="180">
        <v>0</v>
      </c>
      <c r="AK340" s="180">
        <v>0</v>
      </c>
      <c r="AL340" s="180">
        <v>0</v>
      </c>
      <c r="AM340" s="180">
        <v>0</v>
      </c>
      <c r="AN340" s="180">
        <v>0</v>
      </c>
      <c r="AO340" s="180">
        <v>0</v>
      </c>
      <c r="AP340" s="180">
        <v>0</v>
      </c>
      <c r="AQ340" s="180">
        <v>0</v>
      </c>
      <c r="AR340" s="180">
        <v>0</v>
      </c>
      <c r="AS340" s="180">
        <v>0</v>
      </c>
      <c r="AT340" s="180">
        <v>0</v>
      </c>
      <c r="AU340" s="180">
        <v>0</v>
      </c>
      <c r="AV340" s="180">
        <v>0</v>
      </c>
      <c r="AW340" s="180">
        <v>0</v>
      </c>
      <c r="AX340" s="180">
        <v>0</v>
      </c>
      <c r="AY340" s="90"/>
      <c r="AZ340" s="180">
        <v>0</v>
      </c>
      <c r="BA340" s="180">
        <v>0</v>
      </c>
      <c r="BB340" s="180">
        <v>0</v>
      </c>
      <c r="BC340" s="180">
        <v>0</v>
      </c>
      <c r="BD340" s="180">
        <v>0</v>
      </c>
      <c r="BE340" s="180">
        <v>0</v>
      </c>
      <c r="BF340" s="180">
        <v>0</v>
      </c>
      <c r="BG340" s="181"/>
      <c r="BH340" s="90"/>
      <c r="BI340" s="180">
        <v>0</v>
      </c>
      <c r="BJ340" s="180">
        <v>0</v>
      </c>
      <c r="BK340" s="180">
        <v>0</v>
      </c>
      <c r="BL340" s="90"/>
      <c r="BN340" s="90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78"/>
    </row>
    <row r="341" spans="2:84" ht="15" customHeight="1" x14ac:dyDescent="0.3">
      <c r="B341" s="90"/>
      <c r="C341" s="212">
        <v>328</v>
      </c>
      <c r="D341" s="212"/>
      <c r="E341" s="212"/>
      <c r="F341" s="245"/>
      <c r="G341" s="212"/>
      <c r="H341" s="212"/>
      <c r="I341" s="212"/>
      <c r="J341" s="249"/>
      <c r="K341" s="249"/>
      <c r="L341" s="251"/>
      <c r="M341" s="245"/>
      <c r="N341" s="217"/>
      <c r="O341" s="212"/>
      <c r="P341" s="247"/>
      <c r="Q341" s="218"/>
      <c r="R341" s="109"/>
      <c r="S341" s="156"/>
      <c r="T341" s="156"/>
      <c r="U341" s="156"/>
      <c r="V341" s="153">
        <f t="shared" si="9"/>
        <v>0</v>
      </c>
      <c r="W341" s="90"/>
      <c r="Y341" s="180">
        <v>0</v>
      </c>
      <c r="Z341" s="180">
        <v>0</v>
      </c>
      <c r="AA341" s="180">
        <v>0</v>
      </c>
      <c r="AB341" s="180">
        <v>0</v>
      </c>
      <c r="AC341" s="180">
        <v>0</v>
      </c>
      <c r="AD341" s="180">
        <v>0</v>
      </c>
      <c r="AE341" s="180">
        <v>0</v>
      </c>
      <c r="AF341" s="180">
        <v>0</v>
      </c>
      <c r="AG341" s="180">
        <v>0</v>
      </c>
      <c r="AH341" s="180">
        <v>0</v>
      </c>
      <c r="AI341" s="180">
        <v>0</v>
      </c>
      <c r="AJ341" s="180">
        <v>0</v>
      </c>
      <c r="AK341" s="180">
        <v>0</v>
      </c>
      <c r="AL341" s="180">
        <v>0</v>
      </c>
      <c r="AM341" s="180">
        <v>0</v>
      </c>
      <c r="AN341" s="180">
        <v>0</v>
      </c>
      <c r="AO341" s="180">
        <v>0</v>
      </c>
      <c r="AP341" s="180">
        <v>0</v>
      </c>
      <c r="AQ341" s="180">
        <v>0</v>
      </c>
      <c r="AR341" s="180">
        <v>0</v>
      </c>
      <c r="AS341" s="180">
        <v>0</v>
      </c>
      <c r="AT341" s="180">
        <v>0</v>
      </c>
      <c r="AU341" s="180">
        <v>0</v>
      </c>
      <c r="AV341" s="180">
        <v>0</v>
      </c>
      <c r="AW341" s="180">
        <v>0</v>
      </c>
      <c r="AX341" s="180">
        <v>0</v>
      </c>
      <c r="AY341" s="90"/>
      <c r="AZ341" s="180">
        <v>0</v>
      </c>
      <c r="BA341" s="180">
        <v>0</v>
      </c>
      <c r="BB341" s="180">
        <v>0</v>
      </c>
      <c r="BC341" s="180">
        <v>0</v>
      </c>
      <c r="BD341" s="180">
        <v>0</v>
      </c>
      <c r="BE341" s="180">
        <v>0</v>
      </c>
      <c r="BF341" s="180">
        <v>0</v>
      </c>
      <c r="BG341" s="181"/>
      <c r="BH341" s="90"/>
      <c r="BI341" s="180">
        <v>0</v>
      </c>
      <c r="BJ341" s="180">
        <v>0</v>
      </c>
      <c r="BK341" s="180">
        <v>0</v>
      </c>
      <c r="BL341" s="90"/>
      <c r="BN341" s="90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78"/>
    </row>
    <row r="342" spans="2:84" ht="15" customHeight="1" x14ac:dyDescent="0.3">
      <c r="B342" s="90"/>
      <c r="C342" s="212">
        <v>329</v>
      </c>
      <c r="D342" s="212"/>
      <c r="E342" s="212"/>
      <c r="F342" s="245"/>
      <c r="G342" s="212"/>
      <c r="H342" s="212"/>
      <c r="I342" s="212"/>
      <c r="J342" s="249"/>
      <c r="K342" s="249"/>
      <c r="L342" s="251"/>
      <c r="M342" s="245"/>
      <c r="N342" s="217"/>
      <c r="O342" s="212"/>
      <c r="P342" s="247"/>
      <c r="Q342" s="218"/>
      <c r="R342" s="109"/>
      <c r="S342" s="156"/>
      <c r="T342" s="156"/>
      <c r="U342" s="156"/>
      <c r="V342" s="153">
        <f t="shared" si="9"/>
        <v>0</v>
      </c>
      <c r="W342" s="90"/>
      <c r="Y342" s="180">
        <v>0</v>
      </c>
      <c r="Z342" s="180">
        <v>0</v>
      </c>
      <c r="AA342" s="180">
        <v>0</v>
      </c>
      <c r="AB342" s="180">
        <v>0</v>
      </c>
      <c r="AC342" s="180">
        <v>0</v>
      </c>
      <c r="AD342" s="180">
        <v>0</v>
      </c>
      <c r="AE342" s="180">
        <v>0</v>
      </c>
      <c r="AF342" s="180">
        <v>0</v>
      </c>
      <c r="AG342" s="180">
        <v>0</v>
      </c>
      <c r="AH342" s="180">
        <v>0</v>
      </c>
      <c r="AI342" s="180">
        <v>0</v>
      </c>
      <c r="AJ342" s="180">
        <v>0</v>
      </c>
      <c r="AK342" s="180">
        <v>0</v>
      </c>
      <c r="AL342" s="180">
        <v>0</v>
      </c>
      <c r="AM342" s="180">
        <v>0</v>
      </c>
      <c r="AN342" s="180">
        <v>0</v>
      </c>
      <c r="AO342" s="180">
        <v>0</v>
      </c>
      <c r="AP342" s="180">
        <v>0</v>
      </c>
      <c r="AQ342" s="180">
        <v>0</v>
      </c>
      <c r="AR342" s="180">
        <v>0</v>
      </c>
      <c r="AS342" s="180">
        <v>0</v>
      </c>
      <c r="AT342" s="180">
        <v>0</v>
      </c>
      <c r="AU342" s="180">
        <v>0</v>
      </c>
      <c r="AV342" s="180">
        <v>0</v>
      </c>
      <c r="AW342" s="180">
        <v>0</v>
      </c>
      <c r="AX342" s="180">
        <v>0</v>
      </c>
      <c r="AY342" s="90"/>
      <c r="AZ342" s="180">
        <v>0</v>
      </c>
      <c r="BA342" s="180">
        <v>0</v>
      </c>
      <c r="BB342" s="180">
        <v>0</v>
      </c>
      <c r="BC342" s="180">
        <v>0</v>
      </c>
      <c r="BD342" s="180">
        <v>0</v>
      </c>
      <c r="BE342" s="180">
        <v>0</v>
      </c>
      <c r="BF342" s="180">
        <v>0</v>
      </c>
      <c r="BG342" s="181"/>
      <c r="BH342" s="90"/>
      <c r="BI342" s="180">
        <v>0</v>
      </c>
      <c r="BJ342" s="180">
        <v>0</v>
      </c>
      <c r="BK342" s="180">
        <v>0</v>
      </c>
      <c r="BL342" s="90"/>
      <c r="BN342" s="90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78"/>
    </row>
    <row r="343" spans="2:84" ht="15" customHeight="1" x14ac:dyDescent="0.3">
      <c r="B343" s="90"/>
      <c r="C343" s="212">
        <v>330</v>
      </c>
      <c r="D343" s="212"/>
      <c r="E343" s="212"/>
      <c r="F343" s="245"/>
      <c r="G343" s="212"/>
      <c r="H343" s="212"/>
      <c r="I343" s="212"/>
      <c r="J343" s="249"/>
      <c r="K343" s="249"/>
      <c r="L343" s="251"/>
      <c r="M343" s="245"/>
      <c r="N343" s="217"/>
      <c r="O343" s="212"/>
      <c r="P343" s="247"/>
      <c r="Q343" s="218"/>
      <c r="R343" s="109"/>
      <c r="S343" s="156"/>
      <c r="T343" s="156"/>
      <c r="U343" s="156"/>
      <c r="V343" s="153">
        <f t="shared" si="9"/>
        <v>0</v>
      </c>
      <c r="W343" s="90"/>
      <c r="Y343" s="180">
        <v>0</v>
      </c>
      <c r="Z343" s="180">
        <v>0</v>
      </c>
      <c r="AA343" s="180">
        <v>0</v>
      </c>
      <c r="AB343" s="180">
        <v>0</v>
      </c>
      <c r="AC343" s="180">
        <v>0</v>
      </c>
      <c r="AD343" s="180">
        <v>0</v>
      </c>
      <c r="AE343" s="180">
        <v>0</v>
      </c>
      <c r="AF343" s="180">
        <v>0</v>
      </c>
      <c r="AG343" s="180">
        <v>0</v>
      </c>
      <c r="AH343" s="180">
        <v>0</v>
      </c>
      <c r="AI343" s="180">
        <v>0</v>
      </c>
      <c r="AJ343" s="180">
        <v>0</v>
      </c>
      <c r="AK343" s="180">
        <v>0</v>
      </c>
      <c r="AL343" s="180">
        <v>0</v>
      </c>
      <c r="AM343" s="180">
        <v>0</v>
      </c>
      <c r="AN343" s="180">
        <v>0</v>
      </c>
      <c r="AO343" s="180">
        <v>0</v>
      </c>
      <c r="AP343" s="180">
        <v>0</v>
      </c>
      <c r="AQ343" s="180">
        <v>0</v>
      </c>
      <c r="AR343" s="180">
        <v>0</v>
      </c>
      <c r="AS343" s="180">
        <v>0</v>
      </c>
      <c r="AT343" s="180">
        <v>0</v>
      </c>
      <c r="AU343" s="180">
        <v>0</v>
      </c>
      <c r="AV343" s="180">
        <v>0</v>
      </c>
      <c r="AW343" s="180">
        <v>0</v>
      </c>
      <c r="AX343" s="180">
        <v>0</v>
      </c>
      <c r="AY343" s="90"/>
      <c r="AZ343" s="180">
        <v>0</v>
      </c>
      <c r="BA343" s="180">
        <v>0</v>
      </c>
      <c r="BB343" s="180">
        <v>0</v>
      </c>
      <c r="BC343" s="180">
        <v>0</v>
      </c>
      <c r="BD343" s="180">
        <v>0</v>
      </c>
      <c r="BE343" s="180">
        <v>0</v>
      </c>
      <c r="BF343" s="180">
        <v>0</v>
      </c>
      <c r="BG343" s="181"/>
      <c r="BH343" s="90"/>
      <c r="BI343" s="180">
        <v>0</v>
      </c>
      <c r="BJ343" s="180">
        <v>0</v>
      </c>
      <c r="BK343" s="180">
        <v>0</v>
      </c>
      <c r="BL343" s="90"/>
      <c r="BN343" s="90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78"/>
    </row>
    <row r="344" spans="2:84" ht="15" customHeight="1" x14ac:dyDescent="0.3">
      <c r="B344" s="90"/>
      <c r="C344" s="212">
        <v>331</v>
      </c>
      <c r="D344" s="212"/>
      <c r="E344" s="212"/>
      <c r="F344" s="245"/>
      <c r="G344" s="212"/>
      <c r="H344" s="212"/>
      <c r="I344" s="212"/>
      <c r="J344" s="249"/>
      <c r="K344" s="249"/>
      <c r="L344" s="251"/>
      <c r="M344" s="245"/>
      <c r="N344" s="217"/>
      <c r="O344" s="212"/>
      <c r="P344" s="247"/>
      <c r="Q344" s="218"/>
      <c r="R344" s="109"/>
      <c r="S344" s="156"/>
      <c r="T344" s="156"/>
      <c r="U344" s="156"/>
      <c r="V344" s="153">
        <f t="shared" si="9"/>
        <v>0</v>
      </c>
      <c r="W344" s="90"/>
      <c r="Y344" s="180">
        <v>0</v>
      </c>
      <c r="Z344" s="180">
        <v>0</v>
      </c>
      <c r="AA344" s="180">
        <v>0</v>
      </c>
      <c r="AB344" s="180">
        <v>0</v>
      </c>
      <c r="AC344" s="180">
        <v>0</v>
      </c>
      <c r="AD344" s="180">
        <v>0</v>
      </c>
      <c r="AE344" s="180">
        <v>0</v>
      </c>
      <c r="AF344" s="180">
        <v>0</v>
      </c>
      <c r="AG344" s="180">
        <v>0</v>
      </c>
      <c r="AH344" s="180">
        <v>0</v>
      </c>
      <c r="AI344" s="180">
        <v>0</v>
      </c>
      <c r="AJ344" s="180">
        <v>0</v>
      </c>
      <c r="AK344" s="180">
        <v>0</v>
      </c>
      <c r="AL344" s="180">
        <v>0</v>
      </c>
      <c r="AM344" s="180">
        <v>0</v>
      </c>
      <c r="AN344" s="180">
        <v>0</v>
      </c>
      <c r="AO344" s="180">
        <v>0</v>
      </c>
      <c r="AP344" s="180">
        <v>0</v>
      </c>
      <c r="AQ344" s="180">
        <v>0</v>
      </c>
      <c r="AR344" s="180">
        <v>0</v>
      </c>
      <c r="AS344" s="180">
        <v>0</v>
      </c>
      <c r="AT344" s="180">
        <v>0</v>
      </c>
      <c r="AU344" s="180">
        <v>0</v>
      </c>
      <c r="AV344" s="180">
        <v>0</v>
      </c>
      <c r="AW344" s="180">
        <v>0</v>
      </c>
      <c r="AX344" s="180">
        <v>0</v>
      </c>
      <c r="AY344" s="90"/>
      <c r="AZ344" s="180">
        <v>0</v>
      </c>
      <c r="BA344" s="180">
        <v>0</v>
      </c>
      <c r="BB344" s="180">
        <v>0</v>
      </c>
      <c r="BC344" s="180">
        <v>0</v>
      </c>
      <c r="BD344" s="180">
        <v>0</v>
      </c>
      <c r="BE344" s="180">
        <v>0</v>
      </c>
      <c r="BF344" s="180">
        <v>0</v>
      </c>
      <c r="BG344" s="181"/>
      <c r="BH344" s="90"/>
      <c r="BI344" s="180">
        <v>0</v>
      </c>
      <c r="BJ344" s="180">
        <v>0</v>
      </c>
      <c r="BK344" s="180">
        <v>0</v>
      </c>
      <c r="BL344" s="90"/>
      <c r="BN344" s="90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78"/>
    </row>
    <row r="345" spans="2:84" ht="15" customHeight="1" x14ac:dyDescent="0.3">
      <c r="B345" s="90"/>
      <c r="C345" s="212">
        <v>332</v>
      </c>
      <c r="D345" s="212"/>
      <c r="E345" s="212"/>
      <c r="F345" s="245"/>
      <c r="G345" s="212"/>
      <c r="H345" s="212"/>
      <c r="I345" s="212"/>
      <c r="J345" s="249"/>
      <c r="K345" s="249"/>
      <c r="L345" s="251"/>
      <c r="M345" s="245"/>
      <c r="N345" s="217"/>
      <c r="O345" s="212"/>
      <c r="P345" s="218"/>
      <c r="Q345" s="218"/>
      <c r="R345" s="109"/>
      <c r="S345" s="156"/>
      <c r="T345" s="156"/>
      <c r="U345" s="156"/>
      <c r="V345" s="153">
        <f t="shared" si="9"/>
        <v>0</v>
      </c>
      <c r="W345" s="90"/>
      <c r="Y345" s="180">
        <v>0</v>
      </c>
      <c r="Z345" s="180">
        <v>0</v>
      </c>
      <c r="AA345" s="180">
        <v>0</v>
      </c>
      <c r="AB345" s="180">
        <v>0</v>
      </c>
      <c r="AC345" s="180">
        <v>0</v>
      </c>
      <c r="AD345" s="180">
        <v>0</v>
      </c>
      <c r="AE345" s="180">
        <v>0</v>
      </c>
      <c r="AF345" s="180">
        <v>0</v>
      </c>
      <c r="AG345" s="180">
        <v>0</v>
      </c>
      <c r="AH345" s="180">
        <v>0</v>
      </c>
      <c r="AI345" s="180">
        <v>0</v>
      </c>
      <c r="AJ345" s="180">
        <v>0</v>
      </c>
      <c r="AK345" s="180">
        <v>0</v>
      </c>
      <c r="AL345" s="180">
        <v>0</v>
      </c>
      <c r="AM345" s="180">
        <v>0</v>
      </c>
      <c r="AN345" s="180">
        <v>0</v>
      </c>
      <c r="AO345" s="180">
        <v>0</v>
      </c>
      <c r="AP345" s="180">
        <v>0</v>
      </c>
      <c r="AQ345" s="180">
        <v>0</v>
      </c>
      <c r="AR345" s="180">
        <v>0</v>
      </c>
      <c r="AS345" s="180">
        <v>0</v>
      </c>
      <c r="AT345" s="180">
        <v>0</v>
      </c>
      <c r="AU345" s="180">
        <v>0</v>
      </c>
      <c r="AV345" s="180">
        <v>0</v>
      </c>
      <c r="AW345" s="180">
        <v>0</v>
      </c>
      <c r="AX345" s="180">
        <v>0</v>
      </c>
      <c r="AY345" s="90"/>
      <c r="AZ345" s="180">
        <v>0</v>
      </c>
      <c r="BA345" s="180">
        <v>0</v>
      </c>
      <c r="BB345" s="180">
        <v>0</v>
      </c>
      <c r="BC345" s="180">
        <v>0</v>
      </c>
      <c r="BD345" s="180">
        <v>0</v>
      </c>
      <c r="BE345" s="180">
        <v>0</v>
      </c>
      <c r="BF345" s="180">
        <v>0</v>
      </c>
      <c r="BG345" s="181"/>
      <c r="BH345" s="90"/>
      <c r="BI345" s="180">
        <v>0</v>
      </c>
      <c r="BJ345" s="180">
        <v>0</v>
      </c>
      <c r="BK345" s="180">
        <v>0</v>
      </c>
      <c r="BL345" s="90"/>
      <c r="BN345" s="90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78"/>
    </row>
    <row r="346" spans="2:84" ht="15" customHeight="1" x14ac:dyDescent="0.3">
      <c r="B346" s="90"/>
      <c r="C346" s="212">
        <v>333</v>
      </c>
      <c r="D346" s="212"/>
      <c r="E346" s="212"/>
      <c r="F346" s="245"/>
      <c r="G346" s="212"/>
      <c r="H346" s="212"/>
      <c r="I346" s="212"/>
      <c r="J346" s="249"/>
      <c r="K346" s="249"/>
      <c r="L346" s="251"/>
      <c r="M346" s="245"/>
      <c r="N346" s="217"/>
      <c r="O346" s="212"/>
      <c r="P346" s="247"/>
      <c r="Q346" s="218"/>
      <c r="R346" s="109"/>
      <c r="S346" s="156"/>
      <c r="T346" s="156"/>
      <c r="U346" s="156"/>
      <c r="V346" s="153">
        <f t="shared" si="9"/>
        <v>0</v>
      </c>
      <c r="W346" s="90"/>
      <c r="Y346" s="180">
        <v>0</v>
      </c>
      <c r="Z346" s="180">
        <v>0</v>
      </c>
      <c r="AA346" s="180">
        <v>0</v>
      </c>
      <c r="AB346" s="180">
        <v>0</v>
      </c>
      <c r="AC346" s="180">
        <v>0</v>
      </c>
      <c r="AD346" s="180">
        <v>0</v>
      </c>
      <c r="AE346" s="180">
        <v>0</v>
      </c>
      <c r="AF346" s="180">
        <v>0</v>
      </c>
      <c r="AG346" s="180">
        <v>0</v>
      </c>
      <c r="AH346" s="180">
        <v>0</v>
      </c>
      <c r="AI346" s="180">
        <v>0</v>
      </c>
      <c r="AJ346" s="180">
        <v>0</v>
      </c>
      <c r="AK346" s="180">
        <v>0</v>
      </c>
      <c r="AL346" s="180">
        <v>0</v>
      </c>
      <c r="AM346" s="180">
        <v>0</v>
      </c>
      <c r="AN346" s="180">
        <v>0</v>
      </c>
      <c r="AO346" s="180">
        <v>0</v>
      </c>
      <c r="AP346" s="180">
        <v>0</v>
      </c>
      <c r="AQ346" s="180">
        <v>0</v>
      </c>
      <c r="AR346" s="180">
        <v>0</v>
      </c>
      <c r="AS346" s="180">
        <v>0</v>
      </c>
      <c r="AT346" s="180">
        <v>0</v>
      </c>
      <c r="AU346" s="180">
        <v>0</v>
      </c>
      <c r="AV346" s="180">
        <v>0</v>
      </c>
      <c r="AW346" s="180">
        <v>0</v>
      </c>
      <c r="AX346" s="180">
        <v>0</v>
      </c>
      <c r="AY346" s="90"/>
      <c r="AZ346" s="180">
        <v>0</v>
      </c>
      <c r="BA346" s="180">
        <v>0</v>
      </c>
      <c r="BB346" s="180">
        <v>0</v>
      </c>
      <c r="BC346" s="180">
        <v>0</v>
      </c>
      <c r="BD346" s="180">
        <v>0</v>
      </c>
      <c r="BE346" s="180">
        <v>0</v>
      </c>
      <c r="BF346" s="180">
        <v>0</v>
      </c>
      <c r="BG346" s="181"/>
      <c r="BH346" s="90"/>
      <c r="BI346" s="180">
        <v>0</v>
      </c>
      <c r="BJ346" s="180">
        <v>0</v>
      </c>
      <c r="BK346" s="180">
        <v>0</v>
      </c>
      <c r="BL346" s="90"/>
      <c r="BN346" s="90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78"/>
    </row>
    <row r="347" spans="2:84" ht="15" customHeight="1" x14ac:dyDescent="0.3">
      <c r="B347" s="90"/>
      <c r="C347" s="212">
        <v>334</v>
      </c>
      <c r="D347" s="212"/>
      <c r="E347" s="212"/>
      <c r="F347" s="245"/>
      <c r="G347" s="212"/>
      <c r="H347" s="212"/>
      <c r="I347" s="212"/>
      <c r="J347" s="249"/>
      <c r="K347" s="249"/>
      <c r="L347" s="251"/>
      <c r="M347" s="245"/>
      <c r="N347" s="217"/>
      <c r="O347" s="212"/>
      <c r="P347" s="247"/>
      <c r="Q347" s="218"/>
      <c r="R347" s="109"/>
      <c r="S347" s="156"/>
      <c r="T347" s="156"/>
      <c r="U347" s="156"/>
      <c r="V347" s="153">
        <f t="shared" si="9"/>
        <v>0</v>
      </c>
      <c r="W347" s="90"/>
      <c r="Y347" s="180">
        <v>0</v>
      </c>
      <c r="Z347" s="180">
        <v>0</v>
      </c>
      <c r="AA347" s="180">
        <v>0</v>
      </c>
      <c r="AB347" s="180">
        <v>0</v>
      </c>
      <c r="AC347" s="180">
        <v>0</v>
      </c>
      <c r="AD347" s="180">
        <v>0</v>
      </c>
      <c r="AE347" s="180">
        <v>0</v>
      </c>
      <c r="AF347" s="180">
        <v>0</v>
      </c>
      <c r="AG347" s="180">
        <v>0</v>
      </c>
      <c r="AH347" s="180">
        <v>0</v>
      </c>
      <c r="AI347" s="180">
        <v>0</v>
      </c>
      <c r="AJ347" s="180">
        <v>0</v>
      </c>
      <c r="AK347" s="180">
        <v>0</v>
      </c>
      <c r="AL347" s="180">
        <v>0</v>
      </c>
      <c r="AM347" s="180">
        <v>0</v>
      </c>
      <c r="AN347" s="180">
        <v>0</v>
      </c>
      <c r="AO347" s="180">
        <v>0</v>
      </c>
      <c r="AP347" s="180">
        <v>0</v>
      </c>
      <c r="AQ347" s="180">
        <v>0</v>
      </c>
      <c r="AR347" s="180">
        <v>0</v>
      </c>
      <c r="AS347" s="180">
        <v>0</v>
      </c>
      <c r="AT347" s="180">
        <v>0</v>
      </c>
      <c r="AU347" s="180">
        <v>0</v>
      </c>
      <c r="AV347" s="180">
        <v>0</v>
      </c>
      <c r="AW347" s="180">
        <v>0</v>
      </c>
      <c r="AX347" s="180">
        <v>0</v>
      </c>
      <c r="AY347" s="90"/>
      <c r="AZ347" s="180">
        <v>0</v>
      </c>
      <c r="BA347" s="180">
        <v>0</v>
      </c>
      <c r="BB347" s="180">
        <v>0</v>
      </c>
      <c r="BC347" s="180">
        <v>0</v>
      </c>
      <c r="BD347" s="180">
        <v>0</v>
      </c>
      <c r="BE347" s="180">
        <v>0</v>
      </c>
      <c r="BF347" s="180">
        <v>0</v>
      </c>
      <c r="BG347" s="181"/>
      <c r="BH347" s="90"/>
      <c r="BI347" s="180">
        <v>0</v>
      </c>
      <c r="BJ347" s="180">
        <v>0</v>
      </c>
      <c r="BK347" s="180">
        <v>0</v>
      </c>
      <c r="BL347" s="90"/>
      <c r="BN347" s="90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78"/>
    </row>
    <row r="348" spans="2:84" ht="15" customHeight="1" x14ac:dyDescent="0.3">
      <c r="B348" s="90"/>
      <c r="C348" s="212">
        <v>335</v>
      </c>
      <c r="D348" s="212"/>
      <c r="E348" s="212"/>
      <c r="F348" s="245"/>
      <c r="G348" s="212"/>
      <c r="H348" s="212"/>
      <c r="I348" s="212"/>
      <c r="J348" s="249"/>
      <c r="K348" s="249"/>
      <c r="L348" s="251"/>
      <c r="M348" s="245"/>
      <c r="N348" s="217"/>
      <c r="O348" s="212"/>
      <c r="P348" s="247"/>
      <c r="Q348" s="218"/>
      <c r="R348" s="109"/>
      <c r="S348" s="156"/>
      <c r="T348" s="156"/>
      <c r="U348" s="156"/>
      <c r="V348" s="153">
        <f t="shared" si="9"/>
        <v>0</v>
      </c>
      <c r="W348" s="90"/>
      <c r="Y348" s="180">
        <v>0</v>
      </c>
      <c r="Z348" s="180">
        <v>0</v>
      </c>
      <c r="AA348" s="180">
        <v>0</v>
      </c>
      <c r="AB348" s="180">
        <v>0</v>
      </c>
      <c r="AC348" s="180">
        <v>0</v>
      </c>
      <c r="AD348" s="180">
        <v>0</v>
      </c>
      <c r="AE348" s="180">
        <v>0</v>
      </c>
      <c r="AF348" s="180">
        <v>0</v>
      </c>
      <c r="AG348" s="180">
        <v>0</v>
      </c>
      <c r="AH348" s="180">
        <v>0</v>
      </c>
      <c r="AI348" s="180">
        <v>0</v>
      </c>
      <c r="AJ348" s="180">
        <v>0</v>
      </c>
      <c r="AK348" s="180">
        <v>0</v>
      </c>
      <c r="AL348" s="180">
        <v>0</v>
      </c>
      <c r="AM348" s="180">
        <v>0</v>
      </c>
      <c r="AN348" s="180">
        <v>0</v>
      </c>
      <c r="AO348" s="180">
        <v>0</v>
      </c>
      <c r="AP348" s="180">
        <v>0</v>
      </c>
      <c r="AQ348" s="180">
        <v>0</v>
      </c>
      <c r="AR348" s="180">
        <v>0</v>
      </c>
      <c r="AS348" s="180">
        <v>0</v>
      </c>
      <c r="AT348" s="180">
        <v>0</v>
      </c>
      <c r="AU348" s="180">
        <v>0</v>
      </c>
      <c r="AV348" s="180">
        <v>0</v>
      </c>
      <c r="AW348" s="180">
        <v>0</v>
      </c>
      <c r="AX348" s="180">
        <v>0</v>
      </c>
      <c r="AY348" s="90"/>
      <c r="AZ348" s="180">
        <v>0</v>
      </c>
      <c r="BA348" s="180">
        <v>0</v>
      </c>
      <c r="BB348" s="180">
        <v>0</v>
      </c>
      <c r="BC348" s="180">
        <v>0</v>
      </c>
      <c r="BD348" s="180">
        <v>0</v>
      </c>
      <c r="BE348" s="180">
        <v>0</v>
      </c>
      <c r="BF348" s="180">
        <v>0</v>
      </c>
      <c r="BG348" s="181"/>
      <c r="BH348" s="90"/>
      <c r="BI348" s="180">
        <v>0</v>
      </c>
      <c r="BJ348" s="180">
        <v>0</v>
      </c>
      <c r="BK348" s="180">
        <v>0</v>
      </c>
      <c r="BL348" s="90"/>
      <c r="BN348" s="90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78"/>
    </row>
    <row r="349" spans="2:84" ht="15" customHeight="1" x14ac:dyDescent="0.3">
      <c r="B349" s="90"/>
      <c r="C349" s="212">
        <v>336</v>
      </c>
      <c r="D349" s="212"/>
      <c r="E349" s="212"/>
      <c r="F349" s="245"/>
      <c r="G349" s="212"/>
      <c r="H349" s="212"/>
      <c r="I349" s="212"/>
      <c r="J349" s="249"/>
      <c r="K349" s="249"/>
      <c r="L349" s="251"/>
      <c r="M349" s="245"/>
      <c r="N349" s="217"/>
      <c r="O349" s="212"/>
      <c r="P349" s="247"/>
      <c r="Q349" s="218"/>
      <c r="R349" s="109"/>
      <c r="S349" s="156"/>
      <c r="T349" s="156"/>
      <c r="U349" s="156"/>
      <c r="V349" s="153">
        <f t="shared" si="9"/>
        <v>0</v>
      </c>
      <c r="W349" s="90"/>
      <c r="Y349" s="180">
        <v>0</v>
      </c>
      <c r="Z349" s="180">
        <v>0</v>
      </c>
      <c r="AA349" s="180">
        <v>0</v>
      </c>
      <c r="AB349" s="180">
        <v>0</v>
      </c>
      <c r="AC349" s="180">
        <v>0</v>
      </c>
      <c r="AD349" s="180">
        <v>0</v>
      </c>
      <c r="AE349" s="180">
        <v>0</v>
      </c>
      <c r="AF349" s="180">
        <v>0</v>
      </c>
      <c r="AG349" s="180">
        <v>0</v>
      </c>
      <c r="AH349" s="180">
        <v>0</v>
      </c>
      <c r="AI349" s="180">
        <v>0</v>
      </c>
      <c r="AJ349" s="180">
        <v>0</v>
      </c>
      <c r="AK349" s="180">
        <v>0</v>
      </c>
      <c r="AL349" s="180">
        <v>0</v>
      </c>
      <c r="AM349" s="180">
        <v>0</v>
      </c>
      <c r="AN349" s="180">
        <v>0</v>
      </c>
      <c r="AO349" s="180">
        <v>0</v>
      </c>
      <c r="AP349" s="180">
        <v>0</v>
      </c>
      <c r="AQ349" s="180">
        <v>0</v>
      </c>
      <c r="AR349" s="180">
        <v>0</v>
      </c>
      <c r="AS349" s="180">
        <v>0</v>
      </c>
      <c r="AT349" s="180">
        <v>0</v>
      </c>
      <c r="AU349" s="180">
        <v>0</v>
      </c>
      <c r="AV349" s="180">
        <v>0</v>
      </c>
      <c r="AW349" s="180">
        <v>0</v>
      </c>
      <c r="AX349" s="180">
        <v>0</v>
      </c>
      <c r="AY349" s="90"/>
      <c r="AZ349" s="180">
        <v>0</v>
      </c>
      <c r="BA349" s="180">
        <v>0</v>
      </c>
      <c r="BB349" s="180">
        <v>0</v>
      </c>
      <c r="BC349" s="180">
        <v>0</v>
      </c>
      <c r="BD349" s="180">
        <v>0</v>
      </c>
      <c r="BE349" s="180">
        <v>0</v>
      </c>
      <c r="BF349" s="180">
        <v>0</v>
      </c>
      <c r="BG349" s="181"/>
      <c r="BH349" s="90"/>
      <c r="BI349" s="180">
        <v>0</v>
      </c>
      <c r="BJ349" s="180">
        <v>0</v>
      </c>
      <c r="BK349" s="180">
        <v>0</v>
      </c>
      <c r="BL349" s="90"/>
      <c r="BN349" s="90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78"/>
    </row>
    <row r="350" spans="2:84" ht="15" customHeight="1" x14ac:dyDescent="0.3">
      <c r="B350" s="90"/>
      <c r="C350" s="212">
        <v>337</v>
      </c>
      <c r="D350" s="212"/>
      <c r="E350" s="212"/>
      <c r="F350" s="245"/>
      <c r="G350" s="212"/>
      <c r="H350" s="212"/>
      <c r="I350" s="212"/>
      <c r="J350" s="249"/>
      <c r="K350" s="249"/>
      <c r="L350" s="251"/>
      <c r="M350" s="245"/>
      <c r="N350" s="217"/>
      <c r="O350" s="212"/>
      <c r="P350" s="247"/>
      <c r="Q350" s="218"/>
      <c r="R350" s="109"/>
      <c r="S350" s="156"/>
      <c r="T350" s="156"/>
      <c r="U350" s="156"/>
      <c r="V350" s="153">
        <f t="shared" si="9"/>
        <v>0</v>
      </c>
      <c r="W350" s="90"/>
      <c r="Y350" s="180">
        <v>0</v>
      </c>
      <c r="Z350" s="180">
        <v>0</v>
      </c>
      <c r="AA350" s="180">
        <v>0</v>
      </c>
      <c r="AB350" s="180">
        <v>0</v>
      </c>
      <c r="AC350" s="180">
        <v>0</v>
      </c>
      <c r="AD350" s="180">
        <v>0</v>
      </c>
      <c r="AE350" s="180">
        <v>0</v>
      </c>
      <c r="AF350" s="180">
        <v>0</v>
      </c>
      <c r="AG350" s="180">
        <v>0</v>
      </c>
      <c r="AH350" s="180">
        <v>0</v>
      </c>
      <c r="AI350" s="180">
        <v>0</v>
      </c>
      <c r="AJ350" s="180">
        <v>0</v>
      </c>
      <c r="AK350" s="180">
        <v>0</v>
      </c>
      <c r="AL350" s="180">
        <v>0</v>
      </c>
      <c r="AM350" s="180">
        <v>0</v>
      </c>
      <c r="AN350" s="180">
        <v>0</v>
      </c>
      <c r="AO350" s="180">
        <v>0</v>
      </c>
      <c r="AP350" s="180">
        <v>0</v>
      </c>
      <c r="AQ350" s="180">
        <v>0</v>
      </c>
      <c r="AR350" s="180">
        <v>0</v>
      </c>
      <c r="AS350" s="180">
        <v>0</v>
      </c>
      <c r="AT350" s="180">
        <v>0</v>
      </c>
      <c r="AU350" s="180">
        <v>0</v>
      </c>
      <c r="AV350" s="180">
        <v>0</v>
      </c>
      <c r="AW350" s="180">
        <v>0</v>
      </c>
      <c r="AX350" s="180">
        <v>0</v>
      </c>
      <c r="AY350" s="90"/>
      <c r="AZ350" s="180">
        <v>0</v>
      </c>
      <c r="BA350" s="180">
        <v>0</v>
      </c>
      <c r="BB350" s="180">
        <v>0</v>
      </c>
      <c r="BC350" s="180">
        <v>0</v>
      </c>
      <c r="BD350" s="180">
        <v>0</v>
      </c>
      <c r="BE350" s="180">
        <v>0</v>
      </c>
      <c r="BF350" s="180">
        <v>0</v>
      </c>
      <c r="BG350" s="181"/>
      <c r="BH350" s="90"/>
      <c r="BI350" s="180">
        <v>0</v>
      </c>
      <c r="BJ350" s="180">
        <v>0</v>
      </c>
      <c r="BK350" s="180">
        <v>0</v>
      </c>
      <c r="BL350" s="90"/>
      <c r="BN350" s="90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78"/>
    </row>
    <row r="351" spans="2:84" ht="15" customHeight="1" x14ac:dyDescent="0.3">
      <c r="B351" s="90"/>
      <c r="C351" s="212">
        <v>338</v>
      </c>
      <c r="D351" s="212"/>
      <c r="E351" s="212"/>
      <c r="F351" s="245"/>
      <c r="G351" s="212"/>
      <c r="H351" s="212"/>
      <c r="I351" s="212"/>
      <c r="J351" s="249"/>
      <c r="K351" s="249"/>
      <c r="L351" s="251"/>
      <c r="M351" s="245"/>
      <c r="N351" s="217"/>
      <c r="O351" s="212"/>
      <c r="P351" s="247"/>
      <c r="Q351" s="218"/>
      <c r="R351" s="109"/>
      <c r="S351" s="156"/>
      <c r="T351" s="156"/>
      <c r="U351" s="156"/>
      <c r="V351" s="153">
        <f t="shared" si="9"/>
        <v>0</v>
      </c>
      <c r="W351" s="90"/>
      <c r="Y351" s="180">
        <v>0</v>
      </c>
      <c r="Z351" s="180">
        <v>0</v>
      </c>
      <c r="AA351" s="180">
        <v>0</v>
      </c>
      <c r="AB351" s="180">
        <v>0</v>
      </c>
      <c r="AC351" s="180">
        <v>0</v>
      </c>
      <c r="AD351" s="180">
        <v>0</v>
      </c>
      <c r="AE351" s="180">
        <v>0</v>
      </c>
      <c r="AF351" s="180">
        <v>0</v>
      </c>
      <c r="AG351" s="180">
        <v>0</v>
      </c>
      <c r="AH351" s="180">
        <v>0</v>
      </c>
      <c r="AI351" s="180">
        <v>0</v>
      </c>
      <c r="AJ351" s="180">
        <v>0</v>
      </c>
      <c r="AK351" s="180">
        <v>0</v>
      </c>
      <c r="AL351" s="180">
        <v>0</v>
      </c>
      <c r="AM351" s="180">
        <v>0</v>
      </c>
      <c r="AN351" s="180">
        <v>0</v>
      </c>
      <c r="AO351" s="180">
        <v>0</v>
      </c>
      <c r="AP351" s="180">
        <v>0</v>
      </c>
      <c r="AQ351" s="180">
        <v>0</v>
      </c>
      <c r="AR351" s="180">
        <v>0</v>
      </c>
      <c r="AS351" s="180">
        <v>0</v>
      </c>
      <c r="AT351" s="180">
        <v>0</v>
      </c>
      <c r="AU351" s="180">
        <v>0</v>
      </c>
      <c r="AV351" s="180">
        <v>0</v>
      </c>
      <c r="AW351" s="180">
        <v>0</v>
      </c>
      <c r="AX351" s="180">
        <v>0</v>
      </c>
      <c r="AY351" s="90"/>
      <c r="AZ351" s="180">
        <v>0</v>
      </c>
      <c r="BA351" s="180">
        <v>0</v>
      </c>
      <c r="BB351" s="180">
        <v>0</v>
      </c>
      <c r="BC351" s="180">
        <v>0</v>
      </c>
      <c r="BD351" s="180">
        <v>0</v>
      </c>
      <c r="BE351" s="180">
        <v>0</v>
      </c>
      <c r="BF351" s="180">
        <v>0</v>
      </c>
      <c r="BG351" s="181"/>
      <c r="BH351" s="90"/>
      <c r="BI351" s="180">
        <v>0</v>
      </c>
      <c r="BJ351" s="180">
        <v>0</v>
      </c>
      <c r="BK351" s="180">
        <v>0</v>
      </c>
      <c r="BL351" s="90"/>
      <c r="BN351" s="90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78"/>
    </row>
    <row r="352" spans="2:84" ht="15" customHeight="1" x14ac:dyDescent="0.3">
      <c r="B352" s="90"/>
      <c r="C352" s="212">
        <v>339</v>
      </c>
      <c r="D352" s="212"/>
      <c r="E352" s="212"/>
      <c r="F352" s="245"/>
      <c r="G352" s="212"/>
      <c r="H352" s="212"/>
      <c r="I352" s="212"/>
      <c r="J352" s="249"/>
      <c r="K352" s="249"/>
      <c r="L352" s="251"/>
      <c r="M352" s="245"/>
      <c r="N352" s="217"/>
      <c r="O352" s="212"/>
      <c r="P352" s="247"/>
      <c r="Q352" s="218"/>
      <c r="R352" s="109"/>
      <c r="S352" s="156"/>
      <c r="T352" s="156"/>
      <c r="U352" s="156"/>
      <c r="V352" s="153">
        <f t="shared" si="9"/>
        <v>0</v>
      </c>
      <c r="W352" s="90"/>
      <c r="Y352" s="180">
        <v>0</v>
      </c>
      <c r="Z352" s="180">
        <v>0</v>
      </c>
      <c r="AA352" s="180">
        <v>0</v>
      </c>
      <c r="AB352" s="180">
        <v>0</v>
      </c>
      <c r="AC352" s="180">
        <v>0</v>
      </c>
      <c r="AD352" s="180">
        <v>0</v>
      </c>
      <c r="AE352" s="180">
        <v>0</v>
      </c>
      <c r="AF352" s="180">
        <v>0</v>
      </c>
      <c r="AG352" s="180">
        <v>0</v>
      </c>
      <c r="AH352" s="180">
        <v>0</v>
      </c>
      <c r="AI352" s="180">
        <v>0</v>
      </c>
      <c r="AJ352" s="180">
        <v>0</v>
      </c>
      <c r="AK352" s="180">
        <v>0</v>
      </c>
      <c r="AL352" s="180">
        <v>0</v>
      </c>
      <c r="AM352" s="180">
        <v>0</v>
      </c>
      <c r="AN352" s="180">
        <v>0</v>
      </c>
      <c r="AO352" s="180">
        <v>0</v>
      </c>
      <c r="AP352" s="180">
        <v>0</v>
      </c>
      <c r="AQ352" s="180">
        <v>0</v>
      </c>
      <c r="AR352" s="180">
        <v>0</v>
      </c>
      <c r="AS352" s="180">
        <v>0</v>
      </c>
      <c r="AT352" s="180">
        <v>0</v>
      </c>
      <c r="AU352" s="180">
        <v>0</v>
      </c>
      <c r="AV352" s="180">
        <v>0</v>
      </c>
      <c r="AW352" s="180">
        <v>0</v>
      </c>
      <c r="AX352" s="180">
        <v>0</v>
      </c>
      <c r="AY352" s="90"/>
      <c r="AZ352" s="180">
        <v>0</v>
      </c>
      <c r="BA352" s="180">
        <v>0</v>
      </c>
      <c r="BB352" s="180">
        <v>0</v>
      </c>
      <c r="BC352" s="180">
        <v>0</v>
      </c>
      <c r="BD352" s="180">
        <v>0</v>
      </c>
      <c r="BE352" s="180">
        <v>0</v>
      </c>
      <c r="BF352" s="180">
        <v>0</v>
      </c>
      <c r="BG352" s="181"/>
      <c r="BH352" s="90"/>
      <c r="BI352" s="180">
        <v>0</v>
      </c>
      <c r="BJ352" s="180">
        <v>0</v>
      </c>
      <c r="BK352" s="180">
        <v>0</v>
      </c>
      <c r="BL352" s="90"/>
      <c r="BN352" s="90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78"/>
    </row>
    <row r="353" spans="2:84" ht="15" customHeight="1" x14ac:dyDescent="0.3">
      <c r="B353" s="90"/>
      <c r="C353" s="212">
        <v>340</v>
      </c>
      <c r="D353" s="212"/>
      <c r="E353" s="212"/>
      <c r="F353" s="245"/>
      <c r="G353" s="212"/>
      <c r="H353" s="212"/>
      <c r="I353" s="212"/>
      <c r="J353" s="249"/>
      <c r="K353" s="249"/>
      <c r="L353" s="251"/>
      <c r="M353" s="245"/>
      <c r="N353" s="217"/>
      <c r="O353" s="212"/>
      <c r="P353" s="247"/>
      <c r="Q353" s="218"/>
      <c r="R353" s="109"/>
      <c r="S353" s="156"/>
      <c r="T353" s="156"/>
      <c r="U353" s="156"/>
      <c r="V353" s="153">
        <f t="shared" si="9"/>
        <v>0</v>
      </c>
      <c r="W353" s="90"/>
      <c r="Y353" s="180">
        <v>0</v>
      </c>
      <c r="Z353" s="180">
        <v>0</v>
      </c>
      <c r="AA353" s="180">
        <v>0</v>
      </c>
      <c r="AB353" s="180">
        <v>0</v>
      </c>
      <c r="AC353" s="180">
        <v>0</v>
      </c>
      <c r="AD353" s="180">
        <v>0</v>
      </c>
      <c r="AE353" s="180">
        <v>0</v>
      </c>
      <c r="AF353" s="180">
        <v>0</v>
      </c>
      <c r="AG353" s="180">
        <v>0</v>
      </c>
      <c r="AH353" s="180">
        <v>0</v>
      </c>
      <c r="AI353" s="180">
        <v>0</v>
      </c>
      <c r="AJ353" s="180">
        <v>0</v>
      </c>
      <c r="AK353" s="180">
        <v>0</v>
      </c>
      <c r="AL353" s="180">
        <v>0</v>
      </c>
      <c r="AM353" s="180">
        <v>0</v>
      </c>
      <c r="AN353" s="180">
        <v>0</v>
      </c>
      <c r="AO353" s="180">
        <v>0</v>
      </c>
      <c r="AP353" s="180">
        <v>0</v>
      </c>
      <c r="AQ353" s="180">
        <v>0</v>
      </c>
      <c r="AR353" s="180">
        <v>0</v>
      </c>
      <c r="AS353" s="180">
        <v>0</v>
      </c>
      <c r="AT353" s="180">
        <v>0</v>
      </c>
      <c r="AU353" s="180">
        <v>0</v>
      </c>
      <c r="AV353" s="180">
        <v>0</v>
      </c>
      <c r="AW353" s="180">
        <v>0</v>
      </c>
      <c r="AX353" s="180">
        <v>0</v>
      </c>
      <c r="AY353" s="90"/>
      <c r="AZ353" s="180">
        <v>0</v>
      </c>
      <c r="BA353" s="180">
        <v>0</v>
      </c>
      <c r="BB353" s="180">
        <v>0</v>
      </c>
      <c r="BC353" s="180">
        <v>0</v>
      </c>
      <c r="BD353" s="180">
        <v>0</v>
      </c>
      <c r="BE353" s="180">
        <v>0</v>
      </c>
      <c r="BF353" s="180">
        <v>0</v>
      </c>
      <c r="BG353" s="181"/>
      <c r="BH353" s="90"/>
      <c r="BI353" s="180">
        <v>0</v>
      </c>
      <c r="BJ353" s="180">
        <v>0</v>
      </c>
      <c r="BK353" s="180">
        <v>0</v>
      </c>
      <c r="BL353" s="90"/>
      <c r="BN353" s="90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78"/>
    </row>
    <row r="354" spans="2:84" ht="15" customHeight="1" x14ac:dyDescent="0.3">
      <c r="B354" s="90"/>
      <c r="C354" s="212">
        <v>341</v>
      </c>
      <c r="D354" s="212"/>
      <c r="E354" s="212"/>
      <c r="F354" s="245"/>
      <c r="G354" s="212"/>
      <c r="H354" s="212"/>
      <c r="I354" s="212"/>
      <c r="J354" s="249"/>
      <c r="K354" s="249"/>
      <c r="L354" s="251"/>
      <c r="M354" s="245"/>
      <c r="N354" s="217"/>
      <c r="O354" s="212"/>
      <c r="P354" s="247"/>
      <c r="Q354" s="218"/>
      <c r="R354" s="109"/>
      <c r="S354" s="156"/>
      <c r="T354" s="156"/>
      <c r="U354" s="156"/>
      <c r="V354" s="153">
        <f t="shared" si="9"/>
        <v>0</v>
      </c>
      <c r="W354" s="90"/>
      <c r="Y354" s="180">
        <v>0</v>
      </c>
      <c r="Z354" s="180">
        <v>0</v>
      </c>
      <c r="AA354" s="180">
        <v>0</v>
      </c>
      <c r="AB354" s="180">
        <v>0</v>
      </c>
      <c r="AC354" s="180">
        <v>0</v>
      </c>
      <c r="AD354" s="180">
        <v>0</v>
      </c>
      <c r="AE354" s="180">
        <v>0</v>
      </c>
      <c r="AF354" s="180">
        <v>0</v>
      </c>
      <c r="AG354" s="180">
        <v>0</v>
      </c>
      <c r="AH354" s="180">
        <v>0</v>
      </c>
      <c r="AI354" s="180">
        <v>0</v>
      </c>
      <c r="AJ354" s="180">
        <v>0</v>
      </c>
      <c r="AK354" s="180">
        <v>0</v>
      </c>
      <c r="AL354" s="180">
        <v>0</v>
      </c>
      <c r="AM354" s="180">
        <v>0</v>
      </c>
      <c r="AN354" s="180">
        <v>0</v>
      </c>
      <c r="AO354" s="180">
        <v>0</v>
      </c>
      <c r="AP354" s="180">
        <v>0</v>
      </c>
      <c r="AQ354" s="180">
        <v>0</v>
      </c>
      <c r="AR354" s="180">
        <v>0</v>
      </c>
      <c r="AS354" s="180">
        <v>0</v>
      </c>
      <c r="AT354" s="180">
        <v>0</v>
      </c>
      <c r="AU354" s="180">
        <v>0</v>
      </c>
      <c r="AV354" s="180">
        <v>0</v>
      </c>
      <c r="AW354" s="180">
        <v>0</v>
      </c>
      <c r="AX354" s="180">
        <v>0</v>
      </c>
      <c r="AY354" s="90"/>
      <c r="AZ354" s="180">
        <v>0</v>
      </c>
      <c r="BA354" s="180">
        <v>0</v>
      </c>
      <c r="BB354" s="180">
        <v>0</v>
      </c>
      <c r="BC354" s="180">
        <v>0</v>
      </c>
      <c r="BD354" s="180">
        <v>0</v>
      </c>
      <c r="BE354" s="180">
        <v>0</v>
      </c>
      <c r="BF354" s="180">
        <v>0</v>
      </c>
      <c r="BG354" s="181"/>
      <c r="BH354" s="90"/>
      <c r="BI354" s="180">
        <v>0</v>
      </c>
      <c r="BJ354" s="180">
        <v>0</v>
      </c>
      <c r="BK354" s="180">
        <v>0</v>
      </c>
      <c r="BL354" s="90"/>
      <c r="BN354" s="90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78"/>
    </row>
    <row r="355" spans="2:84" ht="15" customHeight="1" x14ac:dyDescent="0.3">
      <c r="B355" s="90"/>
      <c r="C355" s="212">
        <v>342</v>
      </c>
      <c r="D355" s="212"/>
      <c r="E355" s="212"/>
      <c r="F355" s="245"/>
      <c r="G355" s="212"/>
      <c r="H355" s="212"/>
      <c r="I355" s="212"/>
      <c r="J355" s="249"/>
      <c r="K355" s="249"/>
      <c r="L355" s="251"/>
      <c r="M355" s="245"/>
      <c r="N355" s="217"/>
      <c r="O355" s="212"/>
      <c r="P355" s="218"/>
      <c r="Q355" s="218"/>
      <c r="R355" s="109"/>
      <c r="S355" s="156"/>
      <c r="T355" s="156"/>
      <c r="U355" s="156"/>
      <c r="V355" s="153">
        <f t="shared" si="9"/>
        <v>0</v>
      </c>
      <c r="W355" s="90"/>
      <c r="Y355" s="180">
        <v>0</v>
      </c>
      <c r="Z355" s="180">
        <v>0</v>
      </c>
      <c r="AA355" s="180">
        <v>0</v>
      </c>
      <c r="AB355" s="180">
        <v>0</v>
      </c>
      <c r="AC355" s="180">
        <v>0</v>
      </c>
      <c r="AD355" s="180">
        <v>0</v>
      </c>
      <c r="AE355" s="180">
        <v>0</v>
      </c>
      <c r="AF355" s="180">
        <v>0</v>
      </c>
      <c r="AG355" s="180">
        <v>0</v>
      </c>
      <c r="AH355" s="180">
        <v>0</v>
      </c>
      <c r="AI355" s="180">
        <v>0</v>
      </c>
      <c r="AJ355" s="180">
        <v>0</v>
      </c>
      <c r="AK355" s="180">
        <v>0</v>
      </c>
      <c r="AL355" s="180">
        <v>0</v>
      </c>
      <c r="AM355" s="180">
        <v>0</v>
      </c>
      <c r="AN355" s="180">
        <v>0</v>
      </c>
      <c r="AO355" s="180">
        <v>0</v>
      </c>
      <c r="AP355" s="180">
        <v>0</v>
      </c>
      <c r="AQ355" s="180">
        <v>0</v>
      </c>
      <c r="AR355" s="180">
        <v>0</v>
      </c>
      <c r="AS355" s="180">
        <v>0</v>
      </c>
      <c r="AT355" s="180">
        <v>0</v>
      </c>
      <c r="AU355" s="180">
        <v>0</v>
      </c>
      <c r="AV355" s="180">
        <v>0</v>
      </c>
      <c r="AW355" s="180">
        <v>0</v>
      </c>
      <c r="AX355" s="180">
        <v>0</v>
      </c>
      <c r="AY355" s="90"/>
      <c r="AZ355" s="180">
        <v>0</v>
      </c>
      <c r="BA355" s="180">
        <v>0</v>
      </c>
      <c r="BB355" s="180">
        <v>0</v>
      </c>
      <c r="BC355" s="180">
        <v>0</v>
      </c>
      <c r="BD355" s="180">
        <v>0</v>
      </c>
      <c r="BE355" s="180">
        <v>0</v>
      </c>
      <c r="BF355" s="180">
        <v>0</v>
      </c>
      <c r="BG355" s="181"/>
      <c r="BH355" s="90"/>
      <c r="BI355" s="180">
        <v>0</v>
      </c>
      <c r="BJ355" s="180">
        <v>0</v>
      </c>
      <c r="BK355" s="180">
        <v>0</v>
      </c>
      <c r="BL355" s="90"/>
      <c r="BN355" s="90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78"/>
    </row>
    <row r="356" spans="2:84" ht="15" customHeight="1" x14ac:dyDescent="0.3">
      <c r="B356" s="90"/>
      <c r="C356" s="212">
        <v>343</v>
      </c>
      <c r="D356" s="212"/>
      <c r="E356" s="212"/>
      <c r="F356" s="245"/>
      <c r="G356" s="212"/>
      <c r="H356" s="212"/>
      <c r="I356" s="212"/>
      <c r="J356" s="249"/>
      <c r="K356" s="249"/>
      <c r="L356" s="251"/>
      <c r="M356" s="245"/>
      <c r="N356" s="217"/>
      <c r="O356" s="212"/>
      <c r="P356" s="247"/>
      <c r="Q356" s="218"/>
      <c r="R356" s="109"/>
      <c r="S356" s="156"/>
      <c r="T356" s="156"/>
      <c r="U356" s="156"/>
      <c r="V356" s="153">
        <f t="shared" si="9"/>
        <v>0</v>
      </c>
      <c r="W356" s="90"/>
      <c r="Y356" s="180">
        <v>0</v>
      </c>
      <c r="Z356" s="180">
        <v>0</v>
      </c>
      <c r="AA356" s="180">
        <v>0</v>
      </c>
      <c r="AB356" s="180">
        <v>0</v>
      </c>
      <c r="AC356" s="180">
        <v>0</v>
      </c>
      <c r="AD356" s="180">
        <v>0</v>
      </c>
      <c r="AE356" s="180">
        <v>0</v>
      </c>
      <c r="AF356" s="180">
        <v>0</v>
      </c>
      <c r="AG356" s="180">
        <v>0</v>
      </c>
      <c r="AH356" s="180">
        <v>0</v>
      </c>
      <c r="AI356" s="180">
        <v>0</v>
      </c>
      <c r="AJ356" s="180">
        <v>0</v>
      </c>
      <c r="AK356" s="180">
        <v>0</v>
      </c>
      <c r="AL356" s="180">
        <v>0</v>
      </c>
      <c r="AM356" s="180">
        <v>0</v>
      </c>
      <c r="AN356" s="180">
        <v>0</v>
      </c>
      <c r="AO356" s="180">
        <v>0</v>
      </c>
      <c r="AP356" s="180">
        <v>0</v>
      </c>
      <c r="AQ356" s="180">
        <v>0</v>
      </c>
      <c r="AR356" s="180">
        <v>0</v>
      </c>
      <c r="AS356" s="180">
        <v>0</v>
      </c>
      <c r="AT356" s="180">
        <v>0</v>
      </c>
      <c r="AU356" s="180">
        <v>0</v>
      </c>
      <c r="AV356" s="180">
        <v>0</v>
      </c>
      <c r="AW356" s="180">
        <v>0</v>
      </c>
      <c r="AX356" s="180">
        <v>0</v>
      </c>
      <c r="AY356" s="90"/>
      <c r="AZ356" s="180">
        <v>0</v>
      </c>
      <c r="BA356" s="180">
        <v>0</v>
      </c>
      <c r="BB356" s="180">
        <v>0</v>
      </c>
      <c r="BC356" s="180">
        <v>0</v>
      </c>
      <c r="BD356" s="180">
        <v>0</v>
      </c>
      <c r="BE356" s="180">
        <v>0</v>
      </c>
      <c r="BF356" s="180">
        <v>0</v>
      </c>
      <c r="BG356" s="181"/>
      <c r="BH356" s="90"/>
      <c r="BI356" s="180">
        <v>0</v>
      </c>
      <c r="BJ356" s="180">
        <v>0</v>
      </c>
      <c r="BK356" s="180">
        <v>0</v>
      </c>
      <c r="BL356" s="90"/>
      <c r="BN356" s="90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78"/>
    </row>
    <row r="357" spans="2:84" ht="15" customHeight="1" x14ac:dyDescent="0.3">
      <c r="B357" s="90"/>
      <c r="C357" s="212">
        <v>344</v>
      </c>
      <c r="D357" s="212"/>
      <c r="E357" s="212"/>
      <c r="F357" s="245"/>
      <c r="G357" s="212"/>
      <c r="H357" s="212"/>
      <c r="I357" s="212"/>
      <c r="J357" s="249"/>
      <c r="K357" s="249"/>
      <c r="L357" s="251"/>
      <c r="M357" s="245"/>
      <c r="N357" s="217"/>
      <c r="O357" s="212"/>
      <c r="P357" s="247"/>
      <c r="Q357" s="218"/>
      <c r="R357" s="109"/>
      <c r="S357" s="156"/>
      <c r="T357" s="156"/>
      <c r="U357" s="156"/>
      <c r="V357" s="153">
        <f t="shared" si="9"/>
        <v>0</v>
      </c>
      <c r="W357" s="90"/>
      <c r="Y357" s="180">
        <v>0</v>
      </c>
      <c r="Z357" s="180">
        <v>0</v>
      </c>
      <c r="AA357" s="180">
        <v>0</v>
      </c>
      <c r="AB357" s="180">
        <v>0</v>
      </c>
      <c r="AC357" s="180">
        <v>0</v>
      </c>
      <c r="AD357" s="180">
        <v>0</v>
      </c>
      <c r="AE357" s="180">
        <v>0</v>
      </c>
      <c r="AF357" s="180">
        <v>0</v>
      </c>
      <c r="AG357" s="180">
        <v>0</v>
      </c>
      <c r="AH357" s="180">
        <v>0</v>
      </c>
      <c r="AI357" s="180">
        <v>0</v>
      </c>
      <c r="AJ357" s="180">
        <v>0</v>
      </c>
      <c r="AK357" s="180">
        <v>0</v>
      </c>
      <c r="AL357" s="180">
        <v>0</v>
      </c>
      <c r="AM357" s="180">
        <v>0</v>
      </c>
      <c r="AN357" s="180">
        <v>0</v>
      </c>
      <c r="AO357" s="180">
        <v>0</v>
      </c>
      <c r="AP357" s="180">
        <v>0</v>
      </c>
      <c r="AQ357" s="180">
        <v>0</v>
      </c>
      <c r="AR357" s="180">
        <v>0</v>
      </c>
      <c r="AS357" s="180">
        <v>0</v>
      </c>
      <c r="AT357" s="180">
        <v>0</v>
      </c>
      <c r="AU357" s="180">
        <v>0</v>
      </c>
      <c r="AV357" s="180">
        <v>0</v>
      </c>
      <c r="AW357" s="180">
        <v>0</v>
      </c>
      <c r="AX357" s="180">
        <v>0</v>
      </c>
      <c r="AY357" s="90"/>
      <c r="AZ357" s="180">
        <v>0</v>
      </c>
      <c r="BA357" s="180">
        <v>0</v>
      </c>
      <c r="BB357" s="180">
        <v>0</v>
      </c>
      <c r="BC357" s="180">
        <v>0</v>
      </c>
      <c r="BD357" s="180">
        <v>0</v>
      </c>
      <c r="BE357" s="180">
        <v>0</v>
      </c>
      <c r="BF357" s="180">
        <v>0</v>
      </c>
      <c r="BG357" s="181"/>
      <c r="BH357" s="90"/>
      <c r="BI357" s="180">
        <v>0</v>
      </c>
      <c r="BJ357" s="180">
        <v>0</v>
      </c>
      <c r="BK357" s="180">
        <v>0</v>
      </c>
      <c r="BL357" s="90"/>
      <c r="BN357" s="90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78"/>
    </row>
    <row r="358" spans="2:84" ht="15" customHeight="1" x14ac:dyDescent="0.3">
      <c r="B358" s="90"/>
      <c r="C358" s="212">
        <v>345</v>
      </c>
      <c r="D358" s="212"/>
      <c r="E358" s="212"/>
      <c r="F358" s="245"/>
      <c r="G358" s="212"/>
      <c r="H358" s="212"/>
      <c r="I358" s="212"/>
      <c r="J358" s="249"/>
      <c r="K358" s="249"/>
      <c r="L358" s="251"/>
      <c r="M358" s="245"/>
      <c r="N358" s="217"/>
      <c r="O358" s="212"/>
      <c r="P358" s="247"/>
      <c r="Q358" s="218"/>
      <c r="R358" s="109"/>
      <c r="S358" s="156"/>
      <c r="T358" s="156"/>
      <c r="U358" s="156"/>
      <c r="V358" s="153">
        <f t="shared" si="9"/>
        <v>0</v>
      </c>
      <c r="W358" s="90"/>
      <c r="Y358" s="180">
        <v>0</v>
      </c>
      <c r="Z358" s="180">
        <v>0</v>
      </c>
      <c r="AA358" s="180">
        <v>0</v>
      </c>
      <c r="AB358" s="180">
        <v>0</v>
      </c>
      <c r="AC358" s="180">
        <v>0</v>
      </c>
      <c r="AD358" s="180">
        <v>0</v>
      </c>
      <c r="AE358" s="180">
        <v>0</v>
      </c>
      <c r="AF358" s="180">
        <v>0</v>
      </c>
      <c r="AG358" s="180">
        <v>0</v>
      </c>
      <c r="AH358" s="180">
        <v>0</v>
      </c>
      <c r="AI358" s="180">
        <v>0</v>
      </c>
      <c r="AJ358" s="180">
        <v>0</v>
      </c>
      <c r="AK358" s="180">
        <v>0</v>
      </c>
      <c r="AL358" s="180">
        <v>0</v>
      </c>
      <c r="AM358" s="180">
        <v>0</v>
      </c>
      <c r="AN358" s="180">
        <v>0</v>
      </c>
      <c r="AO358" s="180">
        <v>0</v>
      </c>
      <c r="AP358" s="180">
        <v>0</v>
      </c>
      <c r="AQ358" s="180">
        <v>0</v>
      </c>
      <c r="AR358" s="180">
        <v>0</v>
      </c>
      <c r="AS358" s="180">
        <v>0</v>
      </c>
      <c r="AT358" s="180">
        <v>0</v>
      </c>
      <c r="AU358" s="180">
        <v>0</v>
      </c>
      <c r="AV358" s="180">
        <v>0</v>
      </c>
      <c r="AW358" s="180">
        <v>0</v>
      </c>
      <c r="AX358" s="180">
        <v>0</v>
      </c>
      <c r="AY358" s="90"/>
      <c r="AZ358" s="180">
        <v>0</v>
      </c>
      <c r="BA358" s="180">
        <v>0</v>
      </c>
      <c r="BB358" s="180">
        <v>0</v>
      </c>
      <c r="BC358" s="180">
        <v>0</v>
      </c>
      <c r="BD358" s="180">
        <v>0</v>
      </c>
      <c r="BE358" s="180">
        <v>0</v>
      </c>
      <c r="BF358" s="180">
        <v>0</v>
      </c>
      <c r="BG358" s="181"/>
      <c r="BH358" s="90"/>
      <c r="BI358" s="180">
        <v>0</v>
      </c>
      <c r="BJ358" s="180">
        <v>0</v>
      </c>
      <c r="BK358" s="180">
        <v>0</v>
      </c>
      <c r="BL358" s="90"/>
      <c r="BN358" s="90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78"/>
    </row>
    <row r="359" spans="2:84" ht="15" customHeight="1" x14ac:dyDescent="0.3">
      <c r="B359" s="90"/>
      <c r="C359" s="212">
        <v>346</v>
      </c>
      <c r="D359" s="212"/>
      <c r="E359" s="212"/>
      <c r="F359" s="245"/>
      <c r="G359" s="212"/>
      <c r="H359" s="212"/>
      <c r="I359" s="212"/>
      <c r="J359" s="249"/>
      <c r="K359" s="249"/>
      <c r="L359" s="251"/>
      <c r="M359" s="245"/>
      <c r="N359" s="217"/>
      <c r="O359" s="212"/>
      <c r="P359" s="247"/>
      <c r="Q359" s="218"/>
      <c r="R359" s="109"/>
      <c r="S359" s="156"/>
      <c r="T359" s="156"/>
      <c r="U359" s="156"/>
      <c r="V359" s="153">
        <f t="shared" si="9"/>
        <v>0</v>
      </c>
      <c r="W359" s="90"/>
      <c r="Y359" s="180">
        <v>0</v>
      </c>
      <c r="Z359" s="180">
        <v>0</v>
      </c>
      <c r="AA359" s="180">
        <v>0</v>
      </c>
      <c r="AB359" s="180">
        <v>0</v>
      </c>
      <c r="AC359" s="180">
        <v>0</v>
      </c>
      <c r="AD359" s="180">
        <v>0</v>
      </c>
      <c r="AE359" s="180">
        <v>0</v>
      </c>
      <c r="AF359" s="180">
        <v>0</v>
      </c>
      <c r="AG359" s="180">
        <v>0</v>
      </c>
      <c r="AH359" s="180">
        <v>0</v>
      </c>
      <c r="AI359" s="180">
        <v>0</v>
      </c>
      <c r="AJ359" s="180">
        <v>0</v>
      </c>
      <c r="AK359" s="180">
        <v>0</v>
      </c>
      <c r="AL359" s="180">
        <v>0</v>
      </c>
      <c r="AM359" s="180">
        <v>0</v>
      </c>
      <c r="AN359" s="180">
        <v>0</v>
      </c>
      <c r="AO359" s="180">
        <v>0</v>
      </c>
      <c r="AP359" s="180">
        <v>0</v>
      </c>
      <c r="AQ359" s="180">
        <v>0</v>
      </c>
      <c r="AR359" s="180">
        <v>0</v>
      </c>
      <c r="AS359" s="180">
        <v>0</v>
      </c>
      <c r="AT359" s="180">
        <v>0</v>
      </c>
      <c r="AU359" s="180">
        <v>0</v>
      </c>
      <c r="AV359" s="180">
        <v>0</v>
      </c>
      <c r="AW359" s="180">
        <v>0</v>
      </c>
      <c r="AX359" s="180">
        <v>0</v>
      </c>
      <c r="AY359" s="90"/>
      <c r="AZ359" s="180">
        <v>0</v>
      </c>
      <c r="BA359" s="180">
        <v>0</v>
      </c>
      <c r="BB359" s="180">
        <v>0</v>
      </c>
      <c r="BC359" s="180">
        <v>0</v>
      </c>
      <c r="BD359" s="180">
        <v>0</v>
      </c>
      <c r="BE359" s="180">
        <v>0</v>
      </c>
      <c r="BF359" s="180">
        <v>0</v>
      </c>
      <c r="BG359" s="181"/>
      <c r="BH359" s="90"/>
      <c r="BI359" s="180">
        <v>0</v>
      </c>
      <c r="BJ359" s="180">
        <v>0</v>
      </c>
      <c r="BK359" s="180">
        <v>0</v>
      </c>
      <c r="BL359" s="90"/>
      <c r="BN359" s="90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78"/>
    </row>
    <row r="360" spans="2:84" ht="15" customHeight="1" x14ac:dyDescent="0.3">
      <c r="B360" s="90"/>
      <c r="C360" s="212">
        <v>347</v>
      </c>
      <c r="D360" s="212"/>
      <c r="E360" s="212"/>
      <c r="F360" s="245"/>
      <c r="G360" s="212"/>
      <c r="H360" s="212"/>
      <c r="I360" s="212"/>
      <c r="J360" s="249"/>
      <c r="K360" s="249"/>
      <c r="L360" s="251"/>
      <c r="M360" s="245"/>
      <c r="N360" s="217"/>
      <c r="O360" s="212"/>
      <c r="P360" s="247"/>
      <c r="Q360" s="218"/>
      <c r="R360" s="109"/>
      <c r="S360" s="156"/>
      <c r="T360" s="156"/>
      <c r="U360" s="156"/>
      <c r="V360" s="153">
        <f t="shared" si="9"/>
        <v>0</v>
      </c>
      <c r="W360" s="90"/>
      <c r="Y360" s="180">
        <v>0</v>
      </c>
      <c r="Z360" s="180">
        <v>0</v>
      </c>
      <c r="AA360" s="180">
        <v>0</v>
      </c>
      <c r="AB360" s="180">
        <v>0</v>
      </c>
      <c r="AC360" s="180">
        <v>0</v>
      </c>
      <c r="AD360" s="180">
        <v>0</v>
      </c>
      <c r="AE360" s="180">
        <v>0</v>
      </c>
      <c r="AF360" s="180">
        <v>0</v>
      </c>
      <c r="AG360" s="180">
        <v>0</v>
      </c>
      <c r="AH360" s="180">
        <v>0</v>
      </c>
      <c r="AI360" s="180">
        <v>0</v>
      </c>
      <c r="AJ360" s="180">
        <v>0</v>
      </c>
      <c r="AK360" s="180">
        <v>0</v>
      </c>
      <c r="AL360" s="180">
        <v>0</v>
      </c>
      <c r="AM360" s="180">
        <v>0</v>
      </c>
      <c r="AN360" s="180">
        <v>0</v>
      </c>
      <c r="AO360" s="180">
        <v>0</v>
      </c>
      <c r="AP360" s="180">
        <v>0</v>
      </c>
      <c r="AQ360" s="180">
        <v>0</v>
      </c>
      <c r="AR360" s="180">
        <v>0</v>
      </c>
      <c r="AS360" s="180">
        <v>0</v>
      </c>
      <c r="AT360" s="180">
        <v>0</v>
      </c>
      <c r="AU360" s="180">
        <v>0</v>
      </c>
      <c r="AV360" s="180">
        <v>0</v>
      </c>
      <c r="AW360" s="180">
        <v>0</v>
      </c>
      <c r="AX360" s="180">
        <v>0</v>
      </c>
      <c r="AY360" s="90"/>
      <c r="AZ360" s="180">
        <v>0</v>
      </c>
      <c r="BA360" s="180">
        <v>0</v>
      </c>
      <c r="BB360" s="180">
        <v>0</v>
      </c>
      <c r="BC360" s="180">
        <v>0</v>
      </c>
      <c r="BD360" s="180">
        <v>0</v>
      </c>
      <c r="BE360" s="180">
        <v>0</v>
      </c>
      <c r="BF360" s="180">
        <v>0</v>
      </c>
      <c r="BG360" s="181"/>
      <c r="BH360" s="90"/>
      <c r="BI360" s="180">
        <v>0</v>
      </c>
      <c r="BJ360" s="180">
        <v>0</v>
      </c>
      <c r="BK360" s="180">
        <v>0</v>
      </c>
      <c r="BL360" s="90"/>
      <c r="BN360" s="90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78"/>
    </row>
    <row r="361" spans="2:84" ht="15" customHeight="1" x14ac:dyDescent="0.3">
      <c r="B361" s="90"/>
      <c r="C361" s="212">
        <v>348</v>
      </c>
      <c r="D361" s="212"/>
      <c r="E361" s="212"/>
      <c r="F361" s="245"/>
      <c r="G361" s="212"/>
      <c r="H361" s="212"/>
      <c r="I361" s="212"/>
      <c r="J361" s="249"/>
      <c r="K361" s="249"/>
      <c r="L361" s="251"/>
      <c r="M361" s="245"/>
      <c r="N361" s="217"/>
      <c r="O361" s="212"/>
      <c r="P361" s="247"/>
      <c r="Q361" s="218"/>
      <c r="R361" s="109"/>
      <c r="S361" s="156"/>
      <c r="T361" s="156"/>
      <c r="U361" s="156"/>
      <c r="V361" s="153">
        <f t="shared" si="9"/>
        <v>0</v>
      </c>
      <c r="W361" s="90"/>
      <c r="Y361" s="180">
        <v>0</v>
      </c>
      <c r="Z361" s="180">
        <v>0</v>
      </c>
      <c r="AA361" s="180">
        <v>0</v>
      </c>
      <c r="AB361" s="180">
        <v>0</v>
      </c>
      <c r="AC361" s="180">
        <v>0</v>
      </c>
      <c r="AD361" s="180">
        <v>0</v>
      </c>
      <c r="AE361" s="180">
        <v>0</v>
      </c>
      <c r="AF361" s="180">
        <v>0</v>
      </c>
      <c r="AG361" s="180">
        <v>0</v>
      </c>
      <c r="AH361" s="180">
        <v>0</v>
      </c>
      <c r="AI361" s="180">
        <v>0</v>
      </c>
      <c r="AJ361" s="180">
        <v>0</v>
      </c>
      <c r="AK361" s="180">
        <v>0</v>
      </c>
      <c r="AL361" s="180">
        <v>0</v>
      </c>
      <c r="AM361" s="180">
        <v>0</v>
      </c>
      <c r="AN361" s="180">
        <v>0</v>
      </c>
      <c r="AO361" s="180">
        <v>0</v>
      </c>
      <c r="AP361" s="180">
        <v>0</v>
      </c>
      <c r="AQ361" s="180">
        <v>0</v>
      </c>
      <c r="AR361" s="180">
        <v>0</v>
      </c>
      <c r="AS361" s="180">
        <v>0</v>
      </c>
      <c r="AT361" s="180">
        <v>0</v>
      </c>
      <c r="AU361" s="180">
        <v>0</v>
      </c>
      <c r="AV361" s="180">
        <v>0</v>
      </c>
      <c r="AW361" s="180">
        <v>0</v>
      </c>
      <c r="AX361" s="180">
        <v>0</v>
      </c>
      <c r="AY361" s="90"/>
      <c r="AZ361" s="180">
        <v>0</v>
      </c>
      <c r="BA361" s="180">
        <v>0</v>
      </c>
      <c r="BB361" s="180">
        <v>0</v>
      </c>
      <c r="BC361" s="180">
        <v>0</v>
      </c>
      <c r="BD361" s="180">
        <v>0</v>
      </c>
      <c r="BE361" s="180">
        <v>0</v>
      </c>
      <c r="BF361" s="180">
        <v>0</v>
      </c>
      <c r="BG361" s="181"/>
      <c r="BH361" s="90"/>
      <c r="BI361" s="180">
        <v>0</v>
      </c>
      <c r="BJ361" s="180">
        <v>0</v>
      </c>
      <c r="BK361" s="180">
        <v>0</v>
      </c>
      <c r="BL361" s="90"/>
      <c r="BN361" s="90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78"/>
    </row>
    <row r="362" spans="2:84" ht="15" customHeight="1" x14ac:dyDescent="0.3">
      <c r="B362" s="90"/>
      <c r="C362" s="212">
        <v>349</v>
      </c>
      <c r="D362" s="212"/>
      <c r="E362" s="212"/>
      <c r="F362" s="245"/>
      <c r="G362" s="212"/>
      <c r="H362" s="212"/>
      <c r="I362" s="212"/>
      <c r="J362" s="249"/>
      <c r="K362" s="249"/>
      <c r="L362" s="251"/>
      <c r="M362" s="245"/>
      <c r="N362" s="217"/>
      <c r="O362" s="212"/>
      <c r="P362" s="247"/>
      <c r="Q362" s="218"/>
      <c r="R362" s="109"/>
      <c r="S362" s="156"/>
      <c r="T362" s="156"/>
      <c r="U362" s="156"/>
      <c r="V362" s="153">
        <f t="shared" si="9"/>
        <v>0</v>
      </c>
      <c r="W362" s="90"/>
      <c r="Y362" s="180">
        <v>0</v>
      </c>
      <c r="Z362" s="180">
        <v>0</v>
      </c>
      <c r="AA362" s="180">
        <v>0</v>
      </c>
      <c r="AB362" s="180">
        <v>0</v>
      </c>
      <c r="AC362" s="180">
        <v>0</v>
      </c>
      <c r="AD362" s="180">
        <v>0</v>
      </c>
      <c r="AE362" s="180">
        <v>0</v>
      </c>
      <c r="AF362" s="180">
        <v>0</v>
      </c>
      <c r="AG362" s="180">
        <v>0</v>
      </c>
      <c r="AH362" s="180">
        <v>0</v>
      </c>
      <c r="AI362" s="180">
        <v>0</v>
      </c>
      <c r="AJ362" s="180">
        <v>0</v>
      </c>
      <c r="AK362" s="180">
        <v>0</v>
      </c>
      <c r="AL362" s="180">
        <v>0</v>
      </c>
      <c r="AM362" s="180">
        <v>0</v>
      </c>
      <c r="AN362" s="180">
        <v>0</v>
      </c>
      <c r="AO362" s="180">
        <v>0</v>
      </c>
      <c r="AP362" s="180">
        <v>0</v>
      </c>
      <c r="AQ362" s="180">
        <v>0</v>
      </c>
      <c r="AR362" s="180">
        <v>0</v>
      </c>
      <c r="AS362" s="180">
        <v>0</v>
      </c>
      <c r="AT362" s="180">
        <v>0</v>
      </c>
      <c r="AU362" s="180">
        <v>0</v>
      </c>
      <c r="AV362" s="180">
        <v>0</v>
      </c>
      <c r="AW362" s="180">
        <v>0</v>
      </c>
      <c r="AX362" s="180">
        <v>0</v>
      </c>
      <c r="AY362" s="90"/>
      <c r="AZ362" s="180">
        <v>0</v>
      </c>
      <c r="BA362" s="180">
        <v>0</v>
      </c>
      <c r="BB362" s="180">
        <v>0</v>
      </c>
      <c r="BC362" s="180">
        <v>0</v>
      </c>
      <c r="BD362" s="180">
        <v>0</v>
      </c>
      <c r="BE362" s="180">
        <v>0</v>
      </c>
      <c r="BF362" s="180">
        <v>0</v>
      </c>
      <c r="BG362" s="181"/>
      <c r="BH362" s="90"/>
      <c r="BI362" s="180">
        <v>0</v>
      </c>
      <c r="BJ362" s="180">
        <v>0</v>
      </c>
      <c r="BK362" s="180">
        <v>0</v>
      </c>
      <c r="BL362" s="90"/>
      <c r="BN362" s="90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78"/>
    </row>
    <row r="363" spans="2:84" ht="15" customHeight="1" x14ac:dyDescent="0.3">
      <c r="B363" s="90"/>
      <c r="C363" s="212">
        <v>350</v>
      </c>
      <c r="D363" s="212"/>
      <c r="E363" s="212"/>
      <c r="F363" s="245"/>
      <c r="G363" s="212"/>
      <c r="H363" s="212"/>
      <c r="I363" s="212"/>
      <c r="J363" s="249"/>
      <c r="K363" s="249"/>
      <c r="L363" s="251"/>
      <c r="M363" s="245"/>
      <c r="N363" s="217"/>
      <c r="O363" s="212"/>
      <c r="P363" s="247"/>
      <c r="Q363" s="218"/>
      <c r="R363" s="109"/>
      <c r="S363" s="156"/>
      <c r="T363" s="156"/>
      <c r="U363" s="156"/>
      <c r="V363" s="153">
        <f t="shared" si="9"/>
        <v>0</v>
      </c>
      <c r="W363" s="90"/>
      <c r="Y363" s="180">
        <v>0</v>
      </c>
      <c r="Z363" s="180">
        <v>0</v>
      </c>
      <c r="AA363" s="180">
        <v>0</v>
      </c>
      <c r="AB363" s="180">
        <v>0</v>
      </c>
      <c r="AC363" s="180">
        <v>0</v>
      </c>
      <c r="AD363" s="180">
        <v>0</v>
      </c>
      <c r="AE363" s="180">
        <v>0</v>
      </c>
      <c r="AF363" s="180">
        <v>0</v>
      </c>
      <c r="AG363" s="180">
        <v>0</v>
      </c>
      <c r="AH363" s="180">
        <v>0</v>
      </c>
      <c r="AI363" s="180">
        <v>0</v>
      </c>
      <c r="AJ363" s="180">
        <v>0</v>
      </c>
      <c r="AK363" s="180">
        <v>0</v>
      </c>
      <c r="AL363" s="180">
        <v>0</v>
      </c>
      <c r="AM363" s="180">
        <v>0</v>
      </c>
      <c r="AN363" s="180">
        <v>0</v>
      </c>
      <c r="AO363" s="180">
        <v>0</v>
      </c>
      <c r="AP363" s="180">
        <v>0</v>
      </c>
      <c r="AQ363" s="180">
        <v>0</v>
      </c>
      <c r="AR363" s="180">
        <v>0</v>
      </c>
      <c r="AS363" s="180">
        <v>0</v>
      </c>
      <c r="AT363" s="180">
        <v>0</v>
      </c>
      <c r="AU363" s="180">
        <v>0</v>
      </c>
      <c r="AV363" s="180">
        <v>0</v>
      </c>
      <c r="AW363" s="180">
        <v>0</v>
      </c>
      <c r="AX363" s="180">
        <v>0</v>
      </c>
      <c r="AY363" s="90"/>
      <c r="AZ363" s="180">
        <v>0</v>
      </c>
      <c r="BA363" s="180">
        <v>0</v>
      </c>
      <c r="BB363" s="180">
        <v>0</v>
      </c>
      <c r="BC363" s="180">
        <v>0</v>
      </c>
      <c r="BD363" s="180">
        <v>0</v>
      </c>
      <c r="BE363" s="180">
        <v>0</v>
      </c>
      <c r="BF363" s="180">
        <v>0</v>
      </c>
      <c r="BG363" s="181"/>
      <c r="BH363" s="90"/>
      <c r="BI363" s="180">
        <v>0</v>
      </c>
      <c r="BJ363" s="180">
        <v>0</v>
      </c>
      <c r="BK363" s="180">
        <v>0</v>
      </c>
      <c r="BL363" s="90"/>
      <c r="BN363" s="90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78"/>
    </row>
    <row r="364" spans="2:84" ht="15" customHeight="1" x14ac:dyDescent="0.3">
      <c r="B364" s="90"/>
      <c r="C364" s="212">
        <v>351</v>
      </c>
      <c r="D364" s="212"/>
      <c r="E364" s="212"/>
      <c r="F364" s="245"/>
      <c r="G364" s="212"/>
      <c r="H364" s="212"/>
      <c r="I364" s="212"/>
      <c r="J364" s="249"/>
      <c r="K364" s="249"/>
      <c r="L364" s="251"/>
      <c r="M364" s="245"/>
      <c r="N364" s="217"/>
      <c r="O364" s="212"/>
      <c r="P364" s="247"/>
      <c r="Q364" s="218"/>
      <c r="R364" s="109"/>
      <c r="S364" s="156"/>
      <c r="T364" s="156"/>
      <c r="U364" s="156"/>
      <c r="V364" s="153">
        <f t="shared" si="9"/>
        <v>0</v>
      </c>
      <c r="W364" s="90"/>
      <c r="Y364" s="180">
        <v>0</v>
      </c>
      <c r="Z364" s="180">
        <v>0</v>
      </c>
      <c r="AA364" s="180">
        <v>0</v>
      </c>
      <c r="AB364" s="180">
        <v>0</v>
      </c>
      <c r="AC364" s="180">
        <v>0</v>
      </c>
      <c r="AD364" s="180">
        <v>0</v>
      </c>
      <c r="AE364" s="180">
        <v>0</v>
      </c>
      <c r="AF364" s="180">
        <v>0</v>
      </c>
      <c r="AG364" s="180">
        <v>0</v>
      </c>
      <c r="AH364" s="180">
        <v>0</v>
      </c>
      <c r="AI364" s="180">
        <v>0</v>
      </c>
      <c r="AJ364" s="180">
        <v>0</v>
      </c>
      <c r="AK364" s="180">
        <v>0</v>
      </c>
      <c r="AL364" s="180">
        <v>0</v>
      </c>
      <c r="AM364" s="180">
        <v>0</v>
      </c>
      <c r="AN364" s="180">
        <v>0</v>
      </c>
      <c r="AO364" s="180">
        <v>0</v>
      </c>
      <c r="AP364" s="180">
        <v>0</v>
      </c>
      <c r="AQ364" s="180">
        <v>0</v>
      </c>
      <c r="AR364" s="180">
        <v>0</v>
      </c>
      <c r="AS364" s="180">
        <v>0</v>
      </c>
      <c r="AT364" s="180">
        <v>0</v>
      </c>
      <c r="AU364" s="180">
        <v>0</v>
      </c>
      <c r="AV364" s="180">
        <v>0</v>
      </c>
      <c r="AW364" s="180">
        <v>0</v>
      </c>
      <c r="AX364" s="180">
        <v>0</v>
      </c>
      <c r="AY364" s="90"/>
      <c r="AZ364" s="180">
        <v>0</v>
      </c>
      <c r="BA364" s="180">
        <v>0</v>
      </c>
      <c r="BB364" s="180">
        <v>0</v>
      </c>
      <c r="BC364" s="180">
        <v>0</v>
      </c>
      <c r="BD364" s="180">
        <v>0</v>
      </c>
      <c r="BE364" s="180">
        <v>0</v>
      </c>
      <c r="BF364" s="180">
        <v>0</v>
      </c>
      <c r="BG364" s="181"/>
      <c r="BH364" s="90"/>
      <c r="BI364" s="180">
        <v>0</v>
      </c>
      <c r="BJ364" s="180">
        <v>0</v>
      </c>
      <c r="BK364" s="180">
        <v>0</v>
      </c>
      <c r="BL364" s="90"/>
      <c r="BN364" s="90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78"/>
    </row>
    <row r="365" spans="2:84" ht="15" customHeight="1" x14ac:dyDescent="0.3">
      <c r="B365" s="90"/>
      <c r="C365" s="212">
        <v>352</v>
      </c>
      <c r="D365" s="212"/>
      <c r="E365" s="212"/>
      <c r="F365" s="245"/>
      <c r="G365" s="212"/>
      <c r="H365" s="212"/>
      <c r="I365" s="212"/>
      <c r="J365" s="249"/>
      <c r="K365" s="249"/>
      <c r="L365" s="251"/>
      <c r="M365" s="245"/>
      <c r="N365" s="217"/>
      <c r="O365" s="212"/>
      <c r="P365" s="218"/>
      <c r="Q365" s="218"/>
      <c r="R365" s="109"/>
      <c r="S365" s="156"/>
      <c r="T365" s="156"/>
      <c r="U365" s="156"/>
      <c r="V365" s="153">
        <f t="shared" si="9"/>
        <v>0</v>
      </c>
      <c r="W365" s="90"/>
      <c r="Y365" s="180">
        <v>0</v>
      </c>
      <c r="Z365" s="180">
        <v>0</v>
      </c>
      <c r="AA365" s="180">
        <v>0</v>
      </c>
      <c r="AB365" s="180">
        <v>0</v>
      </c>
      <c r="AC365" s="180">
        <v>0</v>
      </c>
      <c r="AD365" s="180">
        <v>0</v>
      </c>
      <c r="AE365" s="180">
        <v>0</v>
      </c>
      <c r="AF365" s="180">
        <v>0</v>
      </c>
      <c r="AG365" s="180">
        <v>0</v>
      </c>
      <c r="AH365" s="180">
        <v>0</v>
      </c>
      <c r="AI365" s="180">
        <v>0</v>
      </c>
      <c r="AJ365" s="180">
        <v>0</v>
      </c>
      <c r="AK365" s="180">
        <v>0</v>
      </c>
      <c r="AL365" s="180">
        <v>0</v>
      </c>
      <c r="AM365" s="180">
        <v>0</v>
      </c>
      <c r="AN365" s="180">
        <v>0</v>
      </c>
      <c r="AO365" s="180">
        <v>0</v>
      </c>
      <c r="AP365" s="180">
        <v>0</v>
      </c>
      <c r="AQ365" s="180">
        <v>0</v>
      </c>
      <c r="AR365" s="180">
        <v>0</v>
      </c>
      <c r="AS365" s="180">
        <v>0</v>
      </c>
      <c r="AT365" s="180">
        <v>0</v>
      </c>
      <c r="AU365" s="180">
        <v>0</v>
      </c>
      <c r="AV365" s="180">
        <v>0</v>
      </c>
      <c r="AW365" s="180">
        <v>0</v>
      </c>
      <c r="AX365" s="180">
        <v>0</v>
      </c>
      <c r="AY365" s="90"/>
      <c r="AZ365" s="180">
        <v>0</v>
      </c>
      <c r="BA365" s="180">
        <v>0</v>
      </c>
      <c r="BB365" s="180">
        <v>0</v>
      </c>
      <c r="BC365" s="180">
        <v>0</v>
      </c>
      <c r="BD365" s="180">
        <v>0</v>
      </c>
      <c r="BE365" s="180">
        <v>0</v>
      </c>
      <c r="BF365" s="180">
        <v>0</v>
      </c>
      <c r="BG365" s="181"/>
      <c r="BH365" s="90"/>
      <c r="BI365" s="180">
        <v>0</v>
      </c>
      <c r="BJ365" s="180">
        <v>0</v>
      </c>
      <c r="BK365" s="180">
        <v>0</v>
      </c>
      <c r="BL365" s="90"/>
      <c r="BN365" s="90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78"/>
    </row>
    <row r="366" spans="2:84" ht="15" customHeight="1" x14ac:dyDescent="0.3">
      <c r="B366" s="90"/>
      <c r="C366" s="212">
        <v>353</v>
      </c>
      <c r="D366" s="212"/>
      <c r="E366" s="212"/>
      <c r="F366" s="245"/>
      <c r="G366" s="212"/>
      <c r="H366" s="212"/>
      <c r="I366" s="212"/>
      <c r="J366" s="249"/>
      <c r="K366" s="249"/>
      <c r="L366" s="251"/>
      <c r="M366" s="245"/>
      <c r="N366" s="217"/>
      <c r="O366" s="212"/>
      <c r="P366" s="247"/>
      <c r="Q366" s="218"/>
      <c r="R366" s="109"/>
      <c r="S366" s="156"/>
      <c r="T366" s="156"/>
      <c r="U366" s="156"/>
      <c r="V366" s="153">
        <f t="shared" si="9"/>
        <v>0</v>
      </c>
      <c r="W366" s="90"/>
      <c r="Y366" s="180">
        <v>0</v>
      </c>
      <c r="Z366" s="180">
        <v>0</v>
      </c>
      <c r="AA366" s="180">
        <v>0</v>
      </c>
      <c r="AB366" s="180">
        <v>0</v>
      </c>
      <c r="AC366" s="180">
        <v>0</v>
      </c>
      <c r="AD366" s="180">
        <v>0</v>
      </c>
      <c r="AE366" s="180">
        <v>0</v>
      </c>
      <c r="AF366" s="180">
        <v>0</v>
      </c>
      <c r="AG366" s="180">
        <v>0</v>
      </c>
      <c r="AH366" s="180">
        <v>0</v>
      </c>
      <c r="AI366" s="180">
        <v>0</v>
      </c>
      <c r="AJ366" s="180">
        <v>0</v>
      </c>
      <c r="AK366" s="180">
        <v>0</v>
      </c>
      <c r="AL366" s="180">
        <v>0</v>
      </c>
      <c r="AM366" s="180">
        <v>0</v>
      </c>
      <c r="AN366" s="180">
        <v>0</v>
      </c>
      <c r="AO366" s="180">
        <v>0</v>
      </c>
      <c r="AP366" s="180">
        <v>0</v>
      </c>
      <c r="AQ366" s="180">
        <v>0</v>
      </c>
      <c r="AR366" s="180">
        <v>0</v>
      </c>
      <c r="AS366" s="180">
        <v>0</v>
      </c>
      <c r="AT366" s="180">
        <v>0</v>
      </c>
      <c r="AU366" s="180">
        <v>0</v>
      </c>
      <c r="AV366" s="180">
        <v>0</v>
      </c>
      <c r="AW366" s="180">
        <v>0</v>
      </c>
      <c r="AX366" s="180">
        <v>0</v>
      </c>
      <c r="AY366" s="90"/>
      <c r="AZ366" s="180">
        <v>0</v>
      </c>
      <c r="BA366" s="180">
        <v>0</v>
      </c>
      <c r="BB366" s="180">
        <v>0</v>
      </c>
      <c r="BC366" s="180">
        <v>0</v>
      </c>
      <c r="BD366" s="180">
        <v>0</v>
      </c>
      <c r="BE366" s="180">
        <v>0</v>
      </c>
      <c r="BF366" s="180">
        <v>0</v>
      </c>
      <c r="BG366" s="181"/>
      <c r="BH366" s="90"/>
      <c r="BI366" s="180">
        <v>0</v>
      </c>
      <c r="BJ366" s="180">
        <v>0</v>
      </c>
      <c r="BK366" s="180">
        <v>0</v>
      </c>
      <c r="BL366" s="90"/>
      <c r="BN366" s="90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78"/>
    </row>
    <row r="367" spans="2:84" ht="15" customHeight="1" x14ac:dyDescent="0.3">
      <c r="B367" s="90"/>
      <c r="C367" s="212">
        <v>354</v>
      </c>
      <c r="D367" s="212"/>
      <c r="E367" s="212"/>
      <c r="F367" s="245"/>
      <c r="G367" s="212"/>
      <c r="H367" s="212"/>
      <c r="I367" s="212"/>
      <c r="J367" s="249"/>
      <c r="K367" s="249"/>
      <c r="L367" s="251"/>
      <c r="M367" s="245"/>
      <c r="N367" s="217"/>
      <c r="O367" s="212"/>
      <c r="P367" s="247"/>
      <c r="Q367" s="218"/>
      <c r="R367" s="109"/>
      <c r="S367" s="156"/>
      <c r="T367" s="156"/>
      <c r="U367" s="156"/>
      <c r="V367" s="153">
        <f t="shared" si="9"/>
        <v>0</v>
      </c>
      <c r="W367" s="90"/>
      <c r="Y367" s="180">
        <v>0</v>
      </c>
      <c r="Z367" s="180">
        <v>0</v>
      </c>
      <c r="AA367" s="180">
        <v>0</v>
      </c>
      <c r="AB367" s="180">
        <v>0</v>
      </c>
      <c r="AC367" s="180">
        <v>0</v>
      </c>
      <c r="AD367" s="180">
        <v>0</v>
      </c>
      <c r="AE367" s="180">
        <v>0</v>
      </c>
      <c r="AF367" s="180">
        <v>0</v>
      </c>
      <c r="AG367" s="180">
        <v>0</v>
      </c>
      <c r="AH367" s="180">
        <v>0</v>
      </c>
      <c r="AI367" s="180">
        <v>0</v>
      </c>
      <c r="AJ367" s="180">
        <v>0</v>
      </c>
      <c r="AK367" s="180">
        <v>0</v>
      </c>
      <c r="AL367" s="180">
        <v>0</v>
      </c>
      <c r="AM367" s="180">
        <v>0</v>
      </c>
      <c r="AN367" s="180">
        <v>0</v>
      </c>
      <c r="AO367" s="180">
        <v>0</v>
      </c>
      <c r="AP367" s="180">
        <v>0</v>
      </c>
      <c r="AQ367" s="180">
        <v>0</v>
      </c>
      <c r="AR367" s="180">
        <v>0</v>
      </c>
      <c r="AS367" s="180">
        <v>0</v>
      </c>
      <c r="AT367" s="180">
        <v>0</v>
      </c>
      <c r="AU367" s="180">
        <v>0</v>
      </c>
      <c r="AV367" s="180">
        <v>0</v>
      </c>
      <c r="AW367" s="180">
        <v>0</v>
      </c>
      <c r="AX367" s="180">
        <v>0</v>
      </c>
      <c r="AY367" s="90"/>
      <c r="AZ367" s="180">
        <v>0</v>
      </c>
      <c r="BA367" s="180">
        <v>0</v>
      </c>
      <c r="BB367" s="180">
        <v>0</v>
      </c>
      <c r="BC367" s="180">
        <v>0</v>
      </c>
      <c r="BD367" s="180">
        <v>0</v>
      </c>
      <c r="BE367" s="180">
        <v>0</v>
      </c>
      <c r="BF367" s="180">
        <v>0</v>
      </c>
      <c r="BG367" s="181"/>
      <c r="BH367" s="90"/>
      <c r="BI367" s="180">
        <v>0</v>
      </c>
      <c r="BJ367" s="180">
        <v>0</v>
      </c>
      <c r="BK367" s="180">
        <v>0</v>
      </c>
      <c r="BL367" s="90"/>
      <c r="BN367" s="90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78"/>
    </row>
    <row r="368" spans="2:84" ht="15" customHeight="1" x14ac:dyDescent="0.3">
      <c r="B368" s="90"/>
      <c r="C368" s="212">
        <v>355</v>
      </c>
      <c r="D368" s="212"/>
      <c r="E368" s="212"/>
      <c r="F368" s="245"/>
      <c r="G368" s="212"/>
      <c r="H368" s="212"/>
      <c r="I368" s="212"/>
      <c r="J368" s="249"/>
      <c r="K368" s="249"/>
      <c r="L368" s="251"/>
      <c r="M368" s="245"/>
      <c r="N368" s="217"/>
      <c r="O368" s="212"/>
      <c r="P368" s="247"/>
      <c r="Q368" s="218"/>
      <c r="R368" s="109"/>
      <c r="S368" s="156"/>
      <c r="T368" s="156"/>
      <c r="U368" s="156"/>
      <c r="V368" s="153">
        <f t="shared" si="9"/>
        <v>0</v>
      </c>
      <c r="W368" s="90"/>
      <c r="Y368" s="180">
        <v>0</v>
      </c>
      <c r="Z368" s="180">
        <v>0</v>
      </c>
      <c r="AA368" s="180">
        <v>0</v>
      </c>
      <c r="AB368" s="180">
        <v>0</v>
      </c>
      <c r="AC368" s="180">
        <v>0</v>
      </c>
      <c r="AD368" s="180">
        <v>0</v>
      </c>
      <c r="AE368" s="180">
        <v>0</v>
      </c>
      <c r="AF368" s="180">
        <v>0</v>
      </c>
      <c r="AG368" s="180">
        <v>0</v>
      </c>
      <c r="AH368" s="180">
        <v>0</v>
      </c>
      <c r="AI368" s="180">
        <v>0</v>
      </c>
      <c r="AJ368" s="180">
        <v>0</v>
      </c>
      <c r="AK368" s="180">
        <v>0</v>
      </c>
      <c r="AL368" s="180">
        <v>0</v>
      </c>
      <c r="AM368" s="180">
        <v>0</v>
      </c>
      <c r="AN368" s="180">
        <v>0</v>
      </c>
      <c r="AO368" s="180">
        <v>0</v>
      </c>
      <c r="AP368" s="180">
        <v>0</v>
      </c>
      <c r="AQ368" s="180">
        <v>0</v>
      </c>
      <c r="AR368" s="180">
        <v>0</v>
      </c>
      <c r="AS368" s="180">
        <v>0</v>
      </c>
      <c r="AT368" s="180">
        <v>0</v>
      </c>
      <c r="AU368" s="180">
        <v>0</v>
      </c>
      <c r="AV368" s="180">
        <v>0</v>
      </c>
      <c r="AW368" s="180">
        <v>0</v>
      </c>
      <c r="AX368" s="180">
        <v>0</v>
      </c>
      <c r="AY368" s="90"/>
      <c r="AZ368" s="180">
        <v>0</v>
      </c>
      <c r="BA368" s="180">
        <v>0</v>
      </c>
      <c r="BB368" s="180">
        <v>0</v>
      </c>
      <c r="BC368" s="180">
        <v>0</v>
      </c>
      <c r="BD368" s="180">
        <v>0</v>
      </c>
      <c r="BE368" s="180">
        <v>0</v>
      </c>
      <c r="BF368" s="180">
        <v>0</v>
      </c>
      <c r="BG368" s="181"/>
      <c r="BH368" s="90"/>
      <c r="BI368" s="180">
        <v>0</v>
      </c>
      <c r="BJ368" s="180">
        <v>0</v>
      </c>
      <c r="BK368" s="180">
        <v>0</v>
      </c>
      <c r="BL368" s="90"/>
      <c r="BN368" s="90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78"/>
    </row>
    <row r="369" spans="2:84" ht="15" customHeight="1" x14ac:dyDescent="0.3">
      <c r="B369" s="90"/>
      <c r="C369" s="212">
        <v>356</v>
      </c>
      <c r="D369" s="212"/>
      <c r="E369" s="212"/>
      <c r="F369" s="245"/>
      <c r="G369" s="212"/>
      <c r="H369" s="212"/>
      <c r="I369" s="212"/>
      <c r="J369" s="249"/>
      <c r="K369" s="249"/>
      <c r="L369" s="251"/>
      <c r="M369" s="245"/>
      <c r="N369" s="217"/>
      <c r="O369" s="212"/>
      <c r="P369" s="247"/>
      <c r="Q369" s="218"/>
      <c r="R369" s="109"/>
      <c r="S369" s="156"/>
      <c r="T369" s="156"/>
      <c r="U369" s="156"/>
      <c r="V369" s="153">
        <f t="shared" si="9"/>
        <v>0</v>
      </c>
      <c r="W369" s="90"/>
      <c r="Y369" s="180">
        <v>0</v>
      </c>
      <c r="Z369" s="180">
        <v>0</v>
      </c>
      <c r="AA369" s="180">
        <v>0</v>
      </c>
      <c r="AB369" s="180">
        <v>0</v>
      </c>
      <c r="AC369" s="180">
        <v>0</v>
      </c>
      <c r="AD369" s="180">
        <v>0</v>
      </c>
      <c r="AE369" s="180">
        <v>0</v>
      </c>
      <c r="AF369" s="180">
        <v>0</v>
      </c>
      <c r="AG369" s="180">
        <v>0</v>
      </c>
      <c r="AH369" s="180">
        <v>0</v>
      </c>
      <c r="AI369" s="180">
        <v>0</v>
      </c>
      <c r="AJ369" s="180">
        <v>0</v>
      </c>
      <c r="AK369" s="180">
        <v>0</v>
      </c>
      <c r="AL369" s="180">
        <v>0</v>
      </c>
      <c r="AM369" s="180">
        <v>0</v>
      </c>
      <c r="AN369" s="180">
        <v>0</v>
      </c>
      <c r="AO369" s="180">
        <v>0</v>
      </c>
      <c r="AP369" s="180">
        <v>0</v>
      </c>
      <c r="AQ369" s="180">
        <v>0</v>
      </c>
      <c r="AR369" s="180">
        <v>0</v>
      </c>
      <c r="AS369" s="180">
        <v>0</v>
      </c>
      <c r="AT369" s="180">
        <v>0</v>
      </c>
      <c r="AU369" s="180">
        <v>0</v>
      </c>
      <c r="AV369" s="180">
        <v>0</v>
      </c>
      <c r="AW369" s="180">
        <v>0</v>
      </c>
      <c r="AX369" s="180">
        <v>0</v>
      </c>
      <c r="AY369" s="90"/>
      <c r="AZ369" s="180">
        <v>0</v>
      </c>
      <c r="BA369" s="180">
        <v>0</v>
      </c>
      <c r="BB369" s="180">
        <v>0</v>
      </c>
      <c r="BC369" s="180">
        <v>0</v>
      </c>
      <c r="BD369" s="180">
        <v>0</v>
      </c>
      <c r="BE369" s="180">
        <v>0</v>
      </c>
      <c r="BF369" s="180">
        <v>0</v>
      </c>
      <c r="BG369" s="181"/>
      <c r="BH369" s="90"/>
      <c r="BI369" s="180">
        <v>0</v>
      </c>
      <c r="BJ369" s="180">
        <v>0</v>
      </c>
      <c r="BK369" s="180">
        <v>0</v>
      </c>
      <c r="BL369" s="90"/>
      <c r="BN369" s="90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78"/>
    </row>
    <row r="370" spans="2:84" ht="15" customHeight="1" x14ac:dyDescent="0.3">
      <c r="B370" s="90"/>
      <c r="C370" s="212">
        <v>357</v>
      </c>
      <c r="D370" s="212"/>
      <c r="E370" s="212"/>
      <c r="F370" s="245"/>
      <c r="G370" s="212"/>
      <c r="H370" s="212"/>
      <c r="I370" s="212"/>
      <c r="J370" s="249"/>
      <c r="K370" s="249"/>
      <c r="L370" s="251"/>
      <c r="M370" s="245"/>
      <c r="N370" s="217"/>
      <c r="O370" s="212"/>
      <c r="P370" s="247"/>
      <c r="Q370" s="218"/>
      <c r="R370" s="109"/>
      <c r="S370" s="156"/>
      <c r="T370" s="156"/>
      <c r="U370" s="156"/>
      <c r="V370" s="153">
        <f t="shared" si="9"/>
        <v>0</v>
      </c>
      <c r="W370" s="90"/>
      <c r="Y370" s="180">
        <v>0</v>
      </c>
      <c r="Z370" s="180">
        <v>0</v>
      </c>
      <c r="AA370" s="180">
        <v>0</v>
      </c>
      <c r="AB370" s="180">
        <v>0</v>
      </c>
      <c r="AC370" s="180">
        <v>0</v>
      </c>
      <c r="AD370" s="180">
        <v>0</v>
      </c>
      <c r="AE370" s="180">
        <v>0</v>
      </c>
      <c r="AF370" s="180">
        <v>0</v>
      </c>
      <c r="AG370" s="180">
        <v>0</v>
      </c>
      <c r="AH370" s="180">
        <v>0</v>
      </c>
      <c r="AI370" s="180">
        <v>0</v>
      </c>
      <c r="AJ370" s="180">
        <v>0</v>
      </c>
      <c r="AK370" s="180">
        <v>0</v>
      </c>
      <c r="AL370" s="180">
        <v>0</v>
      </c>
      <c r="AM370" s="180">
        <v>0</v>
      </c>
      <c r="AN370" s="180">
        <v>0</v>
      </c>
      <c r="AO370" s="180">
        <v>0</v>
      </c>
      <c r="AP370" s="180">
        <v>0</v>
      </c>
      <c r="AQ370" s="180">
        <v>0</v>
      </c>
      <c r="AR370" s="180">
        <v>0</v>
      </c>
      <c r="AS370" s="180">
        <v>0</v>
      </c>
      <c r="AT370" s="180">
        <v>0</v>
      </c>
      <c r="AU370" s="180">
        <v>0</v>
      </c>
      <c r="AV370" s="180">
        <v>0</v>
      </c>
      <c r="AW370" s="180">
        <v>0</v>
      </c>
      <c r="AX370" s="180">
        <v>0</v>
      </c>
      <c r="AY370" s="90"/>
      <c r="AZ370" s="180">
        <v>0</v>
      </c>
      <c r="BA370" s="180">
        <v>0</v>
      </c>
      <c r="BB370" s="180">
        <v>0</v>
      </c>
      <c r="BC370" s="180">
        <v>0</v>
      </c>
      <c r="BD370" s="180">
        <v>0</v>
      </c>
      <c r="BE370" s="180">
        <v>0</v>
      </c>
      <c r="BF370" s="180">
        <v>0</v>
      </c>
      <c r="BG370" s="181"/>
      <c r="BH370" s="90"/>
      <c r="BI370" s="180">
        <v>0</v>
      </c>
      <c r="BJ370" s="180">
        <v>0</v>
      </c>
      <c r="BK370" s="180">
        <v>0</v>
      </c>
      <c r="BL370" s="90"/>
      <c r="BN370" s="90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78"/>
    </row>
    <row r="371" spans="2:84" ht="15" customHeight="1" x14ac:dyDescent="0.3">
      <c r="B371" s="90"/>
      <c r="C371" s="212">
        <v>358</v>
      </c>
      <c r="D371" s="212"/>
      <c r="E371" s="212"/>
      <c r="F371" s="245"/>
      <c r="G371" s="212"/>
      <c r="H371" s="212"/>
      <c r="I371" s="212"/>
      <c r="J371" s="249"/>
      <c r="K371" s="249"/>
      <c r="L371" s="251"/>
      <c r="M371" s="245"/>
      <c r="N371" s="217"/>
      <c r="O371" s="212"/>
      <c r="P371" s="247"/>
      <c r="Q371" s="218"/>
      <c r="R371" s="109"/>
      <c r="S371" s="156"/>
      <c r="T371" s="156"/>
      <c r="U371" s="156"/>
      <c r="V371" s="153">
        <f t="shared" si="9"/>
        <v>0</v>
      </c>
      <c r="W371" s="90"/>
      <c r="Y371" s="180">
        <v>0</v>
      </c>
      <c r="Z371" s="180">
        <v>0</v>
      </c>
      <c r="AA371" s="180">
        <v>0</v>
      </c>
      <c r="AB371" s="180">
        <v>0</v>
      </c>
      <c r="AC371" s="180">
        <v>0</v>
      </c>
      <c r="AD371" s="180">
        <v>0</v>
      </c>
      <c r="AE371" s="180">
        <v>0</v>
      </c>
      <c r="AF371" s="180">
        <v>0</v>
      </c>
      <c r="AG371" s="180">
        <v>0</v>
      </c>
      <c r="AH371" s="180">
        <v>0</v>
      </c>
      <c r="AI371" s="180">
        <v>0</v>
      </c>
      <c r="AJ371" s="180">
        <v>0</v>
      </c>
      <c r="AK371" s="180">
        <v>0</v>
      </c>
      <c r="AL371" s="180">
        <v>0</v>
      </c>
      <c r="AM371" s="180">
        <v>0</v>
      </c>
      <c r="AN371" s="180">
        <v>0</v>
      </c>
      <c r="AO371" s="180">
        <v>0</v>
      </c>
      <c r="AP371" s="180">
        <v>0</v>
      </c>
      <c r="AQ371" s="180">
        <v>0</v>
      </c>
      <c r="AR371" s="180">
        <v>0</v>
      </c>
      <c r="AS371" s="180">
        <v>0</v>
      </c>
      <c r="AT371" s="180">
        <v>0</v>
      </c>
      <c r="AU371" s="180">
        <v>0</v>
      </c>
      <c r="AV371" s="180">
        <v>0</v>
      </c>
      <c r="AW371" s="180">
        <v>0</v>
      </c>
      <c r="AX371" s="180">
        <v>0</v>
      </c>
      <c r="AY371" s="90"/>
      <c r="AZ371" s="180">
        <v>0</v>
      </c>
      <c r="BA371" s="180">
        <v>0</v>
      </c>
      <c r="BB371" s="180">
        <v>0</v>
      </c>
      <c r="BC371" s="180">
        <v>0</v>
      </c>
      <c r="BD371" s="180">
        <v>0</v>
      </c>
      <c r="BE371" s="180">
        <v>0</v>
      </c>
      <c r="BF371" s="180">
        <v>0</v>
      </c>
      <c r="BG371" s="181"/>
      <c r="BH371" s="90"/>
      <c r="BI371" s="180">
        <v>0</v>
      </c>
      <c r="BJ371" s="180">
        <v>0</v>
      </c>
      <c r="BK371" s="180">
        <v>0</v>
      </c>
      <c r="BL371" s="90"/>
      <c r="BN371" s="90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78"/>
    </row>
    <row r="372" spans="2:84" ht="15" customHeight="1" x14ac:dyDescent="0.3">
      <c r="B372" s="90"/>
      <c r="C372" s="212">
        <v>359</v>
      </c>
      <c r="D372" s="212"/>
      <c r="E372" s="212"/>
      <c r="F372" s="245"/>
      <c r="G372" s="212"/>
      <c r="H372" s="212"/>
      <c r="I372" s="212"/>
      <c r="J372" s="249"/>
      <c r="K372" s="249"/>
      <c r="L372" s="251"/>
      <c r="M372" s="245"/>
      <c r="N372" s="217"/>
      <c r="O372" s="212"/>
      <c r="P372" s="247"/>
      <c r="Q372" s="218"/>
      <c r="R372" s="109"/>
      <c r="S372" s="156"/>
      <c r="T372" s="156"/>
      <c r="U372" s="156"/>
      <c r="V372" s="153">
        <f t="shared" si="9"/>
        <v>0</v>
      </c>
      <c r="W372" s="90"/>
      <c r="Y372" s="180">
        <v>0</v>
      </c>
      <c r="Z372" s="180">
        <v>0</v>
      </c>
      <c r="AA372" s="180">
        <v>0</v>
      </c>
      <c r="AB372" s="180">
        <v>0</v>
      </c>
      <c r="AC372" s="180">
        <v>0</v>
      </c>
      <c r="AD372" s="180">
        <v>0</v>
      </c>
      <c r="AE372" s="180">
        <v>0</v>
      </c>
      <c r="AF372" s="180">
        <v>0</v>
      </c>
      <c r="AG372" s="180">
        <v>0</v>
      </c>
      <c r="AH372" s="180">
        <v>0</v>
      </c>
      <c r="AI372" s="180">
        <v>0</v>
      </c>
      <c r="AJ372" s="180">
        <v>0</v>
      </c>
      <c r="AK372" s="180">
        <v>0</v>
      </c>
      <c r="AL372" s="180">
        <v>0</v>
      </c>
      <c r="AM372" s="180">
        <v>0</v>
      </c>
      <c r="AN372" s="180">
        <v>0</v>
      </c>
      <c r="AO372" s="180">
        <v>0</v>
      </c>
      <c r="AP372" s="180">
        <v>0</v>
      </c>
      <c r="AQ372" s="180">
        <v>0</v>
      </c>
      <c r="AR372" s="180">
        <v>0</v>
      </c>
      <c r="AS372" s="180">
        <v>0</v>
      </c>
      <c r="AT372" s="180">
        <v>0</v>
      </c>
      <c r="AU372" s="180">
        <v>0</v>
      </c>
      <c r="AV372" s="180">
        <v>0</v>
      </c>
      <c r="AW372" s="180">
        <v>0</v>
      </c>
      <c r="AX372" s="180">
        <v>0</v>
      </c>
      <c r="AY372" s="90"/>
      <c r="AZ372" s="180">
        <v>0</v>
      </c>
      <c r="BA372" s="180">
        <v>0</v>
      </c>
      <c r="BB372" s="180">
        <v>0</v>
      </c>
      <c r="BC372" s="180">
        <v>0</v>
      </c>
      <c r="BD372" s="180">
        <v>0</v>
      </c>
      <c r="BE372" s="180">
        <v>0</v>
      </c>
      <c r="BF372" s="180">
        <v>0</v>
      </c>
      <c r="BG372" s="181"/>
      <c r="BH372" s="90"/>
      <c r="BI372" s="180">
        <v>0</v>
      </c>
      <c r="BJ372" s="180">
        <v>0</v>
      </c>
      <c r="BK372" s="180">
        <v>0</v>
      </c>
      <c r="BL372" s="90"/>
      <c r="BN372" s="90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78"/>
    </row>
    <row r="373" spans="2:84" ht="15" customHeight="1" x14ac:dyDescent="0.3">
      <c r="B373" s="90"/>
      <c r="C373" s="212">
        <v>360</v>
      </c>
      <c r="D373" s="212"/>
      <c r="E373" s="212"/>
      <c r="F373" s="245"/>
      <c r="G373" s="212"/>
      <c r="H373" s="212"/>
      <c r="I373" s="212"/>
      <c r="J373" s="249"/>
      <c r="K373" s="249"/>
      <c r="L373" s="251"/>
      <c r="M373" s="245"/>
      <c r="N373" s="217"/>
      <c r="O373" s="212"/>
      <c r="P373" s="247"/>
      <c r="Q373" s="218"/>
      <c r="R373" s="109"/>
      <c r="S373" s="156"/>
      <c r="T373" s="156"/>
      <c r="U373" s="156"/>
      <c r="V373" s="153">
        <f t="shared" si="9"/>
        <v>0</v>
      </c>
      <c r="W373" s="90"/>
      <c r="Y373" s="180">
        <v>0</v>
      </c>
      <c r="Z373" s="180">
        <v>0</v>
      </c>
      <c r="AA373" s="180">
        <v>0</v>
      </c>
      <c r="AB373" s="180">
        <v>0</v>
      </c>
      <c r="AC373" s="180">
        <v>0</v>
      </c>
      <c r="AD373" s="180">
        <v>0</v>
      </c>
      <c r="AE373" s="180">
        <v>0</v>
      </c>
      <c r="AF373" s="180">
        <v>0</v>
      </c>
      <c r="AG373" s="180">
        <v>0</v>
      </c>
      <c r="AH373" s="180">
        <v>0</v>
      </c>
      <c r="AI373" s="180">
        <v>0</v>
      </c>
      <c r="AJ373" s="180">
        <v>0</v>
      </c>
      <c r="AK373" s="180">
        <v>0</v>
      </c>
      <c r="AL373" s="180">
        <v>0</v>
      </c>
      <c r="AM373" s="180">
        <v>0</v>
      </c>
      <c r="AN373" s="180">
        <v>0</v>
      </c>
      <c r="AO373" s="180">
        <v>0</v>
      </c>
      <c r="AP373" s="180">
        <v>0</v>
      </c>
      <c r="AQ373" s="180">
        <v>0</v>
      </c>
      <c r="AR373" s="180">
        <v>0</v>
      </c>
      <c r="AS373" s="180">
        <v>0</v>
      </c>
      <c r="AT373" s="180">
        <v>0</v>
      </c>
      <c r="AU373" s="180">
        <v>0</v>
      </c>
      <c r="AV373" s="180">
        <v>0</v>
      </c>
      <c r="AW373" s="180">
        <v>0</v>
      </c>
      <c r="AX373" s="180">
        <v>0</v>
      </c>
      <c r="AY373" s="90"/>
      <c r="AZ373" s="180">
        <v>0</v>
      </c>
      <c r="BA373" s="180">
        <v>0</v>
      </c>
      <c r="BB373" s="180">
        <v>0</v>
      </c>
      <c r="BC373" s="180">
        <v>0</v>
      </c>
      <c r="BD373" s="180">
        <v>0</v>
      </c>
      <c r="BE373" s="180">
        <v>0</v>
      </c>
      <c r="BF373" s="180">
        <v>0</v>
      </c>
      <c r="BG373" s="181"/>
      <c r="BH373" s="90"/>
      <c r="BI373" s="180">
        <v>0</v>
      </c>
      <c r="BJ373" s="180">
        <v>0</v>
      </c>
      <c r="BK373" s="180">
        <v>0</v>
      </c>
      <c r="BL373" s="90"/>
      <c r="BN373" s="90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78"/>
    </row>
    <row r="374" spans="2:84" ht="15" customHeight="1" x14ac:dyDescent="0.3">
      <c r="B374" s="90"/>
      <c r="C374" s="212">
        <v>361</v>
      </c>
      <c r="D374" s="212"/>
      <c r="E374" s="212"/>
      <c r="F374" s="245"/>
      <c r="G374" s="212"/>
      <c r="H374" s="212"/>
      <c r="I374" s="212"/>
      <c r="J374" s="249"/>
      <c r="K374" s="249"/>
      <c r="L374" s="251"/>
      <c r="M374" s="245"/>
      <c r="N374" s="217"/>
      <c r="O374" s="212"/>
      <c r="P374" s="247"/>
      <c r="Q374" s="218"/>
      <c r="R374" s="109"/>
      <c r="S374" s="156"/>
      <c r="T374" s="156"/>
      <c r="U374" s="156"/>
      <c r="V374" s="153">
        <f t="shared" si="9"/>
        <v>0</v>
      </c>
      <c r="W374" s="90"/>
      <c r="Y374" s="180">
        <v>0</v>
      </c>
      <c r="Z374" s="180">
        <v>0</v>
      </c>
      <c r="AA374" s="180">
        <v>0</v>
      </c>
      <c r="AB374" s="180">
        <v>0</v>
      </c>
      <c r="AC374" s="180">
        <v>0</v>
      </c>
      <c r="AD374" s="180">
        <v>0</v>
      </c>
      <c r="AE374" s="180">
        <v>0</v>
      </c>
      <c r="AF374" s="180">
        <v>0</v>
      </c>
      <c r="AG374" s="180">
        <v>0</v>
      </c>
      <c r="AH374" s="180">
        <v>0</v>
      </c>
      <c r="AI374" s="180">
        <v>0</v>
      </c>
      <c r="AJ374" s="180">
        <v>0</v>
      </c>
      <c r="AK374" s="180">
        <v>0</v>
      </c>
      <c r="AL374" s="180">
        <v>0</v>
      </c>
      <c r="AM374" s="180">
        <v>0</v>
      </c>
      <c r="AN374" s="180">
        <v>0</v>
      </c>
      <c r="AO374" s="180">
        <v>0</v>
      </c>
      <c r="AP374" s="180">
        <v>0</v>
      </c>
      <c r="AQ374" s="180">
        <v>0</v>
      </c>
      <c r="AR374" s="180">
        <v>0</v>
      </c>
      <c r="AS374" s="180">
        <v>0</v>
      </c>
      <c r="AT374" s="180">
        <v>0</v>
      </c>
      <c r="AU374" s="180">
        <v>0</v>
      </c>
      <c r="AV374" s="180">
        <v>0</v>
      </c>
      <c r="AW374" s="180">
        <v>0</v>
      </c>
      <c r="AX374" s="180">
        <v>0</v>
      </c>
      <c r="AY374" s="90"/>
      <c r="AZ374" s="180">
        <v>0</v>
      </c>
      <c r="BA374" s="180">
        <v>0</v>
      </c>
      <c r="BB374" s="180">
        <v>0</v>
      </c>
      <c r="BC374" s="180">
        <v>0</v>
      </c>
      <c r="BD374" s="180">
        <v>0</v>
      </c>
      <c r="BE374" s="180">
        <v>0</v>
      </c>
      <c r="BF374" s="180">
        <v>0</v>
      </c>
      <c r="BG374" s="181"/>
      <c r="BH374" s="90"/>
      <c r="BI374" s="180">
        <v>0</v>
      </c>
      <c r="BJ374" s="180">
        <v>0</v>
      </c>
      <c r="BK374" s="180">
        <v>0</v>
      </c>
      <c r="BL374" s="90"/>
      <c r="BN374" s="90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78"/>
    </row>
    <row r="375" spans="2:84" ht="15" customHeight="1" x14ac:dyDescent="0.3">
      <c r="B375" s="90"/>
      <c r="C375" s="212">
        <v>362</v>
      </c>
      <c r="D375" s="212"/>
      <c r="E375" s="212"/>
      <c r="F375" s="245"/>
      <c r="G375" s="212"/>
      <c r="H375" s="212"/>
      <c r="I375" s="212"/>
      <c r="J375" s="249"/>
      <c r="K375" s="249"/>
      <c r="L375" s="251"/>
      <c r="M375" s="245"/>
      <c r="N375" s="217"/>
      <c r="O375" s="212"/>
      <c r="P375" s="218"/>
      <c r="Q375" s="218"/>
      <c r="R375" s="109"/>
      <c r="S375" s="156"/>
      <c r="T375" s="156"/>
      <c r="U375" s="156"/>
      <c r="V375" s="153">
        <f t="shared" si="9"/>
        <v>0</v>
      </c>
      <c r="W375" s="90"/>
      <c r="Y375" s="180">
        <v>0</v>
      </c>
      <c r="Z375" s="180">
        <v>0</v>
      </c>
      <c r="AA375" s="180">
        <v>0</v>
      </c>
      <c r="AB375" s="180">
        <v>0</v>
      </c>
      <c r="AC375" s="180">
        <v>0</v>
      </c>
      <c r="AD375" s="180">
        <v>0</v>
      </c>
      <c r="AE375" s="180">
        <v>0</v>
      </c>
      <c r="AF375" s="180">
        <v>0</v>
      </c>
      <c r="AG375" s="180">
        <v>0</v>
      </c>
      <c r="AH375" s="180">
        <v>0</v>
      </c>
      <c r="AI375" s="180">
        <v>0</v>
      </c>
      <c r="AJ375" s="180">
        <v>0</v>
      </c>
      <c r="AK375" s="180">
        <v>0</v>
      </c>
      <c r="AL375" s="180">
        <v>0</v>
      </c>
      <c r="AM375" s="180">
        <v>0</v>
      </c>
      <c r="AN375" s="180">
        <v>0</v>
      </c>
      <c r="AO375" s="180">
        <v>0</v>
      </c>
      <c r="AP375" s="180">
        <v>0</v>
      </c>
      <c r="AQ375" s="180">
        <v>0</v>
      </c>
      <c r="AR375" s="180">
        <v>0</v>
      </c>
      <c r="AS375" s="180">
        <v>0</v>
      </c>
      <c r="AT375" s="180">
        <v>0</v>
      </c>
      <c r="AU375" s="180">
        <v>0</v>
      </c>
      <c r="AV375" s="180">
        <v>0</v>
      </c>
      <c r="AW375" s="180">
        <v>0</v>
      </c>
      <c r="AX375" s="180">
        <v>0</v>
      </c>
      <c r="AY375" s="90"/>
      <c r="AZ375" s="180">
        <v>0</v>
      </c>
      <c r="BA375" s="180">
        <v>0</v>
      </c>
      <c r="BB375" s="180">
        <v>0</v>
      </c>
      <c r="BC375" s="180">
        <v>0</v>
      </c>
      <c r="BD375" s="180">
        <v>0</v>
      </c>
      <c r="BE375" s="180">
        <v>0</v>
      </c>
      <c r="BF375" s="180">
        <v>0</v>
      </c>
      <c r="BG375" s="181"/>
      <c r="BH375" s="90"/>
      <c r="BI375" s="180">
        <v>0</v>
      </c>
      <c r="BJ375" s="180">
        <v>0</v>
      </c>
      <c r="BK375" s="180">
        <v>0</v>
      </c>
      <c r="BL375" s="90"/>
      <c r="BN375" s="90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78"/>
    </row>
    <row r="376" spans="2:84" ht="15" customHeight="1" x14ac:dyDescent="0.3">
      <c r="B376" s="90"/>
      <c r="C376" s="212">
        <v>363</v>
      </c>
      <c r="D376" s="212"/>
      <c r="E376" s="212"/>
      <c r="F376" s="245"/>
      <c r="G376" s="212"/>
      <c r="H376" s="212"/>
      <c r="I376" s="212"/>
      <c r="J376" s="249"/>
      <c r="K376" s="249"/>
      <c r="L376" s="251"/>
      <c r="M376" s="245"/>
      <c r="N376" s="217"/>
      <c r="O376" s="212"/>
      <c r="P376" s="247"/>
      <c r="Q376" s="218"/>
      <c r="R376" s="109"/>
      <c r="S376" s="156"/>
      <c r="T376" s="156"/>
      <c r="U376" s="156"/>
      <c r="V376" s="153">
        <f t="shared" si="9"/>
        <v>0</v>
      </c>
      <c r="W376" s="90"/>
      <c r="Y376" s="180">
        <v>0</v>
      </c>
      <c r="Z376" s="180">
        <v>0</v>
      </c>
      <c r="AA376" s="180">
        <v>0</v>
      </c>
      <c r="AB376" s="180">
        <v>0</v>
      </c>
      <c r="AC376" s="180">
        <v>0</v>
      </c>
      <c r="AD376" s="180">
        <v>0</v>
      </c>
      <c r="AE376" s="180">
        <v>0</v>
      </c>
      <c r="AF376" s="180">
        <v>0</v>
      </c>
      <c r="AG376" s="180">
        <v>0</v>
      </c>
      <c r="AH376" s="180">
        <v>0</v>
      </c>
      <c r="AI376" s="180">
        <v>0</v>
      </c>
      <c r="AJ376" s="180">
        <v>0</v>
      </c>
      <c r="AK376" s="180">
        <v>0</v>
      </c>
      <c r="AL376" s="180">
        <v>0</v>
      </c>
      <c r="AM376" s="180">
        <v>0</v>
      </c>
      <c r="AN376" s="180">
        <v>0</v>
      </c>
      <c r="AO376" s="180">
        <v>0</v>
      </c>
      <c r="AP376" s="180">
        <v>0</v>
      </c>
      <c r="AQ376" s="180">
        <v>0</v>
      </c>
      <c r="AR376" s="180">
        <v>0</v>
      </c>
      <c r="AS376" s="180">
        <v>0</v>
      </c>
      <c r="AT376" s="180">
        <v>0</v>
      </c>
      <c r="AU376" s="180">
        <v>0</v>
      </c>
      <c r="AV376" s="180">
        <v>0</v>
      </c>
      <c r="AW376" s="180">
        <v>0</v>
      </c>
      <c r="AX376" s="180">
        <v>0</v>
      </c>
      <c r="AY376" s="90"/>
      <c r="AZ376" s="180">
        <v>0</v>
      </c>
      <c r="BA376" s="180">
        <v>0</v>
      </c>
      <c r="BB376" s="180">
        <v>0</v>
      </c>
      <c r="BC376" s="180">
        <v>0</v>
      </c>
      <c r="BD376" s="180">
        <v>0</v>
      </c>
      <c r="BE376" s="180">
        <v>0</v>
      </c>
      <c r="BF376" s="180">
        <v>0</v>
      </c>
      <c r="BG376" s="181"/>
      <c r="BH376" s="90"/>
      <c r="BI376" s="180">
        <v>0</v>
      </c>
      <c r="BJ376" s="180">
        <v>0</v>
      </c>
      <c r="BK376" s="180">
        <v>0</v>
      </c>
      <c r="BL376" s="90"/>
      <c r="BN376" s="90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78"/>
    </row>
    <row r="377" spans="2:84" ht="15" customHeight="1" x14ac:dyDescent="0.3">
      <c r="B377" s="90"/>
      <c r="C377" s="212">
        <v>364</v>
      </c>
      <c r="D377" s="212"/>
      <c r="E377" s="212"/>
      <c r="F377" s="245"/>
      <c r="G377" s="212"/>
      <c r="H377" s="212"/>
      <c r="I377" s="212"/>
      <c r="J377" s="249"/>
      <c r="K377" s="249"/>
      <c r="L377" s="251"/>
      <c r="M377" s="245"/>
      <c r="N377" s="217"/>
      <c r="O377" s="212"/>
      <c r="P377" s="247"/>
      <c r="Q377" s="218"/>
      <c r="R377" s="109"/>
      <c r="S377" s="156"/>
      <c r="T377" s="156"/>
      <c r="U377" s="156"/>
      <c r="V377" s="153">
        <f t="shared" si="9"/>
        <v>0</v>
      </c>
      <c r="W377" s="90"/>
      <c r="Y377" s="180">
        <v>0</v>
      </c>
      <c r="Z377" s="180">
        <v>0</v>
      </c>
      <c r="AA377" s="180">
        <v>0</v>
      </c>
      <c r="AB377" s="180">
        <v>0</v>
      </c>
      <c r="AC377" s="180">
        <v>0</v>
      </c>
      <c r="AD377" s="180">
        <v>0</v>
      </c>
      <c r="AE377" s="180">
        <v>0</v>
      </c>
      <c r="AF377" s="180">
        <v>0</v>
      </c>
      <c r="AG377" s="180">
        <v>0</v>
      </c>
      <c r="AH377" s="180">
        <v>0</v>
      </c>
      <c r="AI377" s="180">
        <v>0</v>
      </c>
      <c r="AJ377" s="180">
        <v>0</v>
      </c>
      <c r="AK377" s="180">
        <v>0</v>
      </c>
      <c r="AL377" s="180">
        <v>0</v>
      </c>
      <c r="AM377" s="180">
        <v>0</v>
      </c>
      <c r="AN377" s="180">
        <v>0</v>
      </c>
      <c r="AO377" s="180">
        <v>0</v>
      </c>
      <c r="AP377" s="180">
        <v>0</v>
      </c>
      <c r="AQ377" s="180">
        <v>0</v>
      </c>
      <c r="AR377" s="180">
        <v>0</v>
      </c>
      <c r="AS377" s="180">
        <v>0</v>
      </c>
      <c r="AT377" s="180">
        <v>0</v>
      </c>
      <c r="AU377" s="180">
        <v>0</v>
      </c>
      <c r="AV377" s="180">
        <v>0</v>
      </c>
      <c r="AW377" s="180">
        <v>0</v>
      </c>
      <c r="AX377" s="180">
        <v>0</v>
      </c>
      <c r="AY377" s="90"/>
      <c r="AZ377" s="180">
        <v>0</v>
      </c>
      <c r="BA377" s="180">
        <v>0</v>
      </c>
      <c r="BB377" s="180">
        <v>0</v>
      </c>
      <c r="BC377" s="180">
        <v>0</v>
      </c>
      <c r="BD377" s="180">
        <v>0</v>
      </c>
      <c r="BE377" s="180">
        <v>0</v>
      </c>
      <c r="BF377" s="180">
        <v>0</v>
      </c>
      <c r="BG377" s="181"/>
      <c r="BH377" s="90"/>
      <c r="BI377" s="180">
        <v>0</v>
      </c>
      <c r="BJ377" s="180">
        <v>0</v>
      </c>
      <c r="BK377" s="180">
        <v>0</v>
      </c>
      <c r="BL377" s="90"/>
      <c r="BN377" s="90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78"/>
    </row>
    <row r="378" spans="2:84" ht="15" customHeight="1" x14ac:dyDescent="0.3">
      <c r="B378" s="90"/>
      <c r="C378" s="212">
        <v>365</v>
      </c>
      <c r="D378" s="212"/>
      <c r="E378" s="212"/>
      <c r="F378" s="245"/>
      <c r="G378" s="212"/>
      <c r="H378" s="212"/>
      <c r="I378" s="212"/>
      <c r="J378" s="249"/>
      <c r="K378" s="249"/>
      <c r="L378" s="251"/>
      <c r="M378" s="245"/>
      <c r="N378" s="217"/>
      <c r="O378" s="212"/>
      <c r="P378" s="247"/>
      <c r="Q378" s="218"/>
      <c r="R378" s="109"/>
      <c r="S378" s="156"/>
      <c r="T378" s="156"/>
      <c r="U378" s="156"/>
      <c r="V378" s="153">
        <f t="shared" si="9"/>
        <v>0</v>
      </c>
      <c r="W378" s="90"/>
      <c r="Y378" s="180">
        <v>0</v>
      </c>
      <c r="Z378" s="180">
        <v>0</v>
      </c>
      <c r="AA378" s="180">
        <v>0</v>
      </c>
      <c r="AB378" s="180">
        <v>0</v>
      </c>
      <c r="AC378" s="180">
        <v>0</v>
      </c>
      <c r="AD378" s="180">
        <v>0</v>
      </c>
      <c r="AE378" s="180">
        <v>0</v>
      </c>
      <c r="AF378" s="180">
        <v>0</v>
      </c>
      <c r="AG378" s="180">
        <v>0</v>
      </c>
      <c r="AH378" s="180">
        <v>0</v>
      </c>
      <c r="AI378" s="180">
        <v>0</v>
      </c>
      <c r="AJ378" s="180">
        <v>0</v>
      </c>
      <c r="AK378" s="180">
        <v>0</v>
      </c>
      <c r="AL378" s="180">
        <v>0</v>
      </c>
      <c r="AM378" s="180">
        <v>0</v>
      </c>
      <c r="AN378" s="180">
        <v>0</v>
      </c>
      <c r="AO378" s="180">
        <v>0</v>
      </c>
      <c r="AP378" s="180">
        <v>0</v>
      </c>
      <c r="AQ378" s="180">
        <v>0</v>
      </c>
      <c r="AR378" s="180">
        <v>0</v>
      </c>
      <c r="AS378" s="180">
        <v>0</v>
      </c>
      <c r="AT378" s="180">
        <v>0</v>
      </c>
      <c r="AU378" s="180">
        <v>0</v>
      </c>
      <c r="AV378" s="180">
        <v>0</v>
      </c>
      <c r="AW378" s="180">
        <v>0</v>
      </c>
      <c r="AX378" s="180">
        <v>0</v>
      </c>
      <c r="AY378" s="90"/>
      <c r="AZ378" s="180">
        <v>0</v>
      </c>
      <c r="BA378" s="180">
        <v>0</v>
      </c>
      <c r="BB378" s="180">
        <v>0</v>
      </c>
      <c r="BC378" s="180">
        <v>0</v>
      </c>
      <c r="BD378" s="180">
        <v>0</v>
      </c>
      <c r="BE378" s="180">
        <v>0</v>
      </c>
      <c r="BF378" s="180">
        <v>0</v>
      </c>
      <c r="BG378" s="181"/>
      <c r="BH378" s="90"/>
      <c r="BI378" s="180">
        <v>0</v>
      </c>
      <c r="BJ378" s="180">
        <v>0</v>
      </c>
      <c r="BK378" s="180">
        <v>0</v>
      </c>
      <c r="BL378" s="90"/>
      <c r="BN378" s="90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78"/>
    </row>
    <row r="379" spans="2:84" ht="15" customHeight="1" x14ac:dyDescent="0.3">
      <c r="B379" s="90"/>
      <c r="C379" s="212">
        <v>366</v>
      </c>
      <c r="D379" s="212"/>
      <c r="E379" s="212"/>
      <c r="F379" s="245"/>
      <c r="G379" s="212"/>
      <c r="H379" s="212"/>
      <c r="I379" s="212"/>
      <c r="J379" s="249"/>
      <c r="K379" s="249"/>
      <c r="L379" s="251"/>
      <c r="M379" s="245"/>
      <c r="N379" s="217"/>
      <c r="O379" s="212"/>
      <c r="P379" s="247"/>
      <c r="Q379" s="218"/>
      <c r="R379" s="109"/>
      <c r="S379" s="156"/>
      <c r="T379" s="156"/>
      <c r="U379" s="156"/>
      <c r="V379" s="153">
        <f t="shared" si="9"/>
        <v>0</v>
      </c>
      <c r="W379" s="90"/>
      <c r="Y379" s="180">
        <v>0</v>
      </c>
      <c r="Z379" s="180">
        <v>0</v>
      </c>
      <c r="AA379" s="180">
        <v>0</v>
      </c>
      <c r="AB379" s="180">
        <v>0</v>
      </c>
      <c r="AC379" s="180">
        <v>0</v>
      </c>
      <c r="AD379" s="180">
        <v>0</v>
      </c>
      <c r="AE379" s="180">
        <v>0</v>
      </c>
      <c r="AF379" s="180">
        <v>0</v>
      </c>
      <c r="AG379" s="180">
        <v>0</v>
      </c>
      <c r="AH379" s="180">
        <v>0</v>
      </c>
      <c r="AI379" s="180">
        <v>0</v>
      </c>
      <c r="AJ379" s="180">
        <v>0</v>
      </c>
      <c r="AK379" s="180">
        <v>0</v>
      </c>
      <c r="AL379" s="180">
        <v>0</v>
      </c>
      <c r="AM379" s="180">
        <v>0</v>
      </c>
      <c r="AN379" s="180">
        <v>0</v>
      </c>
      <c r="AO379" s="180">
        <v>0</v>
      </c>
      <c r="AP379" s="180">
        <v>0</v>
      </c>
      <c r="AQ379" s="180">
        <v>0</v>
      </c>
      <c r="AR379" s="180">
        <v>0</v>
      </c>
      <c r="AS379" s="180">
        <v>0</v>
      </c>
      <c r="AT379" s="180">
        <v>0</v>
      </c>
      <c r="AU379" s="180">
        <v>0</v>
      </c>
      <c r="AV379" s="180">
        <v>0</v>
      </c>
      <c r="AW379" s="180">
        <v>0</v>
      </c>
      <c r="AX379" s="180">
        <v>0</v>
      </c>
      <c r="AY379" s="90"/>
      <c r="AZ379" s="180">
        <v>0</v>
      </c>
      <c r="BA379" s="180">
        <v>0</v>
      </c>
      <c r="BB379" s="180">
        <v>0</v>
      </c>
      <c r="BC379" s="180">
        <v>0</v>
      </c>
      <c r="BD379" s="180">
        <v>0</v>
      </c>
      <c r="BE379" s="180">
        <v>0</v>
      </c>
      <c r="BF379" s="180">
        <v>0</v>
      </c>
      <c r="BG379" s="181"/>
      <c r="BH379" s="90"/>
      <c r="BI379" s="180">
        <v>0</v>
      </c>
      <c r="BJ379" s="180">
        <v>0</v>
      </c>
      <c r="BK379" s="180">
        <v>0</v>
      </c>
      <c r="BL379" s="90"/>
      <c r="BN379" s="90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78"/>
    </row>
    <row r="380" spans="2:84" ht="15" customHeight="1" x14ac:dyDescent="0.3">
      <c r="B380" s="90"/>
      <c r="C380" s="212">
        <v>367</v>
      </c>
      <c r="D380" s="212"/>
      <c r="E380" s="212"/>
      <c r="F380" s="245"/>
      <c r="G380" s="212"/>
      <c r="H380" s="212"/>
      <c r="I380" s="212"/>
      <c r="J380" s="249"/>
      <c r="K380" s="249"/>
      <c r="L380" s="251"/>
      <c r="M380" s="245"/>
      <c r="N380" s="217"/>
      <c r="O380" s="212"/>
      <c r="P380" s="247"/>
      <c r="Q380" s="218"/>
      <c r="R380" s="109"/>
      <c r="S380" s="156"/>
      <c r="T380" s="156"/>
      <c r="U380" s="156"/>
      <c r="V380" s="153">
        <f t="shared" si="9"/>
        <v>0</v>
      </c>
      <c r="W380" s="90"/>
      <c r="Y380" s="180">
        <v>0</v>
      </c>
      <c r="Z380" s="180">
        <v>0</v>
      </c>
      <c r="AA380" s="180">
        <v>0</v>
      </c>
      <c r="AB380" s="180">
        <v>0</v>
      </c>
      <c r="AC380" s="180">
        <v>0</v>
      </c>
      <c r="AD380" s="180">
        <v>0</v>
      </c>
      <c r="AE380" s="180">
        <v>0</v>
      </c>
      <c r="AF380" s="180">
        <v>0</v>
      </c>
      <c r="AG380" s="180">
        <v>0</v>
      </c>
      <c r="AH380" s="180">
        <v>0</v>
      </c>
      <c r="AI380" s="180">
        <v>0</v>
      </c>
      <c r="AJ380" s="180">
        <v>0</v>
      </c>
      <c r="AK380" s="180">
        <v>0</v>
      </c>
      <c r="AL380" s="180">
        <v>0</v>
      </c>
      <c r="AM380" s="180">
        <v>0</v>
      </c>
      <c r="AN380" s="180">
        <v>0</v>
      </c>
      <c r="AO380" s="180">
        <v>0</v>
      </c>
      <c r="AP380" s="180">
        <v>0</v>
      </c>
      <c r="AQ380" s="180">
        <v>0</v>
      </c>
      <c r="AR380" s="180">
        <v>0</v>
      </c>
      <c r="AS380" s="180">
        <v>0</v>
      </c>
      <c r="AT380" s="180">
        <v>0</v>
      </c>
      <c r="AU380" s="180">
        <v>0</v>
      </c>
      <c r="AV380" s="180">
        <v>0</v>
      </c>
      <c r="AW380" s="180">
        <v>0</v>
      </c>
      <c r="AX380" s="180">
        <v>0</v>
      </c>
      <c r="AY380" s="90"/>
      <c r="AZ380" s="180">
        <v>0</v>
      </c>
      <c r="BA380" s="180">
        <v>0</v>
      </c>
      <c r="BB380" s="180">
        <v>0</v>
      </c>
      <c r="BC380" s="180">
        <v>0</v>
      </c>
      <c r="BD380" s="180">
        <v>0</v>
      </c>
      <c r="BE380" s="180">
        <v>0</v>
      </c>
      <c r="BF380" s="180">
        <v>0</v>
      </c>
      <c r="BG380" s="181"/>
      <c r="BH380" s="90"/>
      <c r="BI380" s="180">
        <v>0</v>
      </c>
      <c r="BJ380" s="180">
        <v>0</v>
      </c>
      <c r="BK380" s="180">
        <v>0</v>
      </c>
      <c r="BL380" s="90"/>
      <c r="BN380" s="90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78"/>
    </row>
    <row r="381" spans="2:84" ht="15" customHeight="1" x14ac:dyDescent="0.3">
      <c r="B381" s="90"/>
      <c r="C381" s="212">
        <v>368</v>
      </c>
      <c r="D381" s="212"/>
      <c r="E381" s="212"/>
      <c r="F381" s="245"/>
      <c r="G381" s="212"/>
      <c r="H381" s="212"/>
      <c r="I381" s="212"/>
      <c r="J381" s="249"/>
      <c r="K381" s="249"/>
      <c r="L381" s="251"/>
      <c r="M381" s="245"/>
      <c r="N381" s="217"/>
      <c r="O381" s="212"/>
      <c r="P381" s="247"/>
      <c r="Q381" s="218"/>
      <c r="R381" s="109"/>
      <c r="S381" s="156"/>
      <c r="T381" s="156"/>
      <c r="U381" s="156"/>
      <c r="V381" s="153">
        <f t="shared" si="9"/>
        <v>0</v>
      </c>
      <c r="W381" s="90"/>
      <c r="Y381" s="180">
        <v>0</v>
      </c>
      <c r="Z381" s="180">
        <v>0</v>
      </c>
      <c r="AA381" s="180">
        <v>0</v>
      </c>
      <c r="AB381" s="180">
        <v>0</v>
      </c>
      <c r="AC381" s="180">
        <v>0</v>
      </c>
      <c r="AD381" s="180">
        <v>0</v>
      </c>
      <c r="AE381" s="180">
        <v>0</v>
      </c>
      <c r="AF381" s="180">
        <v>0</v>
      </c>
      <c r="AG381" s="180">
        <v>0</v>
      </c>
      <c r="AH381" s="180">
        <v>0</v>
      </c>
      <c r="AI381" s="180">
        <v>0</v>
      </c>
      <c r="AJ381" s="180">
        <v>0</v>
      </c>
      <c r="AK381" s="180">
        <v>0</v>
      </c>
      <c r="AL381" s="180">
        <v>0</v>
      </c>
      <c r="AM381" s="180">
        <v>0</v>
      </c>
      <c r="AN381" s="180">
        <v>0</v>
      </c>
      <c r="AO381" s="180">
        <v>0</v>
      </c>
      <c r="AP381" s="180">
        <v>0</v>
      </c>
      <c r="AQ381" s="180">
        <v>0</v>
      </c>
      <c r="AR381" s="180">
        <v>0</v>
      </c>
      <c r="AS381" s="180">
        <v>0</v>
      </c>
      <c r="AT381" s="180">
        <v>0</v>
      </c>
      <c r="AU381" s="180">
        <v>0</v>
      </c>
      <c r="AV381" s="180">
        <v>0</v>
      </c>
      <c r="AW381" s="180">
        <v>0</v>
      </c>
      <c r="AX381" s="180">
        <v>0</v>
      </c>
      <c r="AY381" s="90"/>
      <c r="AZ381" s="180">
        <v>0</v>
      </c>
      <c r="BA381" s="180">
        <v>0</v>
      </c>
      <c r="BB381" s="180">
        <v>0</v>
      </c>
      <c r="BC381" s="180">
        <v>0</v>
      </c>
      <c r="BD381" s="180">
        <v>0</v>
      </c>
      <c r="BE381" s="180">
        <v>0</v>
      </c>
      <c r="BF381" s="180">
        <v>0</v>
      </c>
      <c r="BG381" s="181"/>
      <c r="BH381" s="90"/>
      <c r="BI381" s="180">
        <v>0</v>
      </c>
      <c r="BJ381" s="180">
        <v>0</v>
      </c>
      <c r="BK381" s="180">
        <v>0</v>
      </c>
      <c r="BL381" s="90"/>
      <c r="BN381" s="90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78"/>
    </row>
    <row r="382" spans="2:84" ht="15" customHeight="1" x14ac:dyDescent="0.3">
      <c r="B382" s="90"/>
      <c r="C382" s="212">
        <v>369</v>
      </c>
      <c r="D382" s="212"/>
      <c r="E382" s="212"/>
      <c r="F382" s="245"/>
      <c r="G382" s="212"/>
      <c r="H382" s="212"/>
      <c r="I382" s="212"/>
      <c r="J382" s="249"/>
      <c r="K382" s="249"/>
      <c r="L382" s="251"/>
      <c r="M382" s="245"/>
      <c r="N382" s="217"/>
      <c r="O382" s="212"/>
      <c r="P382" s="247"/>
      <c r="Q382" s="218"/>
      <c r="R382" s="109"/>
      <c r="S382" s="156"/>
      <c r="T382" s="156"/>
      <c r="U382" s="156"/>
      <c r="V382" s="153">
        <f t="shared" si="9"/>
        <v>0</v>
      </c>
      <c r="W382" s="90"/>
      <c r="Y382" s="180">
        <v>0</v>
      </c>
      <c r="Z382" s="180">
        <v>0</v>
      </c>
      <c r="AA382" s="180">
        <v>0</v>
      </c>
      <c r="AB382" s="180">
        <v>0</v>
      </c>
      <c r="AC382" s="180">
        <v>0</v>
      </c>
      <c r="AD382" s="180">
        <v>0</v>
      </c>
      <c r="AE382" s="180">
        <v>0</v>
      </c>
      <c r="AF382" s="180">
        <v>0</v>
      </c>
      <c r="AG382" s="180">
        <v>0</v>
      </c>
      <c r="AH382" s="180">
        <v>0</v>
      </c>
      <c r="AI382" s="180">
        <v>0</v>
      </c>
      <c r="AJ382" s="180">
        <v>0</v>
      </c>
      <c r="AK382" s="180">
        <v>0</v>
      </c>
      <c r="AL382" s="180">
        <v>0</v>
      </c>
      <c r="AM382" s="180">
        <v>0</v>
      </c>
      <c r="AN382" s="180">
        <v>0</v>
      </c>
      <c r="AO382" s="180">
        <v>0</v>
      </c>
      <c r="AP382" s="180">
        <v>0</v>
      </c>
      <c r="AQ382" s="180">
        <v>0</v>
      </c>
      <c r="AR382" s="180">
        <v>0</v>
      </c>
      <c r="AS382" s="180">
        <v>0</v>
      </c>
      <c r="AT382" s="180">
        <v>0</v>
      </c>
      <c r="AU382" s="180">
        <v>0</v>
      </c>
      <c r="AV382" s="180">
        <v>0</v>
      </c>
      <c r="AW382" s="180">
        <v>0</v>
      </c>
      <c r="AX382" s="180">
        <v>0</v>
      </c>
      <c r="AY382" s="90"/>
      <c r="AZ382" s="180">
        <v>0</v>
      </c>
      <c r="BA382" s="180">
        <v>0</v>
      </c>
      <c r="BB382" s="180">
        <v>0</v>
      </c>
      <c r="BC382" s="180">
        <v>0</v>
      </c>
      <c r="BD382" s="180">
        <v>0</v>
      </c>
      <c r="BE382" s="180">
        <v>0</v>
      </c>
      <c r="BF382" s="180">
        <v>0</v>
      </c>
      <c r="BG382" s="181"/>
      <c r="BH382" s="90"/>
      <c r="BI382" s="180">
        <v>0</v>
      </c>
      <c r="BJ382" s="180">
        <v>0</v>
      </c>
      <c r="BK382" s="180">
        <v>0</v>
      </c>
      <c r="BL382" s="90"/>
      <c r="BN382" s="90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78"/>
    </row>
    <row r="383" spans="2:84" ht="15" customHeight="1" x14ac:dyDescent="0.3">
      <c r="B383" s="90"/>
      <c r="C383" s="212">
        <v>370</v>
      </c>
      <c r="D383" s="212"/>
      <c r="E383" s="212"/>
      <c r="F383" s="245"/>
      <c r="G383" s="212"/>
      <c r="H383" s="212"/>
      <c r="I383" s="212"/>
      <c r="J383" s="249"/>
      <c r="K383" s="249"/>
      <c r="L383" s="251"/>
      <c r="M383" s="245"/>
      <c r="N383" s="217"/>
      <c r="O383" s="212"/>
      <c r="P383" s="247"/>
      <c r="Q383" s="218"/>
      <c r="R383" s="109"/>
      <c r="S383" s="156"/>
      <c r="T383" s="156"/>
      <c r="U383" s="156"/>
      <c r="V383" s="153">
        <f t="shared" si="9"/>
        <v>0</v>
      </c>
      <c r="W383" s="90"/>
      <c r="Y383" s="180">
        <v>0</v>
      </c>
      <c r="Z383" s="180">
        <v>0</v>
      </c>
      <c r="AA383" s="180">
        <v>0</v>
      </c>
      <c r="AB383" s="180">
        <v>0</v>
      </c>
      <c r="AC383" s="180">
        <v>0</v>
      </c>
      <c r="AD383" s="180">
        <v>0</v>
      </c>
      <c r="AE383" s="180">
        <v>0</v>
      </c>
      <c r="AF383" s="180">
        <v>0</v>
      </c>
      <c r="AG383" s="180">
        <v>0</v>
      </c>
      <c r="AH383" s="180">
        <v>0</v>
      </c>
      <c r="AI383" s="180">
        <v>0</v>
      </c>
      <c r="AJ383" s="180">
        <v>0</v>
      </c>
      <c r="AK383" s="180">
        <v>0</v>
      </c>
      <c r="AL383" s="180">
        <v>0</v>
      </c>
      <c r="AM383" s="180">
        <v>0</v>
      </c>
      <c r="AN383" s="180">
        <v>0</v>
      </c>
      <c r="AO383" s="180">
        <v>0</v>
      </c>
      <c r="AP383" s="180">
        <v>0</v>
      </c>
      <c r="AQ383" s="180">
        <v>0</v>
      </c>
      <c r="AR383" s="180">
        <v>0</v>
      </c>
      <c r="AS383" s="180">
        <v>0</v>
      </c>
      <c r="AT383" s="180">
        <v>0</v>
      </c>
      <c r="AU383" s="180">
        <v>0</v>
      </c>
      <c r="AV383" s="180">
        <v>0</v>
      </c>
      <c r="AW383" s="180">
        <v>0</v>
      </c>
      <c r="AX383" s="180">
        <v>0</v>
      </c>
      <c r="AY383" s="90"/>
      <c r="AZ383" s="180">
        <v>0</v>
      </c>
      <c r="BA383" s="180">
        <v>0</v>
      </c>
      <c r="BB383" s="180">
        <v>0</v>
      </c>
      <c r="BC383" s="180">
        <v>0</v>
      </c>
      <c r="BD383" s="180">
        <v>0</v>
      </c>
      <c r="BE383" s="180">
        <v>0</v>
      </c>
      <c r="BF383" s="180">
        <v>0</v>
      </c>
      <c r="BG383" s="181"/>
      <c r="BH383" s="90"/>
      <c r="BI383" s="180">
        <v>0</v>
      </c>
      <c r="BJ383" s="180">
        <v>0</v>
      </c>
      <c r="BK383" s="180">
        <v>0</v>
      </c>
      <c r="BL383" s="90"/>
      <c r="BN383" s="90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78"/>
    </row>
    <row r="384" spans="2:84" ht="15" customHeight="1" x14ac:dyDescent="0.3">
      <c r="B384" s="90"/>
      <c r="C384" s="212">
        <v>371</v>
      </c>
      <c r="D384" s="212"/>
      <c r="E384" s="212"/>
      <c r="F384" s="245"/>
      <c r="G384" s="212"/>
      <c r="H384" s="212"/>
      <c r="I384" s="212"/>
      <c r="J384" s="249"/>
      <c r="K384" s="249"/>
      <c r="L384" s="251"/>
      <c r="M384" s="245"/>
      <c r="N384" s="217"/>
      <c r="O384" s="212"/>
      <c r="P384" s="247"/>
      <c r="Q384" s="218"/>
      <c r="R384" s="109"/>
      <c r="S384" s="156"/>
      <c r="T384" s="156"/>
      <c r="U384" s="156"/>
      <c r="V384" s="153">
        <f t="shared" si="9"/>
        <v>0</v>
      </c>
      <c r="W384" s="90"/>
      <c r="Y384" s="180">
        <v>0</v>
      </c>
      <c r="Z384" s="180">
        <v>0</v>
      </c>
      <c r="AA384" s="180">
        <v>0</v>
      </c>
      <c r="AB384" s="180">
        <v>0</v>
      </c>
      <c r="AC384" s="180">
        <v>0</v>
      </c>
      <c r="AD384" s="180">
        <v>0</v>
      </c>
      <c r="AE384" s="180">
        <v>0</v>
      </c>
      <c r="AF384" s="180">
        <v>0</v>
      </c>
      <c r="AG384" s="180">
        <v>0</v>
      </c>
      <c r="AH384" s="180">
        <v>0</v>
      </c>
      <c r="AI384" s="180">
        <v>0</v>
      </c>
      <c r="AJ384" s="180">
        <v>0</v>
      </c>
      <c r="AK384" s="180">
        <v>0</v>
      </c>
      <c r="AL384" s="180">
        <v>0</v>
      </c>
      <c r="AM384" s="180">
        <v>0</v>
      </c>
      <c r="AN384" s="180">
        <v>0</v>
      </c>
      <c r="AO384" s="180">
        <v>0</v>
      </c>
      <c r="AP384" s="180">
        <v>0</v>
      </c>
      <c r="AQ384" s="180">
        <v>0</v>
      </c>
      <c r="AR384" s="180">
        <v>0</v>
      </c>
      <c r="AS384" s="180">
        <v>0</v>
      </c>
      <c r="AT384" s="180">
        <v>0</v>
      </c>
      <c r="AU384" s="180">
        <v>0</v>
      </c>
      <c r="AV384" s="180">
        <v>0</v>
      </c>
      <c r="AW384" s="180">
        <v>0</v>
      </c>
      <c r="AX384" s="180">
        <v>0</v>
      </c>
      <c r="AY384" s="90"/>
      <c r="AZ384" s="180">
        <v>0</v>
      </c>
      <c r="BA384" s="180">
        <v>0</v>
      </c>
      <c r="BB384" s="180">
        <v>0</v>
      </c>
      <c r="BC384" s="180">
        <v>0</v>
      </c>
      <c r="BD384" s="180">
        <v>0</v>
      </c>
      <c r="BE384" s="180">
        <v>0</v>
      </c>
      <c r="BF384" s="180">
        <v>0</v>
      </c>
      <c r="BG384" s="181"/>
      <c r="BH384" s="90"/>
      <c r="BI384" s="180">
        <v>0</v>
      </c>
      <c r="BJ384" s="180">
        <v>0</v>
      </c>
      <c r="BK384" s="180">
        <v>0</v>
      </c>
      <c r="BL384" s="90"/>
      <c r="BN384" s="90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78"/>
    </row>
    <row r="385" spans="2:84" ht="15" customHeight="1" x14ac:dyDescent="0.3">
      <c r="B385" s="90"/>
      <c r="C385" s="212">
        <v>372</v>
      </c>
      <c r="D385" s="212"/>
      <c r="E385" s="212"/>
      <c r="F385" s="245"/>
      <c r="G385" s="212"/>
      <c r="H385" s="212"/>
      <c r="I385" s="212"/>
      <c r="J385" s="249"/>
      <c r="K385" s="249"/>
      <c r="L385" s="251"/>
      <c r="M385" s="245"/>
      <c r="N385" s="217"/>
      <c r="O385" s="212"/>
      <c r="P385" s="218"/>
      <c r="Q385" s="218"/>
      <c r="R385" s="109"/>
      <c r="S385" s="156"/>
      <c r="T385" s="156"/>
      <c r="U385" s="156"/>
      <c r="V385" s="153">
        <f t="shared" si="9"/>
        <v>0</v>
      </c>
      <c r="W385" s="90"/>
      <c r="Y385" s="180">
        <v>0</v>
      </c>
      <c r="Z385" s="180">
        <v>0</v>
      </c>
      <c r="AA385" s="180">
        <v>0</v>
      </c>
      <c r="AB385" s="180">
        <v>0</v>
      </c>
      <c r="AC385" s="180">
        <v>0</v>
      </c>
      <c r="AD385" s="180">
        <v>0</v>
      </c>
      <c r="AE385" s="180">
        <v>0</v>
      </c>
      <c r="AF385" s="180">
        <v>0</v>
      </c>
      <c r="AG385" s="180">
        <v>0</v>
      </c>
      <c r="AH385" s="180">
        <v>0</v>
      </c>
      <c r="AI385" s="180">
        <v>0</v>
      </c>
      <c r="AJ385" s="180">
        <v>0</v>
      </c>
      <c r="AK385" s="180">
        <v>0</v>
      </c>
      <c r="AL385" s="180">
        <v>0</v>
      </c>
      <c r="AM385" s="180">
        <v>0</v>
      </c>
      <c r="AN385" s="180">
        <v>0</v>
      </c>
      <c r="AO385" s="180">
        <v>0</v>
      </c>
      <c r="AP385" s="180">
        <v>0</v>
      </c>
      <c r="AQ385" s="180">
        <v>0</v>
      </c>
      <c r="AR385" s="180">
        <v>0</v>
      </c>
      <c r="AS385" s="180">
        <v>0</v>
      </c>
      <c r="AT385" s="180">
        <v>0</v>
      </c>
      <c r="AU385" s="180">
        <v>0</v>
      </c>
      <c r="AV385" s="180">
        <v>0</v>
      </c>
      <c r="AW385" s="180">
        <v>0</v>
      </c>
      <c r="AX385" s="180">
        <v>0</v>
      </c>
      <c r="AY385" s="90"/>
      <c r="AZ385" s="180">
        <v>0</v>
      </c>
      <c r="BA385" s="180">
        <v>0</v>
      </c>
      <c r="BB385" s="180">
        <v>0</v>
      </c>
      <c r="BC385" s="180">
        <v>0</v>
      </c>
      <c r="BD385" s="180">
        <v>0</v>
      </c>
      <c r="BE385" s="180">
        <v>0</v>
      </c>
      <c r="BF385" s="180">
        <v>0</v>
      </c>
      <c r="BG385" s="181"/>
      <c r="BH385" s="90"/>
      <c r="BI385" s="180">
        <v>0</v>
      </c>
      <c r="BJ385" s="180">
        <v>0</v>
      </c>
      <c r="BK385" s="180">
        <v>0</v>
      </c>
      <c r="BL385" s="90"/>
      <c r="BN385" s="90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78"/>
    </row>
    <row r="386" spans="2:84" ht="15" customHeight="1" x14ac:dyDescent="0.3">
      <c r="B386" s="90"/>
      <c r="C386" s="212">
        <v>373</v>
      </c>
      <c r="D386" s="212"/>
      <c r="E386" s="212"/>
      <c r="F386" s="245"/>
      <c r="G386" s="212"/>
      <c r="H386" s="212"/>
      <c r="I386" s="212"/>
      <c r="J386" s="249"/>
      <c r="K386" s="249"/>
      <c r="L386" s="251"/>
      <c r="M386" s="245"/>
      <c r="N386" s="217"/>
      <c r="O386" s="212"/>
      <c r="P386" s="247"/>
      <c r="Q386" s="218"/>
      <c r="R386" s="109"/>
      <c r="S386" s="156"/>
      <c r="T386" s="156"/>
      <c r="U386" s="156"/>
      <c r="V386" s="153">
        <f t="shared" si="9"/>
        <v>0</v>
      </c>
      <c r="W386" s="90"/>
      <c r="Y386" s="180">
        <v>0</v>
      </c>
      <c r="Z386" s="180">
        <v>0</v>
      </c>
      <c r="AA386" s="180">
        <v>0</v>
      </c>
      <c r="AB386" s="180">
        <v>0</v>
      </c>
      <c r="AC386" s="180">
        <v>0</v>
      </c>
      <c r="AD386" s="180">
        <v>0</v>
      </c>
      <c r="AE386" s="180">
        <v>0</v>
      </c>
      <c r="AF386" s="180">
        <v>0</v>
      </c>
      <c r="AG386" s="180">
        <v>0</v>
      </c>
      <c r="AH386" s="180">
        <v>0</v>
      </c>
      <c r="AI386" s="180">
        <v>0</v>
      </c>
      <c r="AJ386" s="180">
        <v>0</v>
      </c>
      <c r="AK386" s="180">
        <v>0</v>
      </c>
      <c r="AL386" s="180">
        <v>0</v>
      </c>
      <c r="AM386" s="180">
        <v>0</v>
      </c>
      <c r="AN386" s="180">
        <v>0</v>
      </c>
      <c r="AO386" s="180">
        <v>0</v>
      </c>
      <c r="AP386" s="180">
        <v>0</v>
      </c>
      <c r="AQ386" s="180">
        <v>0</v>
      </c>
      <c r="AR386" s="180">
        <v>0</v>
      </c>
      <c r="AS386" s="180">
        <v>0</v>
      </c>
      <c r="AT386" s="180">
        <v>0</v>
      </c>
      <c r="AU386" s="180">
        <v>0</v>
      </c>
      <c r="AV386" s="180">
        <v>0</v>
      </c>
      <c r="AW386" s="180">
        <v>0</v>
      </c>
      <c r="AX386" s="180">
        <v>0</v>
      </c>
      <c r="AY386" s="90"/>
      <c r="AZ386" s="180">
        <v>0</v>
      </c>
      <c r="BA386" s="180">
        <v>0</v>
      </c>
      <c r="BB386" s="180">
        <v>0</v>
      </c>
      <c r="BC386" s="180">
        <v>0</v>
      </c>
      <c r="BD386" s="180">
        <v>0</v>
      </c>
      <c r="BE386" s="180">
        <v>0</v>
      </c>
      <c r="BF386" s="180">
        <v>0</v>
      </c>
      <c r="BG386" s="181"/>
      <c r="BH386" s="90"/>
      <c r="BI386" s="180">
        <v>0</v>
      </c>
      <c r="BJ386" s="180">
        <v>0</v>
      </c>
      <c r="BK386" s="180">
        <v>0</v>
      </c>
      <c r="BL386" s="90"/>
      <c r="BN386" s="90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78"/>
    </row>
    <row r="387" spans="2:84" ht="15" customHeight="1" x14ac:dyDescent="0.3">
      <c r="B387" s="90"/>
      <c r="C387" s="212">
        <v>374</v>
      </c>
      <c r="D387" s="212"/>
      <c r="E387" s="212"/>
      <c r="F387" s="245"/>
      <c r="G387" s="212"/>
      <c r="H387" s="212"/>
      <c r="I387" s="212"/>
      <c r="J387" s="249"/>
      <c r="K387" s="249"/>
      <c r="L387" s="251"/>
      <c r="M387" s="245"/>
      <c r="N387" s="217"/>
      <c r="O387" s="212"/>
      <c r="P387" s="247"/>
      <c r="Q387" s="218"/>
      <c r="R387" s="109"/>
      <c r="S387" s="156"/>
      <c r="T387" s="156"/>
      <c r="U387" s="156"/>
      <c r="V387" s="153">
        <f t="shared" si="9"/>
        <v>0</v>
      </c>
      <c r="W387" s="90"/>
      <c r="Y387" s="180">
        <v>0</v>
      </c>
      <c r="Z387" s="180">
        <v>0</v>
      </c>
      <c r="AA387" s="180">
        <v>0</v>
      </c>
      <c r="AB387" s="180">
        <v>0</v>
      </c>
      <c r="AC387" s="180">
        <v>0</v>
      </c>
      <c r="AD387" s="180">
        <v>0</v>
      </c>
      <c r="AE387" s="180">
        <v>0</v>
      </c>
      <c r="AF387" s="180">
        <v>0</v>
      </c>
      <c r="AG387" s="180">
        <v>0</v>
      </c>
      <c r="AH387" s="180">
        <v>0</v>
      </c>
      <c r="AI387" s="180">
        <v>0</v>
      </c>
      <c r="AJ387" s="180">
        <v>0</v>
      </c>
      <c r="AK387" s="180">
        <v>0</v>
      </c>
      <c r="AL387" s="180">
        <v>0</v>
      </c>
      <c r="AM387" s="180">
        <v>0</v>
      </c>
      <c r="AN387" s="180">
        <v>0</v>
      </c>
      <c r="AO387" s="180">
        <v>0</v>
      </c>
      <c r="AP387" s="180">
        <v>0</v>
      </c>
      <c r="AQ387" s="180">
        <v>0</v>
      </c>
      <c r="AR387" s="180">
        <v>0</v>
      </c>
      <c r="AS387" s="180">
        <v>0</v>
      </c>
      <c r="AT387" s="180">
        <v>0</v>
      </c>
      <c r="AU387" s="180">
        <v>0</v>
      </c>
      <c r="AV387" s="180">
        <v>0</v>
      </c>
      <c r="AW387" s="180">
        <v>0</v>
      </c>
      <c r="AX387" s="180">
        <v>0</v>
      </c>
      <c r="AY387" s="90"/>
      <c r="AZ387" s="180">
        <v>0</v>
      </c>
      <c r="BA387" s="180">
        <v>0</v>
      </c>
      <c r="BB387" s="180">
        <v>0</v>
      </c>
      <c r="BC387" s="180">
        <v>0</v>
      </c>
      <c r="BD387" s="180">
        <v>0</v>
      </c>
      <c r="BE387" s="180">
        <v>0</v>
      </c>
      <c r="BF387" s="180">
        <v>0</v>
      </c>
      <c r="BG387" s="181"/>
      <c r="BH387" s="90"/>
      <c r="BI387" s="180">
        <v>0</v>
      </c>
      <c r="BJ387" s="180">
        <v>0</v>
      </c>
      <c r="BK387" s="180">
        <v>0</v>
      </c>
      <c r="BL387" s="90"/>
      <c r="BN387" s="90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78"/>
    </row>
    <row r="388" spans="2:84" ht="15" customHeight="1" x14ac:dyDescent="0.3">
      <c r="B388" s="90"/>
      <c r="C388" s="212">
        <v>375</v>
      </c>
      <c r="D388" s="212"/>
      <c r="E388" s="212"/>
      <c r="F388" s="245"/>
      <c r="G388" s="212"/>
      <c r="H388" s="212"/>
      <c r="I388" s="212"/>
      <c r="J388" s="249"/>
      <c r="K388" s="249"/>
      <c r="L388" s="251"/>
      <c r="M388" s="245"/>
      <c r="N388" s="217"/>
      <c r="O388" s="212"/>
      <c r="P388" s="247"/>
      <c r="Q388" s="218"/>
      <c r="R388" s="109"/>
      <c r="S388" s="156"/>
      <c r="T388" s="156"/>
      <c r="U388" s="156"/>
      <c r="V388" s="153">
        <f t="shared" si="9"/>
        <v>0</v>
      </c>
      <c r="W388" s="90"/>
      <c r="Y388" s="180">
        <v>0</v>
      </c>
      <c r="Z388" s="180">
        <v>0</v>
      </c>
      <c r="AA388" s="180">
        <v>0</v>
      </c>
      <c r="AB388" s="180">
        <v>0</v>
      </c>
      <c r="AC388" s="180">
        <v>0</v>
      </c>
      <c r="AD388" s="180">
        <v>0</v>
      </c>
      <c r="AE388" s="180">
        <v>0</v>
      </c>
      <c r="AF388" s="180">
        <v>0</v>
      </c>
      <c r="AG388" s="180">
        <v>0</v>
      </c>
      <c r="AH388" s="180">
        <v>0</v>
      </c>
      <c r="AI388" s="180">
        <v>0</v>
      </c>
      <c r="AJ388" s="180">
        <v>0</v>
      </c>
      <c r="AK388" s="180">
        <v>0</v>
      </c>
      <c r="AL388" s="180">
        <v>0</v>
      </c>
      <c r="AM388" s="180">
        <v>0</v>
      </c>
      <c r="AN388" s="180">
        <v>0</v>
      </c>
      <c r="AO388" s="180">
        <v>0</v>
      </c>
      <c r="AP388" s="180">
        <v>0</v>
      </c>
      <c r="AQ388" s="180">
        <v>0</v>
      </c>
      <c r="AR388" s="180">
        <v>0</v>
      </c>
      <c r="AS388" s="180">
        <v>0</v>
      </c>
      <c r="AT388" s="180">
        <v>0</v>
      </c>
      <c r="AU388" s="180">
        <v>0</v>
      </c>
      <c r="AV388" s="180">
        <v>0</v>
      </c>
      <c r="AW388" s="180">
        <v>0</v>
      </c>
      <c r="AX388" s="180">
        <v>0</v>
      </c>
      <c r="AY388" s="90"/>
      <c r="AZ388" s="180">
        <v>0</v>
      </c>
      <c r="BA388" s="180">
        <v>0</v>
      </c>
      <c r="BB388" s="180">
        <v>0</v>
      </c>
      <c r="BC388" s="180">
        <v>0</v>
      </c>
      <c r="BD388" s="180">
        <v>0</v>
      </c>
      <c r="BE388" s="180">
        <v>0</v>
      </c>
      <c r="BF388" s="180">
        <v>0</v>
      </c>
      <c r="BG388" s="181"/>
      <c r="BH388" s="90"/>
      <c r="BI388" s="180">
        <v>0</v>
      </c>
      <c r="BJ388" s="180">
        <v>0</v>
      </c>
      <c r="BK388" s="180">
        <v>0</v>
      </c>
      <c r="BL388" s="90"/>
      <c r="BN388" s="90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78"/>
    </row>
    <row r="389" spans="2:84" ht="15" customHeight="1" x14ac:dyDescent="0.3">
      <c r="B389" s="90"/>
      <c r="C389" s="212">
        <v>376</v>
      </c>
      <c r="D389" s="212"/>
      <c r="E389" s="212"/>
      <c r="F389" s="245"/>
      <c r="G389" s="212"/>
      <c r="H389" s="212"/>
      <c r="I389" s="212"/>
      <c r="J389" s="249"/>
      <c r="K389" s="249"/>
      <c r="L389" s="251"/>
      <c r="M389" s="245"/>
      <c r="N389" s="217"/>
      <c r="O389" s="212"/>
      <c r="P389" s="247"/>
      <c r="Q389" s="218"/>
      <c r="R389" s="109"/>
      <c r="S389" s="156"/>
      <c r="T389" s="156"/>
      <c r="U389" s="156"/>
      <c r="V389" s="153">
        <f t="shared" si="9"/>
        <v>0</v>
      </c>
      <c r="W389" s="90"/>
      <c r="Y389" s="180">
        <v>0</v>
      </c>
      <c r="Z389" s="180">
        <v>0</v>
      </c>
      <c r="AA389" s="180">
        <v>0</v>
      </c>
      <c r="AB389" s="180">
        <v>0</v>
      </c>
      <c r="AC389" s="180">
        <v>0</v>
      </c>
      <c r="AD389" s="180">
        <v>0</v>
      </c>
      <c r="AE389" s="180">
        <v>0</v>
      </c>
      <c r="AF389" s="180">
        <v>0</v>
      </c>
      <c r="AG389" s="180">
        <v>0</v>
      </c>
      <c r="AH389" s="180">
        <v>0</v>
      </c>
      <c r="AI389" s="180">
        <v>0</v>
      </c>
      <c r="AJ389" s="180">
        <v>0</v>
      </c>
      <c r="AK389" s="180">
        <v>0</v>
      </c>
      <c r="AL389" s="180">
        <v>0</v>
      </c>
      <c r="AM389" s="180">
        <v>0</v>
      </c>
      <c r="AN389" s="180">
        <v>0</v>
      </c>
      <c r="AO389" s="180">
        <v>0</v>
      </c>
      <c r="AP389" s="180">
        <v>0</v>
      </c>
      <c r="AQ389" s="180">
        <v>0</v>
      </c>
      <c r="AR389" s="180">
        <v>0</v>
      </c>
      <c r="AS389" s="180">
        <v>0</v>
      </c>
      <c r="AT389" s="180">
        <v>0</v>
      </c>
      <c r="AU389" s="180">
        <v>0</v>
      </c>
      <c r="AV389" s="180">
        <v>0</v>
      </c>
      <c r="AW389" s="180">
        <v>0</v>
      </c>
      <c r="AX389" s="180">
        <v>0</v>
      </c>
      <c r="AY389" s="90"/>
      <c r="AZ389" s="180">
        <v>0</v>
      </c>
      <c r="BA389" s="180">
        <v>0</v>
      </c>
      <c r="BB389" s="180">
        <v>0</v>
      </c>
      <c r="BC389" s="180">
        <v>0</v>
      </c>
      <c r="BD389" s="180">
        <v>0</v>
      </c>
      <c r="BE389" s="180">
        <v>0</v>
      </c>
      <c r="BF389" s="180">
        <v>0</v>
      </c>
      <c r="BG389" s="181"/>
      <c r="BH389" s="90"/>
      <c r="BI389" s="180">
        <v>0</v>
      </c>
      <c r="BJ389" s="180">
        <v>0</v>
      </c>
      <c r="BK389" s="180">
        <v>0</v>
      </c>
      <c r="BL389" s="90"/>
      <c r="BN389" s="90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78"/>
    </row>
    <row r="390" spans="2:84" ht="15" customHeight="1" x14ac:dyDescent="0.3">
      <c r="B390" s="90"/>
      <c r="C390" s="212">
        <v>377</v>
      </c>
      <c r="D390" s="212"/>
      <c r="E390" s="212"/>
      <c r="F390" s="245"/>
      <c r="G390" s="212"/>
      <c r="H390" s="212"/>
      <c r="I390" s="212"/>
      <c r="J390" s="249"/>
      <c r="K390" s="249"/>
      <c r="L390" s="251"/>
      <c r="M390" s="245"/>
      <c r="N390" s="217"/>
      <c r="O390" s="212"/>
      <c r="P390" s="247"/>
      <c r="Q390" s="218"/>
      <c r="R390" s="109"/>
      <c r="S390" s="156"/>
      <c r="T390" s="156"/>
      <c r="U390" s="156"/>
      <c r="V390" s="153">
        <f t="shared" si="9"/>
        <v>0</v>
      </c>
      <c r="W390" s="90"/>
      <c r="Y390" s="180">
        <v>0</v>
      </c>
      <c r="Z390" s="180">
        <v>0</v>
      </c>
      <c r="AA390" s="180">
        <v>0</v>
      </c>
      <c r="AB390" s="180">
        <v>0</v>
      </c>
      <c r="AC390" s="180">
        <v>0</v>
      </c>
      <c r="AD390" s="180">
        <v>0</v>
      </c>
      <c r="AE390" s="180">
        <v>0</v>
      </c>
      <c r="AF390" s="180">
        <v>0</v>
      </c>
      <c r="AG390" s="180">
        <v>0</v>
      </c>
      <c r="AH390" s="180">
        <v>0</v>
      </c>
      <c r="AI390" s="180">
        <v>0</v>
      </c>
      <c r="AJ390" s="180">
        <v>0</v>
      </c>
      <c r="AK390" s="180">
        <v>0</v>
      </c>
      <c r="AL390" s="180">
        <v>0</v>
      </c>
      <c r="AM390" s="180">
        <v>0</v>
      </c>
      <c r="AN390" s="180">
        <v>0</v>
      </c>
      <c r="AO390" s="180">
        <v>0</v>
      </c>
      <c r="AP390" s="180">
        <v>0</v>
      </c>
      <c r="AQ390" s="180">
        <v>0</v>
      </c>
      <c r="AR390" s="180">
        <v>0</v>
      </c>
      <c r="AS390" s="180">
        <v>0</v>
      </c>
      <c r="AT390" s="180">
        <v>0</v>
      </c>
      <c r="AU390" s="180">
        <v>0</v>
      </c>
      <c r="AV390" s="180">
        <v>0</v>
      </c>
      <c r="AW390" s="180">
        <v>0</v>
      </c>
      <c r="AX390" s="180">
        <v>0</v>
      </c>
      <c r="AY390" s="90"/>
      <c r="AZ390" s="180">
        <v>0</v>
      </c>
      <c r="BA390" s="180">
        <v>0</v>
      </c>
      <c r="BB390" s="180">
        <v>0</v>
      </c>
      <c r="BC390" s="180">
        <v>0</v>
      </c>
      <c r="BD390" s="180">
        <v>0</v>
      </c>
      <c r="BE390" s="180">
        <v>0</v>
      </c>
      <c r="BF390" s="180">
        <v>0</v>
      </c>
      <c r="BG390" s="181"/>
      <c r="BH390" s="90"/>
      <c r="BI390" s="180">
        <v>0</v>
      </c>
      <c r="BJ390" s="180">
        <v>0</v>
      </c>
      <c r="BK390" s="180">
        <v>0</v>
      </c>
      <c r="BL390" s="90"/>
      <c r="BN390" s="90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78"/>
    </row>
    <row r="391" spans="2:84" ht="15" customHeight="1" x14ac:dyDescent="0.3">
      <c r="B391" s="90"/>
      <c r="C391" s="212">
        <v>378</v>
      </c>
      <c r="D391" s="212"/>
      <c r="E391" s="212"/>
      <c r="F391" s="245"/>
      <c r="G391" s="212"/>
      <c r="H391" s="212"/>
      <c r="I391" s="212"/>
      <c r="J391" s="249"/>
      <c r="K391" s="249"/>
      <c r="L391" s="251"/>
      <c r="M391" s="245"/>
      <c r="N391" s="217"/>
      <c r="O391" s="212"/>
      <c r="P391" s="247"/>
      <c r="Q391" s="218"/>
      <c r="R391" s="109"/>
      <c r="S391" s="156"/>
      <c r="T391" s="156"/>
      <c r="U391" s="156"/>
      <c r="V391" s="153">
        <f t="shared" si="9"/>
        <v>0</v>
      </c>
      <c r="W391" s="90"/>
      <c r="Y391" s="180">
        <v>0</v>
      </c>
      <c r="Z391" s="180">
        <v>0</v>
      </c>
      <c r="AA391" s="180">
        <v>0</v>
      </c>
      <c r="AB391" s="180">
        <v>0</v>
      </c>
      <c r="AC391" s="180">
        <v>0</v>
      </c>
      <c r="AD391" s="180">
        <v>0</v>
      </c>
      <c r="AE391" s="180">
        <v>0</v>
      </c>
      <c r="AF391" s="180">
        <v>0</v>
      </c>
      <c r="AG391" s="180">
        <v>0</v>
      </c>
      <c r="AH391" s="180">
        <v>0</v>
      </c>
      <c r="AI391" s="180">
        <v>0</v>
      </c>
      <c r="AJ391" s="180">
        <v>0</v>
      </c>
      <c r="AK391" s="180">
        <v>0</v>
      </c>
      <c r="AL391" s="180">
        <v>0</v>
      </c>
      <c r="AM391" s="180">
        <v>0</v>
      </c>
      <c r="AN391" s="180">
        <v>0</v>
      </c>
      <c r="AO391" s="180">
        <v>0</v>
      </c>
      <c r="AP391" s="180">
        <v>0</v>
      </c>
      <c r="AQ391" s="180">
        <v>0</v>
      </c>
      <c r="AR391" s="180">
        <v>0</v>
      </c>
      <c r="AS391" s="180">
        <v>0</v>
      </c>
      <c r="AT391" s="180">
        <v>0</v>
      </c>
      <c r="AU391" s="180">
        <v>0</v>
      </c>
      <c r="AV391" s="180">
        <v>0</v>
      </c>
      <c r="AW391" s="180">
        <v>0</v>
      </c>
      <c r="AX391" s="180">
        <v>0</v>
      </c>
      <c r="AY391" s="90"/>
      <c r="AZ391" s="180">
        <v>0</v>
      </c>
      <c r="BA391" s="180">
        <v>0</v>
      </c>
      <c r="BB391" s="180">
        <v>0</v>
      </c>
      <c r="BC391" s="180">
        <v>0</v>
      </c>
      <c r="BD391" s="180">
        <v>0</v>
      </c>
      <c r="BE391" s="180">
        <v>0</v>
      </c>
      <c r="BF391" s="180">
        <v>0</v>
      </c>
      <c r="BG391" s="181"/>
      <c r="BH391" s="90"/>
      <c r="BI391" s="180">
        <v>0</v>
      </c>
      <c r="BJ391" s="180">
        <v>0</v>
      </c>
      <c r="BK391" s="180">
        <v>0</v>
      </c>
      <c r="BL391" s="90"/>
      <c r="BN391" s="90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78"/>
    </row>
    <row r="392" spans="2:84" ht="15" customHeight="1" x14ac:dyDescent="0.3">
      <c r="B392" s="90"/>
      <c r="C392" s="212">
        <v>379</v>
      </c>
      <c r="D392" s="212"/>
      <c r="E392" s="212"/>
      <c r="F392" s="245"/>
      <c r="G392" s="212"/>
      <c r="H392" s="212"/>
      <c r="I392" s="212"/>
      <c r="J392" s="249"/>
      <c r="K392" s="249"/>
      <c r="L392" s="251"/>
      <c r="M392" s="245"/>
      <c r="N392" s="217"/>
      <c r="O392" s="212"/>
      <c r="P392" s="247"/>
      <c r="Q392" s="218"/>
      <c r="R392" s="109"/>
      <c r="S392" s="156"/>
      <c r="T392" s="156"/>
      <c r="U392" s="156"/>
      <c r="V392" s="153">
        <f t="shared" si="9"/>
        <v>0</v>
      </c>
      <c r="W392" s="90"/>
      <c r="Y392" s="180">
        <v>0</v>
      </c>
      <c r="Z392" s="180">
        <v>0</v>
      </c>
      <c r="AA392" s="180">
        <v>0</v>
      </c>
      <c r="AB392" s="180">
        <v>0</v>
      </c>
      <c r="AC392" s="180">
        <v>0</v>
      </c>
      <c r="AD392" s="180">
        <v>0</v>
      </c>
      <c r="AE392" s="180">
        <v>0</v>
      </c>
      <c r="AF392" s="180">
        <v>0</v>
      </c>
      <c r="AG392" s="180">
        <v>0</v>
      </c>
      <c r="AH392" s="180">
        <v>0</v>
      </c>
      <c r="AI392" s="180">
        <v>0</v>
      </c>
      <c r="AJ392" s="180">
        <v>0</v>
      </c>
      <c r="AK392" s="180">
        <v>0</v>
      </c>
      <c r="AL392" s="180">
        <v>0</v>
      </c>
      <c r="AM392" s="180">
        <v>0</v>
      </c>
      <c r="AN392" s="180">
        <v>0</v>
      </c>
      <c r="AO392" s="180">
        <v>0</v>
      </c>
      <c r="AP392" s="180">
        <v>0</v>
      </c>
      <c r="AQ392" s="180">
        <v>0</v>
      </c>
      <c r="AR392" s="180">
        <v>0</v>
      </c>
      <c r="AS392" s="180">
        <v>0</v>
      </c>
      <c r="AT392" s="180">
        <v>0</v>
      </c>
      <c r="AU392" s="180">
        <v>0</v>
      </c>
      <c r="AV392" s="180">
        <v>0</v>
      </c>
      <c r="AW392" s="180">
        <v>0</v>
      </c>
      <c r="AX392" s="180">
        <v>0</v>
      </c>
      <c r="AY392" s="90"/>
      <c r="AZ392" s="180">
        <v>0</v>
      </c>
      <c r="BA392" s="180">
        <v>0</v>
      </c>
      <c r="BB392" s="180">
        <v>0</v>
      </c>
      <c r="BC392" s="180">
        <v>0</v>
      </c>
      <c r="BD392" s="180">
        <v>0</v>
      </c>
      <c r="BE392" s="180">
        <v>0</v>
      </c>
      <c r="BF392" s="180">
        <v>0</v>
      </c>
      <c r="BG392" s="181"/>
      <c r="BH392" s="90"/>
      <c r="BI392" s="180">
        <v>0</v>
      </c>
      <c r="BJ392" s="180">
        <v>0</v>
      </c>
      <c r="BK392" s="180">
        <v>0</v>
      </c>
      <c r="BL392" s="90"/>
      <c r="BN392" s="90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78"/>
    </row>
    <row r="393" spans="2:84" ht="15" customHeight="1" x14ac:dyDescent="0.3">
      <c r="B393" s="90"/>
      <c r="C393" s="212">
        <v>380</v>
      </c>
      <c r="D393" s="212"/>
      <c r="E393" s="212"/>
      <c r="F393" s="245"/>
      <c r="G393" s="212"/>
      <c r="H393" s="212"/>
      <c r="I393" s="212"/>
      <c r="J393" s="249"/>
      <c r="K393" s="249"/>
      <c r="L393" s="251"/>
      <c r="M393" s="245"/>
      <c r="N393" s="217"/>
      <c r="O393" s="212"/>
      <c r="P393" s="247"/>
      <c r="Q393" s="218"/>
      <c r="R393" s="109"/>
      <c r="S393" s="156"/>
      <c r="T393" s="156"/>
      <c r="U393" s="156"/>
      <c r="V393" s="153">
        <f t="shared" si="9"/>
        <v>0</v>
      </c>
      <c r="W393" s="90"/>
      <c r="Y393" s="180">
        <v>0</v>
      </c>
      <c r="Z393" s="180">
        <v>0</v>
      </c>
      <c r="AA393" s="180">
        <v>0</v>
      </c>
      <c r="AB393" s="180">
        <v>0</v>
      </c>
      <c r="AC393" s="180">
        <v>0</v>
      </c>
      <c r="AD393" s="180">
        <v>0</v>
      </c>
      <c r="AE393" s="180">
        <v>0</v>
      </c>
      <c r="AF393" s="180">
        <v>0</v>
      </c>
      <c r="AG393" s="180">
        <v>0</v>
      </c>
      <c r="AH393" s="180">
        <v>0</v>
      </c>
      <c r="AI393" s="180">
        <v>0</v>
      </c>
      <c r="AJ393" s="180">
        <v>0</v>
      </c>
      <c r="AK393" s="180">
        <v>0</v>
      </c>
      <c r="AL393" s="180">
        <v>0</v>
      </c>
      <c r="AM393" s="180">
        <v>0</v>
      </c>
      <c r="AN393" s="180">
        <v>0</v>
      </c>
      <c r="AO393" s="180">
        <v>0</v>
      </c>
      <c r="AP393" s="180">
        <v>0</v>
      </c>
      <c r="AQ393" s="180">
        <v>0</v>
      </c>
      <c r="AR393" s="180">
        <v>0</v>
      </c>
      <c r="AS393" s="180">
        <v>0</v>
      </c>
      <c r="AT393" s="180">
        <v>0</v>
      </c>
      <c r="AU393" s="180">
        <v>0</v>
      </c>
      <c r="AV393" s="180">
        <v>0</v>
      </c>
      <c r="AW393" s="180">
        <v>0</v>
      </c>
      <c r="AX393" s="180">
        <v>0</v>
      </c>
      <c r="AY393" s="90"/>
      <c r="AZ393" s="180">
        <v>0</v>
      </c>
      <c r="BA393" s="180">
        <v>0</v>
      </c>
      <c r="BB393" s="180">
        <v>0</v>
      </c>
      <c r="BC393" s="180">
        <v>0</v>
      </c>
      <c r="BD393" s="180">
        <v>0</v>
      </c>
      <c r="BE393" s="180">
        <v>0</v>
      </c>
      <c r="BF393" s="180">
        <v>0</v>
      </c>
      <c r="BG393" s="181"/>
      <c r="BH393" s="90"/>
      <c r="BI393" s="180">
        <v>0</v>
      </c>
      <c r="BJ393" s="180">
        <v>0</v>
      </c>
      <c r="BK393" s="180">
        <v>0</v>
      </c>
      <c r="BL393" s="90"/>
      <c r="BN393" s="90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78"/>
    </row>
    <row r="394" spans="2:84" ht="15" customHeight="1" x14ac:dyDescent="0.3">
      <c r="B394" s="90"/>
      <c r="C394" s="212">
        <v>381</v>
      </c>
      <c r="D394" s="212"/>
      <c r="E394" s="212"/>
      <c r="F394" s="245"/>
      <c r="G394" s="212"/>
      <c r="H394" s="212"/>
      <c r="I394" s="212"/>
      <c r="J394" s="249"/>
      <c r="K394" s="249"/>
      <c r="L394" s="251"/>
      <c r="M394" s="245"/>
      <c r="N394" s="217"/>
      <c r="O394" s="212"/>
      <c r="P394" s="247"/>
      <c r="Q394" s="218"/>
      <c r="R394" s="109"/>
      <c r="S394" s="156"/>
      <c r="T394" s="156"/>
      <c r="U394" s="156"/>
      <c r="V394" s="153">
        <f t="shared" si="9"/>
        <v>0</v>
      </c>
      <c r="W394" s="90"/>
      <c r="Y394" s="180">
        <v>0</v>
      </c>
      <c r="Z394" s="180">
        <v>0</v>
      </c>
      <c r="AA394" s="180">
        <v>0</v>
      </c>
      <c r="AB394" s="180">
        <v>0</v>
      </c>
      <c r="AC394" s="180">
        <v>0</v>
      </c>
      <c r="AD394" s="180">
        <v>0</v>
      </c>
      <c r="AE394" s="180">
        <v>0</v>
      </c>
      <c r="AF394" s="180">
        <v>0</v>
      </c>
      <c r="AG394" s="180">
        <v>0</v>
      </c>
      <c r="AH394" s="180">
        <v>0</v>
      </c>
      <c r="AI394" s="180">
        <v>0</v>
      </c>
      <c r="AJ394" s="180">
        <v>0</v>
      </c>
      <c r="AK394" s="180">
        <v>0</v>
      </c>
      <c r="AL394" s="180">
        <v>0</v>
      </c>
      <c r="AM394" s="180">
        <v>0</v>
      </c>
      <c r="AN394" s="180">
        <v>0</v>
      </c>
      <c r="AO394" s="180">
        <v>0</v>
      </c>
      <c r="AP394" s="180">
        <v>0</v>
      </c>
      <c r="AQ394" s="180">
        <v>0</v>
      </c>
      <c r="AR394" s="180">
        <v>0</v>
      </c>
      <c r="AS394" s="180">
        <v>0</v>
      </c>
      <c r="AT394" s="180">
        <v>0</v>
      </c>
      <c r="AU394" s="180">
        <v>0</v>
      </c>
      <c r="AV394" s="180">
        <v>0</v>
      </c>
      <c r="AW394" s="180">
        <v>0</v>
      </c>
      <c r="AX394" s="180">
        <v>0</v>
      </c>
      <c r="AY394" s="90"/>
      <c r="AZ394" s="180">
        <v>0</v>
      </c>
      <c r="BA394" s="180">
        <v>0</v>
      </c>
      <c r="BB394" s="180">
        <v>0</v>
      </c>
      <c r="BC394" s="180">
        <v>0</v>
      </c>
      <c r="BD394" s="180">
        <v>0</v>
      </c>
      <c r="BE394" s="180">
        <v>0</v>
      </c>
      <c r="BF394" s="180">
        <v>0</v>
      </c>
      <c r="BG394" s="181"/>
      <c r="BH394" s="90"/>
      <c r="BI394" s="180">
        <v>0</v>
      </c>
      <c r="BJ394" s="180">
        <v>0</v>
      </c>
      <c r="BK394" s="180">
        <v>0</v>
      </c>
      <c r="BL394" s="90"/>
      <c r="BN394" s="90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78"/>
    </row>
    <row r="395" spans="2:84" ht="15" customHeight="1" x14ac:dyDescent="0.3">
      <c r="B395" s="90"/>
      <c r="C395" s="212">
        <v>382</v>
      </c>
      <c r="D395" s="212"/>
      <c r="E395" s="212"/>
      <c r="F395" s="245"/>
      <c r="G395" s="212"/>
      <c r="H395" s="212"/>
      <c r="I395" s="212"/>
      <c r="J395" s="249"/>
      <c r="K395" s="249"/>
      <c r="L395" s="251"/>
      <c r="M395" s="245"/>
      <c r="N395" s="217"/>
      <c r="O395" s="212"/>
      <c r="P395" s="247"/>
      <c r="Q395" s="218"/>
      <c r="R395" s="109"/>
      <c r="S395" s="156"/>
      <c r="T395" s="156"/>
      <c r="U395" s="156"/>
      <c r="V395" s="153">
        <f t="shared" si="9"/>
        <v>0</v>
      </c>
      <c r="W395" s="90"/>
      <c r="Y395" s="180">
        <v>0</v>
      </c>
      <c r="Z395" s="180">
        <v>0</v>
      </c>
      <c r="AA395" s="180">
        <v>0</v>
      </c>
      <c r="AB395" s="180">
        <v>0</v>
      </c>
      <c r="AC395" s="180">
        <v>0</v>
      </c>
      <c r="AD395" s="180">
        <v>0</v>
      </c>
      <c r="AE395" s="180">
        <v>0</v>
      </c>
      <c r="AF395" s="180">
        <v>0</v>
      </c>
      <c r="AG395" s="180">
        <v>0</v>
      </c>
      <c r="AH395" s="180">
        <v>0</v>
      </c>
      <c r="AI395" s="180">
        <v>0</v>
      </c>
      <c r="AJ395" s="180">
        <v>0</v>
      </c>
      <c r="AK395" s="180">
        <v>0</v>
      </c>
      <c r="AL395" s="180">
        <v>0</v>
      </c>
      <c r="AM395" s="180">
        <v>0</v>
      </c>
      <c r="AN395" s="180">
        <v>0</v>
      </c>
      <c r="AO395" s="180">
        <v>0</v>
      </c>
      <c r="AP395" s="180">
        <v>0</v>
      </c>
      <c r="AQ395" s="180">
        <v>0</v>
      </c>
      <c r="AR395" s="180">
        <v>0</v>
      </c>
      <c r="AS395" s="180">
        <v>0</v>
      </c>
      <c r="AT395" s="180">
        <v>0</v>
      </c>
      <c r="AU395" s="180">
        <v>0</v>
      </c>
      <c r="AV395" s="180">
        <v>0</v>
      </c>
      <c r="AW395" s="180">
        <v>0</v>
      </c>
      <c r="AX395" s="180">
        <v>0</v>
      </c>
      <c r="AY395" s="90"/>
      <c r="AZ395" s="180">
        <v>0</v>
      </c>
      <c r="BA395" s="180">
        <v>0</v>
      </c>
      <c r="BB395" s="180">
        <v>0</v>
      </c>
      <c r="BC395" s="180">
        <v>0</v>
      </c>
      <c r="BD395" s="180">
        <v>0</v>
      </c>
      <c r="BE395" s="180">
        <v>0</v>
      </c>
      <c r="BF395" s="180">
        <v>0</v>
      </c>
      <c r="BG395" s="181"/>
      <c r="BH395" s="90"/>
      <c r="BI395" s="180">
        <v>0</v>
      </c>
      <c r="BJ395" s="180">
        <v>0</v>
      </c>
      <c r="BK395" s="180">
        <v>0</v>
      </c>
      <c r="BL395" s="90"/>
      <c r="BN395" s="90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78"/>
    </row>
    <row r="396" spans="2:84" ht="15" customHeight="1" x14ac:dyDescent="0.3">
      <c r="B396" s="90"/>
      <c r="C396" s="212">
        <v>383</v>
      </c>
      <c r="D396" s="212"/>
      <c r="E396" s="212"/>
      <c r="F396" s="245"/>
      <c r="G396" s="212"/>
      <c r="H396" s="212"/>
      <c r="I396" s="212"/>
      <c r="J396" s="249"/>
      <c r="K396" s="249"/>
      <c r="L396" s="251"/>
      <c r="M396" s="245"/>
      <c r="N396" s="217"/>
      <c r="O396" s="212"/>
      <c r="P396" s="247"/>
      <c r="Q396" s="218"/>
      <c r="R396" s="109"/>
      <c r="S396" s="156"/>
      <c r="T396" s="156"/>
      <c r="U396" s="156"/>
      <c r="V396" s="153">
        <f t="shared" si="9"/>
        <v>0</v>
      </c>
      <c r="W396" s="90"/>
      <c r="Y396" s="180">
        <v>0</v>
      </c>
      <c r="Z396" s="180">
        <v>0</v>
      </c>
      <c r="AA396" s="180">
        <v>0</v>
      </c>
      <c r="AB396" s="180">
        <v>0</v>
      </c>
      <c r="AC396" s="180">
        <v>0</v>
      </c>
      <c r="AD396" s="180">
        <v>0</v>
      </c>
      <c r="AE396" s="180">
        <v>0</v>
      </c>
      <c r="AF396" s="180">
        <v>0</v>
      </c>
      <c r="AG396" s="180">
        <v>0</v>
      </c>
      <c r="AH396" s="180">
        <v>0</v>
      </c>
      <c r="AI396" s="180">
        <v>0</v>
      </c>
      <c r="AJ396" s="180">
        <v>0</v>
      </c>
      <c r="AK396" s="180">
        <v>0</v>
      </c>
      <c r="AL396" s="180">
        <v>0</v>
      </c>
      <c r="AM396" s="180">
        <v>0</v>
      </c>
      <c r="AN396" s="180">
        <v>0</v>
      </c>
      <c r="AO396" s="180">
        <v>0</v>
      </c>
      <c r="AP396" s="180">
        <v>0</v>
      </c>
      <c r="AQ396" s="180">
        <v>0</v>
      </c>
      <c r="AR396" s="180">
        <v>0</v>
      </c>
      <c r="AS396" s="180">
        <v>0</v>
      </c>
      <c r="AT396" s="180">
        <v>0</v>
      </c>
      <c r="AU396" s="180">
        <v>0</v>
      </c>
      <c r="AV396" s="180">
        <v>0</v>
      </c>
      <c r="AW396" s="180">
        <v>0</v>
      </c>
      <c r="AX396" s="180">
        <v>0</v>
      </c>
      <c r="AY396" s="90"/>
      <c r="AZ396" s="180">
        <v>0</v>
      </c>
      <c r="BA396" s="180">
        <v>0</v>
      </c>
      <c r="BB396" s="180">
        <v>0</v>
      </c>
      <c r="BC396" s="180">
        <v>0</v>
      </c>
      <c r="BD396" s="180">
        <v>0</v>
      </c>
      <c r="BE396" s="180">
        <v>0</v>
      </c>
      <c r="BF396" s="180">
        <v>0</v>
      </c>
      <c r="BG396" s="181"/>
      <c r="BH396" s="90"/>
      <c r="BI396" s="180">
        <v>0</v>
      </c>
      <c r="BJ396" s="180">
        <v>0</v>
      </c>
      <c r="BK396" s="180">
        <v>0</v>
      </c>
      <c r="BL396" s="90"/>
      <c r="BN396" s="90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78"/>
    </row>
    <row r="397" spans="2:84" ht="15" customHeight="1" x14ac:dyDescent="0.3">
      <c r="B397" s="90"/>
      <c r="C397" s="212">
        <v>384</v>
      </c>
      <c r="D397" s="212"/>
      <c r="E397" s="212"/>
      <c r="F397" s="245"/>
      <c r="G397" s="212"/>
      <c r="H397" s="212"/>
      <c r="I397" s="212"/>
      <c r="J397" s="249"/>
      <c r="K397" s="249"/>
      <c r="L397" s="251"/>
      <c r="M397" s="245"/>
      <c r="N397" s="217"/>
      <c r="O397" s="212"/>
      <c r="P397" s="247"/>
      <c r="Q397" s="218"/>
      <c r="R397" s="109"/>
      <c r="S397" s="156"/>
      <c r="T397" s="156"/>
      <c r="U397" s="156"/>
      <c r="V397" s="153">
        <f t="shared" si="9"/>
        <v>0</v>
      </c>
      <c r="W397" s="90"/>
      <c r="Y397" s="180">
        <v>0</v>
      </c>
      <c r="Z397" s="180">
        <v>0</v>
      </c>
      <c r="AA397" s="180">
        <v>0</v>
      </c>
      <c r="AB397" s="180">
        <v>0</v>
      </c>
      <c r="AC397" s="180">
        <v>0</v>
      </c>
      <c r="AD397" s="180">
        <v>0</v>
      </c>
      <c r="AE397" s="180">
        <v>0</v>
      </c>
      <c r="AF397" s="180">
        <v>0</v>
      </c>
      <c r="AG397" s="180">
        <v>0</v>
      </c>
      <c r="AH397" s="180">
        <v>0</v>
      </c>
      <c r="AI397" s="180">
        <v>0</v>
      </c>
      <c r="AJ397" s="180">
        <v>0</v>
      </c>
      <c r="AK397" s="180">
        <v>0</v>
      </c>
      <c r="AL397" s="180">
        <v>0</v>
      </c>
      <c r="AM397" s="180">
        <v>0</v>
      </c>
      <c r="AN397" s="180">
        <v>0</v>
      </c>
      <c r="AO397" s="180">
        <v>0</v>
      </c>
      <c r="AP397" s="180">
        <v>0</v>
      </c>
      <c r="AQ397" s="180">
        <v>0</v>
      </c>
      <c r="AR397" s="180">
        <v>0</v>
      </c>
      <c r="AS397" s="180">
        <v>0</v>
      </c>
      <c r="AT397" s="180">
        <v>0</v>
      </c>
      <c r="AU397" s="180">
        <v>0</v>
      </c>
      <c r="AV397" s="180">
        <v>0</v>
      </c>
      <c r="AW397" s="180">
        <v>0</v>
      </c>
      <c r="AX397" s="180">
        <v>0</v>
      </c>
      <c r="AY397" s="90"/>
      <c r="AZ397" s="180">
        <v>0</v>
      </c>
      <c r="BA397" s="180">
        <v>0</v>
      </c>
      <c r="BB397" s="180">
        <v>0</v>
      </c>
      <c r="BC397" s="180">
        <v>0</v>
      </c>
      <c r="BD397" s="180">
        <v>0</v>
      </c>
      <c r="BE397" s="180">
        <v>0</v>
      </c>
      <c r="BF397" s="180">
        <v>0</v>
      </c>
      <c r="BG397" s="181"/>
      <c r="BH397" s="90"/>
      <c r="BI397" s="180">
        <v>0</v>
      </c>
      <c r="BJ397" s="180">
        <v>0</v>
      </c>
      <c r="BK397" s="180">
        <v>0</v>
      </c>
      <c r="BL397" s="90"/>
      <c r="BN397" s="90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78"/>
    </row>
    <row r="398" spans="2:84" ht="15" customHeight="1" x14ac:dyDescent="0.3">
      <c r="B398" s="90"/>
      <c r="C398" s="212">
        <v>385</v>
      </c>
      <c r="D398" s="212"/>
      <c r="E398" s="212"/>
      <c r="F398" s="245"/>
      <c r="G398" s="212"/>
      <c r="H398" s="212"/>
      <c r="I398" s="212"/>
      <c r="J398" s="249"/>
      <c r="K398" s="249"/>
      <c r="L398" s="251"/>
      <c r="M398" s="245"/>
      <c r="N398" s="217"/>
      <c r="O398" s="212"/>
      <c r="P398" s="247"/>
      <c r="Q398" s="218"/>
      <c r="R398" s="109"/>
      <c r="S398" s="156"/>
      <c r="T398" s="156"/>
      <c r="U398" s="156"/>
      <c r="V398" s="153">
        <f t="shared" ref="V398:V461" si="10">SUM(T398+U398)</f>
        <v>0</v>
      </c>
      <c r="W398" s="90"/>
      <c r="Y398" s="180">
        <v>0</v>
      </c>
      <c r="Z398" s="180">
        <v>0</v>
      </c>
      <c r="AA398" s="180">
        <v>0</v>
      </c>
      <c r="AB398" s="180">
        <v>0</v>
      </c>
      <c r="AC398" s="180">
        <v>0</v>
      </c>
      <c r="AD398" s="180">
        <v>0</v>
      </c>
      <c r="AE398" s="180">
        <v>0</v>
      </c>
      <c r="AF398" s="180">
        <v>0</v>
      </c>
      <c r="AG398" s="180">
        <v>0</v>
      </c>
      <c r="AH398" s="180">
        <v>0</v>
      </c>
      <c r="AI398" s="180">
        <v>0</v>
      </c>
      <c r="AJ398" s="180">
        <v>0</v>
      </c>
      <c r="AK398" s="180">
        <v>0</v>
      </c>
      <c r="AL398" s="180">
        <v>0</v>
      </c>
      <c r="AM398" s="180">
        <v>0</v>
      </c>
      <c r="AN398" s="180">
        <v>0</v>
      </c>
      <c r="AO398" s="180">
        <v>0</v>
      </c>
      <c r="AP398" s="180">
        <v>0</v>
      </c>
      <c r="AQ398" s="180">
        <v>0</v>
      </c>
      <c r="AR398" s="180">
        <v>0</v>
      </c>
      <c r="AS398" s="180">
        <v>0</v>
      </c>
      <c r="AT398" s="180">
        <v>0</v>
      </c>
      <c r="AU398" s="180">
        <v>0</v>
      </c>
      <c r="AV398" s="180">
        <v>0</v>
      </c>
      <c r="AW398" s="180">
        <v>0</v>
      </c>
      <c r="AX398" s="180">
        <v>0</v>
      </c>
      <c r="AY398" s="90"/>
      <c r="AZ398" s="180">
        <v>0</v>
      </c>
      <c r="BA398" s="180">
        <v>0</v>
      </c>
      <c r="BB398" s="180">
        <v>0</v>
      </c>
      <c r="BC398" s="180">
        <v>0</v>
      </c>
      <c r="BD398" s="180">
        <v>0</v>
      </c>
      <c r="BE398" s="180">
        <v>0</v>
      </c>
      <c r="BF398" s="180">
        <v>0</v>
      </c>
      <c r="BG398" s="181"/>
      <c r="BH398" s="90"/>
      <c r="BI398" s="180">
        <v>0</v>
      </c>
      <c r="BJ398" s="180">
        <v>0</v>
      </c>
      <c r="BK398" s="180">
        <v>0</v>
      </c>
      <c r="BL398" s="90"/>
      <c r="BN398" s="90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78"/>
    </row>
    <row r="399" spans="2:84" ht="15" customHeight="1" x14ac:dyDescent="0.3">
      <c r="B399" s="90"/>
      <c r="C399" s="212">
        <v>386</v>
      </c>
      <c r="D399" s="212"/>
      <c r="E399" s="212"/>
      <c r="F399" s="245"/>
      <c r="G399" s="212"/>
      <c r="H399" s="212"/>
      <c r="I399" s="212"/>
      <c r="J399" s="249"/>
      <c r="K399" s="249"/>
      <c r="L399" s="251"/>
      <c r="M399" s="245"/>
      <c r="N399" s="217"/>
      <c r="O399" s="212"/>
      <c r="P399" s="247"/>
      <c r="Q399" s="218"/>
      <c r="R399" s="109"/>
      <c r="S399" s="156"/>
      <c r="T399" s="156"/>
      <c r="U399" s="156"/>
      <c r="V399" s="153">
        <f t="shared" si="10"/>
        <v>0</v>
      </c>
      <c r="W399" s="90"/>
      <c r="Y399" s="180">
        <v>0</v>
      </c>
      <c r="Z399" s="180">
        <v>0</v>
      </c>
      <c r="AA399" s="180">
        <v>0</v>
      </c>
      <c r="AB399" s="180">
        <v>0</v>
      </c>
      <c r="AC399" s="180">
        <v>0</v>
      </c>
      <c r="AD399" s="180">
        <v>0</v>
      </c>
      <c r="AE399" s="180">
        <v>0</v>
      </c>
      <c r="AF399" s="180">
        <v>0</v>
      </c>
      <c r="AG399" s="180">
        <v>0</v>
      </c>
      <c r="AH399" s="180">
        <v>0</v>
      </c>
      <c r="AI399" s="180">
        <v>0</v>
      </c>
      <c r="AJ399" s="180">
        <v>0</v>
      </c>
      <c r="AK399" s="180">
        <v>0</v>
      </c>
      <c r="AL399" s="180">
        <v>0</v>
      </c>
      <c r="AM399" s="180">
        <v>0</v>
      </c>
      <c r="AN399" s="180">
        <v>0</v>
      </c>
      <c r="AO399" s="180">
        <v>0</v>
      </c>
      <c r="AP399" s="180">
        <v>0</v>
      </c>
      <c r="AQ399" s="180">
        <v>0</v>
      </c>
      <c r="AR399" s="180">
        <v>0</v>
      </c>
      <c r="AS399" s="180">
        <v>0</v>
      </c>
      <c r="AT399" s="180">
        <v>0</v>
      </c>
      <c r="AU399" s="180">
        <v>0</v>
      </c>
      <c r="AV399" s="180">
        <v>0</v>
      </c>
      <c r="AW399" s="180">
        <v>0</v>
      </c>
      <c r="AX399" s="180">
        <v>0</v>
      </c>
      <c r="AY399" s="90"/>
      <c r="AZ399" s="180">
        <v>0</v>
      </c>
      <c r="BA399" s="180">
        <v>0</v>
      </c>
      <c r="BB399" s="180">
        <v>0</v>
      </c>
      <c r="BC399" s="180">
        <v>0</v>
      </c>
      <c r="BD399" s="180">
        <v>0</v>
      </c>
      <c r="BE399" s="180">
        <v>0</v>
      </c>
      <c r="BF399" s="180">
        <v>0</v>
      </c>
      <c r="BG399" s="181"/>
      <c r="BH399" s="90"/>
      <c r="BI399" s="180">
        <v>0</v>
      </c>
      <c r="BJ399" s="180">
        <v>0</v>
      </c>
      <c r="BK399" s="180">
        <v>0</v>
      </c>
      <c r="BL399" s="90"/>
      <c r="BN399" s="90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78"/>
    </row>
    <row r="400" spans="2:84" ht="15" customHeight="1" x14ac:dyDescent="0.3">
      <c r="B400" s="90"/>
      <c r="C400" s="212">
        <v>387</v>
      </c>
      <c r="D400" s="212"/>
      <c r="E400" s="212"/>
      <c r="F400" s="245"/>
      <c r="G400" s="212"/>
      <c r="H400" s="212"/>
      <c r="I400" s="212"/>
      <c r="J400" s="249"/>
      <c r="K400" s="249"/>
      <c r="L400" s="251"/>
      <c r="M400" s="245"/>
      <c r="N400" s="217"/>
      <c r="O400" s="212"/>
      <c r="P400" s="247"/>
      <c r="Q400" s="218"/>
      <c r="R400" s="109"/>
      <c r="S400" s="156"/>
      <c r="T400" s="156"/>
      <c r="U400" s="156"/>
      <c r="V400" s="153">
        <f t="shared" si="10"/>
        <v>0</v>
      </c>
      <c r="W400" s="90"/>
      <c r="Y400" s="180">
        <v>0</v>
      </c>
      <c r="Z400" s="180">
        <v>0</v>
      </c>
      <c r="AA400" s="180">
        <v>0</v>
      </c>
      <c r="AB400" s="180">
        <v>0</v>
      </c>
      <c r="AC400" s="180">
        <v>0</v>
      </c>
      <c r="AD400" s="180">
        <v>0</v>
      </c>
      <c r="AE400" s="180">
        <v>0</v>
      </c>
      <c r="AF400" s="180">
        <v>0</v>
      </c>
      <c r="AG400" s="180">
        <v>0</v>
      </c>
      <c r="AH400" s="180">
        <v>0</v>
      </c>
      <c r="AI400" s="180">
        <v>0</v>
      </c>
      <c r="AJ400" s="180">
        <v>0</v>
      </c>
      <c r="AK400" s="180">
        <v>0</v>
      </c>
      <c r="AL400" s="180">
        <v>0</v>
      </c>
      <c r="AM400" s="180">
        <v>0</v>
      </c>
      <c r="AN400" s="180">
        <v>0</v>
      </c>
      <c r="AO400" s="180">
        <v>0</v>
      </c>
      <c r="AP400" s="180">
        <v>0</v>
      </c>
      <c r="AQ400" s="180">
        <v>0</v>
      </c>
      <c r="AR400" s="180">
        <v>0</v>
      </c>
      <c r="AS400" s="180">
        <v>0</v>
      </c>
      <c r="AT400" s="180">
        <v>0</v>
      </c>
      <c r="AU400" s="180">
        <v>0</v>
      </c>
      <c r="AV400" s="180">
        <v>0</v>
      </c>
      <c r="AW400" s="180">
        <v>0</v>
      </c>
      <c r="AX400" s="180">
        <v>0</v>
      </c>
      <c r="AY400" s="90"/>
      <c r="AZ400" s="180">
        <v>0</v>
      </c>
      <c r="BA400" s="180">
        <v>0</v>
      </c>
      <c r="BB400" s="180">
        <v>0</v>
      </c>
      <c r="BC400" s="180">
        <v>0</v>
      </c>
      <c r="BD400" s="180">
        <v>0</v>
      </c>
      <c r="BE400" s="180">
        <v>0</v>
      </c>
      <c r="BF400" s="180">
        <v>0</v>
      </c>
      <c r="BG400" s="181"/>
      <c r="BH400" s="90"/>
      <c r="BI400" s="180">
        <v>0</v>
      </c>
      <c r="BJ400" s="180">
        <v>0</v>
      </c>
      <c r="BK400" s="180">
        <v>0</v>
      </c>
      <c r="BL400" s="90"/>
      <c r="BN400" s="90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78"/>
    </row>
    <row r="401" spans="2:84" ht="15" customHeight="1" x14ac:dyDescent="0.3">
      <c r="B401" s="90"/>
      <c r="C401" s="212">
        <v>388</v>
      </c>
      <c r="D401" s="212"/>
      <c r="E401" s="212"/>
      <c r="F401" s="245"/>
      <c r="G401" s="212"/>
      <c r="H401" s="212"/>
      <c r="I401" s="212"/>
      <c r="J401" s="249"/>
      <c r="K401" s="249"/>
      <c r="L401" s="251"/>
      <c r="M401" s="245"/>
      <c r="N401" s="217"/>
      <c r="O401" s="212"/>
      <c r="P401" s="218"/>
      <c r="Q401" s="218"/>
      <c r="R401" s="109"/>
      <c r="S401" s="156"/>
      <c r="T401" s="156"/>
      <c r="U401" s="156"/>
      <c r="V401" s="153">
        <f t="shared" si="10"/>
        <v>0</v>
      </c>
      <c r="W401" s="90"/>
      <c r="Y401" s="180">
        <v>0</v>
      </c>
      <c r="Z401" s="180">
        <v>0</v>
      </c>
      <c r="AA401" s="180">
        <v>0</v>
      </c>
      <c r="AB401" s="180">
        <v>0</v>
      </c>
      <c r="AC401" s="180">
        <v>0</v>
      </c>
      <c r="AD401" s="180">
        <v>0</v>
      </c>
      <c r="AE401" s="180">
        <v>0</v>
      </c>
      <c r="AF401" s="180">
        <v>0</v>
      </c>
      <c r="AG401" s="180">
        <v>0</v>
      </c>
      <c r="AH401" s="180">
        <v>0</v>
      </c>
      <c r="AI401" s="180">
        <v>0</v>
      </c>
      <c r="AJ401" s="180">
        <v>0</v>
      </c>
      <c r="AK401" s="180">
        <v>0</v>
      </c>
      <c r="AL401" s="180">
        <v>0</v>
      </c>
      <c r="AM401" s="180">
        <v>0</v>
      </c>
      <c r="AN401" s="180">
        <v>0</v>
      </c>
      <c r="AO401" s="180">
        <v>0</v>
      </c>
      <c r="AP401" s="180">
        <v>0</v>
      </c>
      <c r="AQ401" s="180">
        <v>0</v>
      </c>
      <c r="AR401" s="180">
        <v>0</v>
      </c>
      <c r="AS401" s="180">
        <v>0</v>
      </c>
      <c r="AT401" s="180">
        <v>0</v>
      </c>
      <c r="AU401" s="180">
        <v>0</v>
      </c>
      <c r="AV401" s="180">
        <v>0</v>
      </c>
      <c r="AW401" s="180">
        <v>0</v>
      </c>
      <c r="AX401" s="180">
        <v>0</v>
      </c>
      <c r="AY401" s="90"/>
      <c r="AZ401" s="180">
        <v>0</v>
      </c>
      <c r="BA401" s="180">
        <v>0</v>
      </c>
      <c r="BB401" s="180">
        <v>0</v>
      </c>
      <c r="BC401" s="180">
        <v>0</v>
      </c>
      <c r="BD401" s="180">
        <v>0</v>
      </c>
      <c r="BE401" s="180">
        <v>0</v>
      </c>
      <c r="BF401" s="180">
        <v>0</v>
      </c>
      <c r="BG401" s="181"/>
      <c r="BH401" s="90"/>
      <c r="BI401" s="180">
        <v>0</v>
      </c>
      <c r="BJ401" s="180">
        <v>0</v>
      </c>
      <c r="BK401" s="180">
        <v>0</v>
      </c>
      <c r="BL401" s="90"/>
      <c r="BN401" s="90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78"/>
    </row>
    <row r="402" spans="2:84" ht="15" customHeight="1" x14ac:dyDescent="0.3">
      <c r="B402" s="90"/>
      <c r="C402" s="212">
        <v>389</v>
      </c>
      <c r="D402" s="212"/>
      <c r="E402" s="212"/>
      <c r="F402" s="245"/>
      <c r="G402" s="212"/>
      <c r="H402" s="212"/>
      <c r="I402" s="212"/>
      <c r="J402" s="249"/>
      <c r="K402" s="249"/>
      <c r="L402" s="251"/>
      <c r="M402" s="245"/>
      <c r="N402" s="217"/>
      <c r="O402" s="212"/>
      <c r="P402" s="247"/>
      <c r="Q402" s="218"/>
      <c r="R402" s="109"/>
      <c r="S402" s="156"/>
      <c r="T402" s="156"/>
      <c r="U402" s="156"/>
      <c r="V402" s="153">
        <f t="shared" si="10"/>
        <v>0</v>
      </c>
      <c r="W402" s="90"/>
      <c r="Y402" s="180">
        <v>0</v>
      </c>
      <c r="Z402" s="180">
        <v>0</v>
      </c>
      <c r="AA402" s="180">
        <v>0</v>
      </c>
      <c r="AB402" s="180">
        <v>0</v>
      </c>
      <c r="AC402" s="180">
        <v>0</v>
      </c>
      <c r="AD402" s="180">
        <v>0</v>
      </c>
      <c r="AE402" s="180">
        <v>0</v>
      </c>
      <c r="AF402" s="180">
        <v>0</v>
      </c>
      <c r="AG402" s="180">
        <v>0</v>
      </c>
      <c r="AH402" s="180">
        <v>0</v>
      </c>
      <c r="AI402" s="180">
        <v>0</v>
      </c>
      <c r="AJ402" s="180">
        <v>0</v>
      </c>
      <c r="AK402" s="180">
        <v>0</v>
      </c>
      <c r="AL402" s="180">
        <v>0</v>
      </c>
      <c r="AM402" s="180">
        <v>0</v>
      </c>
      <c r="AN402" s="180">
        <v>0</v>
      </c>
      <c r="AO402" s="180">
        <v>0</v>
      </c>
      <c r="AP402" s="180">
        <v>0</v>
      </c>
      <c r="AQ402" s="180">
        <v>0</v>
      </c>
      <c r="AR402" s="180">
        <v>0</v>
      </c>
      <c r="AS402" s="180">
        <v>0</v>
      </c>
      <c r="AT402" s="180">
        <v>0</v>
      </c>
      <c r="AU402" s="180">
        <v>0</v>
      </c>
      <c r="AV402" s="180">
        <v>0</v>
      </c>
      <c r="AW402" s="180">
        <v>0</v>
      </c>
      <c r="AX402" s="180">
        <v>0</v>
      </c>
      <c r="AY402" s="90"/>
      <c r="AZ402" s="180">
        <v>0</v>
      </c>
      <c r="BA402" s="180">
        <v>0</v>
      </c>
      <c r="BB402" s="180">
        <v>0</v>
      </c>
      <c r="BC402" s="180">
        <v>0</v>
      </c>
      <c r="BD402" s="180">
        <v>0</v>
      </c>
      <c r="BE402" s="180">
        <v>0</v>
      </c>
      <c r="BF402" s="180">
        <v>0</v>
      </c>
      <c r="BG402" s="181"/>
      <c r="BH402" s="90"/>
      <c r="BI402" s="180">
        <v>0</v>
      </c>
      <c r="BJ402" s="180">
        <v>0</v>
      </c>
      <c r="BK402" s="180">
        <v>0</v>
      </c>
      <c r="BL402" s="90"/>
      <c r="BN402" s="90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78"/>
    </row>
    <row r="403" spans="2:84" ht="15" customHeight="1" x14ac:dyDescent="0.3">
      <c r="B403" s="90"/>
      <c r="C403" s="212">
        <v>390</v>
      </c>
      <c r="D403" s="212"/>
      <c r="E403" s="212"/>
      <c r="F403" s="245"/>
      <c r="G403" s="212"/>
      <c r="H403" s="212"/>
      <c r="I403" s="212"/>
      <c r="J403" s="249"/>
      <c r="K403" s="249"/>
      <c r="L403" s="251"/>
      <c r="M403" s="245"/>
      <c r="N403" s="217"/>
      <c r="O403" s="212"/>
      <c r="P403" s="247"/>
      <c r="Q403" s="218"/>
      <c r="R403" s="109"/>
      <c r="S403" s="156"/>
      <c r="T403" s="156"/>
      <c r="U403" s="156"/>
      <c r="V403" s="153">
        <f t="shared" si="10"/>
        <v>0</v>
      </c>
      <c r="W403" s="90"/>
      <c r="Y403" s="180">
        <v>0</v>
      </c>
      <c r="Z403" s="180">
        <v>0</v>
      </c>
      <c r="AA403" s="180">
        <v>0</v>
      </c>
      <c r="AB403" s="180">
        <v>0</v>
      </c>
      <c r="AC403" s="180">
        <v>0</v>
      </c>
      <c r="AD403" s="180">
        <v>0</v>
      </c>
      <c r="AE403" s="180">
        <v>0</v>
      </c>
      <c r="AF403" s="180">
        <v>0</v>
      </c>
      <c r="AG403" s="180">
        <v>0</v>
      </c>
      <c r="AH403" s="180">
        <v>0</v>
      </c>
      <c r="AI403" s="180">
        <v>0</v>
      </c>
      <c r="AJ403" s="180">
        <v>0</v>
      </c>
      <c r="AK403" s="180">
        <v>0</v>
      </c>
      <c r="AL403" s="180">
        <v>0</v>
      </c>
      <c r="AM403" s="180">
        <v>0</v>
      </c>
      <c r="AN403" s="180">
        <v>0</v>
      </c>
      <c r="AO403" s="180">
        <v>0</v>
      </c>
      <c r="AP403" s="180">
        <v>0</v>
      </c>
      <c r="AQ403" s="180">
        <v>0</v>
      </c>
      <c r="AR403" s="180">
        <v>0</v>
      </c>
      <c r="AS403" s="180">
        <v>0</v>
      </c>
      <c r="AT403" s="180">
        <v>0</v>
      </c>
      <c r="AU403" s="180">
        <v>0</v>
      </c>
      <c r="AV403" s="180">
        <v>0</v>
      </c>
      <c r="AW403" s="180">
        <v>0</v>
      </c>
      <c r="AX403" s="180">
        <v>0</v>
      </c>
      <c r="AY403" s="90"/>
      <c r="AZ403" s="180">
        <v>0</v>
      </c>
      <c r="BA403" s="180">
        <v>0</v>
      </c>
      <c r="BB403" s="180">
        <v>0</v>
      </c>
      <c r="BC403" s="180">
        <v>0</v>
      </c>
      <c r="BD403" s="180">
        <v>0</v>
      </c>
      <c r="BE403" s="180">
        <v>0</v>
      </c>
      <c r="BF403" s="180">
        <v>0</v>
      </c>
      <c r="BG403" s="181"/>
      <c r="BH403" s="90"/>
      <c r="BI403" s="180">
        <v>0</v>
      </c>
      <c r="BJ403" s="180">
        <v>0</v>
      </c>
      <c r="BK403" s="180">
        <v>0</v>
      </c>
      <c r="BL403" s="90"/>
      <c r="BN403" s="90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78"/>
    </row>
    <row r="404" spans="2:84" ht="15" customHeight="1" x14ac:dyDescent="0.3">
      <c r="B404" s="90"/>
      <c r="C404" s="212">
        <v>391</v>
      </c>
      <c r="D404" s="212"/>
      <c r="E404" s="212"/>
      <c r="F404" s="245"/>
      <c r="G404" s="212"/>
      <c r="H404" s="212"/>
      <c r="I404" s="212"/>
      <c r="J404" s="249"/>
      <c r="K404" s="249"/>
      <c r="L404" s="251"/>
      <c r="M404" s="245"/>
      <c r="N404" s="217"/>
      <c r="O404" s="212"/>
      <c r="P404" s="247"/>
      <c r="Q404" s="218"/>
      <c r="R404" s="109"/>
      <c r="S404" s="156"/>
      <c r="T404" s="156"/>
      <c r="U404" s="156"/>
      <c r="V404" s="153">
        <f t="shared" si="10"/>
        <v>0</v>
      </c>
      <c r="W404" s="90"/>
      <c r="Y404" s="180">
        <v>0</v>
      </c>
      <c r="Z404" s="180">
        <v>0</v>
      </c>
      <c r="AA404" s="180">
        <v>0</v>
      </c>
      <c r="AB404" s="180">
        <v>0</v>
      </c>
      <c r="AC404" s="180">
        <v>0</v>
      </c>
      <c r="AD404" s="180">
        <v>0</v>
      </c>
      <c r="AE404" s="180">
        <v>0</v>
      </c>
      <c r="AF404" s="180">
        <v>0</v>
      </c>
      <c r="AG404" s="180">
        <v>0</v>
      </c>
      <c r="AH404" s="180">
        <v>0</v>
      </c>
      <c r="AI404" s="180">
        <v>0</v>
      </c>
      <c r="AJ404" s="180">
        <v>0</v>
      </c>
      <c r="AK404" s="180">
        <v>0</v>
      </c>
      <c r="AL404" s="180">
        <v>0</v>
      </c>
      <c r="AM404" s="180">
        <v>0</v>
      </c>
      <c r="AN404" s="180">
        <v>0</v>
      </c>
      <c r="AO404" s="180">
        <v>0</v>
      </c>
      <c r="AP404" s="180">
        <v>0</v>
      </c>
      <c r="AQ404" s="180">
        <v>0</v>
      </c>
      <c r="AR404" s="180">
        <v>0</v>
      </c>
      <c r="AS404" s="180">
        <v>0</v>
      </c>
      <c r="AT404" s="180">
        <v>0</v>
      </c>
      <c r="AU404" s="180">
        <v>0</v>
      </c>
      <c r="AV404" s="180">
        <v>0</v>
      </c>
      <c r="AW404" s="180">
        <v>0</v>
      </c>
      <c r="AX404" s="180">
        <v>0</v>
      </c>
      <c r="AY404" s="90"/>
      <c r="AZ404" s="180">
        <v>0</v>
      </c>
      <c r="BA404" s="180">
        <v>0</v>
      </c>
      <c r="BB404" s="180">
        <v>0</v>
      </c>
      <c r="BC404" s="180">
        <v>0</v>
      </c>
      <c r="BD404" s="180">
        <v>0</v>
      </c>
      <c r="BE404" s="180">
        <v>0</v>
      </c>
      <c r="BF404" s="180">
        <v>0</v>
      </c>
      <c r="BG404" s="181"/>
      <c r="BH404" s="90"/>
      <c r="BI404" s="180">
        <v>0</v>
      </c>
      <c r="BJ404" s="180">
        <v>0</v>
      </c>
      <c r="BK404" s="180">
        <v>0</v>
      </c>
      <c r="BL404" s="90"/>
      <c r="BN404" s="90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78"/>
    </row>
    <row r="405" spans="2:84" ht="15" customHeight="1" x14ac:dyDescent="0.3">
      <c r="B405" s="90"/>
      <c r="C405" s="212">
        <v>392</v>
      </c>
      <c r="D405" s="212"/>
      <c r="E405" s="212"/>
      <c r="F405" s="245"/>
      <c r="G405" s="212"/>
      <c r="H405" s="212"/>
      <c r="I405" s="212"/>
      <c r="J405" s="249"/>
      <c r="K405" s="249"/>
      <c r="L405" s="251"/>
      <c r="M405" s="245"/>
      <c r="N405" s="217"/>
      <c r="O405" s="212"/>
      <c r="P405" s="247"/>
      <c r="Q405" s="218"/>
      <c r="R405" s="109"/>
      <c r="S405" s="156"/>
      <c r="T405" s="156"/>
      <c r="U405" s="156"/>
      <c r="V405" s="153">
        <f t="shared" si="10"/>
        <v>0</v>
      </c>
      <c r="W405" s="90"/>
      <c r="Y405" s="180">
        <v>0</v>
      </c>
      <c r="Z405" s="180">
        <v>0</v>
      </c>
      <c r="AA405" s="180">
        <v>0</v>
      </c>
      <c r="AB405" s="180">
        <v>0</v>
      </c>
      <c r="AC405" s="180">
        <v>0</v>
      </c>
      <c r="AD405" s="180">
        <v>0</v>
      </c>
      <c r="AE405" s="180">
        <v>0</v>
      </c>
      <c r="AF405" s="180">
        <v>0</v>
      </c>
      <c r="AG405" s="180">
        <v>0</v>
      </c>
      <c r="AH405" s="180">
        <v>0</v>
      </c>
      <c r="AI405" s="180">
        <v>0</v>
      </c>
      <c r="AJ405" s="180">
        <v>0</v>
      </c>
      <c r="AK405" s="180">
        <v>0</v>
      </c>
      <c r="AL405" s="180">
        <v>0</v>
      </c>
      <c r="AM405" s="180">
        <v>0</v>
      </c>
      <c r="AN405" s="180">
        <v>0</v>
      </c>
      <c r="AO405" s="180">
        <v>0</v>
      </c>
      <c r="AP405" s="180">
        <v>0</v>
      </c>
      <c r="AQ405" s="180">
        <v>0</v>
      </c>
      <c r="AR405" s="180">
        <v>0</v>
      </c>
      <c r="AS405" s="180">
        <v>0</v>
      </c>
      <c r="AT405" s="180">
        <v>0</v>
      </c>
      <c r="AU405" s="180">
        <v>0</v>
      </c>
      <c r="AV405" s="180">
        <v>0</v>
      </c>
      <c r="AW405" s="180">
        <v>0</v>
      </c>
      <c r="AX405" s="180">
        <v>0</v>
      </c>
      <c r="AY405" s="90"/>
      <c r="AZ405" s="180">
        <v>0</v>
      </c>
      <c r="BA405" s="180">
        <v>0</v>
      </c>
      <c r="BB405" s="180">
        <v>0</v>
      </c>
      <c r="BC405" s="180">
        <v>0</v>
      </c>
      <c r="BD405" s="180">
        <v>0</v>
      </c>
      <c r="BE405" s="180">
        <v>0</v>
      </c>
      <c r="BF405" s="180">
        <v>0</v>
      </c>
      <c r="BG405" s="181"/>
      <c r="BH405" s="90"/>
      <c r="BI405" s="180">
        <v>0</v>
      </c>
      <c r="BJ405" s="180">
        <v>0</v>
      </c>
      <c r="BK405" s="180">
        <v>0</v>
      </c>
      <c r="BL405" s="90"/>
      <c r="BN405" s="90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78"/>
    </row>
    <row r="406" spans="2:84" ht="15" customHeight="1" x14ac:dyDescent="0.3">
      <c r="B406" s="90"/>
      <c r="C406" s="212">
        <v>393</v>
      </c>
      <c r="D406" s="212"/>
      <c r="E406" s="212"/>
      <c r="F406" s="245"/>
      <c r="G406" s="212"/>
      <c r="H406" s="212"/>
      <c r="I406" s="212"/>
      <c r="J406" s="249"/>
      <c r="K406" s="249"/>
      <c r="L406" s="251"/>
      <c r="M406" s="245"/>
      <c r="N406" s="217"/>
      <c r="O406" s="212"/>
      <c r="P406" s="218"/>
      <c r="Q406" s="218"/>
      <c r="R406" s="109"/>
      <c r="S406" s="156"/>
      <c r="T406" s="156"/>
      <c r="U406" s="156"/>
      <c r="V406" s="153">
        <f t="shared" si="10"/>
        <v>0</v>
      </c>
      <c r="W406" s="90"/>
      <c r="Y406" s="180">
        <v>0</v>
      </c>
      <c r="Z406" s="180">
        <v>0</v>
      </c>
      <c r="AA406" s="180">
        <v>0</v>
      </c>
      <c r="AB406" s="180">
        <v>0</v>
      </c>
      <c r="AC406" s="180">
        <v>0</v>
      </c>
      <c r="AD406" s="180">
        <v>0</v>
      </c>
      <c r="AE406" s="180">
        <v>0</v>
      </c>
      <c r="AF406" s="180">
        <v>0</v>
      </c>
      <c r="AG406" s="180">
        <v>0</v>
      </c>
      <c r="AH406" s="180">
        <v>0</v>
      </c>
      <c r="AI406" s="180">
        <v>0</v>
      </c>
      <c r="AJ406" s="180">
        <v>0</v>
      </c>
      <c r="AK406" s="180">
        <v>0</v>
      </c>
      <c r="AL406" s="180">
        <v>0</v>
      </c>
      <c r="AM406" s="180">
        <v>0</v>
      </c>
      <c r="AN406" s="180">
        <v>0</v>
      </c>
      <c r="AO406" s="180">
        <v>0</v>
      </c>
      <c r="AP406" s="180">
        <v>0</v>
      </c>
      <c r="AQ406" s="180">
        <v>0</v>
      </c>
      <c r="AR406" s="180">
        <v>0</v>
      </c>
      <c r="AS406" s="180">
        <v>0</v>
      </c>
      <c r="AT406" s="180">
        <v>0</v>
      </c>
      <c r="AU406" s="180">
        <v>0</v>
      </c>
      <c r="AV406" s="180">
        <v>0</v>
      </c>
      <c r="AW406" s="180">
        <v>0</v>
      </c>
      <c r="AX406" s="180">
        <v>0</v>
      </c>
      <c r="AY406" s="90"/>
      <c r="AZ406" s="180">
        <v>0</v>
      </c>
      <c r="BA406" s="180">
        <v>0</v>
      </c>
      <c r="BB406" s="180">
        <v>0</v>
      </c>
      <c r="BC406" s="180">
        <v>0</v>
      </c>
      <c r="BD406" s="180">
        <v>0</v>
      </c>
      <c r="BE406" s="180">
        <v>0</v>
      </c>
      <c r="BF406" s="180">
        <v>0</v>
      </c>
      <c r="BG406" s="181"/>
      <c r="BH406" s="90"/>
      <c r="BI406" s="180">
        <v>0</v>
      </c>
      <c r="BJ406" s="180">
        <v>0</v>
      </c>
      <c r="BK406" s="180">
        <v>0</v>
      </c>
      <c r="BL406" s="90"/>
      <c r="BN406" s="90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78"/>
    </row>
    <row r="407" spans="2:84" ht="15" customHeight="1" x14ac:dyDescent="0.3">
      <c r="B407" s="90"/>
      <c r="C407" s="212">
        <v>394</v>
      </c>
      <c r="D407" s="212"/>
      <c r="E407" s="212"/>
      <c r="F407" s="245"/>
      <c r="G407" s="212"/>
      <c r="H407" s="212"/>
      <c r="I407" s="212"/>
      <c r="J407" s="249"/>
      <c r="K407" s="249"/>
      <c r="L407" s="251"/>
      <c r="M407" s="245"/>
      <c r="N407" s="217"/>
      <c r="O407" s="212"/>
      <c r="P407" s="247"/>
      <c r="Q407" s="218"/>
      <c r="R407" s="109"/>
      <c r="S407" s="156"/>
      <c r="T407" s="156"/>
      <c r="U407" s="156"/>
      <c r="V407" s="153">
        <f t="shared" si="10"/>
        <v>0</v>
      </c>
      <c r="W407" s="90"/>
      <c r="Y407" s="180">
        <v>0</v>
      </c>
      <c r="Z407" s="180">
        <v>0</v>
      </c>
      <c r="AA407" s="180">
        <v>0</v>
      </c>
      <c r="AB407" s="180">
        <v>0</v>
      </c>
      <c r="AC407" s="180">
        <v>0</v>
      </c>
      <c r="AD407" s="180">
        <v>0</v>
      </c>
      <c r="AE407" s="180">
        <v>0</v>
      </c>
      <c r="AF407" s="180">
        <v>0</v>
      </c>
      <c r="AG407" s="180">
        <v>0</v>
      </c>
      <c r="AH407" s="180">
        <v>0</v>
      </c>
      <c r="AI407" s="180">
        <v>0</v>
      </c>
      <c r="AJ407" s="180">
        <v>0</v>
      </c>
      <c r="AK407" s="180">
        <v>0</v>
      </c>
      <c r="AL407" s="180">
        <v>0</v>
      </c>
      <c r="AM407" s="180">
        <v>0</v>
      </c>
      <c r="AN407" s="180">
        <v>0</v>
      </c>
      <c r="AO407" s="180">
        <v>0</v>
      </c>
      <c r="AP407" s="180">
        <v>0</v>
      </c>
      <c r="AQ407" s="180">
        <v>0</v>
      </c>
      <c r="AR407" s="180">
        <v>0</v>
      </c>
      <c r="AS407" s="180">
        <v>0</v>
      </c>
      <c r="AT407" s="180">
        <v>0</v>
      </c>
      <c r="AU407" s="180">
        <v>0</v>
      </c>
      <c r="AV407" s="180">
        <v>0</v>
      </c>
      <c r="AW407" s="180">
        <v>0</v>
      </c>
      <c r="AX407" s="180">
        <v>0</v>
      </c>
      <c r="AY407" s="90"/>
      <c r="AZ407" s="180">
        <v>0</v>
      </c>
      <c r="BA407" s="180">
        <v>0</v>
      </c>
      <c r="BB407" s="180">
        <v>0</v>
      </c>
      <c r="BC407" s="180">
        <v>0</v>
      </c>
      <c r="BD407" s="180">
        <v>0</v>
      </c>
      <c r="BE407" s="180">
        <v>0</v>
      </c>
      <c r="BF407" s="180">
        <v>0</v>
      </c>
      <c r="BG407" s="181"/>
      <c r="BH407" s="90"/>
      <c r="BI407" s="180">
        <v>0</v>
      </c>
      <c r="BJ407" s="180">
        <v>0</v>
      </c>
      <c r="BK407" s="180">
        <v>0</v>
      </c>
      <c r="BL407" s="90"/>
      <c r="BN407" s="90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78"/>
    </row>
    <row r="408" spans="2:84" ht="15" customHeight="1" x14ac:dyDescent="0.3">
      <c r="B408" s="90"/>
      <c r="C408" s="212">
        <v>395</v>
      </c>
      <c r="D408" s="212"/>
      <c r="E408" s="212"/>
      <c r="F408" s="245"/>
      <c r="G408" s="212"/>
      <c r="H408" s="212"/>
      <c r="I408" s="212"/>
      <c r="J408" s="249"/>
      <c r="K408" s="249"/>
      <c r="L408" s="251"/>
      <c r="M408" s="245"/>
      <c r="N408" s="217"/>
      <c r="O408" s="212"/>
      <c r="P408" s="247"/>
      <c r="Q408" s="218"/>
      <c r="R408" s="109"/>
      <c r="S408" s="156"/>
      <c r="T408" s="156"/>
      <c r="U408" s="156"/>
      <c r="V408" s="153">
        <f t="shared" si="10"/>
        <v>0</v>
      </c>
      <c r="W408" s="90"/>
      <c r="Y408" s="180">
        <v>0</v>
      </c>
      <c r="Z408" s="180">
        <v>0</v>
      </c>
      <c r="AA408" s="180">
        <v>0</v>
      </c>
      <c r="AB408" s="180">
        <v>0</v>
      </c>
      <c r="AC408" s="180">
        <v>0</v>
      </c>
      <c r="AD408" s="180">
        <v>0</v>
      </c>
      <c r="AE408" s="180">
        <v>0</v>
      </c>
      <c r="AF408" s="180">
        <v>0</v>
      </c>
      <c r="AG408" s="180">
        <v>0</v>
      </c>
      <c r="AH408" s="180">
        <v>0</v>
      </c>
      <c r="AI408" s="180">
        <v>0</v>
      </c>
      <c r="AJ408" s="180">
        <v>0</v>
      </c>
      <c r="AK408" s="180">
        <v>0</v>
      </c>
      <c r="AL408" s="180">
        <v>0</v>
      </c>
      <c r="AM408" s="180">
        <v>0</v>
      </c>
      <c r="AN408" s="180">
        <v>0</v>
      </c>
      <c r="AO408" s="180">
        <v>0</v>
      </c>
      <c r="AP408" s="180">
        <v>0</v>
      </c>
      <c r="AQ408" s="180">
        <v>0</v>
      </c>
      <c r="AR408" s="180">
        <v>0</v>
      </c>
      <c r="AS408" s="180">
        <v>0</v>
      </c>
      <c r="AT408" s="180">
        <v>0</v>
      </c>
      <c r="AU408" s="180">
        <v>0</v>
      </c>
      <c r="AV408" s="180">
        <v>0</v>
      </c>
      <c r="AW408" s="180">
        <v>0</v>
      </c>
      <c r="AX408" s="180">
        <v>0</v>
      </c>
      <c r="AY408" s="90"/>
      <c r="AZ408" s="180">
        <v>0</v>
      </c>
      <c r="BA408" s="180">
        <v>0</v>
      </c>
      <c r="BB408" s="180">
        <v>0</v>
      </c>
      <c r="BC408" s="180">
        <v>0</v>
      </c>
      <c r="BD408" s="180">
        <v>0</v>
      </c>
      <c r="BE408" s="180">
        <v>0</v>
      </c>
      <c r="BF408" s="180">
        <v>0</v>
      </c>
      <c r="BG408" s="181"/>
      <c r="BH408" s="90"/>
      <c r="BI408" s="180">
        <v>0</v>
      </c>
      <c r="BJ408" s="180">
        <v>0</v>
      </c>
      <c r="BK408" s="180">
        <v>0</v>
      </c>
      <c r="BL408" s="90"/>
      <c r="BN408" s="90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78"/>
    </row>
    <row r="409" spans="2:84" ht="15" customHeight="1" x14ac:dyDescent="0.3">
      <c r="B409" s="90"/>
      <c r="C409" s="212">
        <v>396</v>
      </c>
      <c r="D409" s="212"/>
      <c r="E409" s="212"/>
      <c r="F409" s="245"/>
      <c r="G409" s="212"/>
      <c r="H409" s="212"/>
      <c r="I409" s="212"/>
      <c r="J409" s="249"/>
      <c r="K409" s="249"/>
      <c r="L409" s="251"/>
      <c r="M409" s="245"/>
      <c r="N409" s="217"/>
      <c r="O409" s="212"/>
      <c r="P409" s="247"/>
      <c r="Q409" s="218"/>
      <c r="R409" s="109"/>
      <c r="S409" s="156"/>
      <c r="T409" s="156"/>
      <c r="U409" s="156"/>
      <c r="V409" s="153">
        <f t="shared" si="10"/>
        <v>0</v>
      </c>
      <c r="W409" s="90"/>
      <c r="Y409" s="180">
        <v>0</v>
      </c>
      <c r="Z409" s="180">
        <v>0</v>
      </c>
      <c r="AA409" s="180">
        <v>0</v>
      </c>
      <c r="AB409" s="180">
        <v>0</v>
      </c>
      <c r="AC409" s="180">
        <v>0</v>
      </c>
      <c r="AD409" s="180">
        <v>0</v>
      </c>
      <c r="AE409" s="180">
        <v>0</v>
      </c>
      <c r="AF409" s="180">
        <v>0</v>
      </c>
      <c r="AG409" s="180">
        <v>0</v>
      </c>
      <c r="AH409" s="180">
        <v>0</v>
      </c>
      <c r="AI409" s="180">
        <v>0</v>
      </c>
      <c r="AJ409" s="180">
        <v>0</v>
      </c>
      <c r="AK409" s="180">
        <v>0</v>
      </c>
      <c r="AL409" s="180">
        <v>0</v>
      </c>
      <c r="AM409" s="180">
        <v>0</v>
      </c>
      <c r="AN409" s="180">
        <v>0</v>
      </c>
      <c r="AO409" s="180">
        <v>0</v>
      </c>
      <c r="AP409" s="180">
        <v>0</v>
      </c>
      <c r="AQ409" s="180">
        <v>0</v>
      </c>
      <c r="AR409" s="180">
        <v>0</v>
      </c>
      <c r="AS409" s="180">
        <v>0</v>
      </c>
      <c r="AT409" s="180">
        <v>0</v>
      </c>
      <c r="AU409" s="180">
        <v>0</v>
      </c>
      <c r="AV409" s="180">
        <v>0</v>
      </c>
      <c r="AW409" s="180">
        <v>0</v>
      </c>
      <c r="AX409" s="180">
        <v>0</v>
      </c>
      <c r="AY409" s="90"/>
      <c r="AZ409" s="180">
        <v>0</v>
      </c>
      <c r="BA409" s="180">
        <v>0</v>
      </c>
      <c r="BB409" s="180">
        <v>0</v>
      </c>
      <c r="BC409" s="180">
        <v>0</v>
      </c>
      <c r="BD409" s="180">
        <v>0</v>
      </c>
      <c r="BE409" s="180">
        <v>0</v>
      </c>
      <c r="BF409" s="180">
        <v>0</v>
      </c>
      <c r="BG409" s="181"/>
      <c r="BH409" s="90"/>
      <c r="BI409" s="180">
        <v>0</v>
      </c>
      <c r="BJ409" s="180">
        <v>0</v>
      </c>
      <c r="BK409" s="180">
        <v>0</v>
      </c>
      <c r="BL409" s="90"/>
      <c r="BN409" s="90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78"/>
    </row>
    <row r="410" spans="2:84" ht="15" customHeight="1" x14ac:dyDescent="0.3">
      <c r="B410" s="90"/>
      <c r="C410" s="212">
        <v>397</v>
      </c>
      <c r="D410" s="212"/>
      <c r="E410" s="212"/>
      <c r="F410" s="245"/>
      <c r="G410" s="212"/>
      <c r="H410" s="212"/>
      <c r="I410" s="212"/>
      <c r="J410" s="249"/>
      <c r="K410" s="249"/>
      <c r="L410" s="251"/>
      <c r="M410" s="245"/>
      <c r="N410" s="217"/>
      <c r="O410" s="212"/>
      <c r="P410" s="247"/>
      <c r="Q410" s="218"/>
      <c r="R410" s="109"/>
      <c r="S410" s="156"/>
      <c r="T410" s="156"/>
      <c r="U410" s="156"/>
      <c r="V410" s="153">
        <f t="shared" si="10"/>
        <v>0</v>
      </c>
      <c r="W410" s="90"/>
      <c r="Y410" s="180">
        <v>0</v>
      </c>
      <c r="Z410" s="180">
        <v>0</v>
      </c>
      <c r="AA410" s="180">
        <v>0</v>
      </c>
      <c r="AB410" s="180">
        <v>0</v>
      </c>
      <c r="AC410" s="180">
        <v>0</v>
      </c>
      <c r="AD410" s="180">
        <v>0</v>
      </c>
      <c r="AE410" s="180">
        <v>0</v>
      </c>
      <c r="AF410" s="180">
        <v>0</v>
      </c>
      <c r="AG410" s="180">
        <v>0</v>
      </c>
      <c r="AH410" s="180">
        <v>0</v>
      </c>
      <c r="AI410" s="180">
        <v>0</v>
      </c>
      <c r="AJ410" s="180">
        <v>0</v>
      </c>
      <c r="AK410" s="180">
        <v>0</v>
      </c>
      <c r="AL410" s="180">
        <v>0</v>
      </c>
      <c r="AM410" s="180">
        <v>0</v>
      </c>
      <c r="AN410" s="180">
        <v>0</v>
      </c>
      <c r="AO410" s="180">
        <v>0</v>
      </c>
      <c r="AP410" s="180">
        <v>0</v>
      </c>
      <c r="AQ410" s="180">
        <v>0</v>
      </c>
      <c r="AR410" s="180">
        <v>0</v>
      </c>
      <c r="AS410" s="180">
        <v>0</v>
      </c>
      <c r="AT410" s="180">
        <v>0</v>
      </c>
      <c r="AU410" s="180">
        <v>0</v>
      </c>
      <c r="AV410" s="180">
        <v>0</v>
      </c>
      <c r="AW410" s="180">
        <v>0</v>
      </c>
      <c r="AX410" s="180">
        <v>0</v>
      </c>
      <c r="AY410" s="90"/>
      <c r="AZ410" s="180">
        <v>0</v>
      </c>
      <c r="BA410" s="180">
        <v>0</v>
      </c>
      <c r="BB410" s="180">
        <v>0</v>
      </c>
      <c r="BC410" s="180">
        <v>0</v>
      </c>
      <c r="BD410" s="180">
        <v>0</v>
      </c>
      <c r="BE410" s="180">
        <v>0</v>
      </c>
      <c r="BF410" s="180">
        <v>0</v>
      </c>
      <c r="BG410" s="181"/>
      <c r="BH410" s="90"/>
      <c r="BI410" s="180">
        <v>0</v>
      </c>
      <c r="BJ410" s="180">
        <v>0</v>
      </c>
      <c r="BK410" s="180">
        <v>0</v>
      </c>
      <c r="BL410" s="90"/>
      <c r="BN410" s="90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78"/>
    </row>
    <row r="411" spans="2:84" ht="15" customHeight="1" x14ac:dyDescent="0.3">
      <c r="B411" s="90"/>
      <c r="C411" s="212">
        <v>398</v>
      </c>
      <c r="D411" s="212"/>
      <c r="E411" s="212"/>
      <c r="F411" s="245"/>
      <c r="G411" s="212"/>
      <c r="H411" s="212"/>
      <c r="I411" s="212"/>
      <c r="J411" s="249"/>
      <c r="K411" s="249"/>
      <c r="L411" s="251"/>
      <c r="M411" s="245"/>
      <c r="N411" s="217"/>
      <c r="O411" s="212"/>
      <c r="P411" s="247"/>
      <c r="Q411" s="218"/>
      <c r="R411" s="109"/>
      <c r="S411" s="156"/>
      <c r="T411" s="156"/>
      <c r="U411" s="156"/>
      <c r="V411" s="153">
        <f t="shared" si="10"/>
        <v>0</v>
      </c>
      <c r="W411" s="90"/>
      <c r="Y411" s="180">
        <v>0</v>
      </c>
      <c r="Z411" s="180">
        <v>0</v>
      </c>
      <c r="AA411" s="180">
        <v>0</v>
      </c>
      <c r="AB411" s="180">
        <v>0</v>
      </c>
      <c r="AC411" s="180">
        <v>0</v>
      </c>
      <c r="AD411" s="180">
        <v>0</v>
      </c>
      <c r="AE411" s="180">
        <v>0</v>
      </c>
      <c r="AF411" s="180">
        <v>0</v>
      </c>
      <c r="AG411" s="180">
        <v>0</v>
      </c>
      <c r="AH411" s="180">
        <v>0</v>
      </c>
      <c r="AI411" s="180">
        <v>0</v>
      </c>
      <c r="AJ411" s="180">
        <v>0</v>
      </c>
      <c r="AK411" s="180">
        <v>0</v>
      </c>
      <c r="AL411" s="180">
        <v>0</v>
      </c>
      <c r="AM411" s="180">
        <v>0</v>
      </c>
      <c r="AN411" s="180">
        <v>0</v>
      </c>
      <c r="AO411" s="180">
        <v>0</v>
      </c>
      <c r="AP411" s="180">
        <v>0</v>
      </c>
      <c r="AQ411" s="180">
        <v>0</v>
      </c>
      <c r="AR411" s="180">
        <v>0</v>
      </c>
      <c r="AS411" s="180">
        <v>0</v>
      </c>
      <c r="AT411" s="180">
        <v>0</v>
      </c>
      <c r="AU411" s="180">
        <v>0</v>
      </c>
      <c r="AV411" s="180">
        <v>0</v>
      </c>
      <c r="AW411" s="180">
        <v>0</v>
      </c>
      <c r="AX411" s="180">
        <v>0</v>
      </c>
      <c r="AY411" s="90"/>
      <c r="AZ411" s="180">
        <v>0</v>
      </c>
      <c r="BA411" s="180">
        <v>0</v>
      </c>
      <c r="BB411" s="180">
        <v>0</v>
      </c>
      <c r="BC411" s="180">
        <v>0</v>
      </c>
      <c r="BD411" s="180">
        <v>0</v>
      </c>
      <c r="BE411" s="180">
        <v>0</v>
      </c>
      <c r="BF411" s="180">
        <v>0</v>
      </c>
      <c r="BG411" s="181"/>
      <c r="BH411" s="90"/>
      <c r="BI411" s="180">
        <v>0</v>
      </c>
      <c r="BJ411" s="180">
        <v>0</v>
      </c>
      <c r="BK411" s="180">
        <v>0</v>
      </c>
      <c r="BL411" s="90"/>
      <c r="BN411" s="90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78"/>
    </row>
    <row r="412" spans="2:84" ht="15" customHeight="1" x14ac:dyDescent="0.3">
      <c r="B412" s="90"/>
      <c r="C412" s="212">
        <v>399</v>
      </c>
      <c r="D412" s="212"/>
      <c r="E412" s="212"/>
      <c r="F412" s="245"/>
      <c r="G412" s="212"/>
      <c r="H412" s="212"/>
      <c r="I412" s="212"/>
      <c r="J412" s="249"/>
      <c r="K412" s="249"/>
      <c r="L412" s="251"/>
      <c r="M412" s="245"/>
      <c r="N412" s="217"/>
      <c r="O412" s="212"/>
      <c r="P412" s="247"/>
      <c r="Q412" s="218"/>
      <c r="R412" s="109"/>
      <c r="S412" s="156"/>
      <c r="T412" s="156"/>
      <c r="U412" s="156"/>
      <c r="V412" s="153">
        <f t="shared" si="10"/>
        <v>0</v>
      </c>
      <c r="W412" s="90"/>
      <c r="Y412" s="180">
        <v>0</v>
      </c>
      <c r="Z412" s="180">
        <v>0</v>
      </c>
      <c r="AA412" s="180">
        <v>0</v>
      </c>
      <c r="AB412" s="180">
        <v>0</v>
      </c>
      <c r="AC412" s="180">
        <v>0</v>
      </c>
      <c r="AD412" s="180">
        <v>0</v>
      </c>
      <c r="AE412" s="180">
        <v>0</v>
      </c>
      <c r="AF412" s="180">
        <v>0</v>
      </c>
      <c r="AG412" s="180">
        <v>0</v>
      </c>
      <c r="AH412" s="180">
        <v>0</v>
      </c>
      <c r="AI412" s="180">
        <v>0</v>
      </c>
      <c r="AJ412" s="180">
        <v>0</v>
      </c>
      <c r="AK412" s="180">
        <v>0</v>
      </c>
      <c r="AL412" s="180">
        <v>0</v>
      </c>
      <c r="AM412" s="180">
        <v>0</v>
      </c>
      <c r="AN412" s="180">
        <v>0</v>
      </c>
      <c r="AO412" s="180">
        <v>0</v>
      </c>
      <c r="AP412" s="180">
        <v>0</v>
      </c>
      <c r="AQ412" s="180">
        <v>0</v>
      </c>
      <c r="AR412" s="180">
        <v>0</v>
      </c>
      <c r="AS412" s="180">
        <v>0</v>
      </c>
      <c r="AT412" s="180">
        <v>0</v>
      </c>
      <c r="AU412" s="180">
        <v>0</v>
      </c>
      <c r="AV412" s="180">
        <v>0</v>
      </c>
      <c r="AW412" s="180">
        <v>0</v>
      </c>
      <c r="AX412" s="180">
        <v>0</v>
      </c>
      <c r="AY412" s="90"/>
      <c r="AZ412" s="180">
        <v>0</v>
      </c>
      <c r="BA412" s="180">
        <v>0</v>
      </c>
      <c r="BB412" s="180">
        <v>0</v>
      </c>
      <c r="BC412" s="180">
        <v>0</v>
      </c>
      <c r="BD412" s="180">
        <v>0</v>
      </c>
      <c r="BE412" s="180">
        <v>0</v>
      </c>
      <c r="BF412" s="180">
        <v>0</v>
      </c>
      <c r="BG412" s="181"/>
      <c r="BH412" s="90"/>
      <c r="BI412" s="180">
        <v>0</v>
      </c>
      <c r="BJ412" s="180">
        <v>0</v>
      </c>
      <c r="BK412" s="180">
        <v>0</v>
      </c>
      <c r="BL412" s="90"/>
      <c r="BN412" s="90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78"/>
    </row>
    <row r="413" spans="2:84" ht="15" customHeight="1" x14ac:dyDescent="0.3">
      <c r="B413" s="90"/>
      <c r="C413" s="212">
        <v>400</v>
      </c>
      <c r="D413" s="212"/>
      <c r="E413" s="212"/>
      <c r="F413" s="245"/>
      <c r="G413" s="212"/>
      <c r="H413" s="212"/>
      <c r="I413" s="212"/>
      <c r="J413" s="249"/>
      <c r="K413" s="249"/>
      <c r="L413" s="251"/>
      <c r="M413" s="245"/>
      <c r="N413" s="217"/>
      <c r="O413" s="212"/>
      <c r="P413" s="247"/>
      <c r="Q413" s="218"/>
      <c r="R413" s="109"/>
      <c r="S413" s="156"/>
      <c r="T413" s="156"/>
      <c r="U413" s="156"/>
      <c r="V413" s="153">
        <f t="shared" si="10"/>
        <v>0</v>
      </c>
      <c r="W413" s="90"/>
      <c r="Y413" s="180">
        <v>0</v>
      </c>
      <c r="Z413" s="180">
        <v>0</v>
      </c>
      <c r="AA413" s="180">
        <v>0</v>
      </c>
      <c r="AB413" s="180">
        <v>0</v>
      </c>
      <c r="AC413" s="180">
        <v>0</v>
      </c>
      <c r="AD413" s="180">
        <v>0</v>
      </c>
      <c r="AE413" s="180">
        <v>0</v>
      </c>
      <c r="AF413" s="180">
        <v>0</v>
      </c>
      <c r="AG413" s="180">
        <v>0</v>
      </c>
      <c r="AH413" s="180">
        <v>0</v>
      </c>
      <c r="AI413" s="180">
        <v>0</v>
      </c>
      <c r="AJ413" s="180">
        <v>0</v>
      </c>
      <c r="AK413" s="180">
        <v>0</v>
      </c>
      <c r="AL413" s="180">
        <v>0</v>
      </c>
      <c r="AM413" s="180">
        <v>0</v>
      </c>
      <c r="AN413" s="180">
        <v>0</v>
      </c>
      <c r="AO413" s="180">
        <v>0</v>
      </c>
      <c r="AP413" s="180">
        <v>0</v>
      </c>
      <c r="AQ413" s="180">
        <v>0</v>
      </c>
      <c r="AR413" s="180">
        <v>0</v>
      </c>
      <c r="AS413" s="180">
        <v>0</v>
      </c>
      <c r="AT413" s="180">
        <v>0</v>
      </c>
      <c r="AU413" s="180">
        <v>0</v>
      </c>
      <c r="AV413" s="180">
        <v>0</v>
      </c>
      <c r="AW413" s="180">
        <v>0</v>
      </c>
      <c r="AX413" s="180">
        <v>0</v>
      </c>
      <c r="AY413" s="90"/>
      <c r="AZ413" s="180">
        <v>0</v>
      </c>
      <c r="BA413" s="180">
        <v>0</v>
      </c>
      <c r="BB413" s="180">
        <v>0</v>
      </c>
      <c r="BC413" s="180">
        <v>0</v>
      </c>
      <c r="BD413" s="180">
        <v>0</v>
      </c>
      <c r="BE413" s="180">
        <v>0</v>
      </c>
      <c r="BF413" s="180">
        <v>0</v>
      </c>
      <c r="BG413" s="181"/>
      <c r="BH413" s="90"/>
      <c r="BI413" s="180">
        <v>0</v>
      </c>
      <c r="BJ413" s="180">
        <v>0</v>
      </c>
      <c r="BK413" s="180">
        <v>0</v>
      </c>
      <c r="BL413" s="90"/>
      <c r="BN413" s="90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78"/>
    </row>
    <row r="414" spans="2:84" ht="15" customHeight="1" x14ac:dyDescent="0.3">
      <c r="B414" s="90"/>
      <c r="C414" s="212">
        <v>401</v>
      </c>
      <c r="D414" s="212"/>
      <c r="E414" s="212"/>
      <c r="F414" s="245"/>
      <c r="G414" s="212"/>
      <c r="H414" s="212"/>
      <c r="I414" s="212"/>
      <c r="J414" s="249"/>
      <c r="K414" s="249"/>
      <c r="L414" s="251"/>
      <c r="M414" s="245"/>
      <c r="N414" s="217"/>
      <c r="O414" s="212"/>
      <c r="P414" s="247"/>
      <c r="Q414" s="218"/>
      <c r="R414" s="109"/>
      <c r="S414" s="156"/>
      <c r="T414" s="156"/>
      <c r="U414" s="156"/>
      <c r="V414" s="153">
        <f t="shared" si="10"/>
        <v>0</v>
      </c>
      <c r="W414" s="90"/>
      <c r="Y414" s="180">
        <v>0</v>
      </c>
      <c r="Z414" s="180">
        <v>0</v>
      </c>
      <c r="AA414" s="180">
        <v>0</v>
      </c>
      <c r="AB414" s="180">
        <v>0</v>
      </c>
      <c r="AC414" s="180">
        <v>0</v>
      </c>
      <c r="AD414" s="180">
        <v>0</v>
      </c>
      <c r="AE414" s="180">
        <v>0</v>
      </c>
      <c r="AF414" s="180">
        <v>0</v>
      </c>
      <c r="AG414" s="180">
        <v>0</v>
      </c>
      <c r="AH414" s="180">
        <v>0</v>
      </c>
      <c r="AI414" s="180">
        <v>0</v>
      </c>
      <c r="AJ414" s="180">
        <v>0</v>
      </c>
      <c r="AK414" s="180">
        <v>0</v>
      </c>
      <c r="AL414" s="180">
        <v>0</v>
      </c>
      <c r="AM414" s="180">
        <v>0</v>
      </c>
      <c r="AN414" s="180">
        <v>0</v>
      </c>
      <c r="AO414" s="180">
        <v>0</v>
      </c>
      <c r="AP414" s="180">
        <v>0</v>
      </c>
      <c r="AQ414" s="180">
        <v>0</v>
      </c>
      <c r="AR414" s="180">
        <v>0</v>
      </c>
      <c r="AS414" s="180">
        <v>0</v>
      </c>
      <c r="AT414" s="180">
        <v>0</v>
      </c>
      <c r="AU414" s="180">
        <v>0</v>
      </c>
      <c r="AV414" s="180">
        <v>0</v>
      </c>
      <c r="AW414" s="180">
        <v>0</v>
      </c>
      <c r="AX414" s="180">
        <v>0</v>
      </c>
      <c r="AY414" s="90"/>
      <c r="AZ414" s="180">
        <v>0</v>
      </c>
      <c r="BA414" s="180">
        <v>0</v>
      </c>
      <c r="BB414" s="180">
        <v>0</v>
      </c>
      <c r="BC414" s="180">
        <v>0</v>
      </c>
      <c r="BD414" s="180">
        <v>0</v>
      </c>
      <c r="BE414" s="180">
        <v>0</v>
      </c>
      <c r="BF414" s="180">
        <v>0</v>
      </c>
      <c r="BG414" s="181"/>
      <c r="BH414" s="90"/>
      <c r="BI414" s="180">
        <v>0</v>
      </c>
      <c r="BJ414" s="180">
        <v>0</v>
      </c>
      <c r="BK414" s="180">
        <v>0</v>
      </c>
      <c r="BL414" s="90"/>
      <c r="BN414" s="90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78"/>
    </row>
    <row r="415" spans="2:84" ht="15" customHeight="1" x14ac:dyDescent="0.3">
      <c r="B415" s="90"/>
      <c r="C415" s="212">
        <v>402</v>
      </c>
      <c r="D415" s="212"/>
      <c r="E415" s="212"/>
      <c r="F415" s="245"/>
      <c r="G415" s="212"/>
      <c r="H415" s="212"/>
      <c r="I415" s="212"/>
      <c r="J415" s="249"/>
      <c r="K415" s="249"/>
      <c r="L415" s="251"/>
      <c r="M415" s="245"/>
      <c r="N415" s="217"/>
      <c r="O415" s="212"/>
      <c r="P415" s="247"/>
      <c r="Q415" s="218"/>
      <c r="R415" s="109"/>
      <c r="S415" s="156"/>
      <c r="T415" s="156"/>
      <c r="U415" s="156"/>
      <c r="V415" s="153">
        <f t="shared" si="10"/>
        <v>0</v>
      </c>
      <c r="W415" s="90"/>
      <c r="Y415" s="180">
        <v>0</v>
      </c>
      <c r="Z415" s="180">
        <v>0</v>
      </c>
      <c r="AA415" s="180">
        <v>0</v>
      </c>
      <c r="AB415" s="180">
        <v>0</v>
      </c>
      <c r="AC415" s="180">
        <v>0</v>
      </c>
      <c r="AD415" s="180">
        <v>0</v>
      </c>
      <c r="AE415" s="180">
        <v>0</v>
      </c>
      <c r="AF415" s="180">
        <v>0</v>
      </c>
      <c r="AG415" s="180">
        <v>0</v>
      </c>
      <c r="AH415" s="180">
        <v>0</v>
      </c>
      <c r="AI415" s="180">
        <v>0</v>
      </c>
      <c r="AJ415" s="180">
        <v>0</v>
      </c>
      <c r="AK415" s="180">
        <v>0</v>
      </c>
      <c r="AL415" s="180">
        <v>0</v>
      </c>
      <c r="AM415" s="180">
        <v>0</v>
      </c>
      <c r="AN415" s="180">
        <v>0</v>
      </c>
      <c r="AO415" s="180">
        <v>0</v>
      </c>
      <c r="AP415" s="180">
        <v>0</v>
      </c>
      <c r="AQ415" s="180">
        <v>0</v>
      </c>
      <c r="AR415" s="180">
        <v>0</v>
      </c>
      <c r="AS415" s="180">
        <v>0</v>
      </c>
      <c r="AT415" s="180">
        <v>0</v>
      </c>
      <c r="AU415" s="180">
        <v>0</v>
      </c>
      <c r="AV415" s="180">
        <v>0</v>
      </c>
      <c r="AW415" s="180">
        <v>0</v>
      </c>
      <c r="AX415" s="180">
        <v>0</v>
      </c>
      <c r="AY415" s="90"/>
      <c r="AZ415" s="180">
        <v>0</v>
      </c>
      <c r="BA415" s="180">
        <v>0</v>
      </c>
      <c r="BB415" s="180">
        <v>0</v>
      </c>
      <c r="BC415" s="180">
        <v>0</v>
      </c>
      <c r="BD415" s="180">
        <v>0</v>
      </c>
      <c r="BE415" s="180">
        <v>0</v>
      </c>
      <c r="BF415" s="180">
        <v>0</v>
      </c>
      <c r="BG415" s="181"/>
      <c r="BH415" s="90"/>
      <c r="BI415" s="180">
        <v>0</v>
      </c>
      <c r="BJ415" s="180">
        <v>0</v>
      </c>
      <c r="BK415" s="180">
        <v>0</v>
      </c>
      <c r="BL415" s="90"/>
      <c r="BN415" s="90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78"/>
    </row>
    <row r="416" spans="2:84" ht="15" customHeight="1" x14ac:dyDescent="0.3">
      <c r="B416" s="90"/>
      <c r="C416" s="212">
        <v>403</v>
      </c>
      <c r="D416" s="212"/>
      <c r="E416" s="212"/>
      <c r="F416" s="245"/>
      <c r="G416" s="212"/>
      <c r="H416" s="212"/>
      <c r="I416" s="212"/>
      <c r="J416" s="249"/>
      <c r="K416" s="249"/>
      <c r="L416" s="251"/>
      <c r="M416" s="245"/>
      <c r="N416" s="217"/>
      <c r="O416" s="212"/>
      <c r="P416" s="247"/>
      <c r="Q416" s="218"/>
      <c r="R416" s="109"/>
      <c r="S416" s="156"/>
      <c r="T416" s="156"/>
      <c r="U416" s="156"/>
      <c r="V416" s="153">
        <f t="shared" si="10"/>
        <v>0</v>
      </c>
      <c r="W416" s="90"/>
      <c r="Y416" s="180">
        <v>0</v>
      </c>
      <c r="Z416" s="180">
        <v>0</v>
      </c>
      <c r="AA416" s="180">
        <v>0</v>
      </c>
      <c r="AB416" s="180">
        <v>0</v>
      </c>
      <c r="AC416" s="180">
        <v>0</v>
      </c>
      <c r="AD416" s="180">
        <v>0</v>
      </c>
      <c r="AE416" s="180">
        <v>0</v>
      </c>
      <c r="AF416" s="180">
        <v>0</v>
      </c>
      <c r="AG416" s="180">
        <v>0</v>
      </c>
      <c r="AH416" s="180">
        <v>0</v>
      </c>
      <c r="AI416" s="180">
        <v>0</v>
      </c>
      <c r="AJ416" s="180">
        <v>0</v>
      </c>
      <c r="AK416" s="180">
        <v>0</v>
      </c>
      <c r="AL416" s="180">
        <v>0</v>
      </c>
      <c r="AM416" s="180">
        <v>0</v>
      </c>
      <c r="AN416" s="180">
        <v>0</v>
      </c>
      <c r="AO416" s="180">
        <v>0</v>
      </c>
      <c r="AP416" s="180">
        <v>0</v>
      </c>
      <c r="AQ416" s="180">
        <v>0</v>
      </c>
      <c r="AR416" s="180">
        <v>0</v>
      </c>
      <c r="AS416" s="180">
        <v>0</v>
      </c>
      <c r="AT416" s="180">
        <v>0</v>
      </c>
      <c r="AU416" s="180">
        <v>0</v>
      </c>
      <c r="AV416" s="180">
        <v>0</v>
      </c>
      <c r="AW416" s="180">
        <v>0</v>
      </c>
      <c r="AX416" s="180">
        <v>0</v>
      </c>
      <c r="AY416" s="90"/>
      <c r="AZ416" s="180">
        <v>0</v>
      </c>
      <c r="BA416" s="180">
        <v>0</v>
      </c>
      <c r="BB416" s="180">
        <v>0</v>
      </c>
      <c r="BC416" s="180">
        <v>0</v>
      </c>
      <c r="BD416" s="180">
        <v>0</v>
      </c>
      <c r="BE416" s="180">
        <v>0</v>
      </c>
      <c r="BF416" s="180">
        <v>0</v>
      </c>
      <c r="BG416" s="181"/>
      <c r="BH416" s="90"/>
      <c r="BI416" s="180">
        <v>0</v>
      </c>
      <c r="BJ416" s="180">
        <v>0</v>
      </c>
      <c r="BK416" s="180">
        <v>0</v>
      </c>
      <c r="BL416" s="90"/>
      <c r="BN416" s="90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78"/>
    </row>
    <row r="417" spans="2:84" ht="15" customHeight="1" x14ac:dyDescent="0.3">
      <c r="B417" s="90"/>
      <c r="C417" s="212">
        <v>404</v>
      </c>
      <c r="D417" s="212"/>
      <c r="E417" s="212"/>
      <c r="F417" s="245"/>
      <c r="G417" s="212"/>
      <c r="H417" s="212"/>
      <c r="I417" s="212"/>
      <c r="J417" s="249"/>
      <c r="K417" s="249"/>
      <c r="L417" s="251"/>
      <c r="M417" s="245"/>
      <c r="N417" s="217"/>
      <c r="O417" s="212"/>
      <c r="P417" s="247"/>
      <c r="Q417" s="218"/>
      <c r="R417" s="109"/>
      <c r="S417" s="156"/>
      <c r="T417" s="156"/>
      <c r="U417" s="156"/>
      <c r="V417" s="153">
        <f t="shared" si="10"/>
        <v>0</v>
      </c>
      <c r="W417" s="90"/>
      <c r="Y417" s="180">
        <v>0</v>
      </c>
      <c r="Z417" s="180">
        <v>0</v>
      </c>
      <c r="AA417" s="180">
        <v>0</v>
      </c>
      <c r="AB417" s="180">
        <v>0</v>
      </c>
      <c r="AC417" s="180">
        <v>0</v>
      </c>
      <c r="AD417" s="180">
        <v>0</v>
      </c>
      <c r="AE417" s="180">
        <v>0</v>
      </c>
      <c r="AF417" s="180">
        <v>0</v>
      </c>
      <c r="AG417" s="180">
        <v>0</v>
      </c>
      <c r="AH417" s="180">
        <v>0</v>
      </c>
      <c r="AI417" s="180">
        <v>0</v>
      </c>
      <c r="AJ417" s="180">
        <v>0</v>
      </c>
      <c r="AK417" s="180">
        <v>0</v>
      </c>
      <c r="AL417" s="180">
        <v>0</v>
      </c>
      <c r="AM417" s="180">
        <v>0</v>
      </c>
      <c r="AN417" s="180">
        <v>0</v>
      </c>
      <c r="AO417" s="180">
        <v>0</v>
      </c>
      <c r="AP417" s="180">
        <v>0</v>
      </c>
      <c r="AQ417" s="180">
        <v>0</v>
      </c>
      <c r="AR417" s="180">
        <v>0</v>
      </c>
      <c r="AS417" s="180">
        <v>0</v>
      </c>
      <c r="AT417" s="180">
        <v>0</v>
      </c>
      <c r="AU417" s="180">
        <v>0</v>
      </c>
      <c r="AV417" s="180">
        <v>0</v>
      </c>
      <c r="AW417" s="180">
        <v>0</v>
      </c>
      <c r="AX417" s="180">
        <v>0</v>
      </c>
      <c r="AY417" s="90"/>
      <c r="AZ417" s="180">
        <v>0</v>
      </c>
      <c r="BA417" s="180">
        <v>0</v>
      </c>
      <c r="BB417" s="180">
        <v>0</v>
      </c>
      <c r="BC417" s="180">
        <v>0</v>
      </c>
      <c r="BD417" s="180">
        <v>0</v>
      </c>
      <c r="BE417" s="180">
        <v>0</v>
      </c>
      <c r="BF417" s="180">
        <v>0</v>
      </c>
      <c r="BG417" s="181"/>
      <c r="BH417" s="90"/>
      <c r="BI417" s="180">
        <v>0</v>
      </c>
      <c r="BJ417" s="180">
        <v>0</v>
      </c>
      <c r="BK417" s="180">
        <v>0</v>
      </c>
      <c r="BL417" s="90"/>
      <c r="BN417" s="90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78"/>
    </row>
    <row r="418" spans="2:84" ht="15" customHeight="1" x14ac:dyDescent="0.3">
      <c r="B418" s="90"/>
      <c r="C418" s="212">
        <v>405</v>
      </c>
      <c r="D418" s="212"/>
      <c r="E418" s="212"/>
      <c r="F418" s="245"/>
      <c r="G418" s="212"/>
      <c r="H418" s="212"/>
      <c r="I418" s="212"/>
      <c r="J418" s="249"/>
      <c r="K418" s="249"/>
      <c r="L418" s="251"/>
      <c r="M418" s="245"/>
      <c r="N418" s="217"/>
      <c r="O418" s="212"/>
      <c r="P418" s="247"/>
      <c r="Q418" s="218"/>
      <c r="R418" s="109"/>
      <c r="S418" s="156"/>
      <c r="T418" s="156"/>
      <c r="U418" s="156"/>
      <c r="V418" s="153">
        <f t="shared" si="10"/>
        <v>0</v>
      </c>
      <c r="W418" s="90"/>
      <c r="Y418" s="180">
        <v>0</v>
      </c>
      <c r="Z418" s="180">
        <v>0</v>
      </c>
      <c r="AA418" s="180">
        <v>0</v>
      </c>
      <c r="AB418" s="180">
        <v>0</v>
      </c>
      <c r="AC418" s="180">
        <v>0</v>
      </c>
      <c r="AD418" s="180">
        <v>0</v>
      </c>
      <c r="AE418" s="180">
        <v>0</v>
      </c>
      <c r="AF418" s="180">
        <v>0</v>
      </c>
      <c r="AG418" s="180">
        <v>0</v>
      </c>
      <c r="AH418" s="180">
        <v>0</v>
      </c>
      <c r="AI418" s="180">
        <v>0</v>
      </c>
      <c r="AJ418" s="180">
        <v>0</v>
      </c>
      <c r="AK418" s="180">
        <v>0</v>
      </c>
      <c r="AL418" s="180">
        <v>0</v>
      </c>
      <c r="AM418" s="180">
        <v>0</v>
      </c>
      <c r="AN418" s="180">
        <v>0</v>
      </c>
      <c r="AO418" s="180">
        <v>0</v>
      </c>
      <c r="AP418" s="180">
        <v>0</v>
      </c>
      <c r="AQ418" s="180">
        <v>0</v>
      </c>
      <c r="AR418" s="180">
        <v>0</v>
      </c>
      <c r="AS418" s="180">
        <v>0</v>
      </c>
      <c r="AT418" s="180">
        <v>0</v>
      </c>
      <c r="AU418" s="180">
        <v>0</v>
      </c>
      <c r="AV418" s="180">
        <v>0</v>
      </c>
      <c r="AW418" s="180">
        <v>0</v>
      </c>
      <c r="AX418" s="180">
        <v>0</v>
      </c>
      <c r="AY418" s="90"/>
      <c r="AZ418" s="180">
        <v>0</v>
      </c>
      <c r="BA418" s="180">
        <v>0</v>
      </c>
      <c r="BB418" s="180">
        <v>0</v>
      </c>
      <c r="BC418" s="180">
        <v>0</v>
      </c>
      <c r="BD418" s="180">
        <v>0</v>
      </c>
      <c r="BE418" s="180">
        <v>0</v>
      </c>
      <c r="BF418" s="180">
        <v>0</v>
      </c>
      <c r="BG418" s="181"/>
      <c r="BH418" s="90"/>
      <c r="BI418" s="180">
        <v>0</v>
      </c>
      <c r="BJ418" s="180">
        <v>0</v>
      </c>
      <c r="BK418" s="180">
        <v>0</v>
      </c>
      <c r="BL418" s="90"/>
      <c r="BN418" s="90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78"/>
    </row>
    <row r="419" spans="2:84" ht="15" customHeight="1" x14ac:dyDescent="0.3">
      <c r="B419" s="90"/>
      <c r="C419" s="212">
        <v>406</v>
      </c>
      <c r="D419" s="212"/>
      <c r="E419" s="212"/>
      <c r="F419" s="245"/>
      <c r="G419" s="212"/>
      <c r="H419" s="212"/>
      <c r="I419" s="212"/>
      <c r="J419" s="249"/>
      <c r="K419" s="249"/>
      <c r="L419" s="251"/>
      <c r="M419" s="245"/>
      <c r="N419" s="217"/>
      <c r="O419" s="212"/>
      <c r="P419" s="247"/>
      <c r="Q419" s="218"/>
      <c r="R419" s="109"/>
      <c r="S419" s="156"/>
      <c r="T419" s="156"/>
      <c r="U419" s="156"/>
      <c r="V419" s="153">
        <f t="shared" si="10"/>
        <v>0</v>
      </c>
      <c r="W419" s="90"/>
      <c r="Y419" s="180">
        <v>0</v>
      </c>
      <c r="Z419" s="180">
        <v>0</v>
      </c>
      <c r="AA419" s="180">
        <v>0</v>
      </c>
      <c r="AB419" s="180">
        <v>0</v>
      </c>
      <c r="AC419" s="180">
        <v>0</v>
      </c>
      <c r="AD419" s="180">
        <v>0</v>
      </c>
      <c r="AE419" s="180">
        <v>0</v>
      </c>
      <c r="AF419" s="180">
        <v>0</v>
      </c>
      <c r="AG419" s="180">
        <v>0</v>
      </c>
      <c r="AH419" s="180">
        <v>0</v>
      </c>
      <c r="AI419" s="180">
        <v>0</v>
      </c>
      <c r="AJ419" s="180">
        <v>0</v>
      </c>
      <c r="AK419" s="180">
        <v>0</v>
      </c>
      <c r="AL419" s="180">
        <v>0</v>
      </c>
      <c r="AM419" s="180">
        <v>0</v>
      </c>
      <c r="AN419" s="180">
        <v>0</v>
      </c>
      <c r="AO419" s="180">
        <v>0</v>
      </c>
      <c r="AP419" s="180">
        <v>0</v>
      </c>
      <c r="AQ419" s="180">
        <v>0</v>
      </c>
      <c r="AR419" s="180">
        <v>0</v>
      </c>
      <c r="AS419" s="180">
        <v>0</v>
      </c>
      <c r="AT419" s="180">
        <v>0</v>
      </c>
      <c r="AU419" s="180">
        <v>0</v>
      </c>
      <c r="AV419" s="180">
        <v>0</v>
      </c>
      <c r="AW419" s="180">
        <v>0</v>
      </c>
      <c r="AX419" s="180">
        <v>0</v>
      </c>
      <c r="AY419" s="90"/>
      <c r="AZ419" s="180">
        <v>0</v>
      </c>
      <c r="BA419" s="180">
        <v>0</v>
      </c>
      <c r="BB419" s="180">
        <v>0</v>
      </c>
      <c r="BC419" s="180">
        <v>0</v>
      </c>
      <c r="BD419" s="180">
        <v>0</v>
      </c>
      <c r="BE419" s="180">
        <v>0</v>
      </c>
      <c r="BF419" s="180">
        <v>0</v>
      </c>
      <c r="BG419" s="181"/>
      <c r="BH419" s="90"/>
      <c r="BI419" s="180">
        <v>0</v>
      </c>
      <c r="BJ419" s="180">
        <v>0</v>
      </c>
      <c r="BK419" s="180">
        <v>0</v>
      </c>
      <c r="BL419" s="90"/>
      <c r="BN419" s="90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78"/>
    </row>
    <row r="420" spans="2:84" ht="15" customHeight="1" x14ac:dyDescent="0.3">
      <c r="B420" s="90"/>
      <c r="C420" s="212">
        <v>407</v>
      </c>
      <c r="D420" s="212"/>
      <c r="E420" s="212"/>
      <c r="F420" s="245"/>
      <c r="G420" s="212"/>
      <c r="H420" s="212"/>
      <c r="I420" s="212"/>
      <c r="J420" s="249"/>
      <c r="K420" s="249"/>
      <c r="L420" s="251"/>
      <c r="M420" s="245"/>
      <c r="N420" s="217"/>
      <c r="O420" s="212"/>
      <c r="P420" s="247"/>
      <c r="Q420" s="218"/>
      <c r="R420" s="109"/>
      <c r="S420" s="156"/>
      <c r="T420" s="156"/>
      <c r="U420" s="156"/>
      <c r="V420" s="153">
        <f t="shared" si="10"/>
        <v>0</v>
      </c>
      <c r="W420" s="90"/>
      <c r="Y420" s="180">
        <v>0</v>
      </c>
      <c r="Z420" s="180">
        <v>0</v>
      </c>
      <c r="AA420" s="180">
        <v>0</v>
      </c>
      <c r="AB420" s="180">
        <v>0</v>
      </c>
      <c r="AC420" s="180">
        <v>0</v>
      </c>
      <c r="AD420" s="180">
        <v>0</v>
      </c>
      <c r="AE420" s="180">
        <v>0</v>
      </c>
      <c r="AF420" s="180">
        <v>0</v>
      </c>
      <c r="AG420" s="180">
        <v>0</v>
      </c>
      <c r="AH420" s="180">
        <v>0</v>
      </c>
      <c r="AI420" s="180">
        <v>0</v>
      </c>
      <c r="AJ420" s="180">
        <v>0</v>
      </c>
      <c r="AK420" s="180">
        <v>0</v>
      </c>
      <c r="AL420" s="180">
        <v>0</v>
      </c>
      <c r="AM420" s="180">
        <v>0</v>
      </c>
      <c r="AN420" s="180">
        <v>0</v>
      </c>
      <c r="AO420" s="180">
        <v>0</v>
      </c>
      <c r="AP420" s="180">
        <v>0</v>
      </c>
      <c r="AQ420" s="180">
        <v>0</v>
      </c>
      <c r="AR420" s="180">
        <v>0</v>
      </c>
      <c r="AS420" s="180">
        <v>0</v>
      </c>
      <c r="AT420" s="180">
        <v>0</v>
      </c>
      <c r="AU420" s="180">
        <v>0</v>
      </c>
      <c r="AV420" s="180">
        <v>0</v>
      </c>
      <c r="AW420" s="180">
        <v>0</v>
      </c>
      <c r="AX420" s="180">
        <v>0</v>
      </c>
      <c r="AY420" s="90"/>
      <c r="AZ420" s="180">
        <v>0</v>
      </c>
      <c r="BA420" s="180">
        <v>0</v>
      </c>
      <c r="BB420" s="180">
        <v>0</v>
      </c>
      <c r="BC420" s="180">
        <v>0</v>
      </c>
      <c r="BD420" s="180">
        <v>0</v>
      </c>
      <c r="BE420" s="180">
        <v>0</v>
      </c>
      <c r="BF420" s="180">
        <v>0</v>
      </c>
      <c r="BG420" s="181"/>
      <c r="BH420" s="90"/>
      <c r="BI420" s="180">
        <v>0</v>
      </c>
      <c r="BJ420" s="180">
        <v>0</v>
      </c>
      <c r="BK420" s="180">
        <v>0</v>
      </c>
      <c r="BL420" s="90"/>
      <c r="BN420" s="90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78"/>
    </row>
    <row r="421" spans="2:84" ht="15" customHeight="1" x14ac:dyDescent="0.3">
      <c r="B421" s="90"/>
      <c r="C421" s="212">
        <v>408</v>
      </c>
      <c r="D421" s="212"/>
      <c r="E421" s="212"/>
      <c r="F421" s="245"/>
      <c r="G421" s="212"/>
      <c r="H421" s="212"/>
      <c r="I421" s="212"/>
      <c r="J421" s="249"/>
      <c r="K421" s="249"/>
      <c r="L421" s="251"/>
      <c r="M421" s="245"/>
      <c r="N421" s="217"/>
      <c r="O421" s="212"/>
      <c r="P421" s="247"/>
      <c r="Q421" s="218"/>
      <c r="R421" s="109"/>
      <c r="S421" s="156"/>
      <c r="T421" s="156"/>
      <c r="U421" s="156"/>
      <c r="V421" s="153">
        <f t="shared" si="10"/>
        <v>0</v>
      </c>
      <c r="W421" s="90"/>
      <c r="Y421" s="180">
        <v>0</v>
      </c>
      <c r="Z421" s="180">
        <v>0</v>
      </c>
      <c r="AA421" s="180">
        <v>0</v>
      </c>
      <c r="AB421" s="180">
        <v>0</v>
      </c>
      <c r="AC421" s="180">
        <v>0</v>
      </c>
      <c r="AD421" s="180">
        <v>0</v>
      </c>
      <c r="AE421" s="180">
        <v>0</v>
      </c>
      <c r="AF421" s="180">
        <v>0</v>
      </c>
      <c r="AG421" s="180">
        <v>0</v>
      </c>
      <c r="AH421" s="180">
        <v>0</v>
      </c>
      <c r="AI421" s="180">
        <v>0</v>
      </c>
      <c r="AJ421" s="180">
        <v>0</v>
      </c>
      <c r="AK421" s="180">
        <v>0</v>
      </c>
      <c r="AL421" s="180">
        <v>0</v>
      </c>
      <c r="AM421" s="180">
        <v>0</v>
      </c>
      <c r="AN421" s="180">
        <v>0</v>
      </c>
      <c r="AO421" s="180">
        <v>0</v>
      </c>
      <c r="AP421" s="180">
        <v>0</v>
      </c>
      <c r="AQ421" s="180">
        <v>0</v>
      </c>
      <c r="AR421" s="180">
        <v>0</v>
      </c>
      <c r="AS421" s="180">
        <v>0</v>
      </c>
      <c r="AT421" s="180">
        <v>0</v>
      </c>
      <c r="AU421" s="180">
        <v>0</v>
      </c>
      <c r="AV421" s="180">
        <v>0</v>
      </c>
      <c r="AW421" s="180">
        <v>0</v>
      </c>
      <c r="AX421" s="180">
        <v>0</v>
      </c>
      <c r="AY421" s="90"/>
      <c r="AZ421" s="180">
        <v>0</v>
      </c>
      <c r="BA421" s="180">
        <v>0</v>
      </c>
      <c r="BB421" s="180">
        <v>0</v>
      </c>
      <c r="BC421" s="180">
        <v>0</v>
      </c>
      <c r="BD421" s="180">
        <v>0</v>
      </c>
      <c r="BE421" s="180">
        <v>0</v>
      </c>
      <c r="BF421" s="180">
        <v>0</v>
      </c>
      <c r="BG421" s="181"/>
      <c r="BH421" s="90"/>
      <c r="BI421" s="180">
        <v>0</v>
      </c>
      <c r="BJ421" s="180">
        <v>0</v>
      </c>
      <c r="BK421" s="180">
        <v>0</v>
      </c>
      <c r="BL421" s="90"/>
      <c r="BN421" s="90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78"/>
    </row>
    <row r="422" spans="2:84" ht="15" customHeight="1" x14ac:dyDescent="0.3">
      <c r="B422" s="90"/>
      <c r="C422" s="212">
        <v>409</v>
      </c>
      <c r="D422" s="212"/>
      <c r="E422" s="212"/>
      <c r="F422" s="245"/>
      <c r="G422" s="212"/>
      <c r="H422" s="212"/>
      <c r="I422" s="212"/>
      <c r="J422" s="249"/>
      <c r="K422" s="249"/>
      <c r="L422" s="251"/>
      <c r="M422" s="245"/>
      <c r="N422" s="217"/>
      <c r="O422" s="212"/>
      <c r="P422" s="218"/>
      <c r="Q422" s="218"/>
      <c r="R422" s="109"/>
      <c r="S422" s="156"/>
      <c r="T422" s="156"/>
      <c r="U422" s="156"/>
      <c r="V422" s="153">
        <f t="shared" si="10"/>
        <v>0</v>
      </c>
      <c r="W422" s="90"/>
      <c r="Y422" s="180">
        <v>0</v>
      </c>
      <c r="Z422" s="180">
        <v>0</v>
      </c>
      <c r="AA422" s="180">
        <v>0</v>
      </c>
      <c r="AB422" s="180">
        <v>0</v>
      </c>
      <c r="AC422" s="180">
        <v>0</v>
      </c>
      <c r="AD422" s="180">
        <v>0</v>
      </c>
      <c r="AE422" s="180">
        <v>0</v>
      </c>
      <c r="AF422" s="180">
        <v>0</v>
      </c>
      <c r="AG422" s="180">
        <v>0</v>
      </c>
      <c r="AH422" s="180">
        <v>0</v>
      </c>
      <c r="AI422" s="180">
        <v>0</v>
      </c>
      <c r="AJ422" s="180">
        <v>0</v>
      </c>
      <c r="AK422" s="180">
        <v>0</v>
      </c>
      <c r="AL422" s="180">
        <v>0</v>
      </c>
      <c r="AM422" s="180">
        <v>0</v>
      </c>
      <c r="AN422" s="180">
        <v>0</v>
      </c>
      <c r="AO422" s="180">
        <v>0</v>
      </c>
      <c r="AP422" s="180">
        <v>0</v>
      </c>
      <c r="AQ422" s="180">
        <v>0</v>
      </c>
      <c r="AR422" s="180">
        <v>0</v>
      </c>
      <c r="AS422" s="180">
        <v>0</v>
      </c>
      <c r="AT422" s="180">
        <v>0</v>
      </c>
      <c r="AU422" s="180">
        <v>0</v>
      </c>
      <c r="AV422" s="180">
        <v>0</v>
      </c>
      <c r="AW422" s="180">
        <v>0</v>
      </c>
      <c r="AX422" s="180">
        <v>0</v>
      </c>
      <c r="AY422" s="90"/>
      <c r="AZ422" s="180">
        <v>0</v>
      </c>
      <c r="BA422" s="180">
        <v>0</v>
      </c>
      <c r="BB422" s="180">
        <v>0</v>
      </c>
      <c r="BC422" s="180">
        <v>0</v>
      </c>
      <c r="BD422" s="180">
        <v>0</v>
      </c>
      <c r="BE422" s="180">
        <v>0</v>
      </c>
      <c r="BF422" s="180">
        <v>0</v>
      </c>
      <c r="BG422" s="181"/>
      <c r="BH422" s="90"/>
      <c r="BI422" s="180">
        <v>0</v>
      </c>
      <c r="BJ422" s="180">
        <v>0</v>
      </c>
      <c r="BK422" s="180">
        <v>0</v>
      </c>
      <c r="BL422" s="90"/>
      <c r="BN422" s="90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78"/>
    </row>
    <row r="423" spans="2:84" ht="15" customHeight="1" x14ac:dyDescent="0.3">
      <c r="B423" s="90"/>
      <c r="C423" s="212">
        <v>410</v>
      </c>
      <c r="D423" s="212"/>
      <c r="E423" s="212"/>
      <c r="F423" s="245"/>
      <c r="G423" s="212"/>
      <c r="H423" s="212"/>
      <c r="I423" s="212"/>
      <c r="J423" s="249"/>
      <c r="K423" s="249"/>
      <c r="L423" s="251"/>
      <c r="M423" s="245"/>
      <c r="N423" s="217"/>
      <c r="O423" s="212"/>
      <c r="P423" s="247"/>
      <c r="Q423" s="218"/>
      <c r="R423" s="109"/>
      <c r="S423" s="156"/>
      <c r="T423" s="156"/>
      <c r="U423" s="156"/>
      <c r="V423" s="153">
        <f t="shared" si="10"/>
        <v>0</v>
      </c>
      <c r="W423" s="90"/>
      <c r="Y423" s="180">
        <v>0</v>
      </c>
      <c r="Z423" s="180">
        <v>0</v>
      </c>
      <c r="AA423" s="180">
        <v>0</v>
      </c>
      <c r="AB423" s="180">
        <v>0</v>
      </c>
      <c r="AC423" s="180">
        <v>0</v>
      </c>
      <c r="AD423" s="180">
        <v>0</v>
      </c>
      <c r="AE423" s="180">
        <v>0</v>
      </c>
      <c r="AF423" s="180">
        <v>0</v>
      </c>
      <c r="AG423" s="180">
        <v>0</v>
      </c>
      <c r="AH423" s="180">
        <v>0</v>
      </c>
      <c r="AI423" s="180">
        <v>0</v>
      </c>
      <c r="AJ423" s="180">
        <v>0</v>
      </c>
      <c r="AK423" s="180">
        <v>0</v>
      </c>
      <c r="AL423" s="180">
        <v>0</v>
      </c>
      <c r="AM423" s="180">
        <v>0</v>
      </c>
      <c r="AN423" s="180">
        <v>0</v>
      </c>
      <c r="AO423" s="180">
        <v>0</v>
      </c>
      <c r="AP423" s="180">
        <v>0</v>
      </c>
      <c r="AQ423" s="180">
        <v>0</v>
      </c>
      <c r="AR423" s="180">
        <v>0</v>
      </c>
      <c r="AS423" s="180">
        <v>0</v>
      </c>
      <c r="AT423" s="180">
        <v>0</v>
      </c>
      <c r="AU423" s="180">
        <v>0</v>
      </c>
      <c r="AV423" s="180">
        <v>0</v>
      </c>
      <c r="AW423" s="180">
        <v>0</v>
      </c>
      <c r="AX423" s="180">
        <v>0</v>
      </c>
      <c r="AY423" s="90"/>
      <c r="AZ423" s="180">
        <v>0</v>
      </c>
      <c r="BA423" s="180">
        <v>0</v>
      </c>
      <c r="BB423" s="180">
        <v>0</v>
      </c>
      <c r="BC423" s="180">
        <v>0</v>
      </c>
      <c r="BD423" s="180">
        <v>0</v>
      </c>
      <c r="BE423" s="180">
        <v>0</v>
      </c>
      <c r="BF423" s="180">
        <v>0</v>
      </c>
      <c r="BG423" s="181"/>
      <c r="BH423" s="90"/>
      <c r="BI423" s="180">
        <v>0</v>
      </c>
      <c r="BJ423" s="180">
        <v>0</v>
      </c>
      <c r="BK423" s="180">
        <v>0</v>
      </c>
      <c r="BL423" s="90"/>
      <c r="BN423" s="90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78"/>
    </row>
    <row r="424" spans="2:84" ht="15" customHeight="1" x14ac:dyDescent="0.3">
      <c r="B424" s="90"/>
      <c r="C424" s="212">
        <v>411</v>
      </c>
      <c r="D424" s="212"/>
      <c r="E424" s="212"/>
      <c r="F424" s="245"/>
      <c r="G424" s="212"/>
      <c r="H424" s="212"/>
      <c r="I424" s="212"/>
      <c r="J424" s="249"/>
      <c r="K424" s="249"/>
      <c r="L424" s="251"/>
      <c r="M424" s="245"/>
      <c r="N424" s="217"/>
      <c r="O424" s="212"/>
      <c r="P424" s="247"/>
      <c r="Q424" s="218"/>
      <c r="R424" s="109"/>
      <c r="S424" s="156"/>
      <c r="T424" s="156"/>
      <c r="U424" s="156"/>
      <c r="V424" s="153">
        <f t="shared" si="10"/>
        <v>0</v>
      </c>
      <c r="W424" s="90"/>
      <c r="Y424" s="180">
        <v>0</v>
      </c>
      <c r="Z424" s="180">
        <v>0</v>
      </c>
      <c r="AA424" s="180">
        <v>0</v>
      </c>
      <c r="AB424" s="180">
        <v>0</v>
      </c>
      <c r="AC424" s="180">
        <v>0</v>
      </c>
      <c r="AD424" s="180">
        <v>0</v>
      </c>
      <c r="AE424" s="180">
        <v>0</v>
      </c>
      <c r="AF424" s="180">
        <v>0</v>
      </c>
      <c r="AG424" s="180">
        <v>0</v>
      </c>
      <c r="AH424" s="180">
        <v>0</v>
      </c>
      <c r="AI424" s="180">
        <v>0</v>
      </c>
      <c r="AJ424" s="180">
        <v>0</v>
      </c>
      <c r="AK424" s="180">
        <v>0</v>
      </c>
      <c r="AL424" s="180">
        <v>0</v>
      </c>
      <c r="AM424" s="180">
        <v>0</v>
      </c>
      <c r="AN424" s="180">
        <v>0</v>
      </c>
      <c r="AO424" s="180">
        <v>0</v>
      </c>
      <c r="AP424" s="180">
        <v>0</v>
      </c>
      <c r="AQ424" s="180">
        <v>0</v>
      </c>
      <c r="AR424" s="180">
        <v>0</v>
      </c>
      <c r="AS424" s="180">
        <v>0</v>
      </c>
      <c r="AT424" s="180">
        <v>0</v>
      </c>
      <c r="AU424" s="180">
        <v>0</v>
      </c>
      <c r="AV424" s="180">
        <v>0</v>
      </c>
      <c r="AW424" s="180">
        <v>0</v>
      </c>
      <c r="AX424" s="180">
        <v>0</v>
      </c>
      <c r="AY424" s="90"/>
      <c r="AZ424" s="180">
        <v>0</v>
      </c>
      <c r="BA424" s="180">
        <v>0</v>
      </c>
      <c r="BB424" s="180">
        <v>0</v>
      </c>
      <c r="BC424" s="180">
        <v>0</v>
      </c>
      <c r="BD424" s="180">
        <v>0</v>
      </c>
      <c r="BE424" s="180">
        <v>0</v>
      </c>
      <c r="BF424" s="180">
        <v>0</v>
      </c>
      <c r="BG424" s="181"/>
      <c r="BH424" s="90"/>
      <c r="BI424" s="180">
        <v>0</v>
      </c>
      <c r="BJ424" s="180">
        <v>0</v>
      </c>
      <c r="BK424" s="180">
        <v>0</v>
      </c>
      <c r="BL424" s="90"/>
      <c r="BN424" s="90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78"/>
    </row>
    <row r="425" spans="2:84" ht="15" customHeight="1" x14ac:dyDescent="0.3">
      <c r="B425" s="90"/>
      <c r="C425" s="212">
        <v>412</v>
      </c>
      <c r="D425" s="212"/>
      <c r="E425" s="212"/>
      <c r="F425" s="245"/>
      <c r="G425" s="212"/>
      <c r="H425" s="212"/>
      <c r="I425" s="212"/>
      <c r="J425" s="249"/>
      <c r="K425" s="249"/>
      <c r="L425" s="251"/>
      <c r="M425" s="245"/>
      <c r="N425" s="217"/>
      <c r="O425" s="212"/>
      <c r="P425" s="247"/>
      <c r="Q425" s="218"/>
      <c r="R425" s="109"/>
      <c r="S425" s="156"/>
      <c r="T425" s="156"/>
      <c r="U425" s="156"/>
      <c r="V425" s="153">
        <f t="shared" si="10"/>
        <v>0</v>
      </c>
      <c r="W425" s="90"/>
      <c r="Y425" s="180">
        <v>0</v>
      </c>
      <c r="Z425" s="180">
        <v>0</v>
      </c>
      <c r="AA425" s="180">
        <v>0</v>
      </c>
      <c r="AB425" s="180">
        <v>0</v>
      </c>
      <c r="AC425" s="180">
        <v>0</v>
      </c>
      <c r="AD425" s="180">
        <v>0</v>
      </c>
      <c r="AE425" s="180">
        <v>0</v>
      </c>
      <c r="AF425" s="180">
        <v>0</v>
      </c>
      <c r="AG425" s="180">
        <v>0</v>
      </c>
      <c r="AH425" s="180">
        <v>0</v>
      </c>
      <c r="AI425" s="180">
        <v>0</v>
      </c>
      <c r="AJ425" s="180">
        <v>0</v>
      </c>
      <c r="AK425" s="180">
        <v>0</v>
      </c>
      <c r="AL425" s="180">
        <v>0</v>
      </c>
      <c r="AM425" s="180">
        <v>0</v>
      </c>
      <c r="AN425" s="180">
        <v>0</v>
      </c>
      <c r="AO425" s="180">
        <v>0</v>
      </c>
      <c r="AP425" s="180">
        <v>0</v>
      </c>
      <c r="AQ425" s="180">
        <v>0</v>
      </c>
      <c r="AR425" s="180">
        <v>0</v>
      </c>
      <c r="AS425" s="180">
        <v>0</v>
      </c>
      <c r="AT425" s="180">
        <v>0</v>
      </c>
      <c r="AU425" s="180">
        <v>0</v>
      </c>
      <c r="AV425" s="180">
        <v>0</v>
      </c>
      <c r="AW425" s="180">
        <v>0</v>
      </c>
      <c r="AX425" s="180">
        <v>0</v>
      </c>
      <c r="AY425" s="90"/>
      <c r="AZ425" s="180">
        <v>0</v>
      </c>
      <c r="BA425" s="180">
        <v>0</v>
      </c>
      <c r="BB425" s="180">
        <v>0</v>
      </c>
      <c r="BC425" s="180">
        <v>0</v>
      </c>
      <c r="BD425" s="180">
        <v>0</v>
      </c>
      <c r="BE425" s="180">
        <v>0</v>
      </c>
      <c r="BF425" s="180">
        <v>0</v>
      </c>
      <c r="BG425" s="181"/>
      <c r="BH425" s="90"/>
      <c r="BI425" s="180">
        <v>0</v>
      </c>
      <c r="BJ425" s="180">
        <v>0</v>
      </c>
      <c r="BK425" s="180">
        <v>0</v>
      </c>
      <c r="BL425" s="90"/>
      <c r="BN425" s="90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78"/>
    </row>
    <row r="426" spans="2:84" ht="15" customHeight="1" x14ac:dyDescent="0.3">
      <c r="B426" s="90"/>
      <c r="C426" s="212">
        <v>413</v>
      </c>
      <c r="D426" s="212"/>
      <c r="E426" s="212"/>
      <c r="F426" s="245"/>
      <c r="G426" s="212"/>
      <c r="H426" s="212"/>
      <c r="I426" s="212"/>
      <c r="J426" s="249"/>
      <c r="K426" s="249"/>
      <c r="L426" s="251"/>
      <c r="M426" s="245"/>
      <c r="N426" s="217"/>
      <c r="O426" s="212"/>
      <c r="P426" s="247"/>
      <c r="Q426" s="218"/>
      <c r="R426" s="109"/>
      <c r="S426" s="156"/>
      <c r="T426" s="156"/>
      <c r="U426" s="156"/>
      <c r="V426" s="153">
        <f t="shared" si="10"/>
        <v>0</v>
      </c>
      <c r="W426" s="90"/>
      <c r="Y426" s="180">
        <v>0</v>
      </c>
      <c r="Z426" s="180">
        <v>0</v>
      </c>
      <c r="AA426" s="180">
        <v>0</v>
      </c>
      <c r="AB426" s="180">
        <v>0</v>
      </c>
      <c r="AC426" s="180">
        <v>0</v>
      </c>
      <c r="AD426" s="180">
        <v>0</v>
      </c>
      <c r="AE426" s="180">
        <v>0</v>
      </c>
      <c r="AF426" s="180">
        <v>0</v>
      </c>
      <c r="AG426" s="180">
        <v>0</v>
      </c>
      <c r="AH426" s="180">
        <v>0</v>
      </c>
      <c r="AI426" s="180">
        <v>0</v>
      </c>
      <c r="AJ426" s="180">
        <v>0</v>
      </c>
      <c r="AK426" s="180">
        <v>0</v>
      </c>
      <c r="AL426" s="180">
        <v>0</v>
      </c>
      <c r="AM426" s="180">
        <v>0</v>
      </c>
      <c r="AN426" s="180">
        <v>0</v>
      </c>
      <c r="AO426" s="180">
        <v>0</v>
      </c>
      <c r="AP426" s="180">
        <v>0</v>
      </c>
      <c r="AQ426" s="180">
        <v>0</v>
      </c>
      <c r="AR426" s="180">
        <v>0</v>
      </c>
      <c r="AS426" s="180">
        <v>0</v>
      </c>
      <c r="AT426" s="180">
        <v>0</v>
      </c>
      <c r="AU426" s="180">
        <v>0</v>
      </c>
      <c r="AV426" s="180">
        <v>0</v>
      </c>
      <c r="AW426" s="180">
        <v>0</v>
      </c>
      <c r="AX426" s="180">
        <v>0</v>
      </c>
      <c r="AY426" s="90"/>
      <c r="AZ426" s="180">
        <v>0</v>
      </c>
      <c r="BA426" s="180">
        <v>0</v>
      </c>
      <c r="BB426" s="180">
        <v>0</v>
      </c>
      <c r="BC426" s="180">
        <v>0</v>
      </c>
      <c r="BD426" s="180">
        <v>0</v>
      </c>
      <c r="BE426" s="180">
        <v>0</v>
      </c>
      <c r="BF426" s="180">
        <v>0</v>
      </c>
      <c r="BG426" s="181"/>
      <c r="BH426" s="90"/>
      <c r="BI426" s="180">
        <v>0</v>
      </c>
      <c r="BJ426" s="180">
        <v>0</v>
      </c>
      <c r="BK426" s="180">
        <v>0</v>
      </c>
      <c r="BL426" s="90"/>
      <c r="BN426" s="90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78"/>
    </row>
    <row r="427" spans="2:84" ht="15" customHeight="1" x14ac:dyDescent="0.3">
      <c r="B427" s="90"/>
      <c r="C427" s="212">
        <v>414</v>
      </c>
      <c r="D427" s="212"/>
      <c r="E427" s="212"/>
      <c r="F427" s="245"/>
      <c r="G427" s="212"/>
      <c r="H427" s="212"/>
      <c r="I427" s="212"/>
      <c r="J427" s="249"/>
      <c r="K427" s="249"/>
      <c r="L427" s="251"/>
      <c r="M427" s="245"/>
      <c r="N427" s="217"/>
      <c r="O427" s="212"/>
      <c r="P427" s="247"/>
      <c r="Q427" s="218"/>
      <c r="R427" s="109"/>
      <c r="S427" s="156"/>
      <c r="T427" s="156"/>
      <c r="U427" s="156"/>
      <c r="V427" s="153">
        <f t="shared" si="10"/>
        <v>0</v>
      </c>
      <c r="W427" s="90"/>
      <c r="Y427" s="180">
        <v>0</v>
      </c>
      <c r="Z427" s="180">
        <v>0</v>
      </c>
      <c r="AA427" s="180">
        <v>0</v>
      </c>
      <c r="AB427" s="180">
        <v>0</v>
      </c>
      <c r="AC427" s="180">
        <v>0</v>
      </c>
      <c r="AD427" s="180">
        <v>0</v>
      </c>
      <c r="AE427" s="180">
        <v>0</v>
      </c>
      <c r="AF427" s="180">
        <v>0</v>
      </c>
      <c r="AG427" s="180">
        <v>0</v>
      </c>
      <c r="AH427" s="180">
        <v>0</v>
      </c>
      <c r="AI427" s="180">
        <v>0</v>
      </c>
      <c r="AJ427" s="180">
        <v>0</v>
      </c>
      <c r="AK427" s="180">
        <v>0</v>
      </c>
      <c r="AL427" s="180">
        <v>0</v>
      </c>
      <c r="AM427" s="180">
        <v>0</v>
      </c>
      <c r="AN427" s="180">
        <v>0</v>
      </c>
      <c r="AO427" s="180">
        <v>0</v>
      </c>
      <c r="AP427" s="180">
        <v>0</v>
      </c>
      <c r="AQ427" s="180">
        <v>0</v>
      </c>
      <c r="AR427" s="180">
        <v>0</v>
      </c>
      <c r="AS427" s="180">
        <v>0</v>
      </c>
      <c r="AT427" s="180">
        <v>0</v>
      </c>
      <c r="AU427" s="180">
        <v>0</v>
      </c>
      <c r="AV427" s="180">
        <v>0</v>
      </c>
      <c r="AW427" s="180">
        <v>0</v>
      </c>
      <c r="AX427" s="180">
        <v>0</v>
      </c>
      <c r="AY427" s="90"/>
      <c r="AZ427" s="180">
        <v>0</v>
      </c>
      <c r="BA427" s="180">
        <v>0</v>
      </c>
      <c r="BB427" s="180">
        <v>0</v>
      </c>
      <c r="BC427" s="180">
        <v>0</v>
      </c>
      <c r="BD427" s="180">
        <v>0</v>
      </c>
      <c r="BE427" s="180">
        <v>0</v>
      </c>
      <c r="BF427" s="180">
        <v>0</v>
      </c>
      <c r="BG427" s="181"/>
      <c r="BH427" s="90"/>
      <c r="BI427" s="180">
        <v>0</v>
      </c>
      <c r="BJ427" s="180">
        <v>0</v>
      </c>
      <c r="BK427" s="180">
        <v>0</v>
      </c>
      <c r="BL427" s="90"/>
      <c r="BN427" s="90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78"/>
    </row>
    <row r="428" spans="2:84" ht="15" customHeight="1" x14ac:dyDescent="0.3">
      <c r="B428" s="90"/>
      <c r="C428" s="212">
        <v>415</v>
      </c>
      <c r="D428" s="212"/>
      <c r="E428" s="212"/>
      <c r="F428" s="245"/>
      <c r="G428" s="212"/>
      <c r="H428" s="212"/>
      <c r="I428" s="212"/>
      <c r="J428" s="249"/>
      <c r="K428" s="249"/>
      <c r="L428" s="251"/>
      <c r="M428" s="245"/>
      <c r="N428" s="217"/>
      <c r="O428" s="212"/>
      <c r="P428" s="247"/>
      <c r="Q428" s="218"/>
      <c r="R428" s="109"/>
      <c r="S428" s="156"/>
      <c r="T428" s="156"/>
      <c r="U428" s="156"/>
      <c r="V428" s="153">
        <f t="shared" si="10"/>
        <v>0</v>
      </c>
      <c r="W428" s="90"/>
      <c r="Y428" s="180">
        <v>0</v>
      </c>
      <c r="Z428" s="180">
        <v>0</v>
      </c>
      <c r="AA428" s="180">
        <v>0</v>
      </c>
      <c r="AB428" s="180">
        <v>0</v>
      </c>
      <c r="AC428" s="180">
        <v>0</v>
      </c>
      <c r="AD428" s="180">
        <v>0</v>
      </c>
      <c r="AE428" s="180">
        <v>0</v>
      </c>
      <c r="AF428" s="180">
        <v>0</v>
      </c>
      <c r="AG428" s="180">
        <v>0</v>
      </c>
      <c r="AH428" s="180">
        <v>0</v>
      </c>
      <c r="AI428" s="180">
        <v>0</v>
      </c>
      <c r="AJ428" s="180">
        <v>0</v>
      </c>
      <c r="AK428" s="180">
        <v>0</v>
      </c>
      <c r="AL428" s="180">
        <v>0</v>
      </c>
      <c r="AM428" s="180">
        <v>0</v>
      </c>
      <c r="AN428" s="180">
        <v>0</v>
      </c>
      <c r="AO428" s="180">
        <v>0</v>
      </c>
      <c r="AP428" s="180">
        <v>0</v>
      </c>
      <c r="AQ428" s="180">
        <v>0</v>
      </c>
      <c r="AR428" s="180">
        <v>0</v>
      </c>
      <c r="AS428" s="180">
        <v>0</v>
      </c>
      <c r="AT428" s="180">
        <v>0</v>
      </c>
      <c r="AU428" s="180">
        <v>0</v>
      </c>
      <c r="AV428" s="180">
        <v>0</v>
      </c>
      <c r="AW428" s="180">
        <v>0</v>
      </c>
      <c r="AX428" s="180">
        <v>0</v>
      </c>
      <c r="AY428" s="90"/>
      <c r="AZ428" s="180">
        <v>0</v>
      </c>
      <c r="BA428" s="180">
        <v>0</v>
      </c>
      <c r="BB428" s="180">
        <v>0</v>
      </c>
      <c r="BC428" s="180">
        <v>0</v>
      </c>
      <c r="BD428" s="180">
        <v>0</v>
      </c>
      <c r="BE428" s="180">
        <v>0</v>
      </c>
      <c r="BF428" s="180">
        <v>0</v>
      </c>
      <c r="BG428" s="181"/>
      <c r="BH428" s="90"/>
      <c r="BI428" s="180">
        <v>0</v>
      </c>
      <c r="BJ428" s="180">
        <v>0</v>
      </c>
      <c r="BK428" s="180">
        <v>0</v>
      </c>
      <c r="BL428" s="90"/>
      <c r="BN428" s="90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78"/>
    </row>
    <row r="429" spans="2:84" ht="15" customHeight="1" x14ac:dyDescent="0.3">
      <c r="B429" s="90"/>
      <c r="C429" s="212">
        <v>416</v>
      </c>
      <c r="D429" s="212"/>
      <c r="E429" s="212"/>
      <c r="F429" s="245"/>
      <c r="G429" s="212"/>
      <c r="H429" s="212"/>
      <c r="I429" s="212"/>
      <c r="J429" s="249"/>
      <c r="K429" s="249"/>
      <c r="L429" s="251"/>
      <c r="M429" s="245"/>
      <c r="N429" s="217"/>
      <c r="O429" s="212"/>
      <c r="P429" s="247"/>
      <c r="Q429" s="218"/>
      <c r="R429" s="109"/>
      <c r="S429" s="156"/>
      <c r="T429" s="156"/>
      <c r="U429" s="156"/>
      <c r="V429" s="153">
        <f t="shared" si="10"/>
        <v>0</v>
      </c>
      <c r="W429" s="90"/>
      <c r="Y429" s="180">
        <v>0</v>
      </c>
      <c r="Z429" s="180">
        <v>0</v>
      </c>
      <c r="AA429" s="180">
        <v>0</v>
      </c>
      <c r="AB429" s="180">
        <v>0</v>
      </c>
      <c r="AC429" s="180">
        <v>0</v>
      </c>
      <c r="AD429" s="180">
        <v>0</v>
      </c>
      <c r="AE429" s="180">
        <v>0</v>
      </c>
      <c r="AF429" s="180">
        <v>0</v>
      </c>
      <c r="AG429" s="180">
        <v>0</v>
      </c>
      <c r="AH429" s="180">
        <v>0</v>
      </c>
      <c r="AI429" s="180">
        <v>0</v>
      </c>
      <c r="AJ429" s="180">
        <v>0</v>
      </c>
      <c r="AK429" s="180">
        <v>0</v>
      </c>
      <c r="AL429" s="180">
        <v>0</v>
      </c>
      <c r="AM429" s="180">
        <v>0</v>
      </c>
      <c r="AN429" s="180">
        <v>0</v>
      </c>
      <c r="AO429" s="180">
        <v>0</v>
      </c>
      <c r="AP429" s="180">
        <v>0</v>
      </c>
      <c r="AQ429" s="180">
        <v>0</v>
      </c>
      <c r="AR429" s="180">
        <v>0</v>
      </c>
      <c r="AS429" s="180">
        <v>0</v>
      </c>
      <c r="AT429" s="180">
        <v>0</v>
      </c>
      <c r="AU429" s="180">
        <v>0</v>
      </c>
      <c r="AV429" s="180">
        <v>0</v>
      </c>
      <c r="AW429" s="180">
        <v>0</v>
      </c>
      <c r="AX429" s="180">
        <v>0</v>
      </c>
      <c r="AY429" s="90"/>
      <c r="AZ429" s="180">
        <v>0</v>
      </c>
      <c r="BA429" s="180">
        <v>0</v>
      </c>
      <c r="BB429" s="180">
        <v>0</v>
      </c>
      <c r="BC429" s="180">
        <v>0</v>
      </c>
      <c r="BD429" s="180">
        <v>0</v>
      </c>
      <c r="BE429" s="180">
        <v>0</v>
      </c>
      <c r="BF429" s="180">
        <v>0</v>
      </c>
      <c r="BG429" s="181"/>
      <c r="BH429" s="90"/>
      <c r="BI429" s="180">
        <v>0</v>
      </c>
      <c r="BJ429" s="180">
        <v>0</v>
      </c>
      <c r="BK429" s="180">
        <v>0</v>
      </c>
      <c r="BL429" s="90"/>
      <c r="BN429" s="90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78"/>
    </row>
    <row r="430" spans="2:84" ht="15" customHeight="1" x14ac:dyDescent="0.3">
      <c r="B430" s="90"/>
      <c r="C430" s="212">
        <v>417</v>
      </c>
      <c r="D430" s="212"/>
      <c r="E430" s="212"/>
      <c r="F430" s="245"/>
      <c r="G430" s="212"/>
      <c r="H430" s="212"/>
      <c r="I430" s="212"/>
      <c r="J430" s="249"/>
      <c r="K430" s="249"/>
      <c r="L430" s="251"/>
      <c r="M430" s="245"/>
      <c r="N430" s="217"/>
      <c r="O430" s="212"/>
      <c r="P430" s="247"/>
      <c r="Q430" s="218"/>
      <c r="R430" s="109"/>
      <c r="S430" s="156"/>
      <c r="T430" s="156"/>
      <c r="U430" s="156"/>
      <c r="V430" s="153">
        <f t="shared" si="10"/>
        <v>0</v>
      </c>
      <c r="W430" s="90"/>
      <c r="Y430" s="180">
        <v>0</v>
      </c>
      <c r="Z430" s="180">
        <v>0</v>
      </c>
      <c r="AA430" s="180">
        <v>0</v>
      </c>
      <c r="AB430" s="180">
        <v>0</v>
      </c>
      <c r="AC430" s="180">
        <v>0</v>
      </c>
      <c r="AD430" s="180">
        <v>0</v>
      </c>
      <c r="AE430" s="180">
        <v>0</v>
      </c>
      <c r="AF430" s="180">
        <v>0</v>
      </c>
      <c r="AG430" s="180">
        <v>0</v>
      </c>
      <c r="AH430" s="180">
        <v>0</v>
      </c>
      <c r="AI430" s="180">
        <v>0</v>
      </c>
      <c r="AJ430" s="180">
        <v>0</v>
      </c>
      <c r="AK430" s="180">
        <v>0</v>
      </c>
      <c r="AL430" s="180">
        <v>0</v>
      </c>
      <c r="AM430" s="180">
        <v>0</v>
      </c>
      <c r="AN430" s="180">
        <v>0</v>
      </c>
      <c r="AO430" s="180">
        <v>0</v>
      </c>
      <c r="AP430" s="180">
        <v>0</v>
      </c>
      <c r="AQ430" s="180">
        <v>0</v>
      </c>
      <c r="AR430" s="180">
        <v>0</v>
      </c>
      <c r="AS430" s="180">
        <v>0</v>
      </c>
      <c r="AT430" s="180">
        <v>0</v>
      </c>
      <c r="AU430" s="180">
        <v>0</v>
      </c>
      <c r="AV430" s="180">
        <v>0</v>
      </c>
      <c r="AW430" s="180">
        <v>0</v>
      </c>
      <c r="AX430" s="180">
        <v>0</v>
      </c>
      <c r="AY430" s="90"/>
      <c r="AZ430" s="180">
        <v>0</v>
      </c>
      <c r="BA430" s="180">
        <v>0</v>
      </c>
      <c r="BB430" s="180">
        <v>0</v>
      </c>
      <c r="BC430" s="180">
        <v>0</v>
      </c>
      <c r="BD430" s="180">
        <v>0</v>
      </c>
      <c r="BE430" s="180">
        <v>0</v>
      </c>
      <c r="BF430" s="180">
        <v>0</v>
      </c>
      <c r="BG430" s="181"/>
      <c r="BH430" s="90"/>
      <c r="BI430" s="180">
        <v>0</v>
      </c>
      <c r="BJ430" s="180">
        <v>0</v>
      </c>
      <c r="BK430" s="180">
        <v>0</v>
      </c>
      <c r="BL430" s="90"/>
      <c r="BN430" s="90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78"/>
    </row>
    <row r="431" spans="2:84" ht="15" customHeight="1" x14ac:dyDescent="0.3">
      <c r="B431" s="90"/>
      <c r="C431" s="212">
        <v>418</v>
      </c>
      <c r="D431" s="212"/>
      <c r="E431" s="212"/>
      <c r="F431" s="245"/>
      <c r="G431" s="212"/>
      <c r="H431" s="212"/>
      <c r="I431" s="212"/>
      <c r="J431" s="249"/>
      <c r="K431" s="249"/>
      <c r="L431" s="251"/>
      <c r="M431" s="245"/>
      <c r="N431" s="217"/>
      <c r="O431" s="212"/>
      <c r="P431" s="247"/>
      <c r="Q431" s="218"/>
      <c r="R431" s="109"/>
      <c r="S431" s="156"/>
      <c r="T431" s="156"/>
      <c r="U431" s="156"/>
      <c r="V431" s="153">
        <f t="shared" si="10"/>
        <v>0</v>
      </c>
      <c r="W431" s="90"/>
      <c r="Y431" s="180">
        <v>0</v>
      </c>
      <c r="Z431" s="180">
        <v>0</v>
      </c>
      <c r="AA431" s="180">
        <v>0</v>
      </c>
      <c r="AB431" s="180">
        <v>0</v>
      </c>
      <c r="AC431" s="180">
        <v>0</v>
      </c>
      <c r="AD431" s="180">
        <v>0</v>
      </c>
      <c r="AE431" s="180">
        <v>0</v>
      </c>
      <c r="AF431" s="180">
        <v>0</v>
      </c>
      <c r="AG431" s="180">
        <v>0</v>
      </c>
      <c r="AH431" s="180">
        <v>0</v>
      </c>
      <c r="AI431" s="180">
        <v>0</v>
      </c>
      <c r="AJ431" s="180">
        <v>0</v>
      </c>
      <c r="AK431" s="180">
        <v>0</v>
      </c>
      <c r="AL431" s="180">
        <v>0</v>
      </c>
      <c r="AM431" s="180">
        <v>0</v>
      </c>
      <c r="AN431" s="180">
        <v>0</v>
      </c>
      <c r="AO431" s="180">
        <v>0</v>
      </c>
      <c r="AP431" s="180">
        <v>0</v>
      </c>
      <c r="AQ431" s="180">
        <v>0</v>
      </c>
      <c r="AR431" s="180">
        <v>0</v>
      </c>
      <c r="AS431" s="180">
        <v>0</v>
      </c>
      <c r="AT431" s="180">
        <v>0</v>
      </c>
      <c r="AU431" s="180">
        <v>0</v>
      </c>
      <c r="AV431" s="180">
        <v>0</v>
      </c>
      <c r="AW431" s="180">
        <v>0</v>
      </c>
      <c r="AX431" s="180">
        <v>0</v>
      </c>
      <c r="AY431" s="90"/>
      <c r="AZ431" s="180">
        <v>0</v>
      </c>
      <c r="BA431" s="180">
        <v>0</v>
      </c>
      <c r="BB431" s="180">
        <v>0</v>
      </c>
      <c r="BC431" s="180">
        <v>0</v>
      </c>
      <c r="BD431" s="180">
        <v>0</v>
      </c>
      <c r="BE431" s="180">
        <v>0</v>
      </c>
      <c r="BF431" s="180">
        <v>0</v>
      </c>
      <c r="BG431" s="181"/>
      <c r="BH431" s="90"/>
      <c r="BI431" s="180">
        <v>0</v>
      </c>
      <c r="BJ431" s="180">
        <v>0</v>
      </c>
      <c r="BK431" s="180">
        <v>0</v>
      </c>
      <c r="BL431" s="90"/>
      <c r="BN431" s="90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78"/>
    </row>
    <row r="432" spans="2:84" ht="15" customHeight="1" x14ac:dyDescent="0.3">
      <c r="B432" s="90"/>
      <c r="C432" s="212">
        <v>419</v>
      </c>
      <c r="D432" s="212"/>
      <c r="E432" s="212"/>
      <c r="F432" s="245"/>
      <c r="G432" s="212"/>
      <c r="H432" s="212"/>
      <c r="I432" s="212"/>
      <c r="J432" s="249"/>
      <c r="K432" s="249"/>
      <c r="L432" s="251"/>
      <c r="M432" s="245"/>
      <c r="N432" s="217"/>
      <c r="O432" s="212"/>
      <c r="P432" s="218"/>
      <c r="Q432" s="218"/>
      <c r="R432" s="109"/>
      <c r="S432" s="156"/>
      <c r="T432" s="156"/>
      <c r="U432" s="156"/>
      <c r="V432" s="153">
        <f t="shared" si="10"/>
        <v>0</v>
      </c>
      <c r="W432" s="90"/>
      <c r="Y432" s="180">
        <v>0</v>
      </c>
      <c r="Z432" s="180">
        <v>0</v>
      </c>
      <c r="AA432" s="180">
        <v>0</v>
      </c>
      <c r="AB432" s="180">
        <v>0</v>
      </c>
      <c r="AC432" s="180">
        <v>0</v>
      </c>
      <c r="AD432" s="180">
        <v>0</v>
      </c>
      <c r="AE432" s="180">
        <v>0</v>
      </c>
      <c r="AF432" s="180">
        <v>0</v>
      </c>
      <c r="AG432" s="180">
        <v>0</v>
      </c>
      <c r="AH432" s="180">
        <v>0</v>
      </c>
      <c r="AI432" s="180">
        <v>0</v>
      </c>
      <c r="AJ432" s="180">
        <v>0</v>
      </c>
      <c r="AK432" s="180">
        <v>0</v>
      </c>
      <c r="AL432" s="180">
        <v>0</v>
      </c>
      <c r="AM432" s="180">
        <v>0</v>
      </c>
      <c r="AN432" s="180">
        <v>0</v>
      </c>
      <c r="AO432" s="180">
        <v>0</v>
      </c>
      <c r="AP432" s="180">
        <v>0</v>
      </c>
      <c r="AQ432" s="180">
        <v>0</v>
      </c>
      <c r="AR432" s="180">
        <v>0</v>
      </c>
      <c r="AS432" s="180">
        <v>0</v>
      </c>
      <c r="AT432" s="180">
        <v>0</v>
      </c>
      <c r="AU432" s="180">
        <v>0</v>
      </c>
      <c r="AV432" s="180">
        <v>0</v>
      </c>
      <c r="AW432" s="180">
        <v>0</v>
      </c>
      <c r="AX432" s="180">
        <v>0</v>
      </c>
      <c r="AY432" s="90"/>
      <c r="AZ432" s="180">
        <v>0</v>
      </c>
      <c r="BA432" s="180">
        <v>0</v>
      </c>
      <c r="BB432" s="180">
        <v>0</v>
      </c>
      <c r="BC432" s="180">
        <v>0</v>
      </c>
      <c r="BD432" s="180">
        <v>0</v>
      </c>
      <c r="BE432" s="180">
        <v>0</v>
      </c>
      <c r="BF432" s="180">
        <v>0</v>
      </c>
      <c r="BG432" s="181"/>
      <c r="BH432" s="90"/>
      <c r="BI432" s="180">
        <v>0</v>
      </c>
      <c r="BJ432" s="180">
        <v>0</v>
      </c>
      <c r="BK432" s="180">
        <v>0</v>
      </c>
      <c r="BL432" s="90"/>
      <c r="BN432" s="90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78"/>
    </row>
    <row r="433" spans="2:84" ht="15" customHeight="1" x14ac:dyDescent="0.3">
      <c r="B433" s="90"/>
      <c r="C433" s="212">
        <v>420</v>
      </c>
      <c r="D433" s="212"/>
      <c r="E433" s="212"/>
      <c r="F433" s="245"/>
      <c r="G433" s="212"/>
      <c r="H433" s="212"/>
      <c r="I433" s="212"/>
      <c r="J433" s="249"/>
      <c r="K433" s="249"/>
      <c r="L433" s="251"/>
      <c r="M433" s="245"/>
      <c r="N433" s="217"/>
      <c r="O433" s="212"/>
      <c r="P433" s="247"/>
      <c r="Q433" s="218"/>
      <c r="R433" s="109"/>
      <c r="S433" s="156"/>
      <c r="T433" s="156"/>
      <c r="U433" s="156"/>
      <c r="V433" s="153">
        <f t="shared" si="10"/>
        <v>0</v>
      </c>
      <c r="W433" s="90"/>
      <c r="Y433" s="180">
        <v>0</v>
      </c>
      <c r="Z433" s="180">
        <v>0</v>
      </c>
      <c r="AA433" s="180">
        <v>0</v>
      </c>
      <c r="AB433" s="180">
        <v>0</v>
      </c>
      <c r="AC433" s="180">
        <v>0</v>
      </c>
      <c r="AD433" s="180">
        <v>0</v>
      </c>
      <c r="AE433" s="180">
        <v>0</v>
      </c>
      <c r="AF433" s="180">
        <v>0</v>
      </c>
      <c r="AG433" s="180">
        <v>0</v>
      </c>
      <c r="AH433" s="180">
        <v>0</v>
      </c>
      <c r="AI433" s="180">
        <v>0</v>
      </c>
      <c r="AJ433" s="180">
        <v>0</v>
      </c>
      <c r="AK433" s="180">
        <v>0</v>
      </c>
      <c r="AL433" s="180">
        <v>0</v>
      </c>
      <c r="AM433" s="180">
        <v>0</v>
      </c>
      <c r="AN433" s="180">
        <v>0</v>
      </c>
      <c r="AO433" s="180">
        <v>0</v>
      </c>
      <c r="AP433" s="180">
        <v>0</v>
      </c>
      <c r="AQ433" s="180">
        <v>0</v>
      </c>
      <c r="AR433" s="180">
        <v>0</v>
      </c>
      <c r="AS433" s="180">
        <v>0</v>
      </c>
      <c r="AT433" s="180">
        <v>0</v>
      </c>
      <c r="AU433" s="180">
        <v>0</v>
      </c>
      <c r="AV433" s="180">
        <v>0</v>
      </c>
      <c r="AW433" s="180">
        <v>0</v>
      </c>
      <c r="AX433" s="180">
        <v>0</v>
      </c>
      <c r="AY433" s="90"/>
      <c r="AZ433" s="180">
        <v>0</v>
      </c>
      <c r="BA433" s="180">
        <v>0</v>
      </c>
      <c r="BB433" s="180">
        <v>0</v>
      </c>
      <c r="BC433" s="180">
        <v>0</v>
      </c>
      <c r="BD433" s="180">
        <v>0</v>
      </c>
      <c r="BE433" s="180">
        <v>0</v>
      </c>
      <c r="BF433" s="180">
        <v>0</v>
      </c>
      <c r="BG433" s="181"/>
      <c r="BH433" s="90"/>
      <c r="BI433" s="180">
        <v>0</v>
      </c>
      <c r="BJ433" s="180">
        <v>0</v>
      </c>
      <c r="BK433" s="180">
        <v>0</v>
      </c>
      <c r="BL433" s="90"/>
      <c r="BN433" s="90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78"/>
    </row>
    <row r="434" spans="2:84" ht="15" customHeight="1" x14ac:dyDescent="0.3">
      <c r="B434" s="90"/>
      <c r="C434" s="212">
        <v>421</v>
      </c>
      <c r="D434" s="212"/>
      <c r="E434" s="212"/>
      <c r="F434" s="245"/>
      <c r="G434" s="212"/>
      <c r="H434" s="212"/>
      <c r="I434" s="212"/>
      <c r="J434" s="249"/>
      <c r="K434" s="249"/>
      <c r="L434" s="251"/>
      <c r="M434" s="245"/>
      <c r="N434" s="217"/>
      <c r="O434" s="212"/>
      <c r="P434" s="247"/>
      <c r="Q434" s="218"/>
      <c r="R434" s="109"/>
      <c r="S434" s="156"/>
      <c r="T434" s="156"/>
      <c r="U434" s="156"/>
      <c r="V434" s="153">
        <f t="shared" si="10"/>
        <v>0</v>
      </c>
      <c r="W434" s="90"/>
      <c r="Y434" s="180">
        <v>0</v>
      </c>
      <c r="Z434" s="180">
        <v>0</v>
      </c>
      <c r="AA434" s="180">
        <v>0</v>
      </c>
      <c r="AB434" s="180">
        <v>0</v>
      </c>
      <c r="AC434" s="180">
        <v>0</v>
      </c>
      <c r="AD434" s="180">
        <v>0</v>
      </c>
      <c r="AE434" s="180">
        <v>0</v>
      </c>
      <c r="AF434" s="180">
        <v>0</v>
      </c>
      <c r="AG434" s="180">
        <v>0</v>
      </c>
      <c r="AH434" s="180">
        <v>0</v>
      </c>
      <c r="AI434" s="180">
        <v>0</v>
      </c>
      <c r="AJ434" s="180">
        <v>0</v>
      </c>
      <c r="AK434" s="180">
        <v>0</v>
      </c>
      <c r="AL434" s="180">
        <v>0</v>
      </c>
      <c r="AM434" s="180">
        <v>0</v>
      </c>
      <c r="AN434" s="180">
        <v>0</v>
      </c>
      <c r="AO434" s="180">
        <v>0</v>
      </c>
      <c r="AP434" s="180">
        <v>0</v>
      </c>
      <c r="AQ434" s="180">
        <v>0</v>
      </c>
      <c r="AR434" s="180">
        <v>0</v>
      </c>
      <c r="AS434" s="180">
        <v>0</v>
      </c>
      <c r="AT434" s="180">
        <v>0</v>
      </c>
      <c r="AU434" s="180">
        <v>0</v>
      </c>
      <c r="AV434" s="180">
        <v>0</v>
      </c>
      <c r="AW434" s="180">
        <v>0</v>
      </c>
      <c r="AX434" s="180">
        <v>0</v>
      </c>
      <c r="AY434" s="90"/>
      <c r="AZ434" s="180">
        <v>0</v>
      </c>
      <c r="BA434" s="180">
        <v>0</v>
      </c>
      <c r="BB434" s="180">
        <v>0</v>
      </c>
      <c r="BC434" s="180">
        <v>0</v>
      </c>
      <c r="BD434" s="180">
        <v>0</v>
      </c>
      <c r="BE434" s="180">
        <v>0</v>
      </c>
      <c r="BF434" s="180">
        <v>0</v>
      </c>
      <c r="BG434" s="181"/>
      <c r="BH434" s="90"/>
      <c r="BI434" s="180">
        <v>0</v>
      </c>
      <c r="BJ434" s="180">
        <v>0</v>
      </c>
      <c r="BK434" s="180">
        <v>0</v>
      </c>
      <c r="BL434" s="90"/>
      <c r="BN434" s="90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78"/>
    </row>
    <row r="435" spans="2:84" ht="15" customHeight="1" x14ac:dyDescent="0.3">
      <c r="B435" s="90"/>
      <c r="C435" s="212">
        <v>422</v>
      </c>
      <c r="D435" s="212"/>
      <c r="E435" s="212"/>
      <c r="F435" s="245"/>
      <c r="G435" s="212"/>
      <c r="H435" s="212"/>
      <c r="I435" s="212"/>
      <c r="J435" s="249"/>
      <c r="K435" s="249"/>
      <c r="L435" s="251"/>
      <c r="M435" s="245"/>
      <c r="N435" s="217"/>
      <c r="O435" s="212"/>
      <c r="P435" s="247"/>
      <c r="Q435" s="218"/>
      <c r="R435" s="109"/>
      <c r="S435" s="156"/>
      <c r="T435" s="156"/>
      <c r="U435" s="156"/>
      <c r="V435" s="153">
        <f t="shared" si="10"/>
        <v>0</v>
      </c>
      <c r="W435" s="90"/>
      <c r="Y435" s="180">
        <v>0</v>
      </c>
      <c r="Z435" s="180">
        <v>0</v>
      </c>
      <c r="AA435" s="180">
        <v>0</v>
      </c>
      <c r="AB435" s="180">
        <v>0</v>
      </c>
      <c r="AC435" s="180">
        <v>0</v>
      </c>
      <c r="AD435" s="180">
        <v>0</v>
      </c>
      <c r="AE435" s="180">
        <v>0</v>
      </c>
      <c r="AF435" s="180">
        <v>0</v>
      </c>
      <c r="AG435" s="180">
        <v>0</v>
      </c>
      <c r="AH435" s="180">
        <v>0</v>
      </c>
      <c r="AI435" s="180">
        <v>0</v>
      </c>
      <c r="AJ435" s="180">
        <v>0</v>
      </c>
      <c r="AK435" s="180">
        <v>0</v>
      </c>
      <c r="AL435" s="180">
        <v>0</v>
      </c>
      <c r="AM435" s="180">
        <v>0</v>
      </c>
      <c r="AN435" s="180">
        <v>0</v>
      </c>
      <c r="AO435" s="180">
        <v>0</v>
      </c>
      <c r="AP435" s="180">
        <v>0</v>
      </c>
      <c r="AQ435" s="180">
        <v>0</v>
      </c>
      <c r="AR435" s="180">
        <v>0</v>
      </c>
      <c r="AS435" s="180">
        <v>0</v>
      </c>
      <c r="AT435" s="180">
        <v>0</v>
      </c>
      <c r="AU435" s="180">
        <v>0</v>
      </c>
      <c r="AV435" s="180">
        <v>0</v>
      </c>
      <c r="AW435" s="180">
        <v>0</v>
      </c>
      <c r="AX435" s="180">
        <v>0</v>
      </c>
      <c r="AY435" s="90"/>
      <c r="AZ435" s="180">
        <v>0</v>
      </c>
      <c r="BA435" s="180">
        <v>0</v>
      </c>
      <c r="BB435" s="180">
        <v>0</v>
      </c>
      <c r="BC435" s="180">
        <v>0</v>
      </c>
      <c r="BD435" s="180">
        <v>0</v>
      </c>
      <c r="BE435" s="180">
        <v>0</v>
      </c>
      <c r="BF435" s="180">
        <v>0</v>
      </c>
      <c r="BG435" s="181"/>
      <c r="BH435" s="90"/>
      <c r="BI435" s="180">
        <v>0</v>
      </c>
      <c r="BJ435" s="180">
        <v>0</v>
      </c>
      <c r="BK435" s="180">
        <v>0</v>
      </c>
      <c r="BL435" s="90"/>
      <c r="BN435" s="90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78"/>
    </row>
    <row r="436" spans="2:84" ht="15" customHeight="1" x14ac:dyDescent="0.3">
      <c r="B436" s="90"/>
      <c r="C436" s="212">
        <v>423</v>
      </c>
      <c r="D436" s="212"/>
      <c r="E436" s="212"/>
      <c r="F436" s="245"/>
      <c r="G436" s="212"/>
      <c r="H436" s="212"/>
      <c r="I436" s="212"/>
      <c r="J436" s="249"/>
      <c r="K436" s="249"/>
      <c r="L436" s="251"/>
      <c r="M436" s="245"/>
      <c r="N436" s="217"/>
      <c r="O436" s="212"/>
      <c r="P436" s="247"/>
      <c r="Q436" s="218"/>
      <c r="R436" s="109"/>
      <c r="S436" s="156"/>
      <c r="T436" s="156"/>
      <c r="U436" s="156"/>
      <c r="V436" s="153">
        <f t="shared" si="10"/>
        <v>0</v>
      </c>
      <c r="W436" s="90"/>
      <c r="Y436" s="180">
        <v>0</v>
      </c>
      <c r="Z436" s="180">
        <v>0</v>
      </c>
      <c r="AA436" s="180">
        <v>0</v>
      </c>
      <c r="AB436" s="180">
        <v>0</v>
      </c>
      <c r="AC436" s="180">
        <v>0</v>
      </c>
      <c r="AD436" s="180">
        <v>0</v>
      </c>
      <c r="AE436" s="180">
        <v>0</v>
      </c>
      <c r="AF436" s="180">
        <v>0</v>
      </c>
      <c r="AG436" s="180">
        <v>0</v>
      </c>
      <c r="AH436" s="180">
        <v>0</v>
      </c>
      <c r="AI436" s="180">
        <v>0</v>
      </c>
      <c r="AJ436" s="180">
        <v>0</v>
      </c>
      <c r="AK436" s="180">
        <v>0</v>
      </c>
      <c r="AL436" s="180">
        <v>0</v>
      </c>
      <c r="AM436" s="180">
        <v>0</v>
      </c>
      <c r="AN436" s="180">
        <v>0</v>
      </c>
      <c r="AO436" s="180">
        <v>0</v>
      </c>
      <c r="AP436" s="180">
        <v>0</v>
      </c>
      <c r="AQ436" s="180">
        <v>0</v>
      </c>
      <c r="AR436" s="180">
        <v>0</v>
      </c>
      <c r="AS436" s="180">
        <v>0</v>
      </c>
      <c r="AT436" s="180">
        <v>0</v>
      </c>
      <c r="AU436" s="180">
        <v>0</v>
      </c>
      <c r="AV436" s="180">
        <v>0</v>
      </c>
      <c r="AW436" s="180">
        <v>0</v>
      </c>
      <c r="AX436" s="180">
        <v>0</v>
      </c>
      <c r="AY436" s="90"/>
      <c r="AZ436" s="180">
        <v>0</v>
      </c>
      <c r="BA436" s="180">
        <v>0</v>
      </c>
      <c r="BB436" s="180">
        <v>0</v>
      </c>
      <c r="BC436" s="180">
        <v>0</v>
      </c>
      <c r="BD436" s="180">
        <v>0</v>
      </c>
      <c r="BE436" s="180">
        <v>0</v>
      </c>
      <c r="BF436" s="180">
        <v>0</v>
      </c>
      <c r="BG436" s="181"/>
      <c r="BH436" s="90"/>
      <c r="BI436" s="180">
        <v>0</v>
      </c>
      <c r="BJ436" s="180">
        <v>0</v>
      </c>
      <c r="BK436" s="180">
        <v>0</v>
      </c>
      <c r="BL436" s="90"/>
      <c r="BN436" s="90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78"/>
    </row>
    <row r="437" spans="2:84" ht="15" customHeight="1" x14ac:dyDescent="0.3">
      <c r="B437" s="90"/>
      <c r="C437" s="212">
        <v>424</v>
      </c>
      <c r="D437" s="212"/>
      <c r="E437" s="212"/>
      <c r="F437" s="245"/>
      <c r="G437" s="212"/>
      <c r="H437" s="212"/>
      <c r="I437" s="212"/>
      <c r="J437" s="249"/>
      <c r="K437" s="249"/>
      <c r="L437" s="251"/>
      <c r="M437" s="245"/>
      <c r="N437" s="217"/>
      <c r="O437" s="212"/>
      <c r="P437" s="247"/>
      <c r="Q437" s="218"/>
      <c r="R437" s="109"/>
      <c r="S437" s="156"/>
      <c r="T437" s="156"/>
      <c r="U437" s="156"/>
      <c r="V437" s="153">
        <f t="shared" si="10"/>
        <v>0</v>
      </c>
      <c r="W437" s="90"/>
      <c r="Y437" s="180">
        <v>0</v>
      </c>
      <c r="Z437" s="180">
        <v>0</v>
      </c>
      <c r="AA437" s="180">
        <v>0</v>
      </c>
      <c r="AB437" s="180">
        <v>0</v>
      </c>
      <c r="AC437" s="180">
        <v>0</v>
      </c>
      <c r="AD437" s="180">
        <v>0</v>
      </c>
      <c r="AE437" s="180">
        <v>0</v>
      </c>
      <c r="AF437" s="180">
        <v>0</v>
      </c>
      <c r="AG437" s="180">
        <v>0</v>
      </c>
      <c r="AH437" s="180">
        <v>0</v>
      </c>
      <c r="AI437" s="180">
        <v>0</v>
      </c>
      <c r="AJ437" s="180">
        <v>0</v>
      </c>
      <c r="AK437" s="180">
        <v>0</v>
      </c>
      <c r="AL437" s="180">
        <v>0</v>
      </c>
      <c r="AM437" s="180">
        <v>0</v>
      </c>
      <c r="AN437" s="180">
        <v>0</v>
      </c>
      <c r="AO437" s="180">
        <v>0</v>
      </c>
      <c r="AP437" s="180">
        <v>0</v>
      </c>
      <c r="AQ437" s="180">
        <v>0</v>
      </c>
      <c r="AR437" s="180">
        <v>0</v>
      </c>
      <c r="AS437" s="180">
        <v>0</v>
      </c>
      <c r="AT437" s="180">
        <v>0</v>
      </c>
      <c r="AU437" s="180">
        <v>0</v>
      </c>
      <c r="AV437" s="180">
        <v>0</v>
      </c>
      <c r="AW437" s="180">
        <v>0</v>
      </c>
      <c r="AX437" s="180">
        <v>0</v>
      </c>
      <c r="AY437" s="90"/>
      <c r="AZ437" s="180">
        <v>0</v>
      </c>
      <c r="BA437" s="180">
        <v>0</v>
      </c>
      <c r="BB437" s="180">
        <v>0</v>
      </c>
      <c r="BC437" s="180">
        <v>0</v>
      </c>
      <c r="BD437" s="180">
        <v>0</v>
      </c>
      <c r="BE437" s="180">
        <v>0</v>
      </c>
      <c r="BF437" s="180">
        <v>0</v>
      </c>
      <c r="BG437" s="181"/>
      <c r="BH437" s="90"/>
      <c r="BI437" s="180">
        <v>0</v>
      </c>
      <c r="BJ437" s="180">
        <v>0</v>
      </c>
      <c r="BK437" s="180">
        <v>0</v>
      </c>
      <c r="BL437" s="90"/>
      <c r="BN437" s="90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78"/>
    </row>
    <row r="438" spans="2:84" ht="15" customHeight="1" x14ac:dyDescent="0.3">
      <c r="B438" s="90"/>
      <c r="C438" s="212">
        <v>425</v>
      </c>
      <c r="D438" s="212"/>
      <c r="E438" s="212"/>
      <c r="F438" s="245"/>
      <c r="G438" s="212"/>
      <c r="H438" s="212"/>
      <c r="I438" s="212"/>
      <c r="J438" s="249"/>
      <c r="K438" s="249"/>
      <c r="L438" s="251"/>
      <c r="M438" s="245"/>
      <c r="N438" s="217"/>
      <c r="O438" s="212"/>
      <c r="P438" s="247"/>
      <c r="Q438" s="218"/>
      <c r="R438" s="109"/>
      <c r="S438" s="156"/>
      <c r="T438" s="156"/>
      <c r="U438" s="156"/>
      <c r="V438" s="153">
        <f t="shared" si="10"/>
        <v>0</v>
      </c>
      <c r="W438" s="90"/>
      <c r="Y438" s="180">
        <v>0</v>
      </c>
      <c r="Z438" s="180">
        <v>0</v>
      </c>
      <c r="AA438" s="180">
        <v>0</v>
      </c>
      <c r="AB438" s="180">
        <v>0</v>
      </c>
      <c r="AC438" s="180">
        <v>0</v>
      </c>
      <c r="AD438" s="180">
        <v>0</v>
      </c>
      <c r="AE438" s="180">
        <v>0</v>
      </c>
      <c r="AF438" s="180">
        <v>0</v>
      </c>
      <c r="AG438" s="180">
        <v>0</v>
      </c>
      <c r="AH438" s="180">
        <v>0</v>
      </c>
      <c r="AI438" s="180">
        <v>0</v>
      </c>
      <c r="AJ438" s="180">
        <v>0</v>
      </c>
      <c r="AK438" s="180">
        <v>0</v>
      </c>
      <c r="AL438" s="180">
        <v>0</v>
      </c>
      <c r="AM438" s="180">
        <v>0</v>
      </c>
      <c r="AN438" s="180">
        <v>0</v>
      </c>
      <c r="AO438" s="180">
        <v>0</v>
      </c>
      <c r="AP438" s="180">
        <v>0</v>
      </c>
      <c r="AQ438" s="180">
        <v>0</v>
      </c>
      <c r="AR438" s="180">
        <v>0</v>
      </c>
      <c r="AS438" s="180">
        <v>0</v>
      </c>
      <c r="AT438" s="180">
        <v>0</v>
      </c>
      <c r="AU438" s="180">
        <v>0</v>
      </c>
      <c r="AV438" s="180">
        <v>0</v>
      </c>
      <c r="AW438" s="180">
        <v>0</v>
      </c>
      <c r="AX438" s="180">
        <v>0</v>
      </c>
      <c r="AY438" s="90"/>
      <c r="AZ438" s="180">
        <v>0</v>
      </c>
      <c r="BA438" s="180">
        <v>0</v>
      </c>
      <c r="BB438" s="180">
        <v>0</v>
      </c>
      <c r="BC438" s="180">
        <v>0</v>
      </c>
      <c r="BD438" s="180">
        <v>0</v>
      </c>
      <c r="BE438" s="180">
        <v>0</v>
      </c>
      <c r="BF438" s="180">
        <v>0</v>
      </c>
      <c r="BG438" s="181"/>
      <c r="BH438" s="90"/>
      <c r="BI438" s="180">
        <v>0</v>
      </c>
      <c r="BJ438" s="180">
        <v>0</v>
      </c>
      <c r="BK438" s="180">
        <v>0</v>
      </c>
      <c r="BL438" s="90"/>
      <c r="BN438" s="90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78"/>
    </row>
    <row r="439" spans="2:84" ht="15" customHeight="1" x14ac:dyDescent="0.3">
      <c r="B439" s="90"/>
      <c r="C439" s="212">
        <v>426</v>
      </c>
      <c r="D439" s="212"/>
      <c r="E439" s="212"/>
      <c r="F439" s="245"/>
      <c r="G439" s="212"/>
      <c r="H439" s="212"/>
      <c r="I439" s="212"/>
      <c r="J439" s="249"/>
      <c r="K439" s="249"/>
      <c r="L439" s="251"/>
      <c r="M439" s="245"/>
      <c r="N439" s="217"/>
      <c r="O439" s="212"/>
      <c r="P439" s="247"/>
      <c r="Q439" s="218"/>
      <c r="R439" s="109"/>
      <c r="S439" s="156"/>
      <c r="T439" s="156"/>
      <c r="U439" s="156"/>
      <c r="V439" s="153">
        <f t="shared" si="10"/>
        <v>0</v>
      </c>
      <c r="W439" s="90"/>
      <c r="Y439" s="180">
        <v>0</v>
      </c>
      <c r="Z439" s="180">
        <v>0</v>
      </c>
      <c r="AA439" s="180">
        <v>0</v>
      </c>
      <c r="AB439" s="180">
        <v>0</v>
      </c>
      <c r="AC439" s="180">
        <v>0</v>
      </c>
      <c r="AD439" s="180">
        <v>0</v>
      </c>
      <c r="AE439" s="180">
        <v>0</v>
      </c>
      <c r="AF439" s="180">
        <v>0</v>
      </c>
      <c r="AG439" s="180">
        <v>0</v>
      </c>
      <c r="AH439" s="180">
        <v>0</v>
      </c>
      <c r="AI439" s="180">
        <v>0</v>
      </c>
      <c r="AJ439" s="180">
        <v>0</v>
      </c>
      <c r="AK439" s="180">
        <v>0</v>
      </c>
      <c r="AL439" s="180">
        <v>0</v>
      </c>
      <c r="AM439" s="180">
        <v>0</v>
      </c>
      <c r="AN439" s="180">
        <v>0</v>
      </c>
      <c r="AO439" s="180">
        <v>0</v>
      </c>
      <c r="AP439" s="180">
        <v>0</v>
      </c>
      <c r="AQ439" s="180">
        <v>0</v>
      </c>
      <c r="AR439" s="180">
        <v>0</v>
      </c>
      <c r="AS439" s="180">
        <v>0</v>
      </c>
      <c r="AT439" s="180">
        <v>0</v>
      </c>
      <c r="AU439" s="180">
        <v>0</v>
      </c>
      <c r="AV439" s="180">
        <v>0</v>
      </c>
      <c r="AW439" s="180">
        <v>0</v>
      </c>
      <c r="AX439" s="180">
        <v>0</v>
      </c>
      <c r="AY439" s="90"/>
      <c r="AZ439" s="180">
        <v>0</v>
      </c>
      <c r="BA439" s="180">
        <v>0</v>
      </c>
      <c r="BB439" s="180">
        <v>0</v>
      </c>
      <c r="BC439" s="180">
        <v>0</v>
      </c>
      <c r="BD439" s="180">
        <v>0</v>
      </c>
      <c r="BE439" s="180">
        <v>0</v>
      </c>
      <c r="BF439" s="180">
        <v>0</v>
      </c>
      <c r="BG439" s="181"/>
      <c r="BH439" s="90"/>
      <c r="BI439" s="180">
        <v>0</v>
      </c>
      <c r="BJ439" s="180">
        <v>0</v>
      </c>
      <c r="BK439" s="180">
        <v>0</v>
      </c>
      <c r="BL439" s="90"/>
      <c r="BN439" s="90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78"/>
    </row>
    <row r="440" spans="2:84" ht="15" customHeight="1" x14ac:dyDescent="0.3">
      <c r="B440" s="90"/>
      <c r="C440" s="212">
        <v>427</v>
      </c>
      <c r="D440" s="212"/>
      <c r="E440" s="212"/>
      <c r="F440" s="245"/>
      <c r="G440" s="212"/>
      <c r="H440" s="212"/>
      <c r="I440" s="212"/>
      <c r="J440" s="249"/>
      <c r="K440" s="249"/>
      <c r="L440" s="251"/>
      <c r="M440" s="245"/>
      <c r="N440" s="217"/>
      <c r="O440" s="212"/>
      <c r="P440" s="247"/>
      <c r="Q440" s="218"/>
      <c r="R440" s="109"/>
      <c r="S440" s="156"/>
      <c r="T440" s="156"/>
      <c r="U440" s="156"/>
      <c r="V440" s="153">
        <f t="shared" si="10"/>
        <v>0</v>
      </c>
      <c r="W440" s="90"/>
      <c r="Y440" s="180">
        <v>0</v>
      </c>
      <c r="Z440" s="180">
        <v>0</v>
      </c>
      <c r="AA440" s="180">
        <v>0</v>
      </c>
      <c r="AB440" s="180">
        <v>0</v>
      </c>
      <c r="AC440" s="180">
        <v>0</v>
      </c>
      <c r="AD440" s="180">
        <v>0</v>
      </c>
      <c r="AE440" s="180">
        <v>0</v>
      </c>
      <c r="AF440" s="180">
        <v>0</v>
      </c>
      <c r="AG440" s="180">
        <v>0</v>
      </c>
      <c r="AH440" s="180">
        <v>0</v>
      </c>
      <c r="AI440" s="180">
        <v>0</v>
      </c>
      <c r="AJ440" s="180">
        <v>0</v>
      </c>
      <c r="AK440" s="180">
        <v>0</v>
      </c>
      <c r="AL440" s="180">
        <v>0</v>
      </c>
      <c r="AM440" s="180">
        <v>0</v>
      </c>
      <c r="AN440" s="180">
        <v>0</v>
      </c>
      <c r="AO440" s="180">
        <v>0</v>
      </c>
      <c r="AP440" s="180">
        <v>0</v>
      </c>
      <c r="AQ440" s="180">
        <v>0</v>
      </c>
      <c r="AR440" s="180">
        <v>0</v>
      </c>
      <c r="AS440" s="180">
        <v>0</v>
      </c>
      <c r="AT440" s="180">
        <v>0</v>
      </c>
      <c r="AU440" s="180">
        <v>0</v>
      </c>
      <c r="AV440" s="180">
        <v>0</v>
      </c>
      <c r="AW440" s="180">
        <v>0</v>
      </c>
      <c r="AX440" s="180">
        <v>0</v>
      </c>
      <c r="AY440" s="90"/>
      <c r="AZ440" s="180">
        <v>0</v>
      </c>
      <c r="BA440" s="180">
        <v>0</v>
      </c>
      <c r="BB440" s="180">
        <v>0</v>
      </c>
      <c r="BC440" s="180">
        <v>0</v>
      </c>
      <c r="BD440" s="180">
        <v>0</v>
      </c>
      <c r="BE440" s="180">
        <v>0</v>
      </c>
      <c r="BF440" s="180">
        <v>0</v>
      </c>
      <c r="BG440" s="181"/>
      <c r="BH440" s="90"/>
      <c r="BI440" s="180">
        <v>0</v>
      </c>
      <c r="BJ440" s="180">
        <v>0</v>
      </c>
      <c r="BK440" s="180">
        <v>0</v>
      </c>
      <c r="BL440" s="90"/>
      <c r="BN440" s="90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78"/>
    </row>
    <row r="441" spans="2:84" ht="15" customHeight="1" x14ac:dyDescent="0.3">
      <c r="B441" s="90"/>
      <c r="C441" s="212">
        <v>428</v>
      </c>
      <c r="D441" s="212"/>
      <c r="E441" s="212"/>
      <c r="F441" s="245"/>
      <c r="G441" s="212"/>
      <c r="H441" s="212"/>
      <c r="I441" s="212"/>
      <c r="J441" s="249"/>
      <c r="K441" s="249"/>
      <c r="L441" s="251"/>
      <c r="M441" s="245"/>
      <c r="N441" s="217"/>
      <c r="O441" s="212"/>
      <c r="P441" s="247"/>
      <c r="Q441" s="218"/>
      <c r="R441" s="109"/>
      <c r="S441" s="156"/>
      <c r="T441" s="156"/>
      <c r="U441" s="156"/>
      <c r="V441" s="153">
        <f t="shared" si="10"/>
        <v>0</v>
      </c>
      <c r="W441" s="90"/>
      <c r="Y441" s="180">
        <v>0</v>
      </c>
      <c r="Z441" s="180">
        <v>0</v>
      </c>
      <c r="AA441" s="180">
        <v>0</v>
      </c>
      <c r="AB441" s="180">
        <v>0</v>
      </c>
      <c r="AC441" s="180">
        <v>0</v>
      </c>
      <c r="AD441" s="180">
        <v>0</v>
      </c>
      <c r="AE441" s="180">
        <v>0</v>
      </c>
      <c r="AF441" s="180">
        <v>0</v>
      </c>
      <c r="AG441" s="180">
        <v>0</v>
      </c>
      <c r="AH441" s="180">
        <v>0</v>
      </c>
      <c r="AI441" s="180">
        <v>0</v>
      </c>
      <c r="AJ441" s="180">
        <v>0</v>
      </c>
      <c r="AK441" s="180">
        <v>0</v>
      </c>
      <c r="AL441" s="180">
        <v>0</v>
      </c>
      <c r="AM441" s="180">
        <v>0</v>
      </c>
      <c r="AN441" s="180">
        <v>0</v>
      </c>
      <c r="AO441" s="180">
        <v>0</v>
      </c>
      <c r="AP441" s="180">
        <v>0</v>
      </c>
      <c r="AQ441" s="180">
        <v>0</v>
      </c>
      <c r="AR441" s="180">
        <v>0</v>
      </c>
      <c r="AS441" s="180">
        <v>0</v>
      </c>
      <c r="AT441" s="180">
        <v>0</v>
      </c>
      <c r="AU441" s="180">
        <v>0</v>
      </c>
      <c r="AV441" s="180">
        <v>0</v>
      </c>
      <c r="AW441" s="180">
        <v>0</v>
      </c>
      <c r="AX441" s="180">
        <v>0</v>
      </c>
      <c r="AY441" s="90"/>
      <c r="AZ441" s="180">
        <v>0</v>
      </c>
      <c r="BA441" s="180">
        <v>0</v>
      </c>
      <c r="BB441" s="180">
        <v>0</v>
      </c>
      <c r="BC441" s="180">
        <v>0</v>
      </c>
      <c r="BD441" s="180">
        <v>0</v>
      </c>
      <c r="BE441" s="180">
        <v>0</v>
      </c>
      <c r="BF441" s="180">
        <v>0</v>
      </c>
      <c r="BG441" s="181"/>
      <c r="BH441" s="90"/>
      <c r="BI441" s="180">
        <v>0</v>
      </c>
      <c r="BJ441" s="180">
        <v>0</v>
      </c>
      <c r="BK441" s="180">
        <v>0</v>
      </c>
      <c r="BL441" s="90"/>
      <c r="BN441" s="90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78"/>
    </row>
    <row r="442" spans="2:84" ht="15" customHeight="1" x14ac:dyDescent="0.3">
      <c r="B442" s="90"/>
      <c r="C442" s="212">
        <v>429</v>
      </c>
      <c r="D442" s="212"/>
      <c r="E442" s="212"/>
      <c r="F442" s="245"/>
      <c r="G442" s="212"/>
      <c r="H442" s="212"/>
      <c r="I442" s="212"/>
      <c r="J442" s="249"/>
      <c r="K442" s="249"/>
      <c r="L442" s="251"/>
      <c r="M442" s="245"/>
      <c r="N442" s="217"/>
      <c r="O442" s="212"/>
      <c r="P442" s="218"/>
      <c r="Q442" s="218"/>
      <c r="R442" s="109"/>
      <c r="S442" s="156"/>
      <c r="T442" s="156"/>
      <c r="U442" s="156"/>
      <c r="V442" s="153">
        <f t="shared" si="10"/>
        <v>0</v>
      </c>
      <c r="W442" s="90"/>
      <c r="Y442" s="180">
        <v>0</v>
      </c>
      <c r="Z442" s="180">
        <v>0</v>
      </c>
      <c r="AA442" s="180">
        <v>0</v>
      </c>
      <c r="AB442" s="180">
        <v>0</v>
      </c>
      <c r="AC442" s="180">
        <v>0</v>
      </c>
      <c r="AD442" s="180">
        <v>0</v>
      </c>
      <c r="AE442" s="180">
        <v>0</v>
      </c>
      <c r="AF442" s="180">
        <v>0</v>
      </c>
      <c r="AG442" s="180">
        <v>0</v>
      </c>
      <c r="AH442" s="180">
        <v>0</v>
      </c>
      <c r="AI442" s="180">
        <v>0</v>
      </c>
      <c r="AJ442" s="180">
        <v>0</v>
      </c>
      <c r="AK442" s="180">
        <v>0</v>
      </c>
      <c r="AL442" s="180">
        <v>0</v>
      </c>
      <c r="AM442" s="180">
        <v>0</v>
      </c>
      <c r="AN442" s="180">
        <v>0</v>
      </c>
      <c r="AO442" s="180">
        <v>0</v>
      </c>
      <c r="AP442" s="180">
        <v>0</v>
      </c>
      <c r="AQ442" s="180">
        <v>0</v>
      </c>
      <c r="AR442" s="180">
        <v>0</v>
      </c>
      <c r="AS442" s="180">
        <v>0</v>
      </c>
      <c r="AT442" s="180">
        <v>0</v>
      </c>
      <c r="AU442" s="180">
        <v>0</v>
      </c>
      <c r="AV442" s="180">
        <v>0</v>
      </c>
      <c r="AW442" s="180">
        <v>0</v>
      </c>
      <c r="AX442" s="180">
        <v>0</v>
      </c>
      <c r="AY442" s="90"/>
      <c r="AZ442" s="180">
        <v>0</v>
      </c>
      <c r="BA442" s="180">
        <v>0</v>
      </c>
      <c r="BB442" s="180">
        <v>0</v>
      </c>
      <c r="BC442" s="180">
        <v>0</v>
      </c>
      <c r="BD442" s="180">
        <v>0</v>
      </c>
      <c r="BE442" s="180">
        <v>0</v>
      </c>
      <c r="BF442" s="180">
        <v>0</v>
      </c>
      <c r="BG442" s="181"/>
      <c r="BH442" s="90"/>
      <c r="BI442" s="180">
        <v>0</v>
      </c>
      <c r="BJ442" s="180">
        <v>0</v>
      </c>
      <c r="BK442" s="180">
        <v>0</v>
      </c>
      <c r="BL442" s="90"/>
      <c r="BN442" s="90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78"/>
    </row>
    <row r="443" spans="2:84" ht="15" customHeight="1" x14ac:dyDescent="0.3">
      <c r="B443" s="90"/>
      <c r="C443" s="212">
        <v>430</v>
      </c>
      <c r="D443" s="212"/>
      <c r="E443" s="212"/>
      <c r="F443" s="245"/>
      <c r="G443" s="212"/>
      <c r="H443" s="212"/>
      <c r="I443" s="212"/>
      <c r="J443" s="249"/>
      <c r="K443" s="249"/>
      <c r="L443" s="251"/>
      <c r="M443" s="245"/>
      <c r="N443" s="217"/>
      <c r="O443" s="212"/>
      <c r="P443" s="247"/>
      <c r="Q443" s="218"/>
      <c r="R443" s="109"/>
      <c r="S443" s="156"/>
      <c r="T443" s="156"/>
      <c r="U443" s="156"/>
      <c r="V443" s="153">
        <f t="shared" si="10"/>
        <v>0</v>
      </c>
      <c r="W443" s="90"/>
      <c r="Y443" s="180">
        <v>0</v>
      </c>
      <c r="Z443" s="180">
        <v>0</v>
      </c>
      <c r="AA443" s="180">
        <v>0</v>
      </c>
      <c r="AB443" s="180">
        <v>0</v>
      </c>
      <c r="AC443" s="180">
        <v>0</v>
      </c>
      <c r="AD443" s="180">
        <v>0</v>
      </c>
      <c r="AE443" s="180">
        <v>0</v>
      </c>
      <c r="AF443" s="180">
        <v>0</v>
      </c>
      <c r="AG443" s="180">
        <v>0</v>
      </c>
      <c r="AH443" s="180">
        <v>0</v>
      </c>
      <c r="AI443" s="180">
        <v>0</v>
      </c>
      <c r="AJ443" s="180">
        <v>0</v>
      </c>
      <c r="AK443" s="180">
        <v>0</v>
      </c>
      <c r="AL443" s="180">
        <v>0</v>
      </c>
      <c r="AM443" s="180">
        <v>0</v>
      </c>
      <c r="AN443" s="180">
        <v>0</v>
      </c>
      <c r="AO443" s="180">
        <v>0</v>
      </c>
      <c r="AP443" s="180">
        <v>0</v>
      </c>
      <c r="AQ443" s="180">
        <v>0</v>
      </c>
      <c r="AR443" s="180">
        <v>0</v>
      </c>
      <c r="AS443" s="180">
        <v>0</v>
      </c>
      <c r="AT443" s="180">
        <v>0</v>
      </c>
      <c r="AU443" s="180">
        <v>0</v>
      </c>
      <c r="AV443" s="180">
        <v>0</v>
      </c>
      <c r="AW443" s="180">
        <v>0</v>
      </c>
      <c r="AX443" s="180">
        <v>0</v>
      </c>
      <c r="AY443" s="90"/>
      <c r="AZ443" s="180">
        <v>0</v>
      </c>
      <c r="BA443" s="180">
        <v>0</v>
      </c>
      <c r="BB443" s="180">
        <v>0</v>
      </c>
      <c r="BC443" s="180">
        <v>0</v>
      </c>
      <c r="BD443" s="180">
        <v>0</v>
      </c>
      <c r="BE443" s="180">
        <v>0</v>
      </c>
      <c r="BF443" s="180">
        <v>0</v>
      </c>
      <c r="BG443" s="181"/>
      <c r="BH443" s="90"/>
      <c r="BI443" s="180">
        <v>0</v>
      </c>
      <c r="BJ443" s="180">
        <v>0</v>
      </c>
      <c r="BK443" s="180">
        <v>0</v>
      </c>
      <c r="BL443" s="90"/>
      <c r="BN443" s="90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78"/>
    </row>
    <row r="444" spans="2:84" ht="15" customHeight="1" x14ac:dyDescent="0.3">
      <c r="B444" s="90"/>
      <c r="C444" s="212">
        <v>431</v>
      </c>
      <c r="D444" s="212"/>
      <c r="E444" s="212"/>
      <c r="F444" s="245"/>
      <c r="G444" s="212"/>
      <c r="H444" s="212"/>
      <c r="I444" s="212"/>
      <c r="J444" s="249"/>
      <c r="K444" s="249"/>
      <c r="L444" s="251"/>
      <c r="M444" s="245"/>
      <c r="N444" s="217"/>
      <c r="O444" s="212"/>
      <c r="P444" s="247"/>
      <c r="Q444" s="218"/>
      <c r="R444" s="109"/>
      <c r="S444" s="156"/>
      <c r="T444" s="156"/>
      <c r="U444" s="156"/>
      <c r="V444" s="153">
        <f t="shared" si="10"/>
        <v>0</v>
      </c>
      <c r="W444" s="90"/>
      <c r="Y444" s="180">
        <v>0</v>
      </c>
      <c r="Z444" s="180">
        <v>0</v>
      </c>
      <c r="AA444" s="180">
        <v>0</v>
      </c>
      <c r="AB444" s="180">
        <v>0</v>
      </c>
      <c r="AC444" s="180">
        <v>0</v>
      </c>
      <c r="AD444" s="180">
        <v>0</v>
      </c>
      <c r="AE444" s="180">
        <v>0</v>
      </c>
      <c r="AF444" s="180">
        <v>0</v>
      </c>
      <c r="AG444" s="180">
        <v>0</v>
      </c>
      <c r="AH444" s="180">
        <v>0</v>
      </c>
      <c r="AI444" s="180">
        <v>0</v>
      </c>
      <c r="AJ444" s="180">
        <v>0</v>
      </c>
      <c r="AK444" s="180">
        <v>0</v>
      </c>
      <c r="AL444" s="180">
        <v>0</v>
      </c>
      <c r="AM444" s="180">
        <v>0</v>
      </c>
      <c r="AN444" s="180">
        <v>0</v>
      </c>
      <c r="AO444" s="180">
        <v>0</v>
      </c>
      <c r="AP444" s="180">
        <v>0</v>
      </c>
      <c r="AQ444" s="180">
        <v>0</v>
      </c>
      <c r="AR444" s="180">
        <v>0</v>
      </c>
      <c r="AS444" s="180">
        <v>0</v>
      </c>
      <c r="AT444" s="180">
        <v>0</v>
      </c>
      <c r="AU444" s="180">
        <v>0</v>
      </c>
      <c r="AV444" s="180">
        <v>0</v>
      </c>
      <c r="AW444" s="180">
        <v>0</v>
      </c>
      <c r="AX444" s="180">
        <v>0</v>
      </c>
      <c r="AY444" s="90"/>
      <c r="AZ444" s="180">
        <v>0</v>
      </c>
      <c r="BA444" s="180">
        <v>0</v>
      </c>
      <c r="BB444" s="180">
        <v>0</v>
      </c>
      <c r="BC444" s="180">
        <v>0</v>
      </c>
      <c r="BD444" s="180">
        <v>0</v>
      </c>
      <c r="BE444" s="180">
        <v>0</v>
      </c>
      <c r="BF444" s="180">
        <v>0</v>
      </c>
      <c r="BG444" s="181"/>
      <c r="BH444" s="90"/>
      <c r="BI444" s="180">
        <v>0</v>
      </c>
      <c r="BJ444" s="180">
        <v>0</v>
      </c>
      <c r="BK444" s="180">
        <v>0</v>
      </c>
      <c r="BL444" s="90"/>
      <c r="BN444" s="90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78"/>
    </row>
    <row r="445" spans="2:84" ht="15" customHeight="1" x14ac:dyDescent="0.3">
      <c r="B445" s="90"/>
      <c r="C445" s="212">
        <v>432</v>
      </c>
      <c r="D445" s="212"/>
      <c r="E445" s="212"/>
      <c r="F445" s="245"/>
      <c r="G445" s="212"/>
      <c r="H445" s="212"/>
      <c r="I445" s="212"/>
      <c r="J445" s="249"/>
      <c r="K445" s="249"/>
      <c r="L445" s="251"/>
      <c r="M445" s="245"/>
      <c r="N445" s="217"/>
      <c r="O445" s="212"/>
      <c r="P445" s="247"/>
      <c r="Q445" s="218"/>
      <c r="R445" s="109"/>
      <c r="S445" s="156"/>
      <c r="T445" s="156"/>
      <c r="U445" s="156"/>
      <c r="V445" s="153">
        <f t="shared" si="10"/>
        <v>0</v>
      </c>
      <c r="W445" s="90"/>
      <c r="Y445" s="180">
        <v>0</v>
      </c>
      <c r="Z445" s="180">
        <v>0</v>
      </c>
      <c r="AA445" s="180">
        <v>0</v>
      </c>
      <c r="AB445" s="180">
        <v>0</v>
      </c>
      <c r="AC445" s="180">
        <v>0</v>
      </c>
      <c r="AD445" s="180">
        <v>0</v>
      </c>
      <c r="AE445" s="180">
        <v>0</v>
      </c>
      <c r="AF445" s="180">
        <v>0</v>
      </c>
      <c r="AG445" s="180">
        <v>0</v>
      </c>
      <c r="AH445" s="180">
        <v>0</v>
      </c>
      <c r="AI445" s="180">
        <v>0</v>
      </c>
      <c r="AJ445" s="180">
        <v>0</v>
      </c>
      <c r="AK445" s="180">
        <v>0</v>
      </c>
      <c r="AL445" s="180">
        <v>0</v>
      </c>
      <c r="AM445" s="180">
        <v>0</v>
      </c>
      <c r="AN445" s="180">
        <v>0</v>
      </c>
      <c r="AO445" s="180">
        <v>0</v>
      </c>
      <c r="AP445" s="180">
        <v>0</v>
      </c>
      <c r="AQ445" s="180">
        <v>0</v>
      </c>
      <c r="AR445" s="180">
        <v>0</v>
      </c>
      <c r="AS445" s="180">
        <v>0</v>
      </c>
      <c r="AT445" s="180">
        <v>0</v>
      </c>
      <c r="AU445" s="180">
        <v>0</v>
      </c>
      <c r="AV445" s="180">
        <v>0</v>
      </c>
      <c r="AW445" s="180">
        <v>0</v>
      </c>
      <c r="AX445" s="180">
        <v>0</v>
      </c>
      <c r="AY445" s="90"/>
      <c r="AZ445" s="180">
        <v>0</v>
      </c>
      <c r="BA445" s="180">
        <v>0</v>
      </c>
      <c r="BB445" s="180">
        <v>0</v>
      </c>
      <c r="BC445" s="180">
        <v>0</v>
      </c>
      <c r="BD445" s="180">
        <v>0</v>
      </c>
      <c r="BE445" s="180">
        <v>0</v>
      </c>
      <c r="BF445" s="180">
        <v>0</v>
      </c>
      <c r="BG445" s="181"/>
      <c r="BH445" s="90"/>
      <c r="BI445" s="180">
        <v>0</v>
      </c>
      <c r="BJ445" s="180">
        <v>0</v>
      </c>
      <c r="BK445" s="180">
        <v>0</v>
      </c>
      <c r="BL445" s="90"/>
      <c r="BN445" s="90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78"/>
    </row>
    <row r="446" spans="2:84" ht="15" customHeight="1" x14ac:dyDescent="0.3">
      <c r="B446" s="90"/>
      <c r="C446" s="212">
        <v>433</v>
      </c>
      <c r="D446" s="212"/>
      <c r="E446" s="212"/>
      <c r="F446" s="245"/>
      <c r="G446" s="212"/>
      <c r="H446" s="212"/>
      <c r="I446" s="212"/>
      <c r="J446" s="249"/>
      <c r="K446" s="249"/>
      <c r="L446" s="251"/>
      <c r="M446" s="245"/>
      <c r="N446" s="217"/>
      <c r="O446" s="212"/>
      <c r="P446" s="247"/>
      <c r="Q446" s="218"/>
      <c r="R446" s="109"/>
      <c r="S446" s="156"/>
      <c r="T446" s="156"/>
      <c r="U446" s="156"/>
      <c r="V446" s="153">
        <f t="shared" si="10"/>
        <v>0</v>
      </c>
      <c r="W446" s="90"/>
      <c r="Y446" s="180">
        <v>0</v>
      </c>
      <c r="Z446" s="180">
        <v>0</v>
      </c>
      <c r="AA446" s="180">
        <v>0</v>
      </c>
      <c r="AB446" s="180">
        <v>0</v>
      </c>
      <c r="AC446" s="180">
        <v>0</v>
      </c>
      <c r="AD446" s="180">
        <v>0</v>
      </c>
      <c r="AE446" s="180">
        <v>0</v>
      </c>
      <c r="AF446" s="180">
        <v>0</v>
      </c>
      <c r="AG446" s="180">
        <v>0</v>
      </c>
      <c r="AH446" s="180">
        <v>0</v>
      </c>
      <c r="AI446" s="180">
        <v>0</v>
      </c>
      <c r="AJ446" s="180">
        <v>0</v>
      </c>
      <c r="AK446" s="180">
        <v>0</v>
      </c>
      <c r="AL446" s="180">
        <v>0</v>
      </c>
      <c r="AM446" s="180">
        <v>0</v>
      </c>
      <c r="AN446" s="180">
        <v>0</v>
      </c>
      <c r="AO446" s="180">
        <v>0</v>
      </c>
      <c r="AP446" s="180">
        <v>0</v>
      </c>
      <c r="AQ446" s="180">
        <v>0</v>
      </c>
      <c r="AR446" s="180">
        <v>0</v>
      </c>
      <c r="AS446" s="180">
        <v>0</v>
      </c>
      <c r="AT446" s="180">
        <v>0</v>
      </c>
      <c r="AU446" s="180">
        <v>0</v>
      </c>
      <c r="AV446" s="180">
        <v>0</v>
      </c>
      <c r="AW446" s="180">
        <v>0</v>
      </c>
      <c r="AX446" s="180">
        <v>0</v>
      </c>
      <c r="AY446" s="90"/>
      <c r="AZ446" s="180">
        <v>0</v>
      </c>
      <c r="BA446" s="180">
        <v>0</v>
      </c>
      <c r="BB446" s="180">
        <v>0</v>
      </c>
      <c r="BC446" s="180">
        <v>0</v>
      </c>
      <c r="BD446" s="180">
        <v>0</v>
      </c>
      <c r="BE446" s="180">
        <v>0</v>
      </c>
      <c r="BF446" s="180">
        <v>0</v>
      </c>
      <c r="BG446" s="181"/>
      <c r="BH446" s="90"/>
      <c r="BI446" s="180">
        <v>0</v>
      </c>
      <c r="BJ446" s="180">
        <v>0</v>
      </c>
      <c r="BK446" s="180">
        <v>0</v>
      </c>
      <c r="BL446" s="90"/>
      <c r="BN446" s="90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78"/>
    </row>
    <row r="447" spans="2:84" ht="15" customHeight="1" x14ac:dyDescent="0.3">
      <c r="B447" s="90"/>
      <c r="C447" s="212">
        <v>434</v>
      </c>
      <c r="D447" s="212"/>
      <c r="E447" s="212"/>
      <c r="F447" s="245"/>
      <c r="G447" s="212"/>
      <c r="H447" s="212"/>
      <c r="I447" s="212"/>
      <c r="J447" s="249"/>
      <c r="K447" s="249"/>
      <c r="L447" s="251"/>
      <c r="M447" s="245"/>
      <c r="N447" s="217"/>
      <c r="O447" s="212"/>
      <c r="P447" s="247"/>
      <c r="Q447" s="218"/>
      <c r="R447" s="109"/>
      <c r="S447" s="156"/>
      <c r="T447" s="156"/>
      <c r="U447" s="156"/>
      <c r="V447" s="153">
        <f t="shared" si="10"/>
        <v>0</v>
      </c>
      <c r="W447" s="90"/>
      <c r="Y447" s="180">
        <v>0</v>
      </c>
      <c r="Z447" s="180">
        <v>0</v>
      </c>
      <c r="AA447" s="180">
        <v>0</v>
      </c>
      <c r="AB447" s="180">
        <v>0</v>
      </c>
      <c r="AC447" s="180">
        <v>0</v>
      </c>
      <c r="AD447" s="180">
        <v>0</v>
      </c>
      <c r="AE447" s="180">
        <v>0</v>
      </c>
      <c r="AF447" s="180">
        <v>0</v>
      </c>
      <c r="AG447" s="180">
        <v>0</v>
      </c>
      <c r="AH447" s="180">
        <v>0</v>
      </c>
      <c r="AI447" s="180">
        <v>0</v>
      </c>
      <c r="AJ447" s="180">
        <v>0</v>
      </c>
      <c r="AK447" s="180">
        <v>0</v>
      </c>
      <c r="AL447" s="180">
        <v>0</v>
      </c>
      <c r="AM447" s="180">
        <v>0</v>
      </c>
      <c r="AN447" s="180">
        <v>0</v>
      </c>
      <c r="AO447" s="180">
        <v>0</v>
      </c>
      <c r="AP447" s="180">
        <v>0</v>
      </c>
      <c r="AQ447" s="180">
        <v>0</v>
      </c>
      <c r="AR447" s="180">
        <v>0</v>
      </c>
      <c r="AS447" s="180">
        <v>0</v>
      </c>
      <c r="AT447" s="180">
        <v>0</v>
      </c>
      <c r="AU447" s="180">
        <v>0</v>
      </c>
      <c r="AV447" s="180">
        <v>0</v>
      </c>
      <c r="AW447" s="180">
        <v>0</v>
      </c>
      <c r="AX447" s="180">
        <v>0</v>
      </c>
      <c r="AY447" s="90"/>
      <c r="AZ447" s="180">
        <v>0</v>
      </c>
      <c r="BA447" s="180">
        <v>0</v>
      </c>
      <c r="BB447" s="180">
        <v>0</v>
      </c>
      <c r="BC447" s="180">
        <v>0</v>
      </c>
      <c r="BD447" s="180">
        <v>0</v>
      </c>
      <c r="BE447" s="180">
        <v>0</v>
      </c>
      <c r="BF447" s="180">
        <v>0</v>
      </c>
      <c r="BG447" s="181"/>
      <c r="BH447" s="90"/>
      <c r="BI447" s="180">
        <v>0</v>
      </c>
      <c r="BJ447" s="180">
        <v>0</v>
      </c>
      <c r="BK447" s="180">
        <v>0</v>
      </c>
      <c r="BL447" s="90"/>
      <c r="BN447" s="90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78"/>
    </row>
    <row r="448" spans="2:84" ht="15" customHeight="1" x14ac:dyDescent="0.3">
      <c r="B448" s="90"/>
      <c r="C448" s="212">
        <v>435</v>
      </c>
      <c r="D448" s="212"/>
      <c r="E448" s="212"/>
      <c r="F448" s="245"/>
      <c r="G448" s="212"/>
      <c r="H448" s="212"/>
      <c r="I448" s="212"/>
      <c r="J448" s="249"/>
      <c r="K448" s="249"/>
      <c r="L448" s="251"/>
      <c r="M448" s="245"/>
      <c r="N448" s="217"/>
      <c r="O448" s="212"/>
      <c r="P448" s="247"/>
      <c r="Q448" s="218"/>
      <c r="R448" s="109"/>
      <c r="S448" s="156"/>
      <c r="T448" s="156"/>
      <c r="U448" s="156"/>
      <c r="V448" s="153">
        <f t="shared" si="10"/>
        <v>0</v>
      </c>
      <c r="W448" s="90"/>
      <c r="Y448" s="180">
        <v>0</v>
      </c>
      <c r="Z448" s="180">
        <v>0</v>
      </c>
      <c r="AA448" s="180">
        <v>0</v>
      </c>
      <c r="AB448" s="180">
        <v>0</v>
      </c>
      <c r="AC448" s="180">
        <v>0</v>
      </c>
      <c r="AD448" s="180">
        <v>0</v>
      </c>
      <c r="AE448" s="180">
        <v>0</v>
      </c>
      <c r="AF448" s="180">
        <v>0</v>
      </c>
      <c r="AG448" s="180">
        <v>0</v>
      </c>
      <c r="AH448" s="180">
        <v>0</v>
      </c>
      <c r="AI448" s="180">
        <v>0</v>
      </c>
      <c r="AJ448" s="180">
        <v>0</v>
      </c>
      <c r="AK448" s="180">
        <v>0</v>
      </c>
      <c r="AL448" s="180">
        <v>0</v>
      </c>
      <c r="AM448" s="180">
        <v>0</v>
      </c>
      <c r="AN448" s="180">
        <v>0</v>
      </c>
      <c r="AO448" s="180">
        <v>0</v>
      </c>
      <c r="AP448" s="180">
        <v>0</v>
      </c>
      <c r="AQ448" s="180">
        <v>0</v>
      </c>
      <c r="AR448" s="180">
        <v>0</v>
      </c>
      <c r="AS448" s="180">
        <v>0</v>
      </c>
      <c r="AT448" s="180">
        <v>0</v>
      </c>
      <c r="AU448" s="180">
        <v>0</v>
      </c>
      <c r="AV448" s="180">
        <v>0</v>
      </c>
      <c r="AW448" s="180">
        <v>0</v>
      </c>
      <c r="AX448" s="180">
        <v>0</v>
      </c>
      <c r="AY448" s="90"/>
      <c r="AZ448" s="180">
        <v>0</v>
      </c>
      <c r="BA448" s="180">
        <v>0</v>
      </c>
      <c r="BB448" s="180">
        <v>0</v>
      </c>
      <c r="BC448" s="180">
        <v>0</v>
      </c>
      <c r="BD448" s="180">
        <v>0</v>
      </c>
      <c r="BE448" s="180">
        <v>0</v>
      </c>
      <c r="BF448" s="180">
        <v>0</v>
      </c>
      <c r="BG448" s="181"/>
      <c r="BH448" s="90"/>
      <c r="BI448" s="180">
        <v>0</v>
      </c>
      <c r="BJ448" s="180">
        <v>0</v>
      </c>
      <c r="BK448" s="180">
        <v>0</v>
      </c>
      <c r="BL448" s="90"/>
      <c r="BN448" s="90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78"/>
    </row>
    <row r="449" spans="2:84" ht="15" customHeight="1" x14ac:dyDescent="0.3">
      <c r="B449" s="90"/>
      <c r="C449" s="212">
        <v>436</v>
      </c>
      <c r="D449" s="212"/>
      <c r="E449" s="212"/>
      <c r="F449" s="245"/>
      <c r="G449" s="212"/>
      <c r="H449" s="212"/>
      <c r="I449" s="212"/>
      <c r="J449" s="249"/>
      <c r="K449" s="249"/>
      <c r="L449" s="251"/>
      <c r="M449" s="245"/>
      <c r="N449" s="217"/>
      <c r="O449" s="212"/>
      <c r="P449" s="247"/>
      <c r="Q449" s="218"/>
      <c r="R449" s="109"/>
      <c r="S449" s="156"/>
      <c r="T449" s="156"/>
      <c r="U449" s="156"/>
      <c r="V449" s="153">
        <f t="shared" si="10"/>
        <v>0</v>
      </c>
      <c r="W449" s="90"/>
      <c r="Y449" s="180">
        <v>0</v>
      </c>
      <c r="Z449" s="180">
        <v>0</v>
      </c>
      <c r="AA449" s="180">
        <v>0</v>
      </c>
      <c r="AB449" s="180">
        <v>0</v>
      </c>
      <c r="AC449" s="180">
        <v>0</v>
      </c>
      <c r="AD449" s="180">
        <v>0</v>
      </c>
      <c r="AE449" s="180">
        <v>0</v>
      </c>
      <c r="AF449" s="180">
        <v>0</v>
      </c>
      <c r="AG449" s="180">
        <v>0</v>
      </c>
      <c r="AH449" s="180">
        <v>0</v>
      </c>
      <c r="AI449" s="180">
        <v>0</v>
      </c>
      <c r="AJ449" s="180">
        <v>0</v>
      </c>
      <c r="AK449" s="180">
        <v>0</v>
      </c>
      <c r="AL449" s="180">
        <v>0</v>
      </c>
      <c r="AM449" s="180">
        <v>0</v>
      </c>
      <c r="AN449" s="180">
        <v>0</v>
      </c>
      <c r="AO449" s="180">
        <v>0</v>
      </c>
      <c r="AP449" s="180">
        <v>0</v>
      </c>
      <c r="AQ449" s="180">
        <v>0</v>
      </c>
      <c r="AR449" s="180">
        <v>0</v>
      </c>
      <c r="AS449" s="180">
        <v>0</v>
      </c>
      <c r="AT449" s="180">
        <v>0</v>
      </c>
      <c r="AU449" s="180">
        <v>0</v>
      </c>
      <c r="AV449" s="180">
        <v>0</v>
      </c>
      <c r="AW449" s="180">
        <v>0</v>
      </c>
      <c r="AX449" s="180">
        <v>0</v>
      </c>
      <c r="AY449" s="90"/>
      <c r="AZ449" s="180">
        <v>0</v>
      </c>
      <c r="BA449" s="180">
        <v>0</v>
      </c>
      <c r="BB449" s="180">
        <v>0</v>
      </c>
      <c r="BC449" s="180">
        <v>0</v>
      </c>
      <c r="BD449" s="180">
        <v>0</v>
      </c>
      <c r="BE449" s="180">
        <v>0</v>
      </c>
      <c r="BF449" s="180">
        <v>0</v>
      </c>
      <c r="BG449" s="181"/>
      <c r="BH449" s="90"/>
      <c r="BI449" s="180">
        <v>0</v>
      </c>
      <c r="BJ449" s="180">
        <v>0</v>
      </c>
      <c r="BK449" s="180">
        <v>0</v>
      </c>
      <c r="BL449" s="90"/>
      <c r="BN449" s="90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78"/>
    </row>
    <row r="450" spans="2:84" ht="15" customHeight="1" x14ac:dyDescent="0.3">
      <c r="B450" s="90"/>
      <c r="C450" s="212">
        <v>437</v>
      </c>
      <c r="D450" s="212"/>
      <c r="E450" s="212"/>
      <c r="F450" s="245"/>
      <c r="G450" s="212"/>
      <c r="H450" s="212"/>
      <c r="I450" s="212"/>
      <c r="J450" s="249"/>
      <c r="K450" s="249"/>
      <c r="L450" s="251"/>
      <c r="M450" s="245"/>
      <c r="N450" s="217"/>
      <c r="O450" s="212"/>
      <c r="P450" s="247"/>
      <c r="Q450" s="218"/>
      <c r="R450" s="109"/>
      <c r="S450" s="156"/>
      <c r="T450" s="156"/>
      <c r="U450" s="156"/>
      <c r="V450" s="153">
        <f t="shared" si="10"/>
        <v>0</v>
      </c>
      <c r="W450" s="90"/>
      <c r="Y450" s="180">
        <v>0</v>
      </c>
      <c r="Z450" s="180">
        <v>0</v>
      </c>
      <c r="AA450" s="180">
        <v>0</v>
      </c>
      <c r="AB450" s="180">
        <v>0</v>
      </c>
      <c r="AC450" s="180">
        <v>0</v>
      </c>
      <c r="AD450" s="180">
        <v>0</v>
      </c>
      <c r="AE450" s="180">
        <v>0</v>
      </c>
      <c r="AF450" s="180">
        <v>0</v>
      </c>
      <c r="AG450" s="180">
        <v>0</v>
      </c>
      <c r="AH450" s="180">
        <v>0</v>
      </c>
      <c r="AI450" s="180">
        <v>0</v>
      </c>
      <c r="AJ450" s="180">
        <v>0</v>
      </c>
      <c r="AK450" s="180">
        <v>0</v>
      </c>
      <c r="AL450" s="180">
        <v>0</v>
      </c>
      <c r="AM450" s="180">
        <v>0</v>
      </c>
      <c r="AN450" s="180">
        <v>0</v>
      </c>
      <c r="AO450" s="180">
        <v>0</v>
      </c>
      <c r="AP450" s="180">
        <v>0</v>
      </c>
      <c r="AQ450" s="180">
        <v>0</v>
      </c>
      <c r="AR450" s="180">
        <v>0</v>
      </c>
      <c r="AS450" s="180">
        <v>0</v>
      </c>
      <c r="AT450" s="180">
        <v>0</v>
      </c>
      <c r="AU450" s="180">
        <v>0</v>
      </c>
      <c r="AV450" s="180">
        <v>0</v>
      </c>
      <c r="AW450" s="180">
        <v>0</v>
      </c>
      <c r="AX450" s="180">
        <v>0</v>
      </c>
      <c r="AY450" s="90"/>
      <c r="AZ450" s="180">
        <v>0</v>
      </c>
      <c r="BA450" s="180">
        <v>0</v>
      </c>
      <c r="BB450" s="180">
        <v>0</v>
      </c>
      <c r="BC450" s="180">
        <v>0</v>
      </c>
      <c r="BD450" s="180">
        <v>0</v>
      </c>
      <c r="BE450" s="180">
        <v>0</v>
      </c>
      <c r="BF450" s="180">
        <v>0</v>
      </c>
      <c r="BG450" s="181"/>
      <c r="BH450" s="90"/>
      <c r="BI450" s="180">
        <v>0</v>
      </c>
      <c r="BJ450" s="180">
        <v>0</v>
      </c>
      <c r="BK450" s="180">
        <v>0</v>
      </c>
      <c r="BL450" s="90"/>
      <c r="BN450" s="90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78"/>
    </row>
    <row r="451" spans="2:84" ht="15" customHeight="1" x14ac:dyDescent="0.3">
      <c r="B451" s="90"/>
      <c r="C451" s="212">
        <v>438</v>
      </c>
      <c r="D451" s="212"/>
      <c r="E451" s="212"/>
      <c r="F451" s="245"/>
      <c r="G451" s="212"/>
      <c r="H451" s="212"/>
      <c r="I451" s="212"/>
      <c r="J451" s="249"/>
      <c r="K451" s="249"/>
      <c r="L451" s="251"/>
      <c r="M451" s="245"/>
      <c r="N451" s="217"/>
      <c r="O451" s="212"/>
      <c r="P451" s="247"/>
      <c r="Q451" s="218"/>
      <c r="R451" s="109"/>
      <c r="S451" s="156"/>
      <c r="T451" s="156"/>
      <c r="U451" s="156"/>
      <c r="V451" s="153">
        <f t="shared" si="10"/>
        <v>0</v>
      </c>
      <c r="W451" s="90"/>
      <c r="Y451" s="180">
        <v>0</v>
      </c>
      <c r="Z451" s="180">
        <v>0</v>
      </c>
      <c r="AA451" s="180">
        <v>0</v>
      </c>
      <c r="AB451" s="180">
        <v>0</v>
      </c>
      <c r="AC451" s="180">
        <v>0</v>
      </c>
      <c r="AD451" s="180">
        <v>0</v>
      </c>
      <c r="AE451" s="180">
        <v>0</v>
      </c>
      <c r="AF451" s="180">
        <v>0</v>
      </c>
      <c r="AG451" s="180">
        <v>0</v>
      </c>
      <c r="AH451" s="180">
        <v>0</v>
      </c>
      <c r="AI451" s="180">
        <v>0</v>
      </c>
      <c r="AJ451" s="180">
        <v>0</v>
      </c>
      <c r="AK451" s="180">
        <v>0</v>
      </c>
      <c r="AL451" s="180">
        <v>0</v>
      </c>
      <c r="AM451" s="180">
        <v>0</v>
      </c>
      <c r="AN451" s="180">
        <v>0</v>
      </c>
      <c r="AO451" s="180">
        <v>0</v>
      </c>
      <c r="AP451" s="180">
        <v>0</v>
      </c>
      <c r="AQ451" s="180">
        <v>0</v>
      </c>
      <c r="AR451" s="180">
        <v>0</v>
      </c>
      <c r="AS451" s="180">
        <v>0</v>
      </c>
      <c r="AT451" s="180">
        <v>0</v>
      </c>
      <c r="AU451" s="180">
        <v>0</v>
      </c>
      <c r="AV451" s="180">
        <v>0</v>
      </c>
      <c r="AW451" s="180">
        <v>0</v>
      </c>
      <c r="AX451" s="180">
        <v>0</v>
      </c>
      <c r="AY451" s="90"/>
      <c r="AZ451" s="180">
        <v>0</v>
      </c>
      <c r="BA451" s="180">
        <v>0</v>
      </c>
      <c r="BB451" s="180">
        <v>0</v>
      </c>
      <c r="BC451" s="180">
        <v>0</v>
      </c>
      <c r="BD451" s="180">
        <v>0</v>
      </c>
      <c r="BE451" s="180">
        <v>0</v>
      </c>
      <c r="BF451" s="180">
        <v>0</v>
      </c>
      <c r="BG451" s="181"/>
      <c r="BH451" s="90"/>
      <c r="BI451" s="180">
        <v>0</v>
      </c>
      <c r="BJ451" s="180">
        <v>0</v>
      </c>
      <c r="BK451" s="180">
        <v>0</v>
      </c>
      <c r="BL451" s="90"/>
      <c r="BN451" s="90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78"/>
    </row>
    <row r="452" spans="2:84" ht="15" customHeight="1" x14ac:dyDescent="0.3">
      <c r="B452" s="90"/>
      <c r="C452" s="212">
        <v>439</v>
      </c>
      <c r="D452" s="212"/>
      <c r="E452" s="212"/>
      <c r="F452" s="245"/>
      <c r="G452" s="212"/>
      <c r="H452" s="212"/>
      <c r="I452" s="212"/>
      <c r="J452" s="249"/>
      <c r="K452" s="249"/>
      <c r="L452" s="251"/>
      <c r="M452" s="245"/>
      <c r="N452" s="217"/>
      <c r="O452" s="212"/>
      <c r="P452" s="218"/>
      <c r="Q452" s="218"/>
      <c r="R452" s="109"/>
      <c r="S452" s="156"/>
      <c r="T452" s="156"/>
      <c r="U452" s="156"/>
      <c r="V452" s="153">
        <f t="shared" si="10"/>
        <v>0</v>
      </c>
      <c r="W452" s="90"/>
      <c r="Y452" s="180">
        <v>0</v>
      </c>
      <c r="Z452" s="180">
        <v>0</v>
      </c>
      <c r="AA452" s="180">
        <v>0</v>
      </c>
      <c r="AB452" s="180">
        <v>0</v>
      </c>
      <c r="AC452" s="180">
        <v>0</v>
      </c>
      <c r="AD452" s="180">
        <v>0</v>
      </c>
      <c r="AE452" s="180">
        <v>0</v>
      </c>
      <c r="AF452" s="180">
        <v>0</v>
      </c>
      <c r="AG452" s="180">
        <v>0</v>
      </c>
      <c r="AH452" s="180">
        <v>0</v>
      </c>
      <c r="AI452" s="180">
        <v>0</v>
      </c>
      <c r="AJ452" s="180">
        <v>0</v>
      </c>
      <c r="AK452" s="180">
        <v>0</v>
      </c>
      <c r="AL452" s="180">
        <v>0</v>
      </c>
      <c r="AM452" s="180">
        <v>0</v>
      </c>
      <c r="AN452" s="180">
        <v>0</v>
      </c>
      <c r="AO452" s="180">
        <v>0</v>
      </c>
      <c r="AP452" s="180">
        <v>0</v>
      </c>
      <c r="AQ452" s="180">
        <v>0</v>
      </c>
      <c r="AR452" s="180">
        <v>0</v>
      </c>
      <c r="AS452" s="180">
        <v>0</v>
      </c>
      <c r="AT452" s="180">
        <v>0</v>
      </c>
      <c r="AU452" s="180">
        <v>0</v>
      </c>
      <c r="AV452" s="180">
        <v>0</v>
      </c>
      <c r="AW452" s="180">
        <v>0</v>
      </c>
      <c r="AX452" s="180">
        <v>0</v>
      </c>
      <c r="AY452" s="90"/>
      <c r="AZ452" s="180">
        <v>0</v>
      </c>
      <c r="BA452" s="180">
        <v>0</v>
      </c>
      <c r="BB452" s="180">
        <v>0</v>
      </c>
      <c r="BC452" s="180">
        <v>0</v>
      </c>
      <c r="BD452" s="180">
        <v>0</v>
      </c>
      <c r="BE452" s="180">
        <v>0</v>
      </c>
      <c r="BF452" s="180">
        <v>0</v>
      </c>
      <c r="BG452" s="181"/>
      <c r="BH452" s="90"/>
      <c r="BI452" s="180">
        <v>0</v>
      </c>
      <c r="BJ452" s="180">
        <v>0</v>
      </c>
      <c r="BK452" s="180">
        <v>0</v>
      </c>
      <c r="BL452" s="90"/>
      <c r="BN452" s="90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78"/>
    </row>
    <row r="453" spans="2:84" ht="15" customHeight="1" x14ac:dyDescent="0.3">
      <c r="B453" s="90"/>
      <c r="C453" s="212">
        <v>440</v>
      </c>
      <c r="D453" s="212"/>
      <c r="E453" s="212"/>
      <c r="F453" s="245"/>
      <c r="G453" s="212"/>
      <c r="H453" s="212"/>
      <c r="I453" s="212"/>
      <c r="J453" s="249"/>
      <c r="K453" s="249"/>
      <c r="L453" s="251"/>
      <c r="M453" s="245"/>
      <c r="N453" s="217"/>
      <c r="O453" s="212"/>
      <c r="P453" s="247"/>
      <c r="Q453" s="218"/>
      <c r="R453" s="109"/>
      <c r="S453" s="156"/>
      <c r="T453" s="156"/>
      <c r="U453" s="156"/>
      <c r="V453" s="153">
        <f t="shared" si="10"/>
        <v>0</v>
      </c>
      <c r="W453" s="90"/>
      <c r="Y453" s="180">
        <v>0</v>
      </c>
      <c r="Z453" s="180">
        <v>0</v>
      </c>
      <c r="AA453" s="180">
        <v>0</v>
      </c>
      <c r="AB453" s="180">
        <v>0</v>
      </c>
      <c r="AC453" s="180">
        <v>0</v>
      </c>
      <c r="AD453" s="180">
        <v>0</v>
      </c>
      <c r="AE453" s="180">
        <v>0</v>
      </c>
      <c r="AF453" s="180">
        <v>0</v>
      </c>
      <c r="AG453" s="180">
        <v>0</v>
      </c>
      <c r="AH453" s="180">
        <v>0</v>
      </c>
      <c r="AI453" s="180">
        <v>0</v>
      </c>
      <c r="AJ453" s="180">
        <v>0</v>
      </c>
      <c r="AK453" s="180">
        <v>0</v>
      </c>
      <c r="AL453" s="180">
        <v>0</v>
      </c>
      <c r="AM453" s="180">
        <v>0</v>
      </c>
      <c r="AN453" s="180">
        <v>0</v>
      </c>
      <c r="AO453" s="180">
        <v>0</v>
      </c>
      <c r="AP453" s="180">
        <v>0</v>
      </c>
      <c r="AQ453" s="180">
        <v>0</v>
      </c>
      <c r="AR453" s="180">
        <v>0</v>
      </c>
      <c r="AS453" s="180">
        <v>0</v>
      </c>
      <c r="AT453" s="180">
        <v>0</v>
      </c>
      <c r="AU453" s="180">
        <v>0</v>
      </c>
      <c r="AV453" s="180">
        <v>0</v>
      </c>
      <c r="AW453" s="180">
        <v>0</v>
      </c>
      <c r="AX453" s="180">
        <v>0</v>
      </c>
      <c r="AY453" s="90"/>
      <c r="AZ453" s="180">
        <v>0</v>
      </c>
      <c r="BA453" s="180">
        <v>0</v>
      </c>
      <c r="BB453" s="180">
        <v>0</v>
      </c>
      <c r="BC453" s="180">
        <v>0</v>
      </c>
      <c r="BD453" s="180">
        <v>0</v>
      </c>
      <c r="BE453" s="180">
        <v>0</v>
      </c>
      <c r="BF453" s="180">
        <v>0</v>
      </c>
      <c r="BG453" s="181"/>
      <c r="BH453" s="90"/>
      <c r="BI453" s="180">
        <v>0</v>
      </c>
      <c r="BJ453" s="180">
        <v>0</v>
      </c>
      <c r="BK453" s="180">
        <v>0</v>
      </c>
      <c r="BL453" s="90"/>
      <c r="BN453" s="90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78"/>
    </row>
    <row r="454" spans="2:84" ht="15" customHeight="1" x14ac:dyDescent="0.3">
      <c r="B454" s="90"/>
      <c r="C454" s="212">
        <v>441</v>
      </c>
      <c r="D454" s="212"/>
      <c r="E454" s="212"/>
      <c r="F454" s="245"/>
      <c r="G454" s="212"/>
      <c r="H454" s="212"/>
      <c r="I454" s="212"/>
      <c r="J454" s="249"/>
      <c r="K454" s="249"/>
      <c r="L454" s="251"/>
      <c r="M454" s="245"/>
      <c r="N454" s="217"/>
      <c r="O454" s="212"/>
      <c r="P454" s="247"/>
      <c r="Q454" s="218"/>
      <c r="R454" s="109"/>
      <c r="S454" s="156"/>
      <c r="T454" s="156"/>
      <c r="U454" s="156"/>
      <c r="V454" s="153">
        <f t="shared" si="10"/>
        <v>0</v>
      </c>
      <c r="W454" s="90"/>
      <c r="Y454" s="180">
        <v>0</v>
      </c>
      <c r="Z454" s="180">
        <v>0</v>
      </c>
      <c r="AA454" s="180">
        <v>0</v>
      </c>
      <c r="AB454" s="180">
        <v>0</v>
      </c>
      <c r="AC454" s="180">
        <v>0</v>
      </c>
      <c r="AD454" s="180">
        <v>0</v>
      </c>
      <c r="AE454" s="180">
        <v>0</v>
      </c>
      <c r="AF454" s="180">
        <v>0</v>
      </c>
      <c r="AG454" s="180">
        <v>0</v>
      </c>
      <c r="AH454" s="180">
        <v>0</v>
      </c>
      <c r="AI454" s="180">
        <v>0</v>
      </c>
      <c r="AJ454" s="180">
        <v>0</v>
      </c>
      <c r="AK454" s="180">
        <v>0</v>
      </c>
      <c r="AL454" s="180">
        <v>0</v>
      </c>
      <c r="AM454" s="180">
        <v>0</v>
      </c>
      <c r="AN454" s="180">
        <v>0</v>
      </c>
      <c r="AO454" s="180">
        <v>0</v>
      </c>
      <c r="AP454" s="180">
        <v>0</v>
      </c>
      <c r="AQ454" s="180">
        <v>0</v>
      </c>
      <c r="AR454" s="180">
        <v>0</v>
      </c>
      <c r="AS454" s="180">
        <v>0</v>
      </c>
      <c r="AT454" s="180">
        <v>0</v>
      </c>
      <c r="AU454" s="180">
        <v>0</v>
      </c>
      <c r="AV454" s="180">
        <v>0</v>
      </c>
      <c r="AW454" s="180">
        <v>0</v>
      </c>
      <c r="AX454" s="180">
        <v>0</v>
      </c>
      <c r="AY454" s="90"/>
      <c r="AZ454" s="180">
        <v>0</v>
      </c>
      <c r="BA454" s="180">
        <v>0</v>
      </c>
      <c r="BB454" s="180">
        <v>0</v>
      </c>
      <c r="BC454" s="180">
        <v>0</v>
      </c>
      <c r="BD454" s="180">
        <v>0</v>
      </c>
      <c r="BE454" s="180">
        <v>0</v>
      </c>
      <c r="BF454" s="180">
        <v>0</v>
      </c>
      <c r="BG454" s="181"/>
      <c r="BH454" s="90"/>
      <c r="BI454" s="180">
        <v>0</v>
      </c>
      <c r="BJ454" s="180">
        <v>0</v>
      </c>
      <c r="BK454" s="180">
        <v>0</v>
      </c>
      <c r="BL454" s="90"/>
      <c r="BN454" s="90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78"/>
    </row>
    <row r="455" spans="2:84" ht="15" customHeight="1" x14ac:dyDescent="0.3">
      <c r="B455" s="90"/>
      <c r="C455" s="212">
        <v>442</v>
      </c>
      <c r="D455" s="212"/>
      <c r="E455" s="212"/>
      <c r="F455" s="245"/>
      <c r="G455" s="212"/>
      <c r="H455" s="212"/>
      <c r="I455" s="212"/>
      <c r="J455" s="249"/>
      <c r="K455" s="249"/>
      <c r="L455" s="251"/>
      <c r="M455" s="245"/>
      <c r="N455" s="217"/>
      <c r="O455" s="212"/>
      <c r="P455" s="247"/>
      <c r="Q455" s="218"/>
      <c r="R455" s="109"/>
      <c r="S455" s="156"/>
      <c r="T455" s="156"/>
      <c r="U455" s="156"/>
      <c r="V455" s="153">
        <f t="shared" si="10"/>
        <v>0</v>
      </c>
      <c r="W455" s="90"/>
      <c r="Y455" s="180">
        <v>0</v>
      </c>
      <c r="Z455" s="180">
        <v>0</v>
      </c>
      <c r="AA455" s="180">
        <v>0</v>
      </c>
      <c r="AB455" s="180">
        <v>0</v>
      </c>
      <c r="AC455" s="180">
        <v>0</v>
      </c>
      <c r="AD455" s="180">
        <v>0</v>
      </c>
      <c r="AE455" s="180">
        <v>0</v>
      </c>
      <c r="AF455" s="180">
        <v>0</v>
      </c>
      <c r="AG455" s="180">
        <v>0</v>
      </c>
      <c r="AH455" s="180">
        <v>0</v>
      </c>
      <c r="AI455" s="180">
        <v>0</v>
      </c>
      <c r="AJ455" s="180">
        <v>0</v>
      </c>
      <c r="AK455" s="180">
        <v>0</v>
      </c>
      <c r="AL455" s="180">
        <v>0</v>
      </c>
      <c r="AM455" s="180">
        <v>0</v>
      </c>
      <c r="AN455" s="180">
        <v>0</v>
      </c>
      <c r="AO455" s="180">
        <v>0</v>
      </c>
      <c r="AP455" s="180">
        <v>0</v>
      </c>
      <c r="AQ455" s="180">
        <v>0</v>
      </c>
      <c r="AR455" s="180">
        <v>0</v>
      </c>
      <c r="AS455" s="180">
        <v>0</v>
      </c>
      <c r="AT455" s="180">
        <v>0</v>
      </c>
      <c r="AU455" s="180">
        <v>0</v>
      </c>
      <c r="AV455" s="180">
        <v>0</v>
      </c>
      <c r="AW455" s="180">
        <v>0</v>
      </c>
      <c r="AX455" s="180">
        <v>0</v>
      </c>
      <c r="AY455" s="90"/>
      <c r="AZ455" s="180">
        <v>0</v>
      </c>
      <c r="BA455" s="180">
        <v>0</v>
      </c>
      <c r="BB455" s="180">
        <v>0</v>
      </c>
      <c r="BC455" s="180">
        <v>0</v>
      </c>
      <c r="BD455" s="180">
        <v>0</v>
      </c>
      <c r="BE455" s="180">
        <v>0</v>
      </c>
      <c r="BF455" s="180">
        <v>0</v>
      </c>
      <c r="BG455" s="181"/>
      <c r="BH455" s="90"/>
      <c r="BI455" s="180">
        <v>0</v>
      </c>
      <c r="BJ455" s="180">
        <v>0</v>
      </c>
      <c r="BK455" s="180">
        <v>0</v>
      </c>
      <c r="BL455" s="90"/>
      <c r="BN455" s="90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78"/>
    </row>
    <row r="456" spans="2:84" ht="15" customHeight="1" x14ac:dyDescent="0.3">
      <c r="B456" s="90"/>
      <c r="C456" s="212">
        <v>443</v>
      </c>
      <c r="D456" s="212"/>
      <c r="E456" s="212"/>
      <c r="F456" s="245"/>
      <c r="G456" s="212"/>
      <c r="H456" s="212"/>
      <c r="I456" s="212"/>
      <c r="J456" s="249"/>
      <c r="K456" s="249"/>
      <c r="L456" s="251"/>
      <c r="M456" s="245"/>
      <c r="N456" s="217"/>
      <c r="O456" s="212"/>
      <c r="P456" s="247"/>
      <c r="Q456" s="218"/>
      <c r="R456" s="109"/>
      <c r="S456" s="156"/>
      <c r="T456" s="156"/>
      <c r="U456" s="156"/>
      <c r="V456" s="153">
        <f t="shared" si="10"/>
        <v>0</v>
      </c>
      <c r="W456" s="90"/>
      <c r="Y456" s="180">
        <v>0</v>
      </c>
      <c r="Z456" s="180">
        <v>0</v>
      </c>
      <c r="AA456" s="180">
        <v>0</v>
      </c>
      <c r="AB456" s="180">
        <v>0</v>
      </c>
      <c r="AC456" s="180">
        <v>0</v>
      </c>
      <c r="AD456" s="180">
        <v>0</v>
      </c>
      <c r="AE456" s="180">
        <v>0</v>
      </c>
      <c r="AF456" s="180">
        <v>0</v>
      </c>
      <c r="AG456" s="180">
        <v>0</v>
      </c>
      <c r="AH456" s="180">
        <v>0</v>
      </c>
      <c r="AI456" s="180">
        <v>0</v>
      </c>
      <c r="AJ456" s="180">
        <v>0</v>
      </c>
      <c r="AK456" s="180">
        <v>0</v>
      </c>
      <c r="AL456" s="180">
        <v>0</v>
      </c>
      <c r="AM456" s="180">
        <v>0</v>
      </c>
      <c r="AN456" s="180">
        <v>0</v>
      </c>
      <c r="AO456" s="180">
        <v>0</v>
      </c>
      <c r="AP456" s="180">
        <v>0</v>
      </c>
      <c r="AQ456" s="180">
        <v>0</v>
      </c>
      <c r="AR456" s="180">
        <v>0</v>
      </c>
      <c r="AS456" s="180">
        <v>0</v>
      </c>
      <c r="AT456" s="180">
        <v>0</v>
      </c>
      <c r="AU456" s="180">
        <v>0</v>
      </c>
      <c r="AV456" s="180">
        <v>0</v>
      </c>
      <c r="AW456" s="180">
        <v>0</v>
      </c>
      <c r="AX456" s="180">
        <v>0</v>
      </c>
      <c r="AY456" s="90"/>
      <c r="AZ456" s="180">
        <v>0</v>
      </c>
      <c r="BA456" s="180">
        <v>0</v>
      </c>
      <c r="BB456" s="180">
        <v>0</v>
      </c>
      <c r="BC456" s="180">
        <v>0</v>
      </c>
      <c r="BD456" s="180">
        <v>0</v>
      </c>
      <c r="BE456" s="180">
        <v>0</v>
      </c>
      <c r="BF456" s="180">
        <v>0</v>
      </c>
      <c r="BG456" s="181"/>
      <c r="BH456" s="90"/>
      <c r="BI456" s="180">
        <v>0</v>
      </c>
      <c r="BJ456" s="180">
        <v>0</v>
      </c>
      <c r="BK456" s="180">
        <v>0</v>
      </c>
      <c r="BL456" s="90"/>
      <c r="BN456" s="90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78"/>
    </row>
    <row r="457" spans="2:84" ht="15" customHeight="1" x14ac:dyDescent="0.3">
      <c r="B457" s="90"/>
      <c r="C457" s="212">
        <v>444</v>
      </c>
      <c r="D457" s="212"/>
      <c r="E457" s="212"/>
      <c r="F457" s="245"/>
      <c r="G457" s="212"/>
      <c r="H457" s="212"/>
      <c r="I457" s="212"/>
      <c r="J457" s="249"/>
      <c r="K457" s="249"/>
      <c r="L457" s="251"/>
      <c r="M457" s="245"/>
      <c r="N457" s="217"/>
      <c r="O457" s="212"/>
      <c r="P457" s="247"/>
      <c r="Q457" s="218"/>
      <c r="R457" s="109"/>
      <c r="S457" s="156"/>
      <c r="T457" s="156"/>
      <c r="U457" s="156"/>
      <c r="V457" s="153">
        <f t="shared" si="10"/>
        <v>0</v>
      </c>
      <c r="W457" s="90"/>
      <c r="Y457" s="180">
        <v>0</v>
      </c>
      <c r="Z457" s="180">
        <v>0</v>
      </c>
      <c r="AA457" s="180">
        <v>0</v>
      </c>
      <c r="AB457" s="180">
        <v>0</v>
      </c>
      <c r="AC457" s="180">
        <v>0</v>
      </c>
      <c r="AD457" s="180">
        <v>0</v>
      </c>
      <c r="AE457" s="180">
        <v>0</v>
      </c>
      <c r="AF457" s="180">
        <v>0</v>
      </c>
      <c r="AG457" s="180">
        <v>0</v>
      </c>
      <c r="AH457" s="180">
        <v>0</v>
      </c>
      <c r="AI457" s="180">
        <v>0</v>
      </c>
      <c r="AJ457" s="180">
        <v>0</v>
      </c>
      <c r="AK457" s="180">
        <v>0</v>
      </c>
      <c r="AL457" s="180">
        <v>0</v>
      </c>
      <c r="AM457" s="180">
        <v>0</v>
      </c>
      <c r="AN457" s="180">
        <v>0</v>
      </c>
      <c r="AO457" s="180">
        <v>0</v>
      </c>
      <c r="AP457" s="180">
        <v>0</v>
      </c>
      <c r="AQ457" s="180">
        <v>0</v>
      </c>
      <c r="AR457" s="180">
        <v>0</v>
      </c>
      <c r="AS457" s="180">
        <v>0</v>
      </c>
      <c r="AT457" s="180">
        <v>0</v>
      </c>
      <c r="AU457" s="180">
        <v>0</v>
      </c>
      <c r="AV457" s="180">
        <v>0</v>
      </c>
      <c r="AW457" s="180">
        <v>0</v>
      </c>
      <c r="AX457" s="180">
        <v>0</v>
      </c>
      <c r="AY457" s="90"/>
      <c r="AZ457" s="180">
        <v>0</v>
      </c>
      <c r="BA457" s="180">
        <v>0</v>
      </c>
      <c r="BB457" s="180">
        <v>0</v>
      </c>
      <c r="BC457" s="180">
        <v>0</v>
      </c>
      <c r="BD457" s="180">
        <v>0</v>
      </c>
      <c r="BE457" s="180">
        <v>0</v>
      </c>
      <c r="BF457" s="180">
        <v>0</v>
      </c>
      <c r="BG457" s="181"/>
      <c r="BH457" s="90"/>
      <c r="BI457" s="180">
        <v>0</v>
      </c>
      <c r="BJ457" s="180">
        <v>0</v>
      </c>
      <c r="BK457" s="180">
        <v>0</v>
      </c>
      <c r="BL457" s="90"/>
      <c r="BN457" s="90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78"/>
    </row>
    <row r="458" spans="2:84" ht="15" customHeight="1" x14ac:dyDescent="0.3">
      <c r="B458" s="90"/>
      <c r="C458" s="212">
        <v>445</v>
      </c>
      <c r="D458" s="212"/>
      <c r="E458" s="212"/>
      <c r="F458" s="245"/>
      <c r="G458" s="212"/>
      <c r="H458" s="212"/>
      <c r="I458" s="212"/>
      <c r="J458" s="249"/>
      <c r="K458" s="249"/>
      <c r="L458" s="251"/>
      <c r="M458" s="245"/>
      <c r="N458" s="217"/>
      <c r="O458" s="212"/>
      <c r="P458" s="247"/>
      <c r="Q458" s="218"/>
      <c r="R458" s="109"/>
      <c r="S458" s="156"/>
      <c r="T458" s="156"/>
      <c r="U458" s="156"/>
      <c r="V458" s="153">
        <f t="shared" si="10"/>
        <v>0</v>
      </c>
      <c r="W458" s="90"/>
      <c r="Y458" s="180">
        <v>0</v>
      </c>
      <c r="Z458" s="180">
        <v>0</v>
      </c>
      <c r="AA458" s="180">
        <v>0</v>
      </c>
      <c r="AB458" s="180">
        <v>0</v>
      </c>
      <c r="AC458" s="180">
        <v>0</v>
      </c>
      <c r="AD458" s="180">
        <v>0</v>
      </c>
      <c r="AE458" s="180">
        <v>0</v>
      </c>
      <c r="AF458" s="180">
        <v>0</v>
      </c>
      <c r="AG458" s="180">
        <v>0</v>
      </c>
      <c r="AH458" s="180">
        <v>0</v>
      </c>
      <c r="AI458" s="180">
        <v>0</v>
      </c>
      <c r="AJ458" s="180">
        <v>0</v>
      </c>
      <c r="AK458" s="180">
        <v>0</v>
      </c>
      <c r="AL458" s="180">
        <v>0</v>
      </c>
      <c r="AM458" s="180">
        <v>0</v>
      </c>
      <c r="AN458" s="180">
        <v>0</v>
      </c>
      <c r="AO458" s="180">
        <v>0</v>
      </c>
      <c r="AP458" s="180">
        <v>0</v>
      </c>
      <c r="AQ458" s="180">
        <v>0</v>
      </c>
      <c r="AR458" s="180">
        <v>0</v>
      </c>
      <c r="AS458" s="180">
        <v>0</v>
      </c>
      <c r="AT458" s="180">
        <v>0</v>
      </c>
      <c r="AU458" s="180">
        <v>0</v>
      </c>
      <c r="AV458" s="180">
        <v>0</v>
      </c>
      <c r="AW458" s="180">
        <v>0</v>
      </c>
      <c r="AX458" s="180">
        <v>0</v>
      </c>
      <c r="AY458" s="90"/>
      <c r="AZ458" s="180">
        <v>0</v>
      </c>
      <c r="BA458" s="180">
        <v>0</v>
      </c>
      <c r="BB458" s="180">
        <v>0</v>
      </c>
      <c r="BC458" s="180">
        <v>0</v>
      </c>
      <c r="BD458" s="180">
        <v>0</v>
      </c>
      <c r="BE458" s="180">
        <v>0</v>
      </c>
      <c r="BF458" s="180">
        <v>0</v>
      </c>
      <c r="BG458" s="181"/>
      <c r="BH458" s="90"/>
      <c r="BI458" s="180">
        <v>0</v>
      </c>
      <c r="BJ458" s="180">
        <v>0</v>
      </c>
      <c r="BK458" s="180">
        <v>0</v>
      </c>
      <c r="BL458" s="90"/>
      <c r="BN458" s="90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78"/>
    </row>
    <row r="459" spans="2:84" ht="15" customHeight="1" x14ac:dyDescent="0.3">
      <c r="B459" s="90"/>
      <c r="C459" s="212">
        <v>446</v>
      </c>
      <c r="D459" s="212"/>
      <c r="E459" s="212"/>
      <c r="F459" s="245"/>
      <c r="G459" s="212"/>
      <c r="H459" s="212"/>
      <c r="I459" s="212"/>
      <c r="J459" s="249"/>
      <c r="K459" s="249"/>
      <c r="L459" s="251"/>
      <c r="M459" s="245"/>
      <c r="N459" s="217"/>
      <c r="O459" s="212"/>
      <c r="P459" s="247"/>
      <c r="Q459" s="218"/>
      <c r="R459" s="109"/>
      <c r="S459" s="156"/>
      <c r="T459" s="156"/>
      <c r="U459" s="156"/>
      <c r="V459" s="153">
        <f t="shared" si="10"/>
        <v>0</v>
      </c>
      <c r="W459" s="90"/>
      <c r="Y459" s="180">
        <v>0</v>
      </c>
      <c r="Z459" s="180">
        <v>0</v>
      </c>
      <c r="AA459" s="180">
        <v>0</v>
      </c>
      <c r="AB459" s="180">
        <v>0</v>
      </c>
      <c r="AC459" s="180">
        <v>0</v>
      </c>
      <c r="AD459" s="180">
        <v>0</v>
      </c>
      <c r="AE459" s="180">
        <v>0</v>
      </c>
      <c r="AF459" s="180">
        <v>0</v>
      </c>
      <c r="AG459" s="180">
        <v>0</v>
      </c>
      <c r="AH459" s="180">
        <v>0</v>
      </c>
      <c r="AI459" s="180">
        <v>0</v>
      </c>
      <c r="AJ459" s="180">
        <v>0</v>
      </c>
      <c r="AK459" s="180">
        <v>0</v>
      </c>
      <c r="AL459" s="180">
        <v>0</v>
      </c>
      <c r="AM459" s="180">
        <v>0</v>
      </c>
      <c r="AN459" s="180">
        <v>0</v>
      </c>
      <c r="AO459" s="180">
        <v>0</v>
      </c>
      <c r="AP459" s="180">
        <v>0</v>
      </c>
      <c r="AQ459" s="180">
        <v>0</v>
      </c>
      <c r="AR459" s="180">
        <v>0</v>
      </c>
      <c r="AS459" s="180">
        <v>0</v>
      </c>
      <c r="AT459" s="180">
        <v>0</v>
      </c>
      <c r="AU459" s="180">
        <v>0</v>
      </c>
      <c r="AV459" s="180">
        <v>0</v>
      </c>
      <c r="AW459" s="180">
        <v>0</v>
      </c>
      <c r="AX459" s="180">
        <v>0</v>
      </c>
      <c r="AY459" s="90"/>
      <c r="AZ459" s="180">
        <v>0</v>
      </c>
      <c r="BA459" s="180">
        <v>0</v>
      </c>
      <c r="BB459" s="180">
        <v>0</v>
      </c>
      <c r="BC459" s="180">
        <v>0</v>
      </c>
      <c r="BD459" s="180">
        <v>0</v>
      </c>
      <c r="BE459" s="180">
        <v>0</v>
      </c>
      <c r="BF459" s="180">
        <v>0</v>
      </c>
      <c r="BG459" s="181"/>
      <c r="BH459" s="90"/>
      <c r="BI459" s="180">
        <v>0</v>
      </c>
      <c r="BJ459" s="180">
        <v>0</v>
      </c>
      <c r="BK459" s="180">
        <v>0</v>
      </c>
      <c r="BL459" s="90"/>
      <c r="BN459" s="90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78"/>
    </row>
    <row r="460" spans="2:84" ht="15" customHeight="1" x14ac:dyDescent="0.3">
      <c r="B460" s="90"/>
      <c r="C460" s="212">
        <v>447</v>
      </c>
      <c r="D460" s="212"/>
      <c r="E460" s="212"/>
      <c r="F460" s="245"/>
      <c r="G460" s="212"/>
      <c r="H460" s="212"/>
      <c r="I460" s="212"/>
      <c r="J460" s="249"/>
      <c r="K460" s="249"/>
      <c r="L460" s="251"/>
      <c r="M460" s="245"/>
      <c r="N460" s="217"/>
      <c r="O460" s="212"/>
      <c r="P460" s="247"/>
      <c r="Q460" s="218"/>
      <c r="R460" s="109"/>
      <c r="S460" s="156"/>
      <c r="T460" s="156"/>
      <c r="U460" s="156"/>
      <c r="V460" s="153">
        <f t="shared" si="10"/>
        <v>0</v>
      </c>
      <c r="W460" s="90"/>
      <c r="Y460" s="180">
        <v>0</v>
      </c>
      <c r="Z460" s="180">
        <v>0</v>
      </c>
      <c r="AA460" s="180">
        <v>0</v>
      </c>
      <c r="AB460" s="180">
        <v>0</v>
      </c>
      <c r="AC460" s="180">
        <v>0</v>
      </c>
      <c r="AD460" s="180">
        <v>0</v>
      </c>
      <c r="AE460" s="180">
        <v>0</v>
      </c>
      <c r="AF460" s="180">
        <v>0</v>
      </c>
      <c r="AG460" s="180">
        <v>0</v>
      </c>
      <c r="AH460" s="180">
        <v>0</v>
      </c>
      <c r="AI460" s="180">
        <v>0</v>
      </c>
      <c r="AJ460" s="180">
        <v>0</v>
      </c>
      <c r="AK460" s="180">
        <v>0</v>
      </c>
      <c r="AL460" s="180">
        <v>0</v>
      </c>
      <c r="AM460" s="180">
        <v>0</v>
      </c>
      <c r="AN460" s="180">
        <v>0</v>
      </c>
      <c r="AO460" s="180">
        <v>0</v>
      </c>
      <c r="AP460" s="180">
        <v>0</v>
      </c>
      <c r="AQ460" s="180">
        <v>0</v>
      </c>
      <c r="AR460" s="180">
        <v>0</v>
      </c>
      <c r="AS460" s="180">
        <v>0</v>
      </c>
      <c r="AT460" s="180">
        <v>0</v>
      </c>
      <c r="AU460" s="180">
        <v>0</v>
      </c>
      <c r="AV460" s="180">
        <v>0</v>
      </c>
      <c r="AW460" s="180">
        <v>0</v>
      </c>
      <c r="AX460" s="180">
        <v>0</v>
      </c>
      <c r="AY460" s="90"/>
      <c r="AZ460" s="180">
        <v>0</v>
      </c>
      <c r="BA460" s="180">
        <v>0</v>
      </c>
      <c r="BB460" s="180">
        <v>0</v>
      </c>
      <c r="BC460" s="180">
        <v>0</v>
      </c>
      <c r="BD460" s="180">
        <v>0</v>
      </c>
      <c r="BE460" s="180">
        <v>0</v>
      </c>
      <c r="BF460" s="180">
        <v>0</v>
      </c>
      <c r="BG460" s="181"/>
      <c r="BH460" s="90"/>
      <c r="BI460" s="180">
        <v>0</v>
      </c>
      <c r="BJ460" s="180">
        <v>0</v>
      </c>
      <c r="BK460" s="180">
        <v>0</v>
      </c>
      <c r="BL460" s="90"/>
      <c r="BN460" s="90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78"/>
    </row>
    <row r="461" spans="2:84" ht="15" customHeight="1" x14ac:dyDescent="0.3">
      <c r="B461" s="90"/>
      <c r="C461" s="212">
        <v>448</v>
      </c>
      <c r="D461" s="212"/>
      <c r="E461" s="212"/>
      <c r="F461" s="245"/>
      <c r="G461" s="212"/>
      <c r="H461" s="212"/>
      <c r="I461" s="212"/>
      <c r="J461" s="249"/>
      <c r="K461" s="249"/>
      <c r="L461" s="251"/>
      <c r="M461" s="245"/>
      <c r="N461" s="217"/>
      <c r="O461" s="212"/>
      <c r="P461" s="247"/>
      <c r="Q461" s="218"/>
      <c r="R461" s="109"/>
      <c r="S461" s="156"/>
      <c r="T461" s="156"/>
      <c r="U461" s="156"/>
      <c r="V461" s="153">
        <f t="shared" si="10"/>
        <v>0</v>
      </c>
      <c r="W461" s="90"/>
      <c r="Y461" s="180">
        <v>0</v>
      </c>
      <c r="Z461" s="180">
        <v>0</v>
      </c>
      <c r="AA461" s="180">
        <v>0</v>
      </c>
      <c r="AB461" s="180">
        <v>0</v>
      </c>
      <c r="AC461" s="180">
        <v>0</v>
      </c>
      <c r="AD461" s="180">
        <v>0</v>
      </c>
      <c r="AE461" s="180">
        <v>0</v>
      </c>
      <c r="AF461" s="180">
        <v>0</v>
      </c>
      <c r="AG461" s="180">
        <v>0</v>
      </c>
      <c r="AH461" s="180">
        <v>0</v>
      </c>
      <c r="AI461" s="180">
        <v>0</v>
      </c>
      <c r="AJ461" s="180">
        <v>0</v>
      </c>
      <c r="AK461" s="180">
        <v>0</v>
      </c>
      <c r="AL461" s="180">
        <v>0</v>
      </c>
      <c r="AM461" s="180">
        <v>0</v>
      </c>
      <c r="AN461" s="180">
        <v>0</v>
      </c>
      <c r="AO461" s="180">
        <v>0</v>
      </c>
      <c r="AP461" s="180">
        <v>0</v>
      </c>
      <c r="AQ461" s="180">
        <v>0</v>
      </c>
      <c r="AR461" s="180">
        <v>0</v>
      </c>
      <c r="AS461" s="180">
        <v>0</v>
      </c>
      <c r="AT461" s="180">
        <v>0</v>
      </c>
      <c r="AU461" s="180">
        <v>0</v>
      </c>
      <c r="AV461" s="180">
        <v>0</v>
      </c>
      <c r="AW461" s="180">
        <v>0</v>
      </c>
      <c r="AX461" s="180">
        <v>0</v>
      </c>
      <c r="AY461" s="90"/>
      <c r="AZ461" s="180">
        <v>0</v>
      </c>
      <c r="BA461" s="180">
        <v>0</v>
      </c>
      <c r="BB461" s="180">
        <v>0</v>
      </c>
      <c r="BC461" s="180">
        <v>0</v>
      </c>
      <c r="BD461" s="180">
        <v>0</v>
      </c>
      <c r="BE461" s="180">
        <v>0</v>
      </c>
      <c r="BF461" s="180">
        <v>0</v>
      </c>
      <c r="BG461" s="181"/>
      <c r="BH461" s="90"/>
      <c r="BI461" s="180">
        <v>0</v>
      </c>
      <c r="BJ461" s="180">
        <v>0</v>
      </c>
      <c r="BK461" s="180">
        <v>0</v>
      </c>
      <c r="BL461" s="90"/>
      <c r="BN461" s="90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78"/>
    </row>
    <row r="462" spans="2:84" ht="15" customHeight="1" x14ac:dyDescent="0.3">
      <c r="B462" s="90"/>
      <c r="C462" s="212">
        <v>449</v>
      </c>
      <c r="D462" s="212"/>
      <c r="E462" s="212"/>
      <c r="F462" s="245"/>
      <c r="G462" s="212"/>
      <c r="H462" s="212"/>
      <c r="I462" s="212"/>
      <c r="J462" s="249"/>
      <c r="K462" s="249"/>
      <c r="L462" s="251"/>
      <c r="M462" s="245"/>
      <c r="N462" s="217"/>
      <c r="O462" s="212"/>
      <c r="P462" s="218"/>
      <c r="Q462" s="218"/>
      <c r="R462" s="109"/>
      <c r="S462" s="156"/>
      <c r="T462" s="156"/>
      <c r="U462" s="156"/>
      <c r="V462" s="153">
        <f t="shared" ref="V462:V513" si="11">SUM(T462+U462)</f>
        <v>0</v>
      </c>
      <c r="W462" s="90"/>
      <c r="Y462" s="180">
        <v>0</v>
      </c>
      <c r="Z462" s="180">
        <v>0</v>
      </c>
      <c r="AA462" s="180">
        <v>0</v>
      </c>
      <c r="AB462" s="180">
        <v>0</v>
      </c>
      <c r="AC462" s="180">
        <v>0</v>
      </c>
      <c r="AD462" s="180">
        <v>0</v>
      </c>
      <c r="AE462" s="180">
        <v>0</v>
      </c>
      <c r="AF462" s="180">
        <v>0</v>
      </c>
      <c r="AG462" s="180">
        <v>0</v>
      </c>
      <c r="AH462" s="180">
        <v>0</v>
      </c>
      <c r="AI462" s="180">
        <v>0</v>
      </c>
      <c r="AJ462" s="180">
        <v>0</v>
      </c>
      <c r="AK462" s="180">
        <v>0</v>
      </c>
      <c r="AL462" s="180">
        <v>0</v>
      </c>
      <c r="AM462" s="180">
        <v>0</v>
      </c>
      <c r="AN462" s="180">
        <v>0</v>
      </c>
      <c r="AO462" s="180">
        <v>0</v>
      </c>
      <c r="AP462" s="180">
        <v>0</v>
      </c>
      <c r="AQ462" s="180">
        <v>0</v>
      </c>
      <c r="AR462" s="180">
        <v>0</v>
      </c>
      <c r="AS462" s="180">
        <v>0</v>
      </c>
      <c r="AT462" s="180">
        <v>0</v>
      </c>
      <c r="AU462" s="180">
        <v>0</v>
      </c>
      <c r="AV462" s="180">
        <v>0</v>
      </c>
      <c r="AW462" s="180">
        <v>0</v>
      </c>
      <c r="AX462" s="180">
        <v>0</v>
      </c>
      <c r="AY462" s="90"/>
      <c r="AZ462" s="180">
        <v>0</v>
      </c>
      <c r="BA462" s="180">
        <v>0</v>
      </c>
      <c r="BB462" s="180">
        <v>0</v>
      </c>
      <c r="BC462" s="180">
        <v>0</v>
      </c>
      <c r="BD462" s="180">
        <v>0</v>
      </c>
      <c r="BE462" s="180">
        <v>0</v>
      </c>
      <c r="BF462" s="180">
        <v>0</v>
      </c>
      <c r="BG462" s="181"/>
      <c r="BH462" s="90"/>
      <c r="BI462" s="180">
        <v>0</v>
      </c>
      <c r="BJ462" s="180">
        <v>0</v>
      </c>
      <c r="BK462" s="180">
        <v>0</v>
      </c>
      <c r="BL462" s="90"/>
      <c r="BN462" s="90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78"/>
    </row>
    <row r="463" spans="2:84" ht="15" customHeight="1" x14ac:dyDescent="0.3">
      <c r="B463" s="90"/>
      <c r="C463" s="212">
        <v>450</v>
      </c>
      <c r="D463" s="212"/>
      <c r="E463" s="212"/>
      <c r="F463" s="245"/>
      <c r="G463" s="212"/>
      <c r="H463" s="212"/>
      <c r="I463" s="212"/>
      <c r="J463" s="249"/>
      <c r="K463" s="249"/>
      <c r="L463" s="251"/>
      <c r="M463" s="245"/>
      <c r="N463" s="217"/>
      <c r="O463" s="212"/>
      <c r="P463" s="247"/>
      <c r="Q463" s="218"/>
      <c r="R463" s="109"/>
      <c r="S463" s="156"/>
      <c r="T463" s="156"/>
      <c r="U463" s="156"/>
      <c r="V463" s="153">
        <f t="shared" si="11"/>
        <v>0</v>
      </c>
      <c r="W463" s="90"/>
      <c r="Y463" s="180">
        <v>0</v>
      </c>
      <c r="Z463" s="180">
        <v>0</v>
      </c>
      <c r="AA463" s="180">
        <v>0</v>
      </c>
      <c r="AB463" s="180">
        <v>0</v>
      </c>
      <c r="AC463" s="180">
        <v>0</v>
      </c>
      <c r="AD463" s="180">
        <v>0</v>
      </c>
      <c r="AE463" s="180">
        <v>0</v>
      </c>
      <c r="AF463" s="180">
        <v>0</v>
      </c>
      <c r="AG463" s="180">
        <v>0</v>
      </c>
      <c r="AH463" s="180">
        <v>0</v>
      </c>
      <c r="AI463" s="180">
        <v>0</v>
      </c>
      <c r="AJ463" s="180">
        <v>0</v>
      </c>
      <c r="AK463" s="180">
        <v>0</v>
      </c>
      <c r="AL463" s="180">
        <v>0</v>
      </c>
      <c r="AM463" s="180">
        <v>0</v>
      </c>
      <c r="AN463" s="180">
        <v>0</v>
      </c>
      <c r="AO463" s="180">
        <v>0</v>
      </c>
      <c r="AP463" s="180">
        <v>0</v>
      </c>
      <c r="AQ463" s="180">
        <v>0</v>
      </c>
      <c r="AR463" s="180">
        <v>0</v>
      </c>
      <c r="AS463" s="180">
        <v>0</v>
      </c>
      <c r="AT463" s="180">
        <v>0</v>
      </c>
      <c r="AU463" s="180">
        <v>0</v>
      </c>
      <c r="AV463" s="180">
        <v>0</v>
      </c>
      <c r="AW463" s="180">
        <v>0</v>
      </c>
      <c r="AX463" s="180">
        <v>0</v>
      </c>
      <c r="AY463" s="90"/>
      <c r="AZ463" s="180">
        <v>0</v>
      </c>
      <c r="BA463" s="180">
        <v>0</v>
      </c>
      <c r="BB463" s="180">
        <v>0</v>
      </c>
      <c r="BC463" s="180">
        <v>0</v>
      </c>
      <c r="BD463" s="180">
        <v>0</v>
      </c>
      <c r="BE463" s="180">
        <v>0</v>
      </c>
      <c r="BF463" s="180">
        <v>0</v>
      </c>
      <c r="BG463" s="181"/>
      <c r="BH463" s="90"/>
      <c r="BI463" s="180">
        <v>0</v>
      </c>
      <c r="BJ463" s="180">
        <v>0</v>
      </c>
      <c r="BK463" s="180">
        <v>0</v>
      </c>
      <c r="BL463" s="90"/>
      <c r="BN463" s="90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78"/>
    </row>
    <row r="464" spans="2:84" ht="15" customHeight="1" x14ac:dyDescent="0.3">
      <c r="B464" s="90"/>
      <c r="C464" s="212">
        <v>451</v>
      </c>
      <c r="D464" s="212"/>
      <c r="E464" s="212"/>
      <c r="F464" s="245"/>
      <c r="G464" s="212"/>
      <c r="H464" s="212"/>
      <c r="I464" s="212"/>
      <c r="J464" s="249"/>
      <c r="K464" s="249"/>
      <c r="L464" s="251"/>
      <c r="M464" s="245"/>
      <c r="N464" s="217"/>
      <c r="O464" s="212"/>
      <c r="P464" s="247"/>
      <c r="Q464" s="218"/>
      <c r="R464" s="109"/>
      <c r="S464" s="156"/>
      <c r="T464" s="156"/>
      <c r="U464" s="156"/>
      <c r="V464" s="153">
        <f t="shared" si="11"/>
        <v>0</v>
      </c>
      <c r="W464" s="90"/>
      <c r="Y464" s="180">
        <v>0</v>
      </c>
      <c r="Z464" s="180">
        <v>0</v>
      </c>
      <c r="AA464" s="180">
        <v>0</v>
      </c>
      <c r="AB464" s="180">
        <v>0</v>
      </c>
      <c r="AC464" s="180">
        <v>0</v>
      </c>
      <c r="AD464" s="180">
        <v>0</v>
      </c>
      <c r="AE464" s="180">
        <v>0</v>
      </c>
      <c r="AF464" s="180">
        <v>0</v>
      </c>
      <c r="AG464" s="180">
        <v>0</v>
      </c>
      <c r="AH464" s="180">
        <v>0</v>
      </c>
      <c r="AI464" s="180">
        <v>0</v>
      </c>
      <c r="AJ464" s="180">
        <v>0</v>
      </c>
      <c r="AK464" s="180">
        <v>0</v>
      </c>
      <c r="AL464" s="180">
        <v>0</v>
      </c>
      <c r="AM464" s="180">
        <v>0</v>
      </c>
      <c r="AN464" s="180">
        <v>0</v>
      </c>
      <c r="AO464" s="180">
        <v>0</v>
      </c>
      <c r="AP464" s="180">
        <v>0</v>
      </c>
      <c r="AQ464" s="180">
        <v>0</v>
      </c>
      <c r="AR464" s="180">
        <v>0</v>
      </c>
      <c r="AS464" s="180">
        <v>0</v>
      </c>
      <c r="AT464" s="180">
        <v>0</v>
      </c>
      <c r="AU464" s="180">
        <v>0</v>
      </c>
      <c r="AV464" s="180">
        <v>0</v>
      </c>
      <c r="AW464" s="180">
        <v>0</v>
      </c>
      <c r="AX464" s="180">
        <v>0</v>
      </c>
      <c r="AY464" s="90"/>
      <c r="AZ464" s="180">
        <v>0</v>
      </c>
      <c r="BA464" s="180">
        <v>0</v>
      </c>
      <c r="BB464" s="180">
        <v>0</v>
      </c>
      <c r="BC464" s="180">
        <v>0</v>
      </c>
      <c r="BD464" s="180">
        <v>0</v>
      </c>
      <c r="BE464" s="180">
        <v>0</v>
      </c>
      <c r="BF464" s="180">
        <v>0</v>
      </c>
      <c r="BG464" s="181"/>
      <c r="BH464" s="90"/>
      <c r="BI464" s="180">
        <v>0</v>
      </c>
      <c r="BJ464" s="180">
        <v>0</v>
      </c>
      <c r="BK464" s="180">
        <v>0</v>
      </c>
      <c r="BL464" s="90"/>
      <c r="BN464" s="90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78"/>
    </row>
    <row r="465" spans="2:84" ht="15" customHeight="1" x14ac:dyDescent="0.3">
      <c r="B465" s="90"/>
      <c r="C465" s="212">
        <v>452</v>
      </c>
      <c r="D465" s="212"/>
      <c r="E465" s="212"/>
      <c r="F465" s="245"/>
      <c r="G465" s="212"/>
      <c r="H465" s="212"/>
      <c r="I465" s="212"/>
      <c r="J465" s="249"/>
      <c r="K465" s="249"/>
      <c r="L465" s="251"/>
      <c r="M465" s="245"/>
      <c r="N465" s="217"/>
      <c r="O465" s="212"/>
      <c r="P465" s="247"/>
      <c r="Q465" s="218"/>
      <c r="R465" s="109"/>
      <c r="S465" s="156"/>
      <c r="T465" s="156"/>
      <c r="U465" s="156"/>
      <c r="V465" s="153">
        <f t="shared" si="11"/>
        <v>0</v>
      </c>
      <c r="W465" s="90"/>
      <c r="Y465" s="180">
        <v>0</v>
      </c>
      <c r="Z465" s="180">
        <v>0</v>
      </c>
      <c r="AA465" s="180">
        <v>0</v>
      </c>
      <c r="AB465" s="180">
        <v>0</v>
      </c>
      <c r="AC465" s="180">
        <v>0</v>
      </c>
      <c r="AD465" s="180">
        <v>0</v>
      </c>
      <c r="AE465" s="180">
        <v>0</v>
      </c>
      <c r="AF465" s="180">
        <v>0</v>
      </c>
      <c r="AG465" s="180">
        <v>0</v>
      </c>
      <c r="AH465" s="180">
        <v>0</v>
      </c>
      <c r="AI465" s="180">
        <v>0</v>
      </c>
      <c r="AJ465" s="180">
        <v>0</v>
      </c>
      <c r="AK465" s="180">
        <v>0</v>
      </c>
      <c r="AL465" s="180">
        <v>0</v>
      </c>
      <c r="AM465" s="180">
        <v>0</v>
      </c>
      <c r="AN465" s="180">
        <v>0</v>
      </c>
      <c r="AO465" s="180">
        <v>0</v>
      </c>
      <c r="AP465" s="180">
        <v>0</v>
      </c>
      <c r="AQ465" s="180">
        <v>0</v>
      </c>
      <c r="AR465" s="180">
        <v>0</v>
      </c>
      <c r="AS465" s="180">
        <v>0</v>
      </c>
      <c r="AT465" s="180">
        <v>0</v>
      </c>
      <c r="AU465" s="180">
        <v>0</v>
      </c>
      <c r="AV465" s="180">
        <v>0</v>
      </c>
      <c r="AW465" s="180">
        <v>0</v>
      </c>
      <c r="AX465" s="180">
        <v>0</v>
      </c>
      <c r="AY465" s="90"/>
      <c r="AZ465" s="180">
        <v>0</v>
      </c>
      <c r="BA465" s="180">
        <v>0</v>
      </c>
      <c r="BB465" s="180">
        <v>0</v>
      </c>
      <c r="BC465" s="180">
        <v>0</v>
      </c>
      <c r="BD465" s="180">
        <v>0</v>
      </c>
      <c r="BE465" s="180">
        <v>0</v>
      </c>
      <c r="BF465" s="180">
        <v>0</v>
      </c>
      <c r="BG465" s="181"/>
      <c r="BH465" s="90"/>
      <c r="BI465" s="180">
        <v>0</v>
      </c>
      <c r="BJ465" s="180">
        <v>0</v>
      </c>
      <c r="BK465" s="180">
        <v>0</v>
      </c>
      <c r="BL465" s="90"/>
      <c r="BN465" s="90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78"/>
    </row>
    <row r="466" spans="2:84" ht="15" customHeight="1" x14ac:dyDescent="0.3">
      <c r="B466" s="90"/>
      <c r="C466" s="212">
        <v>453</v>
      </c>
      <c r="D466" s="212"/>
      <c r="E466" s="212"/>
      <c r="F466" s="245"/>
      <c r="G466" s="212"/>
      <c r="H466" s="212"/>
      <c r="I466" s="212"/>
      <c r="J466" s="249"/>
      <c r="K466" s="249"/>
      <c r="L466" s="251"/>
      <c r="M466" s="245"/>
      <c r="N466" s="217"/>
      <c r="O466" s="212"/>
      <c r="P466" s="247"/>
      <c r="Q466" s="218"/>
      <c r="R466" s="109"/>
      <c r="S466" s="156"/>
      <c r="T466" s="156"/>
      <c r="U466" s="156"/>
      <c r="V466" s="153">
        <f t="shared" si="11"/>
        <v>0</v>
      </c>
      <c r="W466" s="90"/>
      <c r="Y466" s="180">
        <v>0</v>
      </c>
      <c r="Z466" s="180">
        <v>0</v>
      </c>
      <c r="AA466" s="180">
        <v>0</v>
      </c>
      <c r="AB466" s="180">
        <v>0</v>
      </c>
      <c r="AC466" s="180">
        <v>0</v>
      </c>
      <c r="AD466" s="180">
        <v>0</v>
      </c>
      <c r="AE466" s="180">
        <v>0</v>
      </c>
      <c r="AF466" s="180">
        <v>0</v>
      </c>
      <c r="AG466" s="180">
        <v>0</v>
      </c>
      <c r="AH466" s="180">
        <v>0</v>
      </c>
      <c r="AI466" s="180">
        <v>0</v>
      </c>
      <c r="AJ466" s="180">
        <v>0</v>
      </c>
      <c r="AK466" s="180">
        <v>0</v>
      </c>
      <c r="AL466" s="180">
        <v>0</v>
      </c>
      <c r="AM466" s="180">
        <v>0</v>
      </c>
      <c r="AN466" s="180">
        <v>0</v>
      </c>
      <c r="AO466" s="180">
        <v>0</v>
      </c>
      <c r="AP466" s="180">
        <v>0</v>
      </c>
      <c r="AQ466" s="180">
        <v>0</v>
      </c>
      <c r="AR466" s="180">
        <v>0</v>
      </c>
      <c r="AS466" s="180">
        <v>0</v>
      </c>
      <c r="AT466" s="180">
        <v>0</v>
      </c>
      <c r="AU466" s="180">
        <v>0</v>
      </c>
      <c r="AV466" s="180">
        <v>0</v>
      </c>
      <c r="AW466" s="180">
        <v>0</v>
      </c>
      <c r="AX466" s="180">
        <v>0</v>
      </c>
      <c r="AY466" s="90"/>
      <c r="AZ466" s="180">
        <v>0</v>
      </c>
      <c r="BA466" s="180">
        <v>0</v>
      </c>
      <c r="BB466" s="180">
        <v>0</v>
      </c>
      <c r="BC466" s="180">
        <v>0</v>
      </c>
      <c r="BD466" s="180">
        <v>0</v>
      </c>
      <c r="BE466" s="180">
        <v>0</v>
      </c>
      <c r="BF466" s="180">
        <v>0</v>
      </c>
      <c r="BG466" s="181"/>
      <c r="BH466" s="90"/>
      <c r="BI466" s="180">
        <v>0</v>
      </c>
      <c r="BJ466" s="180">
        <v>0</v>
      </c>
      <c r="BK466" s="180">
        <v>0</v>
      </c>
      <c r="BL466" s="90"/>
      <c r="BN466" s="90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78"/>
    </row>
    <row r="467" spans="2:84" ht="15" customHeight="1" x14ac:dyDescent="0.3">
      <c r="B467" s="90"/>
      <c r="C467" s="212">
        <v>454</v>
      </c>
      <c r="D467" s="212"/>
      <c r="E467" s="212"/>
      <c r="F467" s="245"/>
      <c r="G467" s="212"/>
      <c r="H467" s="212"/>
      <c r="I467" s="212"/>
      <c r="J467" s="249"/>
      <c r="K467" s="249"/>
      <c r="L467" s="251"/>
      <c r="M467" s="245"/>
      <c r="N467" s="217"/>
      <c r="O467" s="212"/>
      <c r="P467" s="247"/>
      <c r="Q467" s="218"/>
      <c r="R467" s="109"/>
      <c r="S467" s="156"/>
      <c r="T467" s="156"/>
      <c r="U467" s="156"/>
      <c r="V467" s="153">
        <f t="shared" si="11"/>
        <v>0</v>
      </c>
      <c r="W467" s="90"/>
      <c r="Y467" s="180">
        <v>0</v>
      </c>
      <c r="Z467" s="180">
        <v>0</v>
      </c>
      <c r="AA467" s="180">
        <v>0</v>
      </c>
      <c r="AB467" s="180">
        <v>0</v>
      </c>
      <c r="AC467" s="180">
        <v>0</v>
      </c>
      <c r="AD467" s="180">
        <v>0</v>
      </c>
      <c r="AE467" s="180">
        <v>0</v>
      </c>
      <c r="AF467" s="180">
        <v>0</v>
      </c>
      <c r="AG467" s="180">
        <v>0</v>
      </c>
      <c r="AH467" s="180">
        <v>0</v>
      </c>
      <c r="AI467" s="180">
        <v>0</v>
      </c>
      <c r="AJ467" s="180">
        <v>0</v>
      </c>
      <c r="AK467" s="180">
        <v>0</v>
      </c>
      <c r="AL467" s="180">
        <v>0</v>
      </c>
      <c r="AM467" s="180">
        <v>0</v>
      </c>
      <c r="AN467" s="180">
        <v>0</v>
      </c>
      <c r="AO467" s="180">
        <v>0</v>
      </c>
      <c r="AP467" s="180">
        <v>0</v>
      </c>
      <c r="AQ467" s="180">
        <v>0</v>
      </c>
      <c r="AR467" s="180">
        <v>0</v>
      </c>
      <c r="AS467" s="180">
        <v>0</v>
      </c>
      <c r="AT467" s="180">
        <v>0</v>
      </c>
      <c r="AU467" s="180">
        <v>0</v>
      </c>
      <c r="AV467" s="180">
        <v>0</v>
      </c>
      <c r="AW467" s="180">
        <v>0</v>
      </c>
      <c r="AX467" s="180">
        <v>0</v>
      </c>
      <c r="AY467" s="90"/>
      <c r="AZ467" s="180">
        <v>0</v>
      </c>
      <c r="BA467" s="180">
        <v>0</v>
      </c>
      <c r="BB467" s="180">
        <v>0</v>
      </c>
      <c r="BC467" s="180">
        <v>0</v>
      </c>
      <c r="BD467" s="180">
        <v>0</v>
      </c>
      <c r="BE467" s="180">
        <v>0</v>
      </c>
      <c r="BF467" s="180">
        <v>0</v>
      </c>
      <c r="BG467" s="181"/>
      <c r="BH467" s="90"/>
      <c r="BI467" s="180">
        <v>0</v>
      </c>
      <c r="BJ467" s="180">
        <v>0</v>
      </c>
      <c r="BK467" s="180">
        <v>0</v>
      </c>
      <c r="BL467" s="90"/>
      <c r="BN467" s="90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78"/>
    </row>
    <row r="468" spans="2:84" ht="15" customHeight="1" x14ac:dyDescent="0.3">
      <c r="B468" s="90"/>
      <c r="C468" s="212">
        <v>455</v>
      </c>
      <c r="D468" s="212"/>
      <c r="E468" s="212"/>
      <c r="F468" s="245"/>
      <c r="G468" s="212"/>
      <c r="H468" s="212"/>
      <c r="I468" s="212"/>
      <c r="J468" s="249"/>
      <c r="K468" s="249"/>
      <c r="L468" s="251"/>
      <c r="M468" s="245"/>
      <c r="N468" s="217"/>
      <c r="O468" s="212"/>
      <c r="P468" s="247"/>
      <c r="Q468" s="218"/>
      <c r="R468" s="109"/>
      <c r="S468" s="156"/>
      <c r="T468" s="156"/>
      <c r="U468" s="156"/>
      <c r="V468" s="153">
        <f t="shared" si="11"/>
        <v>0</v>
      </c>
      <c r="W468" s="90"/>
      <c r="Y468" s="180">
        <v>0</v>
      </c>
      <c r="Z468" s="180">
        <v>0</v>
      </c>
      <c r="AA468" s="180">
        <v>0</v>
      </c>
      <c r="AB468" s="180">
        <v>0</v>
      </c>
      <c r="AC468" s="180">
        <v>0</v>
      </c>
      <c r="AD468" s="180">
        <v>0</v>
      </c>
      <c r="AE468" s="180">
        <v>0</v>
      </c>
      <c r="AF468" s="180">
        <v>0</v>
      </c>
      <c r="AG468" s="180">
        <v>0</v>
      </c>
      <c r="AH468" s="180">
        <v>0</v>
      </c>
      <c r="AI468" s="180">
        <v>0</v>
      </c>
      <c r="AJ468" s="180">
        <v>0</v>
      </c>
      <c r="AK468" s="180">
        <v>0</v>
      </c>
      <c r="AL468" s="180">
        <v>0</v>
      </c>
      <c r="AM468" s="180">
        <v>0</v>
      </c>
      <c r="AN468" s="180">
        <v>0</v>
      </c>
      <c r="AO468" s="180">
        <v>0</v>
      </c>
      <c r="AP468" s="180">
        <v>0</v>
      </c>
      <c r="AQ468" s="180">
        <v>0</v>
      </c>
      <c r="AR468" s="180">
        <v>0</v>
      </c>
      <c r="AS468" s="180">
        <v>0</v>
      </c>
      <c r="AT468" s="180">
        <v>0</v>
      </c>
      <c r="AU468" s="180">
        <v>0</v>
      </c>
      <c r="AV468" s="180">
        <v>0</v>
      </c>
      <c r="AW468" s="180">
        <v>0</v>
      </c>
      <c r="AX468" s="180">
        <v>0</v>
      </c>
      <c r="AY468" s="90"/>
      <c r="AZ468" s="180">
        <v>0</v>
      </c>
      <c r="BA468" s="180">
        <v>0</v>
      </c>
      <c r="BB468" s="180">
        <v>0</v>
      </c>
      <c r="BC468" s="180">
        <v>0</v>
      </c>
      <c r="BD468" s="180">
        <v>0</v>
      </c>
      <c r="BE468" s="180">
        <v>0</v>
      </c>
      <c r="BF468" s="180">
        <v>0</v>
      </c>
      <c r="BG468" s="181"/>
      <c r="BH468" s="90"/>
      <c r="BI468" s="180">
        <v>0</v>
      </c>
      <c r="BJ468" s="180">
        <v>0</v>
      </c>
      <c r="BK468" s="180">
        <v>0</v>
      </c>
      <c r="BL468" s="90"/>
      <c r="BN468" s="90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78"/>
    </row>
    <row r="469" spans="2:84" ht="15" customHeight="1" x14ac:dyDescent="0.3">
      <c r="B469" s="90"/>
      <c r="C469" s="212">
        <v>456</v>
      </c>
      <c r="D469" s="212"/>
      <c r="E469" s="212"/>
      <c r="F469" s="245"/>
      <c r="G469" s="212"/>
      <c r="H469" s="212"/>
      <c r="I469" s="212"/>
      <c r="J469" s="249"/>
      <c r="K469" s="249"/>
      <c r="L469" s="251"/>
      <c r="M469" s="245"/>
      <c r="N469" s="217"/>
      <c r="O469" s="212"/>
      <c r="P469" s="247"/>
      <c r="Q469" s="218"/>
      <c r="R469" s="109"/>
      <c r="S469" s="156"/>
      <c r="T469" s="156"/>
      <c r="U469" s="156"/>
      <c r="V469" s="153">
        <f t="shared" si="11"/>
        <v>0</v>
      </c>
      <c r="W469" s="90"/>
      <c r="Y469" s="180">
        <v>0</v>
      </c>
      <c r="Z469" s="180">
        <v>0</v>
      </c>
      <c r="AA469" s="180">
        <v>0</v>
      </c>
      <c r="AB469" s="180">
        <v>0</v>
      </c>
      <c r="AC469" s="180">
        <v>0</v>
      </c>
      <c r="AD469" s="180">
        <v>0</v>
      </c>
      <c r="AE469" s="180">
        <v>0</v>
      </c>
      <c r="AF469" s="180">
        <v>0</v>
      </c>
      <c r="AG469" s="180">
        <v>0</v>
      </c>
      <c r="AH469" s="180">
        <v>0</v>
      </c>
      <c r="AI469" s="180">
        <v>0</v>
      </c>
      <c r="AJ469" s="180">
        <v>0</v>
      </c>
      <c r="AK469" s="180">
        <v>0</v>
      </c>
      <c r="AL469" s="180">
        <v>0</v>
      </c>
      <c r="AM469" s="180">
        <v>0</v>
      </c>
      <c r="AN469" s="180">
        <v>0</v>
      </c>
      <c r="AO469" s="180">
        <v>0</v>
      </c>
      <c r="AP469" s="180">
        <v>0</v>
      </c>
      <c r="AQ469" s="180">
        <v>0</v>
      </c>
      <c r="AR469" s="180">
        <v>0</v>
      </c>
      <c r="AS469" s="180">
        <v>0</v>
      </c>
      <c r="AT469" s="180">
        <v>0</v>
      </c>
      <c r="AU469" s="180">
        <v>0</v>
      </c>
      <c r="AV469" s="180">
        <v>0</v>
      </c>
      <c r="AW469" s="180">
        <v>0</v>
      </c>
      <c r="AX469" s="180">
        <v>0</v>
      </c>
      <c r="AY469" s="90"/>
      <c r="AZ469" s="180">
        <v>0</v>
      </c>
      <c r="BA469" s="180">
        <v>0</v>
      </c>
      <c r="BB469" s="180">
        <v>0</v>
      </c>
      <c r="BC469" s="180">
        <v>0</v>
      </c>
      <c r="BD469" s="180">
        <v>0</v>
      </c>
      <c r="BE469" s="180">
        <v>0</v>
      </c>
      <c r="BF469" s="180">
        <v>0</v>
      </c>
      <c r="BG469" s="181"/>
      <c r="BH469" s="90"/>
      <c r="BI469" s="180">
        <v>0</v>
      </c>
      <c r="BJ469" s="180">
        <v>0</v>
      </c>
      <c r="BK469" s="180">
        <v>0</v>
      </c>
      <c r="BL469" s="90"/>
      <c r="BN469" s="90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78"/>
    </row>
    <row r="470" spans="2:84" ht="15" customHeight="1" x14ac:dyDescent="0.3">
      <c r="B470" s="90"/>
      <c r="C470" s="212">
        <v>457</v>
      </c>
      <c r="D470" s="212"/>
      <c r="E470" s="212"/>
      <c r="F470" s="245"/>
      <c r="G470" s="212"/>
      <c r="H470" s="212"/>
      <c r="I470" s="212"/>
      <c r="J470" s="249"/>
      <c r="K470" s="249"/>
      <c r="L470" s="251"/>
      <c r="M470" s="245"/>
      <c r="N470" s="217"/>
      <c r="O470" s="212"/>
      <c r="P470" s="247"/>
      <c r="Q470" s="218"/>
      <c r="R470" s="109"/>
      <c r="S470" s="156"/>
      <c r="T470" s="156"/>
      <c r="U470" s="156"/>
      <c r="V470" s="153">
        <f t="shared" si="11"/>
        <v>0</v>
      </c>
      <c r="W470" s="90"/>
      <c r="Y470" s="180">
        <v>0</v>
      </c>
      <c r="Z470" s="180">
        <v>0</v>
      </c>
      <c r="AA470" s="180">
        <v>0</v>
      </c>
      <c r="AB470" s="180">
        <v>0</v>
      </c>
      <c r="AC470" s="180">
        <v>0</v>
      </c>
      <c r="AD470" s="180">
        <v>0</v>
      </c>
      <c r="AE470" s="180">
        <v>0</v>
      </c>
      <c r="AF470" s="180">
        <v>0</v>
      </c>
      <c r="AG470" s="180">
        <v>0</v>
      </c>
      <c r="AH470" s="180">
        <v>0</v>
      </c>
      <c r="AI470" s="180">
        <v>0</v>
      </c>
      <c r="AJ470" s="180">
        <v>0</v>
      </c>
      <c r="AK470" s="180">
        <v>0</v>
      </c>
      <c r="AL470" s="180">
        <v>0</v>
      </c>
      <c r="AM470" s="180">
        <v>0</v>
      </c>
      <c r="AN470" s="180">
        <v>0</v>
      </c>
      <c r="AO470" s="180">
        <v>0</v>
      </c>
      <c r="AP470" s="180">
        <v>0</v>
      </c>
      <c r="AQ470" s="180">
        <v>0</v>
      </c>
      <c r="AR470" s="180">
        <v>0</v>
      </c>
      <c r="AS470" s="180">
        <v>0</v>
      </c>
      <c r="AT470" s="180">
        <v>0</v>
      </c>
      <c r="AU470" s="180">
        <v>0</v>
      </c>
      <c r="AV470" s="180">
        <v>0</v>
      </c>
      <c r="AW470" s="180">
        <v>0</v>
      </c>
      <c r="AX470" s="180">
        <v>0</v>
      </c>
      <c r="AY470" s="90"/>
      <c r="AZ470" s="180">
        <v>0</v>
      </c>
      <c r="BA470" s="180">
        <v>0</v>
      </c>
      <c r="BB470" s="180">
        <v>0</v>
      </c>
      <c r="BC470" s="180">
        <v>0</v>
      </c>
      <c r="BD470" s="180">
        <v>0</v>
      </c>
      <c r="BE470" s="180">
        <v>0</v>
      </c>
      <c r="BF470" s="180">
        <v>0</v>
      </c>
      <c r="BG470" s="181"/>
      <c r="BH470" s="90"/>
      <c r="BI470" s="180">
        <v>0</v>
      </c>
      <c r="BJ470" s="180">
        <v>0</v>
      </c>
      <c r="BK470" s="180">
        <v>0</v>
      </c>
      <c r="BL470" s="90"/>
      <c r="BN470" s="90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78"/>
    </row>
    <row r="471" spans="2:84" ht="15" customHeight="1" x14ac:dyDescent="0.3">
      <c r="B471" s="90"/>
      <c r="C471" s="212">
        <v>458</v>
      </c>
      <c r="D471" s="212"/>
      <c r="E471" s="212"/>
      <c r="F471" s="245"/>
      <c r="G471" s="212"/>
      <c r="H471" s="212"/>
      <c r="I471" s="212"/>
      <c r="J471" s="249"/>
      <c r="K471" s="249"/>
      <c r="L471" s="251"/>
      <c r="M471" s="245"/>
      <c r="N471" s="217"/>
      <c r="O471" s="212"/>
      <c r="P471" s="247"/>
      <c r="Q471" s="218"/>
      <c r="R471" s="109"/>
      <c r="S471" s="156"/>
      <c r="T471" s="156"/>
      <c r="U471" s="156"/>
      <c r="V471" s="153">
        <f t="shared" si="11"/>
        <v>0</v>
      </c>
      <c r="W471" s="90"/>
      <c r="Y471" s="180">
        <v>0</v>
      </c>
      <c r="Z471" s="180">
        <v>0</v>
      </c>
      <c r="AA471" s="180">
        <v>0</v>
      </c>
      <c r="AB471" s="180">
        <v>0</v>
      </c>
      <c r="AC471" s="180">
        <v>0</v>
      </c>
      <c r="AD471" s="180">
        <v>0</v>
      </c>
      <c r="AE471" s="180">
        <v>0</v>
      </c>
      <c r="AF471" s="180">
        <v>0</v>
      </c>
      <c r="AG471" s="180">
        <v>0</v>
      </c>
      <c r="AH471" s="180">
        <v>0</v>
      </c>
      <c r="AI471" s="180">
        <v>0</v>
      </c>
      <c r="AJ471" s="180">
        <v>0</v>
      </c>
      <c r="AK471" s="180">
        <v>0</v>
      </c>
      <c r="AL471" s="180">
        <v>0</v>
      </c>
      <c r="AM471" s="180">
        <v>0</v>
      </c>
      <c r="AN471" s="180">
        <v>0</v>
      </c>
      <c r="AO471" s="180">
        <v>0</v>
      </c>
      <c r="AP471" s="180">
        <v>0</v>
      </c>
      <c r="AQ471" s="180">
        <v>0</v>
      </c>
      <c r="AR471" s="180">
        <v>0</v>
      </c>
      <c r="AS471" s="180">
        <v>0</v>
      </c>
      <c r="AT471" s="180">
        <v>0</v>
      </c>
      <c r="AU471" s="180">
        <v>0</v>
      </c>
      <c r="AV471" s="180">
        <v>0</v>
      </c>
      <c r="AW471" s="180">
        <v>0</v>
      </c>
      <c r="AX471" s="180">
        <v>0</v>
      </c>
      <c r="AY471" s="90"/>
      <c r="AZ471" s="180">
        <v>0</v>
      </c>
      <c r="BA471" s="180">
        <v>0</v>
      </c>
      <c r="BB471" s="180">
        <v>0</v>
      </c>
      <c r="BC471" s="180">
        <v>0</v>
      </c>
      <c r="BD471" s="180">
        <v>0</v>
      </c>
      <c r="BE471" s="180">
        <v>0</v>
      </c>
      <c r="BF471" s="180">
        <v>0</v>
      </c>
      <c r="BG471" s="181"/>
      <c r="BH471" s="90"/>
      <c r="BI471" s="180">
        <v>0</v>
      </c>
      <c r="BJ471" s="180">
        <v>0</v>
      </c>
      <c r="BK471" s="180">
        <v>0</v>
      </c>
      <c r="BL471" s="90"/>
      <c r="BN471" s="90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78"/>
    </row>
    <row r="472" spans="2:84" ht="15" customHeight="1" x14ac:dyDescent="0.3">
      <c r="B472" s="90"/>
      <c r="C472" s="212">
        <v>459</v>
      </c>
      <c r="D472" s="212"/>
      <c r="E472" s="212"/>
      <c r="F472" s="245"/>
      <c r="G472" s="212"/>
      <c r="H472" s="212"/>
      <c r="I472" s="212"/>
      <c r="J472" s="249"/>
      <c r="K472" s="249"/>
      <c r="L472" s="251"/>
      <c r="M472" s="245"/>
      <c r="N472" s="217"/>
      <c r="O472" s="212"/>
      <c r="P472" s="218"/>
      <c r="Q472" s="218"/>
      <c r="R472" s="109"/>
      <c r="S472" s="156"/>
      <c r="T472" s="156"/>
      <c r="U472" s="156"/>
      <c r="V472" s="153">
        <f t="shared" si="11"/>
        <v>0</v>
      </c>
      <c r="W472" s="90"/>
      <c r="Y472" s="180">
        <v>0</v>
      </c>
      <c r="Z472" s="180">
        <v>0</v>
      </c>
      <c r="AA472" s="180">
        <v>0</v>
      </c>
      <c r="AB472" s="180">
        <v>0</v>
      </c>
      <c r="AC472" s="180">
        <v>0</v>
      </c>
      <c r="AD472" s="180">
        <v>0</v>
      </c>
      <c r="AE472" s="180">
        <v>0</v>
      </c>
      <c r="AF472" s="180">
        <v>0</v>
      </c>
      <c r="AG472" s="180">
        <v>0</v>
      </c>
      <c r="AH472" s="180">
        <v>0</v>
      </c>
      <c r="AI472" s="180">
        <v>0</v>
      </c>
      <c r="AJ472" s="180">
        <v>0</v>
      </c>
      <c r="AK472" s="180">
        <v>0</v>
      </c>
      <c r="AL472" s="180">
        <v>0</v>
      </c>
      <c r="AM472" s="180">
        <v>0</v>
      </c>
      <c r="AN472" s="180">
        <v>0</v>
      </c>
      <c r="AO472" s="180">
        <v>0</v>
      </c>
      <c r="AP472" s="180">
        <v>0</v>
      </c>
      <c r="AQ472" s="180">
        <v>0</v>
      </c>
      <c r="AR472" s="180">
        <v>0</v>
      </c>
      <c r="AS472" s="180">
        <v>0</v>
      </c>
      <c r="AT472" s="180">
        <v>0</v>
      </c>
      <c r="AU472" s="180">
        <v>0</v>
      </c>
      <c r="AV472" s="180">
        <v>0</v>
      </c>
      <c r="AW472" s="180">
        <v>0</v>
      </c>
      <c r="AX472" s="180">
        <v>0</v>
      </c>
      <c r="AY472" s="90"/>
      <c r="AZ472" s="180">
        <v>0</v>
      </c>
      <c r="BA472" s="180">
        <v>0</v>
      </c>
      <c r="BB472" s="180">
        <v>0</v>
      </c>
      <c r="BC472" s="180">
        <v>0</v>
      </c>
      <c r="BD472" s="180">
        <v>0</v>
      </c>
      <c r="BE472" s="180">
        <v>0</v>
      </c>
      <c r="BF472" s="180">
        <v>0</v>
      </c>
      <c r="BG472" s="181"/>
      <c r="BH472" s="90"/>
      <c r="BI472" s="180">
        <v>0</v>
      </c>
      <c r="BJ472" s="180">
        <v>0</v>
      </c>
      <c r="BK472" s="180">
        <v>0</v>
      </c>
      <c r="BL472" s="90"/>
      <c r="BN472" s="90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78"/>
    </row>
    <row r="473" spans="2:84" ht="15" customHeight="1" x14ac:dyDescent="0.3">
      <c r="B473" s="90"/>
      <c r="C473" s="212">
        <v>460</v>
      </c>
      <c r="D473" s="212"/>
      <c r="E473" s="212"/>
      <c r="F473" s="245"/>
      <c r="G473" s="212"/>
      <c r="H473" s="212"/>
      <c r="I473" s="212"/>
      <c r="J473" s="249"/>
      <c r="K473" s="249"/>
      <c r="L473" s="251"/>
      <c r="M473" s="245"/>
      <c r="N473" s="217"/>
      <c r="O473" s="212"/>
      <c r="P473" s="247"/>
      <c r="Q473" s="218"/>
      <c r="R473" s="109"/>
      <c r="S473" s="156"/>
      <c r="T473" s="156"/>
      <c r="U473" s="156"/>
      <c r="V473" s="153">
        <f t="shared" si="11"/>
        <v>0</v>
      </c>
      <c r="W473" s="90"/>
      <c r="Y473" s="180">
        <v>0</v>
      </c>
      <c r="Z473" s="180">
        <v>0</v>
      </c>
      <c r="AA473" s="180">
        <v>0</v>
      </c>
      <c r="AB473" s="180">
        <v>0</v>
      </c>
      <c r="AC473" s="180">
        <v>0</v>
      </c>
      <c r="AD473" s="180">
        <v>0</v>
      </c>
      <c r="AE473" s="180">
        <v>0</v>
      </c>
      <c r="AF473" s="180">
        <v>0</v>
      </c>
      <c r="AG473" s="180">
        <v>0</v>
      </c>
      <c r="AH473" s="180">
        <v>0</v>
      </c>
      <c r="AI473" s="180">
        <v>0</v>
      </c>
      <c r="AJ473" s="180">
        <v>0</v>
      </c>
      <c r="AK473" s="180">
        <v>0</v>
      </c>
      <c r="AL473" s="180">
        <v>0</v>
      </c>
      <c r="AM473" s="180">
        <v>0</v>
      </c>
      <c r="AN473" s="180">
        <v>0</v>
      </c>
      <c r="AO473" s="180">
        <v>0</v>
      </c>
      <c r="AP473" s="180">
        <v>0</v>
      </c>
      <c r="AQ473" s="180">
        <v>0</v>
      </c>
      <c r="AR473" s="180">
        <v>0</v>
      </c>
      <c r="AS473" s="180">
        <v>0</v>
      </c>
      <c r="AT473" s="180">
        <v>0</v>
      </c>
      <c r="AU473" s="180">
        <v>0</v>
      </c>
      <c r="AV473" s="180">
        <v>0</v>
      </c>
      <c r="AW473" s="180">
        <v>0</v>
      </c>
      <c r="AX473" s="180">
        <v>0</v>
      </c>
      <c r="AY473" s="90"/>
      <c r="AZ473" s="180">
        <v>0</v>
      </c>
      <c r="BA473" s="180">
        <v>0</v>
      </c>
      <c r="BB473" s="180">
        <v>0</v>
      </c>
      <c r="BC473" s="180">
        <v>0</v>
      </c>
      <c r="BD473" s="180">
        <v>0</v>
      </c>
      <c r="BE473" s="180">
        <v>0</v>
      </c>
      <c r="BF473" s="180">
        <v>0</v>
      </c>
      <c r="BG473" s="181"/>
      <c r="BH473" s="90"/>
      <c r="BI473" s="180">
        <v>0</v>
      </c>
      <c r="BJ473" s="180">
        <v>0</v>
      </c>
      <c r="BK473" s="180">
        <v>0</v>
      </c>
      <c r="BL473" s="90"/>
      <c r="BN473" s="90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78"/>
    </row>
    <row r="474" spans="2:84" ht="15" customHeight="1" x14ac:dyDescent="0.3">
      <c r="B474" s="90"/>
      <c r="C474" s="212">
        <v>461</v>
      </c>
      <c r="D474" s="212"/>
      <c r="E474" s="212"/>
      <c r="F474" s="245"/>
      <c r="G474" s="212"/>
      <c r="H474" s="212"/>
      <c r="I474" s="212"/>
      <c r="J474" s="249"/>
      <c r="K474" s="249"/>
      <c r="L474" s="251"/>
      <c r="M474" s="245"/>
      <c r="N474" s="217"/>
      <c r="O474" s="212"/>
      <c r="P474" s="247"/>
      <c r="Q474" s="218"/>
      <c r="R474" s="109"/>
      <c r="S474" s="156"/>
      <c r="T474" s="156"/>
      <c r="U474" s="156"/>
      <c r="V474" s="153">
        <f t="shared" si="11"/>
        <v>0</v>
      </c>
      <c r="W474" s="90"/>
      <c r="Y474" s="180">
        <v>0</v>
      </c>
      <c r="Z474" s="180">
        <v>0</v>
      </c>
      <c r="AA474" s="180">
        <v>0</v>
      </c>
      <c r="AB474" s="180">
        <v>0</v>
      </c>
      <c r="AC474" s="180">
        <v>0</v>
      </c>
      <c r="AD474" s="180">
        <v>0</v>
      </c>
      <c r="AE474" s="180">
        <v>0</v>
      </c>
      <c r="AF474" s="180">
        <v>0</v>
      </c>
      <c r="AG474" s="180">
        <v>0</v>
      </c>
      <c r="AH474" s="180">
        <v>0</v>
      </c>
      <c r="AI474" s="180">
        <v>0</v>
      </c>
      <c r="AJ474" s="180">
        <v>0</v>
      </c>
      <c r="AK474" s="180">
        <v>0</v>
      </c>
      <c r="AL474" s="180">
        <v>0</v>
      </c>
      <c r="AM474" s="180">
        <v>0</v>
      </c>
      <c r="AN474" s="180">
        <v>0</v>
      </c>
      <c r="AO474" s="180">
        <v>0</v>
      </c>
      <c r="AP474" s="180">
        <v>0</v>
      </c>
      <c r="AQ474" s="180">
        <v>0</v>
      </c>
      <c r="AR474" s="180">
        <v>0</v>
      </c>
      <c r="AS474" s="180">
        <v>0</v>
      </c>
      <c r="AT474" s="180">
        <v>0</v>
      </c>
      <c r="AU474" s="180">
        <v>0</v>
      </c>
      <c r="AV474" s="180">
        <v>0</v>
      </c>
      <c r="AW474" s="180">
        <v>0</v>
      </c>
      <c r="AX474" s="180">
        <v>0</v>
      </c>
      <c r="AY474" s="90"/>
      <c r="AZ474" s="180">
        <v>0</v>
      </c>
      <c r="BA474" s="180">
        <v>0</v>
      </c>
      <c r="BB474" s="180">
        <v>0</v>
      </c>
      <c r="BC474" s="180">
        <v>0</v>
      </c>
      <c r="BD474" s="180">
        <v>0</v>
      </c>
      <c r="BE474" s="180">
        <v>0</v>
      </c>
      <c r="BF474" s="180">
        <v>0</v>
      </c>
      <c r="BG474" s="181"/>
      <c r="BH474" s="90"/>
      <c r="BI474" s="180">
        <v>0</v>
      </c>
      <c r="BJ474" s="180">
        <v>0</v>
      </c>
      <c r="BK474" s="180">
        <v>0</v>
      </c>
      <c r="BL474" s="90"/>
      <c r="BN474" s="90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78"/>
    </row>
    <row r="475" spans="2:84" ht="15" customHeight="1" x14ac:dyDescent="0.3">
      <c r="B475" s="90"/>
      <c r="C475" s="212">
        <v>462</v>
      </c>
      <c r="D475" s="212"/>
      <c r="E475" s="212"/>
      <c r="F475" s="245"/>
      <c r="G475" s="212"/>
      <c r="H475" s="212"/>
      <c r="I475" s="212"/>
      <c r="J475" s="249"/>
      <c r="K475" s="249"/>
      <c r="L475" s="251"/>
      <c r="M475" s="245"/>
      <c r="N475" s="217"/>
      <c r="O475" s="212"/>
      <c r="P475" s="247"/>
      <c r="Q475" s="218"/>
      <c r="R475" s="109"/>
      <c r="S475" s="156"/>
      <c r="T475" s="156"/>
      <c r="U475" s="156"/>
      <c r="V475" s="153">
        <f t="shared" si="11"/>
        <v>0</v>
      </c>
      <c r="W475" s="90"/>
      <c r="Y475" s="180">
        <v>0</v>
      </c>
      <c r="Z475" s="180">
        <v>0</v>
      </c>
      <c r="AA475" s="180">
        <v>0</v>
      </c>
      <c r="AB475" s="180">
        <v>0</v>
      </c>
      <c r="AC475" s="180">
        <v>0</v>
      </c>
      <c r="AD475" s="180">
        <v>0</v>
      </c>
      <c r="AE475" s="180">
        <v>0</v>
      </c>
      <c r="AF475" s="180">
        <v>0</v>
      </c>
      <c r="AG475" s="180">
        <v>0</v>
      </c>
      <c r="AH475" s="180">
        <v>0</v>
      </c>
      <c r="AI475" s="180">
        <v>0</v>
      </c>
      <c r="AJ475" s="180">
        <v>0</v>
      </c>
      <c r="AK475" s="180">
        <v>0</v>
      </c>
      <c r="AL475" s="180">
        <v>0</v>
      </c>
      <c r="AM475" s="180">
        <v>0</v>
      </c>
      <c r="AN475" s="180">
        <v>0</v>
      </c>
      <c r="AO475" s="180">
        <v>0</v>
      </c>
      <c r="AP475" s="180">
        <v>0</v>
      </c>
      <c r="AQ475" s="180">
        <v>0</v>
      </c>
      <c r="AR475" s="180">
        <v>0</v>
      </c>
      <c r="AS475" s="180">
        <v>0</v>
      </c>
      <c r="AT475" s="180">
        <v>0</v>
      </c>
      <c r="AU475" s="180">
        <v>0</v>
      </c>
      <c r="AV475" s="180">
        <v>0</v>
      </c>
      <c r="AW475" s="180">
        <v>0</v>
      </c>
      <c r="AX475" s="180">
        <v>0</v>
      </c>
      <c r="AY475" s="90"/>
      <c r="AZ475" s="180">
        <v>0</v>
      </c>
      <c r="BA475" s="180">
        <v>0</v>
      </c>
      <c r="BB475" s="180">
        <v>0</v>
      </c>
      <c r="BC475" s="180">
        <v>0</v>
      </c>
      <c r="BD475" s="180">
        <v>0</v>
      </c>
      <c r="BE475" s="180">
        <v>0</v>
      </c>
      <c r="BF475" s="180">
        <v>0</v>
      </c>
      <c r="BG475" s="181"/>
      <c r="BH475" s="90"/>
      <c r="BI475" s="180">
        <v>0</v>
      </c>
      <c r="BJ475" s="180">
        <v>0</v>
      </c>
      <c r="BK475" s="180">
        <v>0</v>
      </c>
      <c r="BL475" s="90"/>
      <c r="BN475" s="90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78"/>
    </row>
    <row r="476" spans="2:84" ht="15" customHeight="1" x14ac:dyDescent="0.3">
      <c r="B476" s="90"/>
      <c r="C476" s="212">
        <v>463</v>
      </c>
      <c r="D476" s="212"/>
      <c r="E476" s="212"/>
      <c r="F476" s="245"/>
      <c r="G476" s="212"/>
      <c r="H476" s="212"/>
      <c r="I476" s="212"/>
      <c r="J476" s="249"/>
      <c r="K476" s="249"/>
      <c r="L476" s="251"/>
      <c r="M476" s="245"/>
      <c r="N476" s="217"/>
      <c r="O476" s="212"/>
      <c r="P476" s="247"/>
      <c r="Q476" s="218"/>
      <c r="R476" s="109"/>
      <c r="S476" s="156"/>
      <c r="T476" s="156"/>
      <c r="U476" s="156"/>
      <c r="V476" s="153">
        <f t="shared" si="11"/>
        <v>0</v>
      </c>
      <c r="W476" s="90"/>
      <c r="Y476" s="180">
        <v>0</v>
      </c>
      <c r="Z476" s="180">
        <v>0</v>
      </c>
      <c r="AA476" s="180">
        <v>0</v>
      </c>
      <c r="AB476" s="180">
        <v>0</v>
      </c>
      <c r="AC476" s="180">
        <v>0</v>
      </c>
      <c r="AD476" s="180">
        <v>0</v>
      </c>
      <c r="AE476" s="180">
        <v>0</v>
      </c>
      <c r="AF476" s="180">
        <v>0</v>
      </c>
      <c r="AG476" s="180">
        <v>0</v>
      </c>
      <c r="AH476" s="180">
        <v>0</v>
      </c>
      <c r="AI476" s="180">
        <v>0</v>
      </c>
      <c r="AJ476" s="180">
        <v>0</v>
      </c>
      <c r="AK476" s="180">
        <v>0</v>
      </c>
      <c r="AL476" s="180">
        <v>0</v>
      </c>
      <c r="AM476" s="180">
        <v>0</v>
      </c>
      <c r="AN476" s="180">
        <v>0</v>
      </c>
      <c r="AO476" s="180">
        <v>0</v>
      </c>
      <c r="AP476" s="180">
        <v>0</v>
      </c>
      <c r="AQ476" s="180">
        <v>0</v>
      </c>
      <c r="AR476" s="180">
        <v>0</v>
      </c>
      <c r="AS476" s="180">
        <v>0</v>
      </c>
      <c r="AT476" s="180">
        <v>0</v>
      </c>
      <c r="AU476" s="180">
        <v>0</v>
      </c>
      <c r="AV476" s="180">
        <v>0</v>
      </c>
      <c r="AW476" s="180">
        <v>0</v>
      </c>
      <c r="AX476" s="180">
        <v>0</v>
      </c>
      <c r="AY476" s="90"/>
      <c r="AZ476" s="180">
        <v>0</v>
      </c>
      <c r="BA476" s="180">
        <v>0</v>
      </c>
      <c r="BB476" s="180">
        <v>0</v>
      </c>
      <c r="BC476" s="180">
        <v>0</v>
      </c>
      <c r="BD476" s="180">
        <v>0</v>
      </c>
      <c r="BE476" s="180">
        <v>0</v>
      </c>
      <c r="BF476" s="180">
        <v>0</v>
      </c>
      <c r="BG476" s="181"/>
      <c r="BH476" s="90"/>
      <c r="BI476" s="180">
        <v>0</v>
      </c>
      <c r="BJ476" s="180">
        <v>0</v>
      </c>
      <c r="BK476" s="180">
        <v>0</v>
      </c>
      <c r="BL476" s="90"/>
      <c r="BN476" s="90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78"/>
    </row>
    <row r="477" spans="2:84" ht="15" customHeight="1" x14ac:dyDescent="0.3">
      <c r="B477" s="90"/>
      <c r="C477" s="212">
        <v>464</v>
      </c>
      <c r="D477" s="212"/>
      <c r="E477" s="212"/>
      <c r="F477" s="245"/>
      <c r="G477" s="212"/>
      <c r="H477" s="212"/>
      <c r="I477" s="212"/>
      <c r="J477" s="249"/>
      <c r="K477" s="249"/>
      <c r="L477" s="251"/>
      <c r="M477" s="245"/>
      <c r="N477" s="217"/>
      <c r="O477" s="212"/>
      <c r="P477" s="247"/>
      <c r="Q477" s="218"/>
      <c r="R477" s="109"/>
      <c r="S477" s="156"/>
      <c r="T477" s="156"/>
      <c r="U477" s="156"/>
      <c r="V477" s="153">
        <f t="shared" si="11"/>
        <v>0</v>
      </c>
      <c r="W477" s="90"/>
      <c r="Y477" s="180">
        <v>0</v>
      </c>
      <c r="Z477" s="180">
        <v>0</v>
      </c>
      <c r="AA477" s="180">
        <v>0</v>
      </c>
      <c r="AB477" s="180">
        <v>0</v>
      </c>
      <c r="AC477" s="180">
        <v>0</v>
      </c>
      <c r="AD477" s="180">
        <v>0</v>
      </c>
      <c r="AE477" s="180">
        <v>0</v>
      </c>
      <c r="AF477" s="180">
        <v>0</v>
      </c>
      <c r="AG477" s="180">
        <v>0</v>
      </c>
      <c r="AH477" s="180">
        <v>0</v>
      </c>
      <c r="AI477" s="180">
        <v>0</v>
      </c>
      <c r="AJ477" s="180">
        <v>0</v>
      </c>
      <c r="AK477" s="180">
        <v>0</v>
      </c>
      <c r="AL477" s="180">
        <v>0</v>
      </c>
      <c r="AM477" s="180">
        <v>0</v>
      </c>
      <c r="AN477" s="180">
        <v>0</v>
      </c>
      <c r="AO477" s="180">
        <v>0</v>
      </c>
      <c r="AP477" s="180">
        <v>0</v>
      </c>
      <c r="AQ477" s="180">
        <v>0</v>
      </c>
      <c r="AR477" s="180">
        <v>0</v>
      </c>
      <c r="AS477" s="180">
        <v>0</v>
      </c>
      <c r="AT477" s="180">
        <v>0</v>
      </c>
      <c r="AU477" s="180">
        <v>0</v>
      </c>
      <c r="AV477" s="180">
        <v>0</v>
      </c>
      <c r="AW477" s="180">
        <v>0</v>
      </c>
      <c r="AX477" s="180">
        <v>0</v>
      </c>
      <c r="AY477" s="90"/>
      <c r="AZ477" s="180">
        <v>0</v>
      </c>
      <c r="BA477" s="180">
        <v>0</v>
      </c>
      <c r="BB477" s="180">
        <v>0</v>
      </c>
      <c r="BC477" s="180">
        <v>0</v>
      </c>
      <c r="BD477" s="180">
        <v>0</v>
      </c>
      <c r="BE477" s="180">
        <v>0</v>
      </c>
      <c r="BF477" s="180">
        <v>0</v>
      </c>
      <c r="BG477" s="181"/>
      <c r="BH477" s="90"/>
      <c r="BI477" s="180">
        <v>0</v>
      </c>
      <c r="BJ477" s="180">
        <v>0</v>
      </c>
      <c r="BK477" s="180">
        <v>0</v>
      </c>
      <c r="BL477" s="90"/>
      <c r="BN477" s="90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78"/>
    </row>
    <row r="478" spans="2:84" ht="15" customHeight="1" x14ac:dyDescent="0.3">
      <c r="B478" s="90"/>
      <c r="C478" s="212">
        <v>465</v>
      </c>
      <c r="D478" s="212"/>
      <c r="E478" s="212"/>
      <c r="F478" s="245"/>
      <c r="G478" s="212"/>
      <c r="H478" s="212"/>
      <c r="I478" s="212"/>
      <c r="J478" s="249"/>
      <c r="K478" s="249"/>
      <c r="L478" s="251"/>
      <c r="M478" s="245"/>
      <c r="N478" s="217"/>
      <c r="O478" s="212"/>
      <c r="P478" s="247"/>
      <c r="Q478" s="218"/>
      <c r="R478" s="109"/>
      <c r="S478" s="156"/>
      <c r="T478" s="156"/>
      <c r="U478" s="156"/>
      <c r="V478" s="153">
        <f t="shared" si="11"/>
        <v>0</v>
      </c>
      <c r="W478" s="90"/>
      <c r="Y478" s="180">
        <v>0</v>
      </c>
      <c r="Z478" s="180">
        <v>0</v>
      </c>
      <c r="AA478" s="180">
        <v>0</v>
      </c>
      <c r="AB478" s="180">
        <v>0</v>
      </c>
      <c r="AC478" s="180">
        <v>0</v>
      </c>
      <c r="AD478" s="180">
        <v>0</v>
      </c>
      <c r="AE478" s="180">
        <v>0</v>
      </c>
      <c r="AF478" s="180">
        <v>0</v>
      </c>
      <c r="AG478" s="180">
        <v>0</v>
      </c>
      <c r="AH478" s="180">
        <v>0</v>
      </c>
      <c r="AI478" s="180">
        <v>0</v>
      </c>
      <c r="AJ478" s="180">
        <v>0</v>
      </c>
      <c r="AK478" s="180">
        <v>0</v>
      </c>
      <c r="AL478" s="180">
        <v>0</v>
      </c>
      <c r="AM478" s="180">
        <v>0</v>
      </c>
      <c r="AN478" s="180">
        <v>0</v>
      </c>
      <c r="AO478" s="180">
        <v>0</v>
      </c>
      <c r="AP478" s="180">
        <v>0</v>
      </c>
      <c r="AQ478" s="180">
        <v>0</v>
      </c>
      <c r="AR478" s="180">
        <v>0</v>
      </c>
      <c r="AS478" s="180">
        <v>0</v>
      </c>
      <c r="AT478" s="180">
        <v>0</v>
      </c>
      <c r="AU478" s="180">
        <v>0</v>
      </c>
      <c r="AV478" s="180">
        <v>0</v>
      </c>
      <c r="AW478" s="180">
        <v>0</v>
      </c>
      <c r="AX478" s="180">
        <v>0</v>
      </c>
      <c r="AY478" s="90"/>
      <c r="AZ478" s="180">
        <v>0</v>
      </c>
      <c r="BA478" s="180">
        <v>0</v>
      </c>
      <c r="BB478" s="180">
        <v>0</v>
      </c>
      <c r="BC478" s="180">
        <v>0</v>
      </c>
      <c r="BD478" s="180">
        <v>0</v>
      </c>
      <c r="BE478" s="180">
        <v>0</v>
      </c>
      <c r="BF478" s="180">
        <v>0</v>
      </c>
      <c r="BG478" s="181"/>
      <c r="BH478" s="90"/>
      <c r="BI478" s="180">
        <v>0</v>
      </c>
      <c r="BJ478" s="180">
        <v>0</v>
      </c>
      <c r="BK478" s="180">
        <v>0</v>
      </c>
      <c r="BL478" s="90"/>
      <c r="BN478" s="90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78"/>
    </row>
    <row r="479" spans="2:84" ht="15" customHeight="1" x14ac:dyDescent="0.3">
      <c r="B479" s="90"/>
      <c r="C479" s="212">
        <v>466</v>
      </c>
      <c r="D479" s="212"/>
      <c r="E479" s="212"/>
      <c r="F479" s="245"/>
      <c r="G479" s="212"/>
      <c r="H479" s="212"/>
      <c r="I479" s="212"/>
      <c r="J479" s="249"/>
      <c r="K479" s="249"/>
      <c r="L479" s="251"/>
      <c r="M479" s="245"/>
      <c r="N479" s="217"/>
      <c r="O479" s="212"/>
      <c r="P479" s="247"/>
      <c r="Q479" s="218"/>
      <c r="R479" s="109"/>
      <c r="S479" s="156"/>
      <c r="T479" s="156"/>
      <c r="U479" s="156"/>
      <c r="V479" s="153">
        <f t="shared" si="11"/>
        <v>0</v>
      </c>
      <c r="W479" s="90"/>
      <c r="Y479" s="180">
        <v>0</v>
      </c>
      <c r="Z479" s="180">
        <v>0</v>
      </c>
      <c r="AA479" s="180">
        <v>0</v>
      </c>
      <c r="AB479" s="180">
        <v>0</v>
      </c>
      <c r="AC479" s="180">
        <v>0</v>
      </c>
      <c r="AD479" s="180">
        <v>0</v>
      </c>
      <c r="AE479" s="180">
        <v>0</v>
      </c>
      <c r="AF479" s="180">
        <v>0</v>
      </c>
      <c r="AG479" s="180">
        <v>0</v>
      </c>
      <c r="AH479" s="180">
        <v>0</v>
      </c>
      <c r="AI479" s="180">
        <v>0</v>
      </c>
      <c r="AJ479" s="180">
        <v>0</v>
      </c>
      <c r="AK479" s="180">
        <v>0</v>
      </c>
      <c r="AL479" s="180">
        <v>0</v>
      </c>
      <c r="AM479" s="180">
        <v>0</v>
      </c>
      <c r="AN479" s="180">
        <v>0</v>
      </c>
      <c r="AO479" s="180">
        <v>0</v>
      </c>
      <c r="AP479" s="180">
        <v>0</v>
      </c>
      <c r="AQ479" s="180">
        <v>0</v>
      </c>
      <c r="AR479" s="180">
        <v>0</v>
      </c>
      <c r="AS479" s="180">
        <v>0</v>
      </c>
      <c r="AT479" s="180">
        <v>0</v>
      </c>
      <c r="AU479" s="180">
        <v>0</v>
      </c>
      <c r="AV479" s="180">
        <v>0</v>
      </c>
      <c r="AW479" s="180">
        <v>0</v>
      </c>
      <c r="AX479" s="180">
        <v>0</v>
      </c>
      <c r="AY479" s="90"/>
      <c r="AZ479" s="180">
        <v>0</v>
      </c>
      <c r="BA479" s="180">
        <v>0</v>
      </c>
      <c r="BB479" s="180">
        <v>0</v>
      </c>
      <c r="BC479" s="180">
        <v>0</v>
      </c>
      <c r="BD479" s="180">
        <v>0</v>
      </c>
      <c r="BE479" s="180">
        <v>0</v>
      </c>
      <c r="BF479" s="180">
        <v>0</v>
      </c>
      <c r="BG479" s="181"/>
      <c r="BH479" s="90"/>
      <c r="BI479" s="180">
        <v>0</v>
      </c>
      <c r="BJ479" s="180">
        <v>0</v>
      </c>
      <c r="BK479" s="180">
        <v>0</v>
      </c>
      <c r="BL479" s="90"/>
      <c r="BN479" s="90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78"/>
    </row>
    <row r="480" spans="2:84" ht="15" customHeight="1" x14ac:dyDescent="0.3">
      <c r="B480" s="90"/>
      <c r="C480" s="212">
        <v>467</v>
      </c>
      <c r="D480" s="212"/>
      <c r="E480" s="212"/>
      <c r="F480" s="245"/>
      <c r="G480" s="212"/>
      <c r="H480" s="212"/>
      <c r="I480" s="212"/>
      <c r="J480" s="249"/>
      <c r="K480" s="249"/>
      <c r="L480" s="251"/>
      <c r="M480" s="245"/>
      <c r="N480" s="217"/>
      <c r="O480" s="212"/>
      <c r="P480" s="247"/>
      <c r="Q480" s="218"/>
      <c r="R480" s="109"/>
      <c r="S480" s="156"/>
      <c r="T480" s="156"/>
      <c r="U480" s="156"/>
      <c r="V480" s="153">
        <f t="shared" si="11"/>
        <v>0</v>
      </c>
      <c r="W480" s="90"/>
      <c r="Y480" s="180">
        <v>0</v>
      </c>
      <c r="Z480" s="180">
        <v>0</v>
      </c>
      <c r="AA480" s="180">
        <v>0</v>
      </c>
      <c r="AB480" s="180">
        <v>0</v>
      </c>
      <c r="AC480" s="180">
        <v>0</v>
      </c>
      <c r="AD480" s="180">
        <v>0</v>
      </c>
      <c r="AE480" s="180">
        <v>0</v>
      </c>
      <c r="AF480" s="180">
        <v>0</v>
      </c>
      <c r="AG480" s="180">
        <v>0</v>
      </c>
      <c r="AH480" s="180">
        <v>0</v>
      </c>
      <c r="AI480" s="180">
        <v>0</v>
      </c>
      <c r="AJ480" s="180">
        <v>0</v>
      </c>
      <c r="AK480" s="180">
        <v>0</v>
      </c>
      <c r="AL480" s="180">
        <v>0</v>
      </c>
      <c r="AM480" s="180">
        <v>0</v>
      </c>
      <c r="AN480" s="180">
        <v>0</v>
      </c>
      <c r="AO480" s="180">
        <v>0</v>
      </c>
      <c r="AP480" s="180">
        <v>0</v>
      </c>
      <c r="AQ480" s="180">
        <v>0</v>
      </c>
      <c r="AR480" s="180">
        <v>0</v>
      </c>
      <c r="AS480" s="180">
        <v>0</v>
      </c>
      <c r="AT480" s="180">
        <v>0</v>
      </c>
      <c r="AU480" s="180">
        <v>0</v>
      </c>
      <c r="AV480" s="180">
        <v>0</v>
      </c>
      <c r="AW480" s="180">
        <v>0</v>
      </c>
      <c r="AX480" s="180">
        <v>0</v>
      </c>
      <c r="AY480" s="90"/>
      <c r="AZ480" s="180">
        <v>0</v>
      </c>
      <c r="BA480" s="180">
        <v>0</v>
      </c>
      <c r="BB480" s="180">
        <v>0</v>
      </c>
      <c r="BC480" s="180">
        <v>0</v>
      </c>
      <c r="BD480" s="180">
        <v>0</v>
      </c>
      <c r="BE480" s="180">
        <v>0</v>
      </c>
      <c r="BF480" s="180">
        <v>0</v>
      </c>
      <c r="BG480" s="181"/>
      <c r="BH480" s="90"/>
      <c r="BI480" s="180">
        <v>0</v>
      </c>
      <c r="BJ480" s="180">
        <v>0</v>
      </c>
      <c r="BK480" s="180">
        <v>0</v>
      </c>
      <c r="BL480" s="90"/>
      <c r="BN480" s="90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78"/>
    </row>
    <row r="481" spans="2:84" ht="15" customHeight="1" x14ac:dyDescent="0.3">
      <c r="B481" s="90"/>
      <c r="C481" s="212">
        <v>468</v>
      </c>
      <c r="D481" s="212"/>
      <c r="E481" s="212"/>
      <c r="F481" s="245"/>
      <c r="G481" s="212"/>
      <c r="H481" s="212"/>
      <c r="I481" s="212"/>
      <c r="J481" s="249"/>
      <c r="K481" s="249"/>
      <c r="L481" s="251"/>
      <c r="M481" s="245"/>
      <c r="N481" s="217"/>
      <c r="O481" s="212"/>
      <c r="P481" s="247"/>
      <c r="Q481" s="218"/>
      <c r="R481" s="109"/>
      <c r="S481" s="156"/>
      <c r="T481" s="156"/>
      <c r="U481" s="156"/>
      <c r="V481" s="153">
        <f t="shared" si="11"/>
        <v>0</v>
      </c>
      <c r="W481" s="90"/>
      <c r="Y481" s="180">
        <v>0</v>
      </c>
      <c r="Z481" s="180">
        <v>0</v>
      </c>
      <c r="AA481" s="180">
        <v>0</v>
      </c>
      <c r="AB481" s="180">
        <v>0</v>
      </c>
      <c r="AC481" s="180">
        <v>0</v>
      </c>
      <c r="AD481" s="180">
        <v>0</v>
      </c>
      <c r="AE481" s="180">
        <v>0</v>
      </c>
      <c r="AF481" s="180">
        <v>0</v>
      </c>
      <c r="AG481" s="180">
        <v>0</v>
      </c>
      <c r="AH481" s="180">
        <v>0</v>
      </c>
      <c r="AI481" s="180">
        <v>0</v>
      </c>
      <c r="AJ481" s="180">
        <v>0</v>
      </c>
      <c r="AK481" s="180">
        <v>0</v>
      </c>
      <c r="AL481" s="180">
        <v>0</v>
      </c>
      <c r="AM481" s="180">
        <v>0</v>
      </c>
      <c r="AN481" s="180">
        <v>0</v>
      </c>
      <c r="AO481" s="180">
        <v>0</v>
      </c>
      <c r="AP481" s="180">
        <v>0</v>
      </c>
      <c r="AQ481" s="180">
        <v>0</v>
      </c>
      <c r="AR481" s="180">
        <v>0</v>
      </c>
      <c r="AS481" s="180">
        <v>0</v>
      </c>
      <c r="AT481" s="180">
        <v>0</v>
      </c>
      <c r="AU481" s="180">
        <v>0</v>
      </c>
      <c r="AV481" s="180">
        <v>0</v>
      </c>
      <c r="AW481" s="180">
        <v>0</v>
      </c>
      <c r="AX481" s="180">
        <v>0</v>
      </c>
      <c r="AY481" s="90"/>
      <c r="AZ481" s="180">
        <v>0</v>
      </c>
      <c r="BA481" s="180">
        <v>0</v>
      </c>
      <c r="BB481" s="180">
        <v>0</v>
      </c>
      <c r="BC481" s="180">
        <v>0</v>
      </c>
      <c r="BD481" s="180">
        <v>0</v>
      </c>
      <c r="BE481" s="180">
        <v>0</v>
      </c>
      <c r="BF481" s="180">
        <v>0</v>
      </c>
      <c r="BG481" s="181"/>
      <c r="BH481" s="90"/>
      <c r="BI481" s="180">
        <v>0</v>
      </c>
      <c r="BJ481" s="180">
        <v>0</v>
      </c>
      <c r="BK481" s="180">
        <v>0</v>
      </c>
      <c r="BL481" s="90"/>
      <c r="BN481" s="90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78"/>
    </row>
    <row r="482" spans="2:84" ht="15" customHeight="1" x14ac:dyDescent="0.3">
      <c r="B482" s="90"/>
      <c r="C482" s="212">
        <v>469</v>
      </c>
      <c r="D482" s="212"/>
      <c r="E482" s="212"/>
      <c r="F482" s="245"/>
      <c r="G482" s="212"/>
      <c r="H482" s="212"/>
      <c r="I482" s="212"/>
      <c r="J482" s="249"/>
      <c r="K482" s="249"/>
      <c r="L482" s="251"/>
      <c r="M482" s="245"/>
      <c r="N482" s="217"/>
      <c r="O482" s="212"/>
      <c r="P482" s="218"/>
      <c r="Q482" s="218"/>
      <c r="R482" s="109"/>
      <c r="S482" s="156"/>
      <c r="T482" s="156"/>
      <c r="U482" s="156"/>
      <c r="V482" s="153">
        <f t="shared" si="11"/>
        <v>0</v>
      </c>
      <c r="W482" s="90"/>
      <c r="Y482" s="180">
        <v>0</v>
      </c>
      <c r="Z482" s="180">
        <v>0</v>
      </c>
      <c r="AA482" s="180">
        <v>0</v>
      </c>
      <c r="AB482" s="180">
        <v>0</v>
      </c>
      <c r="AC482" s="180">
        <v>0</v>
      </c>
      <c r="AD482" s="180">
        <v>0</v>
      </c>
      <c r="AE482" s="180">
        <v>0</v>
      </c>
      <c r="AF482" s="180">
        <v>0</v>
      </c>
      <c r="AG482" s="180">
        <v>0</v>
      </c>
      <c r="AH482" s="180">
        <v>0</v>
      </c>
      <c r="AI482" s="180">
        <v>0</v>
      </c>
      <c r="AJ482" s="180">
        <v>0</v>
      </c>
      <c r="AK482" s="180">
        <v>0</v>
      </c>
      <c r="AL482" s="180">
        <v>0</v>
      </c>
      <c r="AM482" s="180">
        <v>0</v>
      </c>
      <c r="AN482" s="180">
        <v>0</v>
      </c>
      <c r="AO482" s="180">
        <v>0</v>
      </c>
      <c r="AP482" s="180">
        <v>0</v>
      </c>
      <c r="AQ482" s="180">
        <v>0</v>
      </c>
      <c r="AR482" s="180">
        <v>0</v>
      </c>
      <c r="AS482" s="180">
        <v>0</v>
      </c>
      <c r="AT482" s="180">
        <v>0</v>
      </c>
      <c r="AU482" s="180">
        <v>0</v>
      </c>
      <c r="AV482" s="180">
        <v>0</v>
      </c>
      <c r="AW482" s="180">
        <v>0</v>
      </c>
      <c r="AX482" s="180">
        <v>0</v>
      </c>
      <c r="AY482" s="90"/>
      <c r="AZ482" s="180">
        <v>0</v>
      </c>
      <c r="BA482" s="180">
        <v>0</v>
      </c>
      <c r="BB482" s="180">
        <v>0</v>
      </c>
      <c r="BC482" s="180">
        <v>0</v>
      </c>
      <c r="BD482" s="180">
        <v>0</v>
      </c>
      <c r="BE482" s="180">
        <v>0</v>
      </c>
      <c r="BF482" s="180">
        <v>0</v>
      </c>
      <c r="BG482" s="181"/>
      <c r="BH482" s="90"/>
      <c r="BI482" s="180">
        <v>0</v>
      </c>
      <c r="BJ482" s="180">
        <v>0</v>
      </c>
      <c r="BK482" s="180">
        <v>0</v>
      </c>
      <c r="BL482" s="90"/>
      <c r="BN482" s="90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78"/>
    </row>
    <row r="483" spans="2:84" ht="15" customHeight="1" x14ac:dyDescent="0.3">
      <c r="B483" s="90"/>
      <c r="C483" s="212">
        <v>470</v>
      </c>
      <c r="D483" s="212"/>
      <c r="E483" s="212"/>
      <c r="F483" s="245"/>
      <c r="G483" s="212"/>
      <c r="H483" s="212"/>
      <c r="I483" s="212"/>
      <c r="J483" s="249"/>
      <c r="K483" s="249"/>
      <c r="L483" s="251"/>
      <c r="M483" s="245"/>
      <c r="N483" s="217"/>
      <c r="O483" s="212"/>
      <c r="P483" s="247"/>
      <c r="Q483" s="218"/>
      <c r="R483" s="109"/>
      <c r="S483" s="156"/>
      <c r="T483" s="156"/>
      <c r="U483" s="156"/>
      <c r="V483" s="153">
        <f t="shared" si="11"/>
        <v>0</v>
      </c>
      <c r="W483" s="90"/>
      <c r="Y483" s="180">
        <v>0</v>
      </c>
      <c r="Z483" s="180">
        <v>0</v>
      </c>
      <c r="AA483" s="180">
        <v>0</v>
      </c>
      <c r="AB483" s="180">
        <v>0</v>
      </c>
      <c r="AC483" s="180">
        <v>0</v>
      </c>
      <c r="AD483" s="180">
        <v>0</v>
      </c>
      <c r="AE483" s="180">
        <v>0</v>
      </c>
      <c r="AF483" s="180">
        <v>0</v>
      </c>
      <c r="AG483" s="180">
        <v>0</v>
      </c>
      <c r="AH483" s="180">
        <v>0</v>
      </c>
      <c r="AI483" s="180">
        <v>0</v>
      </c>
      <c r="AJ483" s="180">
        <v>0</v>
      </c>
      <c r="AK483" s="180">
        <v>0</v>
      </c>
      <c r="AL483" s="180">
        <v>0</v>
      </c>
      <c r="AM483" s="180">
        <v>0</v>
      </c>
      <c r="AN483" s="180">
        <v>0</v>
      </c>
      <c r="AO483" s="180">
        <v>0</v>
      </c>
      <c r="AP483" s="180">
        <v>0</v>
      </c>
      <c r="AQ483" s="180">
        <v>0</v>
      </c>
      <c r="AR483" s="180">
        <v>0</v>
      </c>
      <c r="AS483" s="180">
        <v>0</v>
      </c>
      <c r="AT483" s="180">
        <v>0</v>
      </c>
      <c r="AU483" s="180">
        <v>0</v>
      </c>
      <c r="AV483" s="180">
        <v>0</v>
      </c>
      <c r="AW483" s="180">
        <v>0</v>
      </c>
      <c r="AX483" s="180">
        <v>0</v>
      </c>
      <c r="AY483" s="90"/>
      <c r="AZ483" s="180">
        <v>0</v>
      </c>
      <c r="BA483" s="180">
        <v>0</v>
      </c>
      <c r="BB483" s="180">
        <v>0</v>
      </c>
      <c r="BC483" s="180">
        <v>0</v>
      </c>
      <c r="BD483" s="180">
        <v>0</v>
      </c>
      <c r="BE483" s="180">
        <v>0</v>
      </c>
      <c r="BF483" s="180">
        <v>0</v>
      </c>
      <c r="BG483" s="181"/>
      <c r="BH483" s="90"/>
      <c r="BI483" s="180">
        <v>0</v>
      </c>
      <c r="BJ483" s="180">
        <v>0</v>
      </c>
      <c r="BK483" s="180">
        <v>0</v>
      </c>
      <c r="BL483" s="90"/>
      <c r="BN483" s="90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78"/>
    </row>
    <row r="484" spans="2:84" ht="15" customHeight="1" x14ac:dyDescent="0.3">
      <c r="B484" s="90"/>
      <c r="C484" s="212">
        <v>471</v>
      </c>
      <c r="D484" s="212"/>
      <c r="E484" s="212"/>
      <c r="F484" s="245"/>
      <c r="G484" s="212"/>
      <c r="H484" s="212"/>
      <c r="I484" s="212"/>
      <c r="J484" s="249"/>
      <c r="K484" s="249"/>
      <c r="L484" s="251"/>
      <c r="M484" s="245"/>
      <c r="N484" s="217"/>
      <c r="O484" s="212"/>
      <c r="P484" s="247"/>
      <c r="Q484" s="218"/>
      <c r="R484" s="109"/>
      <c r="S484" s="156"/>
      <c r="T484" s="156"/>
      <c r="U484" s="156"/>
      <c r="V484" s="153">
        <f t="shared" si="11"/>
        <v>0</v>
      </c>
      <c r="W484" s="90"/>
      <c r="Y484" s="180">
        <v>0</v>
      </c>
      <c r="Z484" s="180">
        <v>0</v>
      </c>
      <c r="AA484" s="180">
        <v>0</v>
      </c>
      <c r="AB484" s="180">
        <v>0</v>
      </c>
      <c r="AC484" s="180">
        <v>0</v>
      </c>
      <c r="AD484" s="180">
        <v>0</v>
      </c>
      <c r="AE484" s="180">
        <v>0</v>
      </c>
      <c r="AF484" s="180">
        <v>0</v>
      </c>
      <c r="AG484" s="180">
        <v>0</v>
      </c>
      <c r="AH484" s="180">
        <v>0</v>
      </c>
      <c r="AI484" s="180">
        <v>0</v>
      </c>
      <c r="AJ484" s="180">
        <v>0</v>
      </c>
      <c r="AK484" s="180">
        <v>0</v>
      </c>
      <c r="AL484" s="180">
        <v>0</v>
      </c>
      <c r="AM484" s="180">
        <v>0</v>
      </c>
      <c r="AN484" s="180">
        <v>0</v>
      </c>
      <c r="AO484" s="180">
        <v>0</v>
      </c>
      <c r="AP484" s="180">
        <v>0</v>
      </c>
      <c r="AQ484" s="180">
        <v>0</v>
      </c>
      <c r="AR484" s="180">
        <v>0</v>
      </c>
      <c r="AS484" s="180">
        <v>0</v>
      </c>
      <c r="AT484" s="180">
        <v>0</v>
      </c>
      <c r="AU484" s="180">
        <v>0</v>
      </c>
      <c r="AV484" s="180">
        <v>0</v>
      </c>
      <c r="AW484" s="180">
        <v>0</v>
      </c>
      <c r="AX484" s="180">
        <v>0</v>
      </c>
      <c r="AY484" s="90"/>
      <c r="AZ484" s="180">
        <v>0</v>
      </c>
      <c r="BA484" s="180">
        <v>0</v>
      </c>
      <c r="BB484" s="180">
        <v>0</v>
      </c>
      <c r="BC484" s="180">
        <v>0</v>
      </c>
      <c r="BD484" s="180">
        <v>0</v>
      </c>
      <c r="BE484" s="180">
        <v>0</v>
      </c>
      <c r="BF484" s="180">
        <v>0</v>
      </c>
      <c r="BG484" s="181"/>
      <c r="BH484" s="90"/>
      <c r="BI484" s="180">
        <v>0</v>
      </c>
      <c r="BJ484" s="180">
        <v>0</v>
      </c>
      <c r="BK484" s="180">
        <v>0</v>
      </c>
      <c r="BL484" s="90"/>
      <c r="BN484" s="90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78"/>
    </row>
    <row r="485" spans="2:84" ht="15" customHeight="1" x14ac:dyDescent="0.3">
      <c r="B485" s="90"/>
      <c r="C485" s="212">
        <v>472</v>
      </c>
      <c r="D485" s="212"/>
      <c r="E485" s="212"/>
      <c r="F485" s="245"/>
      <c r="G485" s="212"/>
      <c r="H485" s="212"/>
      <c r="I485" s="212"/>
      <c r="J485" s="249"/>
      <c r="K485" s="249"/>
      <c r="L485" s="251"/>
      <c r="M485" s="245"/>
      <c r="N485" s="217"/>
      <c r="O485" s="212"/>
      <c r="P485" s="247"/>
      <c r="Q485" s="218"/>
      <c r="R485" s="109"/>
      <c r="S485" s="156"/>
      <c r="T485" s="156"/>
      <c r="U485" s="156"/>
      <c r="V485" s="153">
        <f t="shared" si="11"/>
        <v>0</v>
      </c>
      <c r="W485" s="90"/>
      <c r="Y485" s="180">
        <v>0</v>
      </c>
      <c r="Z485" s="180">
        <v>0</v>
      </c>
      <c r="AA485" s="180">
        <v>0</v>
      </c>
      <c r="AB485" s="180">
        <v>0</v>
      </c>
      <c r="AC485" s="180">
        <v>0</v>
      </c>
      <c r="AD485" s="180">
        <v>0</v>
      </c>
      <c r="AE485" s="180">
        <v>0</v>
      </c>
      <c r="AF485" s="180">
        <v>0</v>
      </c>
      <c r="AG485" s="180">
        <v>0</v>
      </c>
      <c r="AH485" s="180">
        <v>0</v>
      </c>
      <c r="AI485" s="180">
        <v>0</v>
      </c>
      <c r="AJ485" s="180">
        <v>0</v>
      </c>
      <c r="AK485" s="180">
        <v>0</v>
      </c>
      <c r="AL485" s="180">
        <v>0</v>
      </c>
      <c r="AM485" s="180">
        <v>0</v>
      </c>
      <c r="AN485" s="180">
        <v>0</v>
      </c>
      <c r="AO485" s="180">
        <v>0</v>
      </c>
      <c r="AP485" s="180">
        <v>0</v>
      </c>
      <c r="AQ485" s="180">
        <v>0</v>
      </c>
      <c r="AR485" s="180">
        <v>0</v>
      </c>
      <c r="AS485" s="180">
        <v>0</v>
      </c>
      <c r="AT485" s="180">
        <v>0</v>
      </c>
      <c r="AU485" s="180">
        <v>0</v>
      </c>
      <c r="AV485" s="180">
        <v>0</v>
      </c>
      <c r="AW485" s="180">
        <v>0</v>
      </c>
      <c r="AX485" s="180">
        <v>0</v>
      </c>
      <c r="AY485" s="90"/>
      <c r="AZ485" s="180">
        <v>0</v>
      </c>
      <c r="BA485" s="180">
        <v>0</v>
      </c>
      <c r="BB485" s="180">
        <v>0</v>
      </c>
      <c r="BC485" s="180">
        <v>0</v>
      </c>
      <c r="BD485" s="180">
        <v>0</v>
      </c>
      <c r="BE485" s="180">
        <v>0</v>
      </c>
      <c r="BF485" s="180">
        <v>0</v>
      </c>
      <c r="BG485" s="181"/>
      <c r="BH485" s="90"/>
      <c r="BI485" s="180">
        <v>0</v>
      </c>
      <c r="BJ485" s="180">
        <v>0</v>
      </c>
      <c r="BK485" s="180">
        <v>0</v>
      </c>
      <c r="BL485" s="90"/>
      <c r="BN485" s="90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78"/>
    </row>
    <row r="486" spans="2:84" ht="15" customHeight="1" x14ac:dyDescent="0.3">
      <c r="B486" s="90"/>
      <c r="C486" s="212">
        <v>473</v>
      </c>
      <c r="D486" s="212"/>
      <c r="E486" s="212"/>
      <c r="F486" s="245"/>
      <c r="G486" s="212"/>
      <c r="H486" s="212"/>
      <c r="I486" s="212"/>
      <c r="J486" s="249"/>
      <c r="K486" s="249"/>
      <c r="L486" s="251"/>
      <c r="M486" s="245"/>
      <c r="N486" s="217"/>
      <c r="O486" s="212"/>
      <c r="P486" s="247"/>
      <c r="Q486" s="218"/>
      <c r="R486" s="109"/>
      <c r="S486" s="156"/>
      <c r="T486" s="156"/>
      <c r="U486" s="156"/>
      <c r="V486" s="153">
        <f t="shared" si="11"/>
        <v>0</v>
      </c>
      <c r="W486" s="90"/>
      <c r="Y486" s="180">
        <v>0</v>
      </c>
      <c r="Z486" s="180">
        <v>0</v>
      </c>
      <c r="AA486" s="180">
        <v>0</v>
      </c>
      <c r="AB486" s="180">
        <v>0</v>
      </c>
      <c r="AC486" s="180">
        <v>0</v>
      </c>
      <c r="AD486" s="180">
        <v>0</v>
      </c>
      <c r="AE486" s="180">
        <v>0</v>
      </c>
      <c r="AF486" s="180">
        <v>0</v>
      </c>
      <c r="AG486" s="180">
        <v>0</v>
      </c>
      <c r="AH486" s="180">
        <v>0</v>
      </c>
      <c r="AI486" s="180">
        <v>0</v>
      </c>
      <c r="AJ486" s="180">
        <v>0</v>
      </c>
      <c r="AK486" s="180">
        <v>0</v>
      </c>
      <c r="AL486" s="180">
        <v>0</v>
      </c>
      <c r="AM486" s="180">
        <v>0</v>
      </c>
      <c r="AN486" s="180">
        <v>0</v>
      </c>
      <c r="AO486" s="180">
        <v>0</v>
      </c>
      <c r="AP486" s="180">
        <v>0</v>
      </c>
      <c r="AQ486" s="180">
        <v>0</v>
      </c>
      <c r="AR486" s="180">
        <v>0</v>
      </c>
      <c r="AS486" s="180">
        <v>0</v>
      </c>
      <c r="AT486" s="180">
        <v>0</v>
      </c>
      <c r="AU486" s="180">
        <v>0</v>
      </c>
      <c r="AV486" s="180">
        <v>0</v>
      </c>
      <c r="AW486" s="180">
        <v>0</v>
      </c>
      <c r="AX486" s="180">
        <v>0</v>
      </c>
      <c r="AY486" s="90"/>
      <c r="AZ486" s="180">
        <v>0</v>
      </c>
      <c r="BA486" s="180">
        <v>0</v>
      </c>
      <c r="BB486" s="180">
        <v>0</v>
      </c>
      <c r="BC486" s="180">
        <v>0</v>
      </c>
      <c r="BD486" s="180">
        <v>0</v>
      </c>
      <c r="BE486" s="180">
        <v>0</v>
      </c>
      <c r="BF486" s="180">
        <v>0</v>
      </c>
      <c r="BG486" s="181"/>
      <c r="BH486" s="90"/>
      <c r="BI486" s="180">
        <v>0</v>
      </c>
      <c r="BJ486" s="180">
        <v>0</v>
      </c>
      <c r="BK486" s="180">
        <v>0</v>
      </c>
      <c r="BL486" s="90"/>
      <c r="BN486" s="90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78"/>
    </row>
    <row r="487" spans="2:84" ht="15" customHeight="1" x14ac:dyDescent="0.3">
      <c r="B487" s="90"/>
      <c r="C487" s="212">
        <v>474</v>
      </c>
      <c r="D487" s="212"/>
      <c r="E487" s="212"/>
      <c r="F487" s="245"/>
      <c r="G487" s="212"/>
      <c r="H487" s="212"/>
      <c r="I487" s="212"/>
      <c r="J487" s="249"/>
      <c r="K487" s="249"/>
      <c r="L487" s="251"/>
      <c r="M487" s="245"/>
      <c r="N487" s="217"/>
      <c r="O487" s="212"/>
      <c r="P487" s="247"/>
      <c r="Q487" s="218"/>
      <c r="R487" s="109"/>
      <c r="S487" s="156"/>
      <c r="T487" s="156"/>
      <c r="U487" s="156"/>
      <c r="V487" s="153">
        <f t="shared" si="11"/>
        <v>0</v>
      </c>
      <c r="W487" s="90"/>
      <c r="Y487" s="180">
        <v>0</v>
      </c>
      <c r="Z487" s="180">
        <v>0</v>
      </c>
      <c r="AA487" s="180">
        <v>0</v>
      </c>
      <c r="AB487" s="180">
        <v>0</v>
      </c>
      <c r="AC487" s="180">
        <v>0</v>
      </c>
      <c r="AD487" s="180">
        <v>0</v>
      </c>
      <c r="AE487" s="180">
        <v>0</v>
      </c>
      <c r="AF487" s="180">
        <v>0</v>
      </c>
      <c r="AG487" s="180">
        <v>0</v>
      </c>
      <c r="AH487" s="180">
        <v>0</v>
      </c>
      <c r="AI487" s="180">
        <v>0</v>
      </c>
      <c r="AJ487" s="180">
        <v>0</v>
      </c>
      <c r="AK487" s="180">
        <v>0</v>
      </c>
      <c r="AL487" s="180">
        <v>0</v>
      </c>
      <c r="AM487" s="180">
        <v>0</v>
      </c>
      <c r="AN487" s="180">
        <v>0</v>
      </c>
      <c r="AO487" s="180">
        <v>0</v>
      </c>
      <c r="AP487" s="180">
        <v>0</v>
      </c>
      <c r="AQ487" s="180">
        <v>0</v>
      </c>
      <c r="AR487" s="180">
        <v>0</v>
      </c>
      <c r="AS487" s="180">
        <v>0</v>
      </c>
      <c r="AT487" s="180">
        <v>0</v>
      </c>
      <c r="AU487" s="180">
        <v>0</v>
      </c>
      <c r="AV487" s="180">
        <v>0</v>
      </c>
      <c r="AW487" s="180">
        <v>0</v>
      </c>
      <c r="AX487" s="180">
        <v>0</v>
      </c>
      <c r="AY487" s="90"/>
      <c r="AZ487" s="180">
        <v>0</v>
      </c>
      <c r="BA487" s="180">
        <v>0</v>
      </c>
      <c r="BB487" s="180">
        <v>0</v>
      </c>
      <c r="BC487" s="180">
        <v>0</v>
      </c>
      <c r="BD487" s="180">
        <v>0</v>
      </c>
      <c r="BE487" s="180">
        <v>0</v>
      </c>
      <c r="BF487" s="180">
        <v>0</v>
      </c>
      <c r="BG487" s="181"/>
      <c r="BH487" s="90"/>
      <c r="BI487" s="180">
        <v>0</v>
      </c>
      <c r="BJ487" s="180">
        <v>0</v>
      </c>
      <c r="BK487" s="180">
        <v>0</v>
      </c>
      <c r="BL487" s="90"/>
      <c r="BN487" s="90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78"/>
    </row>
    <row r="488" spans="2:84" ht="15" customHeight="1" x14ac:dyDescent="0.3">
      <c r="B488" s="90"/>
      <c r="C488" s="212">
        <v>475</v>
      </c>
      <c r="D488" s="212"/>
      <c r="E488" s="212"/>
      <c r="F488" s="245"/>
      <c r="G488" s="212"/>
      <c r="H488" s="212"/>
      <c r="I488" s="212"/>
      <c r="J488" s="249"/>
      <c r="K488" s="249"/>
      <c r="L488" s="251"/>
      <c r="M488" s="245"/>
      <c r="N488" s="217"/>
      <c r="O488" s="212"/>
      <c r="P488" s="247"/>
      <c r="Q488" s="218"/>
      <c r="R488" s="109"/>
      <c r="S488" s="156"/>
      <c r="T488" s="156"/>
      <c r="U488" s="156"/>
      <c r="V488" s="153">
        <f t="shared" si="11"/>
        <v>0</v>
      </c>
      <c r="W488" s="90"/>
      <c r="Y488" s="180">
        <v>0</v>
      </c>
      <c r="Z488" s="180">
        <v>0</v>
      </c>
      <c r="AA488" s="180">
        <v>0</v>
      </c>
      <c r="AB488" s="180">
        <v>0</v>
      </c>
      <c r="AC488" s="180">
        <v>0</v>
      </c>
      <c r="AD488" s="180">
        <v>0</v>
      </c>
      <c r="AE488" s="180">
        <v>0</v>
      </c>
      <c r="AF488" s="180">
        <v>0</v>
      </c>
      <c r="AG488" s="180">
        <v>0</v>
      </c>
      <c r="AH488" s="180">
        <v>0</v>
      </c>
      <c r="AI488" s="180">
        <v>0</v>
      </c>
      <c r="AJ488" s="180">
        <v>0</v>
      </c>
      <c r="AK488" s="180">
        <v>0</v>
      </c>
      <c r="AL488" s="180">
        <v>0</v>
      </c>
      <c r="AM488" s="180">
        <v>0</v>
      </c>
      <c r="AN488" s="180">
        <v>0</v>
      </c>
      <c r="AO488" s="180">
        <v>0</v>
      </c>
      <c r="AP488" s="180">
        <v>0</v>
      </c>
      <c r="AQ488" s="180">
        <v>0</v>
      </c>
      <c r="AR488" s="180">
        <v>0</v>
      </c>
      <c r="AS488" s="180">
        <v>0</v>
      </c>
      <c r="AT488" s="180">
        <v>0</v>
      </c>
      <c r="AU488" s="180">
        <v>0</v>
      </c>
      <c r="AV488" s="180">
        <v>0</v>
      </c>
      <c r="AW488" s="180">
        <v>0</v>
      </c>
      <c r="AX488" s="180">
        <v>0</v>
      </c>
      <c r="AY488" s="90"/>
      <c r="AZ488" s="180">
        <v>0</v>
      </c>
      <c r="BA488" s="180">
        <v>0</v>
      </c>
      <c r="BB488" s="180">
        <v>0</v>
      </c>
      <c r="BC488" s="180">
        <v>0</v>
      </c>
      <c r="BD488" s="180">
        <v>0</v>
      </c>
      <c r="BE488" s="180">
        <v>0</v>
      </c>
      <c r="BF488" s="180">
        <v>0</v>
      </c>
      <c r="BG488" s="181"/>
      <c r="BH488" s="90"/>
      <c r="BI488" s="180">
        <v>0</v>
      </c>
      <c r="BJ488" s="180">
        <v>0</v>
      </c>
      <c r="BK488" s="180">
        <v>0</v>
      </c>
      <c r="BL488" s="90"/>
      <c r="BN488" s="90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78"/>
    </row>
    <row r="489" spans="2:84" ht="15" customHeight="1" x14ac:dyDescent="0.3">
      <c r="B489" s="90"/>
      <c r="C489" s="212">
        <v>476</v>
      </c>
      <c r="D489" s="212"/>
      <c r="E489" s="212"/>
      <c r="F489" s="245"/>
      <c r="G489" s="212"/>
      <c r="H489" s="212"/>
      <c r="I489" s="212"/>
      <c r="J489" s="249"/>
      <c r="K489" s="249"/>
      <c r="L489" s="251"/>
      <c r="M489" s="245"/>
      <c r="N489" s="217"/>
      <c r="O489" s="212"/>
      <c r="P489" s="247"/>
      <c r="Q489" s="218"/>
      <c r="R489" s="109"/>
      <c r="S489" s="156"/>
      <c r="T489" s="156"/>
      <c r="U489" s="156"/>
      <c r="V489" s="153">
        <f t="shared" si="11"/>
        <v>0</v>
      </c>
      <c r="W489" s="90"/>
      <c r="Y489" s="180">
        <v>0</v>
      </c>
      <c r="Z489" s="180">
        <v>0</v>
      </c>
      <c r="AA489" s="180">
        <v>0</v>
      </c>
      <c r="AB489" s="180">
        <v>0</v>
      </c>
      <c r="AC489" s="180">
        <v>0</v>
      </c>
      <c r="AD489" s="180">
        <v>0</v>
      </c>
      <c r="AE489" s="180">
        <v>0</v>
      </c>
      <c r="AF489" s="180">
        <v>0</v>
      </c>
      <c r="AG489" s="180">
        <v>0</v>
      </c>
      <c r="AH489" s="180">
        <v>0</v>
      </c>
      <c r="AI489" s="180">
        <v>0</v>
      </c>
      <c r="AJ489" s="180">
        <v>0</v>
      </c>
      <c r="AK489" s="180">
        <v>0</v>
      </c>
      <c r="AL489" s="180">
        <v>0</v>
      </c>
      <c r="AM489" s="180">
        <v>0</v>
      </c>
      <c r="AN489" s="180">
        <v>0</v>
      </c>
      <c r="AO489" s="180">
        <v>0</v>
      </c>
      <c r="AP489" s="180">
        <v>0</v>
      </c>
      <c r="AQ489" s="180">
        <v>0</v>
      </c>
      <c r="AR489" s="180">
        <v>0</v>
      </c>
      <c r="AS489" s="180">
        <v>0</v>
      </c>
      <c r="AT489" s="180">
        <v>0</v>
      </c>
      <c r="AU489" s="180">
        <v>0</v>
      </c>
      <c r="AV489" s="180">
        <v>0</v>
      </c>
      <c r="AW489" s="180">
        <v>0</v>
      </c>
      <c r="AX489" s="180">
        <v>0</v>
      </c>
      <c r="AY489" s="90"/>
      <c r="AZ489" s="180">
        <v>0</v>
      </c>
      <c r="BA489" s="180">
        <v>0</v>
      </c>
      <c r="BB489" s="180">
        <v>0</v>
      </c>
      <c r="BC489" s="180">
        <v>0</v>
      </c>
      <c r="BD489" s="180">
        <v>0</v>
      </c>
      <c r="BE489" s="180">
        <v>0</v>
      </c>
      <c r="BF489" s="180">
        <v>0</v>
      </c>
      <c r="BG489" s="181"/>
      <c r="BH489" s="90"/>
      <c r="BI489" s="180">
        <v>0</v>
      </c>
      <c r="BJ489" s="180">
        <v>0</v>
      </c>
      <c r="BK489" s="180">
        <v>0</v>
      </c>
      <c r="BL489" s="90"/>
      <c r="BN489" s="90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78"/>
    </row>
    <row r="490" spans="2:84" ht="15" customHeight="1" x14ac:dyDescent="0.3">
      <c r="B490" s="90"/>
      <c r="C490" s="212">
        <v>477</v>
      </c>
      <c r="D490" s="212"/>
      <c r="E490" s="212"/>
      <c r="F490" s="245"/>
      <c r="G490" s="212"/>
      <c r="H490" s="212"/>
      <c r="I490" s="212"/>
      <c r="J490" s="249"/>
      <c r="K490" s="249"/>
      <c r="L490" s="251"/>
      <c r="M490" s="245"/>
      <c r="N490" s="217"/>
      <c r="O490" s="212"/>
      <c r="P490" s="247"/>
      <c r="Q490" s="218"/>
      <c r="R490" s="109"/>
      <c r="S490" s="156"/>
      <c r="T490" s="156"/>
      <c r="U490" s="156"/>
      <c r="V490" s="153">
        <f t="shared" si="11"/>
        <v>0</v>
      </c>
      <c r="W490" s="90"/>
      <c r="Y490" s="180">
        <v>0</v>
      </c>
      <c r="Z490" s="180">
        <v>0</v>
      </c>
      <c r="AA490" s="180">
        <v>0</v>
      </c>
      <c r="AB490" s="180">
        <v>0</v>
      </c>
      <c r="AC490" s="180">
        <v>0</v>
      </c>
      <c r="AD490" s="180">
        <v>0</v>
      </c>
      <c r="AE490" s="180">
        <v>0</v>
      </c>
      <c r="AF490" s="180">
        <v>0</v>
      </c>
      <c r="AG490" s="180">
        <v>0</v>
      </c>
      <c r="AH490" s="180">
        <v>0</v>
      </c>
      <c r="AI490" s="180">
        <v>0</v>
      </c>
      <c r="AJ490" s="180">
        <v>0</v>
      </c>
      <c r="AK490" s="180">
        <v>0</v>
      </c>
      <c r="AL490" s="180">
        <v>0</v>
      </c>
      <c r="AM490" s="180">
        <v>0</v>
      </c>
      <c r="AN490" s="180">
        <v>0</v>
      </c>
      <c r="AO490" s="180">
        <v>0</v>
      </c>
      <c r="AP490" s="180">
        <v>0</v>
      </c>
      <c r="AQ490" s="180">
        <v>0</v>
      </c>
      <c r="AR490" s="180">
        <v>0</v>
      </c>
      <c r="AS490" s="180">
        <v>0</v>
      </c>
      <c r="AT490" s="180">
        <v>0</v>
      </c>
      <c r="AU490" s="180">
        <v>0</v>
      </c>
      <c r="AV490" s="180">
        <v>0</v>
      </c>
      <c r="AW490" s="180">
        <v>0</v>
      </c>
      <c r="AX490" s="180">
        <v>0</v>
      </c>
      <c r="AY490" s="90"/>
      <c r="AZ490" s="180">
        <v>0</v>
      </c>
      <c r="BA490" s="180">
        <v>0</v>
      </c>
      <c r="BB490" s="180">
        <v>0</v>
      </c>
      <c r="BC490" s="180">
        <v>0</v>
      </c>
      <c r="BD490" s="180">
        <v>0</v>
      </c>
      <c r="BE490" s="180">
        <v>0</v>
      </c>
      <c r="BF490" s="180">
        <v>0</v>
      </c>
      <c r="BG490" s="181"/>
      <c r="BH490" s="90"/>
      <c r="BI490" s="180">
        <v>0</v>
      </c>
      <c r="BJ490" s="180">
        <v>0</v>
      </c>
      <c r="BK490" s="180">
        <v>0</v>
      </c>
      <c r="BL490" s="90"/>
      <c r="BN490" s="90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78"/>
    </row>
    <row r="491" spans="2:84" ht="15" customHeight="1" x14ac:dyDescent="0.3">
      <c r="B491" s="90"/>
      <c r="C491" s="212">
        <v>478</v>
      </c>
      <c r="D491" s="212"/>
      <c r="E491" s="212"/>
      <c r="F491" s="245"/>
      <c r="G491" s="212"/>
      <c r="H491" s="212"/>
      <c r="I491" s="212"/>
      <c r="J491" s="249"/>
      <c r="K491" s="249"/>
      <c r="L491" s="251"/>
      <c r="M491" s="245"/>
      <c r="N491" s="217"/>
      <c r="O491" s="212"/>
      <c r="P491" s="218"/>
      <c r="Q491" s="218"/>
      <c r="R491" s="109"/>
      <c r="S491" s="156"/>
      <c r="T491" s="156"/>
      <c r="U491" s="156"/>
      <c r="V491" s="153">
        <f t="shared" si="11"/>
        <v>0</v>
      </c>
      <c r="W491" s="90"/>
      <c r="Y491" s="180">
        <v>0</v>
      </c>
      <c r="Z491" s="180">
        <v>0</v>
      </c>
      <c r="AA491" s="180">
        <v>0</v>
      </c>
      <c r="AB491" s="180">
        <v>0</v>
      </c>
      <c r="AC491" s="180">
        <v>0</v>
      </c>
      <c r="AD491" s="180">
        <v>0</v>
      </c>
      <c r="AE491" s="180">
        <v>0</v>
      </c>
      <c r="AF491" s="180">
        <v>0</v>
      </c>
      <c r="AG491" s="180">
        <v>0</v>
      </c>
      <c r="AH491" s="180">
        <v>0</v>
      </c>
      <c r="AI491" s="180">
        <v>0</v>
      </c>
      <c r="AJ491" s="180">
        <v>0</v>
      </c>
      <c r="AK491" s="180">
        <v>0</v>
      </c>
      <c r="AL491" s="180">
        <v>0</v>
      </c>
      <c r="AM491" s="180">
        <v>0</v>
      </c>
      <c r="AN491" s="180">
        <v>0</v>
      </c>
      <c r="AO491" s="180">
        <v>0</v>
      </c>
      <c r="AP491" s="180">
        <v>0</v>
      </c>
      <c r="AQ491" s="180">
        <v>0</v>
      </c>
      <c r="AR491" s="180">
        <v>0</v>
      </c>
      <c r="AS491" s="180">
        <v>0</v>
      </c>
      <c r="AT491" s="180">
        <v>0</v>
      </c>
      <c r="AU491" s="180">
        <v>0</v>
      </c>
      <c r="AV491" s="180">
        <v>0</v>
      </c>
      <c r="AW491" s="180">
        <v>0</v>
      </c>
      <c r="AX491" s="180">
        <v>0</v>
      </c>
      <c r="AY491" s="90"/>
      <c r="AZ491" s="180">
        <v>0</v>
      </c>
      <c r="BA491" s="180">
        <v>0</v>
      </c>
      <c r="BB491" s="180">
        <v>0</v>
      </c>
      <c r="BC491" s="180">
        <v>0</v>
      </c>
      <c r="BD491" s="180">
        <v>0</v>
      </c>
      <c r="BE491" s="180">
        <v>0</v>
      </c>
      <c r="BF491" s="180">
        <v>0</v>
      </c>
      <c r="BG491" s="181"/>
      <c r="BH491" s="90"/>
      <c r="BI491" s="180">
        <v>0</v>
      </c>
      <c r="BJ491" s="180">
        <v>0</v>
      </c>
      <c r="BK491" s="180">
        <v>0</v>
      </c>
      <c r="BL491" s="90"/>
      <c r="BN491" s="90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78"/>
    </row>
    <row r="492" spans="2:84" ht="15" customHeight="1" x14ac:dyDescent="0.3">
      <c r="B492" s="90"/>
      <c r="C492" s="212">
        <v>479</v>
      </c>
      <c r="D492" s="212"/>
      <c r="E492" s="212"/>
      <c r="F492" s="245"/>
      <c r="G492" s="212"/>
      <c r="H492" s="212"/>
      <c r="I492" s="212"/>
      <c r="J492" s="249"/>
      <c r="K492" s="249"/>
      <c r="L492" s="251"/>
      <c r="M492" s="245"/>
      <c r="N492" s="217"/>
      <c r="O492" s="212"/>
      <c r="P492" s="247"/>
      <c r="Q492" s="218"/>
      <c r="R492" s="109"/>
      <c r="S492" s="156"/>
      <c r="T492" s="156"/>
      <c r="U492" s="156"/>
      <c r="V492" s="153">
        <f t="shared" si="11"/>
        <v>0</v>
      </c>
      <c r="W492" s="90"/>
      <c r="Y492" s="180">
        <v>0</v>
      </c>
      <c r="Z492" s="180">
        <v>0</v>
      </c>
      <c r="AA492" s="180">
        <v>0</v>
      </c>
      <c r="AB492" s="180">
        <v>0</v>
      </c>
      <c r="AC492" s="180">
        <v>0</v>
      </c>
      <c r="AD492" s="180">
        <v>0</v>
      </c>
      <c r="AE492" s="180">
        <v>0</v>
      </c>
      <c r="AF492" s="180">
        <v>0</v>
      </c>
      <c r="AG492" s="180">
        <v>0</v>
      </c>
      <c r="AH492" s="180">
        <v>0</v>
      </c>
      <c r="AI492" s="180">
        <v>0</v>
      </c>
      <c r="AJ492" s="180">
        <v>0</v>
      </c>
      <c r="AK492" s="180">
        <v>0</v>
      </c>
      <c r="AL492" s="180">
        <v>0</v>
      </c>
      <c r="AM492" s="180">
        <v>0</v>
      </c>
      <c r="AN492" s="180">
        <v>0</v>
      </c>
      <c r="AO492" s="180">
        <v>0</v>
      </c>
      <c r="AP492" s="180">
        <v>0</v>
      </c>
      <c r="AQ492" s="180">
        <v>0</v>
      </c>
      <c r="AR492" s="180">
        <v>0</v>
      </c>
      <c r="AS492" s="180">
        <v>0</v>
      </c>
      <c r="AT492" s="180">
        <v>0</v>
      </c>
      <c r="AU492" s="180">
        <v>0</v>
      </c>
      <c r="AV492" s="180">
        <v>0</v>
      </c>
      <c r="AW492" s="180">
        <v>0</v>
      </c>
      <c r="AX492" s="180">
        <v>0</v>
      </c>
      <c r="AY492" s="90"/>
      <c r="AZ492" s="180">
        <v>0</v>
      </c>
      <c r="BA492" s="180">
        <v>0</v>
      </c>
      <c r="BB492" s="180">
        <v>0</v>
      </c>
      <c r="BC492" s="180">
        <v>0</v>
      </c>
      <c r="BD492" s="180">
        <v>0</v>
      </c>
      <c r="BE492" s="180">
        <v>0</v>
      </c>
      <c r="BF492" s="180">
        <v>0</v>
      </c>
      <c r="BG492" s="181"/>
      <c r="BH492" s="90"/>
      <c r="BI492" s="180">
        <v>0</v>
      </c>
      <c r="BJ492" s="180">
        <v>0</v>
      </c>
      <c r="BK492" s="180">
        <v>0</v>
      </c>
      <c r="BL492" s="90"/>
      <c r="BN492" s="90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78"/>
    </row>
    <row r="493" spans="2:84" ht="15" customHeight="1" x14ac:dyDescent="0.3">
      <c r="B493" s="90"/>
      <c r="C493" s="212">
        <v>480</v>
      </c>
      <c r="D493" s="212"/>
      <c r="E493" s="212"/>
      <c r="F493" s="245"/>
      <c r="G493" s="212"/>
      <c r="H493" s="212"/>
      <c r="I493" s="212"/>
      <c r="J493" s="249"/>
      <c r="K493" s="249"/>
      <c r="L493" s="251"/>
      <c r="M493" s="245"/>
      <c r="N493" s="217"/>
      <c r="O493" s="212"/>
      <c r="P493" s="247"/>
      <c r="Q493" s="218"/>
      <c r="R493" s="109"/>
      <c r="S493" s="156"/>
      <c r="T493" s="156"/>
      <c r="U493" s="156"/>
      <c r="V493" s="153">
        <f t="shared" si="11"/>
        <v>0</v>
      </c>
      <c r="W493" s="90"/>
      <c r="Y493" s="180">
        <v>0</v>
      </c>
      <c r="Z493" s="180">
        <v>0</v>
      </c>
      <c r="AA493" s="180">
        <v>0</v>
      </c>
      <c r="AB493" s="180">
        <v>0</v>
      </c>
      <c r="AC493" s="180">
        <v>0</v>
      </c>
      <c r="AD493" s="180">
        <v>0</v>
      </c>
      <c r="AE493" s="180">
        <v>0</v>
      </c>
      <c r="AF493" s="180">
        <v>0</v>
      </c>
      <c r="AG493" s="180">
        <v>0</v>
      </c>
      <c r="AH493" s="180">
        <v>0</v>
      </c>
      <c r="AI493" s="180">
        <v>0</v>
      </c>
      <c r="AJ493" s="180">
        <v>0</v>
      </c>
      <c r="AK493" s="180">
        <v>0</v>
      </c>
      <c r="AL493" s="180">
        <v>0</v>
      </c>
      <c r="AM493" s="180">
        <v>0</v>
      </c>
      <c r="AN493" s="180">
        <v>0</v>
      </c>
      <c r="AO493" s="180">
        <v>0</v>
      </c>
      <c r="AP493" s="180">
        <v>0</v>
      </c>
      <c r="AQ493" s="180">
        <v>0</v>
      </c>
      <c r="AR493" s="180">
        <v>0</v>
      </c>
      <c r="AS493" s="180">
        <v>0</v>
      </c>
      <c r="AT493" s="180">
        <v>0</v>
      </c>
      <c r="AU493" s="180">
        <v>0</v>
      </c>
      <c r="AV493" s="180">
        <v>0</v>
      </c>
      <c r="AW493" s="180">
        <v>0</v>
      </c>
      <c r="AX493" s="180">
        <v>0</v>
      </c>
      <c r="AY493" s="90"/>
      <c r="AZ493" s="180">
        <v>0</v>
      </c>
      <c r="BA493" s="180">
        <v>0</v>
      </c>
      <c r="BB493" s="180">
        <v>0</v>
      </c>
      <c r="BC493" s="180">
        <v>0</v>
      </c>
      <c r="BD493" s="180">
        <v>0</v>
      </c>
      <c r="BE493" s="180">
        <v>0</v>
      </c>
      <c r="BF493" s="180">
        <v>0</v>
      </c>
      <c r="BG493" s="181"/>
      <c r="BH493" s="90"/>
      <c r="BI493" s="180">
        <v>0</v>
      </c>
      <c r="BJ493" s="180">
        <v>0</v>
      </c>
      <c r="BK493" s="180">
        <v>0</v>
      </c>
      <c r="BL493" s="90"/>
      <c r="BN493" s="90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78"/>
    </row>
    <row r="494" spans="2:84" ht="15" customHeight="1" x14ac:dyDescent="0.3">
      <c r="B494" s="90"/>
      <c r="C494" s="212">
        <v>481</v>
      </c>
      <c r="D494" s="212"/>
      <c r="E494" s="212"/>
      <c r="F494" s="245"/>
      <c r="G494" s="212"/>
      <c r="H494" s="212"/>
      <c r="I494" s="212"/>
      <c r="J494" s="249"/>
      <c r="K494" s="249"/>
      <c r="L494" s="251"/>
      <c r="M494" s="245"/>
      <c r="N494" s="217"/>
      <c r="O494" s="212"/>
      <c r="P494" s="247"/>
      <c r="Q494" s="218"/>
      <c r="R494" s="109"/>
      <c r="S494" s="156"/>
      <c r="T494" s="156"/>
      <c r="U494" s="156"/>
      <c r="V494" s="153">
        <f t="shared" si="11"/>
        <v>0</v>
      </c>
      <c r="W494" s="90"/>
      <c r="Y494" s="180">
        <v>0</v>
      </c>
      <c r="Z494" s="180">
        <v>0</v>
      </c>
      <c r="AA494" s="180">
        <v>0</v>
      </c>
      <c r="AB494" s="180">
        <v>0</v>
      </c>
      <c r="AC494" s="180">
        <v>0</v>
      </c>
      <c r="AD494" s="180">
        <v>0</v>
      </c>
      <c r="AE494" s="180">
        <v>0</v>
      </c>
      <c r="AF494" s="180">
        <v>0</v>
      </c>
      <c r="AG494" s="180">
        <v>0</v>
      </c>
      <c r="AH494" s="180">
        <v>0</v>
      </c>
      <c r="AI494" s="180">
        <v>0</v>
      </c>
      <c r="AJ494" s="180">
        <v>0</v>
      </c>
      <c r="AK494" s="180">
        <v>0</v>
      </c>
      <c r="AL494" s="180">
        <v>0</v>
      </c>
      <c r="AM494" s="180">
        <v>0</v>
      </c>
      <c r="AN494" s="180">
        <v>0</v>
      </c>
      <c r="AO494" s="180">
        <v>0</v>
      </c>
      <c r="AP494" s="180">
        <v>0</v>
      </c>
      <c r="AQ494" s="180">
        <v>0</v>
      </c>
      <c r="AR494" s="180">
        <v>0</v>
      </c>
      <c r="AS494" s="180">
        <v>0</v>
      </c>
      <c r="AT494" s="180">
        <v>0</v>
      </c>
      <c r="AU494" s="180">
        <v>0</v>
      </c>
      <c r="AV494" s="180">
        <v>0</v>
      </c>
      <c r="AW494" s="180">
        <v>0</v>
      </c>
      <c r="AX494" s="180">
        <v>0</v>
      </c>
      <c r="AY494" s="90"/>
      <c r="AZ494" s="180">
        <v>0</v>
      </c>
      <c r="BA494" s="180">
        <v>0</v>
      </c>
      <c r="BB494" s="180">
        <v>0</v>
      </c>
      <c r="BC494" s="180">
        <v>0</v>
      </c>
      <c r="BD494" s="180">
        <v>0</v>
      </c>
      <c r="BE494" s="180">
        <v>0</v>
      </c>
      <c r="BF494" s="180">
        <v>0</v>
      </c>
      <c r="BG494" s="181"/>
      <c r="BH494" s="90"/>
      <c r="BI494" s="180">
        <v>0</v>
      </c>
      <c r="BJ494" s="180">
        <v>0</v>
      </c>
      <c r="BK494" s="180">
        <v>0</v>
      </c>
      <c r="BL494" s="90"/>
      <c r="BN494" s="90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78"/>
    </row>
    <row r="495" spans="2:84" ht="15" customHeight="1" x14ac:dyDescent="0.3">
      <c r="B495" s="90"/>
      <c r="C495" s="212">
        <v>482</v>
      </c>
      <c r="D495" s="212"/>
      <c r="E495" s="212"/>
      <c r="F495" s="245"/>
      <c r="G495" s="212"/>
      <c r="H495" s="212"/>
      <c r="I495" s="212"/>
      <c r="J495" s="249"/>
      <c r="K495" s="249"/>
      <c r="L495" s="251"/>
      <c r="M495" s="245"/>
      <c r="N495" s="217"/>
      <c r="O495" s="212"/>
      <c r="P495" s="247"/>
      <c r="Q495" s="218"/>
      <c r="R495" s="109"/>
      <c r="S495" s="156"/>
      <c r="T495" s="156"/>
      <c r="U495" s="156"/>
      <c r="V495" s="153">
        <f t="shared" si="11"/>
        <v>0</v>
      </c>
      <c r="W495" s="90"/>
      <c r="Y495" s="180">
        <v>0</v>
      </c>
      <c r="Z495" s="180">
        <v>0</v>
      </c>
      <c r="AA495" s="180">
        <v>0</v>
      </c>
      <c r="AB495" s="180">
        <v>0</v>
      </c>
      <c r="AC495" s="180">
        <v>0</v>
      </c>
      <c r="AD495" s="180">
        <v>0</v>
      </c>
      <c r="AE495" s="180">
        <v>0</v>
      </c>
      <c r="AF495" s="180">
        <v>0</v>
      </c>
      <c r="AG495" s="180">
        <v>0</v>
      </c>
      <c r="AH495" s="180">
        <v>0</v>
      </c>
      <c r="AI495" s="180">
        <v>0</v>
      </c>
      <c r="AJ495" s="180">
        <v>0</v>
      </c>
      <c r="AK495" s="180">
        <v>0</v>
      </c>
      <c r="AL495" s="180">
        <v>0</v>
      </c>
      <c r="AM495" s="180">
        <v>0</v>
      </c>
      <c r="AN495" s="180">
        <v>0</v>
      </c>
      <c r="AO495" s="180">
        <v>0</v>
      </c>
      <c r="AP495" s="180">
        <v>0</v>
      </c>
      <c r="AQ495" s="180">
        <v>0</v>
      </c>
      <c r="AR495" s="180">
        <v>0</v>
      </c>
      <c r="AS495" s="180">
        <v>0</v>
      </c>
      <c r="AT495" s="180">
        <v>0</v>
      </c>
      <c r="AU495" s="180">
        <v>0</v>
      </c>
      <c r="AV495" s="180">
        <v>0</v>
      </c>
      <c r="AW495" s="180">
        <v>0</v>
      </c>
      <c r="AX495" s="180">
        <v>0</v>
      </c>
      <c r="AY495" s="90"/>
      <c r="AZ495" s="180">
        <v>0</v>
      </c>
      <c r="BA495" s="180">
        <v>0</v>
      </c>
      <c r="BB495" s="180">
        <v>0</v>
      </c>
      <c r="BC495" s="180">
        <v>0</v>
      </c>
      <c r="BD495" s="180">
        <v>0</v>
      </c>
      <c r="BE495" s="180">
        <v>0</v>
      </c>
      <c r="BF495" s="180">
        <v>0</v>
      </c>
      <c r="BG495" s="181"/>
      <c r="BH495" s="90"/>
      <c r="BI495" s="180">
        <v>0</v>
      </c>
      <c r="BJ495" s="180">
        <v>0</v>
      </c>
      <c r="BK495" s="180">
        <v>0</v>
      </c>
      <c r="BL495" s="90"/>
      <c r="BN495" s="90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78"/>
    </row>
    <row r="496" spans="2:84" ht="15" customHeight="1" x14ac:dyDescent="0.3">
      <c r="B496" s="90"/>
      <c r="C496" s="212">
        <v>483</v>
      </c>
      <c r="D496" s="212"/>
      <c r="E496" s="212"/>
      <c r="F496" s="245"/>
      <c r="G496" s="212"/>
      <c r="H496" s="212"/>
      <c r="I496" s="212"/>
      <c r="J496" s="249"/>
      <c r="K496" s="249"/>
      <c r="L496" s="251"/>
      <c r="M496" s="245"/>
      <c r="N496" s="217"/>
      <c r="O496" s="212"/>
      <c r="P496" s="247"/>
      <c r="Q496" s="218"/>
      <c r="R496" s="109"/>
      <c r="S496" s="156"/>
      <c r="T496" s="156"/>
      <c r="U496" s="156"/>
      <c r="V496" s="153">
        <f t="shared" si="11"/>
        <v>0</v>
      </c>
      <c r="W496" s="90"/>
      <c r="Y496" s="180">
        <v>0</v>
      </c>
      <c r="Z496" s="180">
        <v>0</v>
      </c>
      <c r="AA496" s="180">
        <v>0</v>
      </c>
      <c r="AB496" s="180">
        <v>0</v>
      </c>
      <c r="AC496" s="180">
        <v>0</v>
      </c>
      <c r="AD496" s="180">
        <v>0</v>
      </c>
      <c r="AE496" s="180">
        <v>0</v>
      </c>
      <c r="AF496" s="180">
        <v>0</v>
      </c>
      <c r="AG496" s="180">
        <v>0</v>
      </c>
      <c r="AH496" s="180">
        <v>0</v>
      </c>
      <c r="AI496" s="180">
        <v>0</v>
      </c>
      <c r="AJ496" s="180">
        <v>0</v>
      </c>
      <c r="AK496" s="180">
        <v>0</v>
      </c>
      <c r="AL496" s="180">
        <v>0</v>
      </c>
      <c r="AM496" s="180">
        <v>0</v>
      </c>
      <c r="AN496" s="180">
        <v>0</v>
      </c>
      <c r="AO496" s="180">
        <v>0</v>
      </c>
      <c r="AP496" s="180">
        <v>0</v>
      </c>
      <c r="AQ496" s="180">
        <v>0</v>
      </c>
      <c r="AR496" s="180">
        <v>0</v>
      </c>
      <c r="AS496" s="180">
        <v>0</v>
      </c>
      <c r="AT496" s="180">
        <v>0</v>
      </c>
      <c r="AU496" s="180">
        <v>0</v>
      </c>
      <c r="AV496" s="180">
        <v>0</v>
      </c>
      <c r="AW496" s="180">
        <v>0</v>
      </c>
      <c r="AX496" s="180">
        <v>0</v>
      </c>
      <c r="AY496" s="90"/>
      <c r="AZ496" s="180">
        <v>0</v>
      </c>
      <c r="BA496" s="180">
        <v>0</v>
      </c>
      <c r="BB496" s="180">
        <v>0</v>
      </c>
      <c r="BC496" s="180">
        <v>0</v>
      </c>
      <c r="BD496" s="180">
        <v>0</v>
      </c>
      <c r="BE496" s="180">
        <v>0</v>
      </c>
      <c r="BF496" s="180">
        <v>0</v>
      </c>
      <c r="BG496" s="181"/>
      <c r="BH496" s="90"/>
      <c r="BI496" s="180">
        <v>0</v>
      </c>
      <c r="BJ496" s="180">
        <v>0</v>
      </c>
      <c r="BK496" s="180">
        <v>0</v>
      </c>
      <c r="BL496" s="90"/>
      <c r="BN496" s="90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78"/>
    </row>
    <row r="497" spans="2:84" ht="15" customHeight="1" x14ac:dyDescent="0.3">
      <c r="B497" s="90"/>
      <c r="C497" s="212">
        <v>484</v>
      </c>
      <c r="D497" s="212"/>
      <c r="E497" s="212"/>
      <c r="F497" s="245"/>
      <c r="G497" s="212"/>
      <c r="H497" s="212"/>
      <c r="I497" s="212"/>
      <c r="J497" s="249"/>
      <c r="K497" s="249"/>
      <c r="L497" s="251"/>
      <c r="M497" s="245"/>
      <c r="N497" s="217"/>
      <c r="O497" s="212"/>
      <c r="P497" s="247"/>
      <c r="Q497" s="218"/>
      <c r="R497" s="109"/>
      <c r="S497" s="156"/>
      <c r="T497" s="156"/>
      <c r="U497" s="156"/>
      <c r="V497" s="153">
        <f t="shared" si="11"/>
        <v>0</v>
      </c>
      <c r="W497" s="90"/>
      <c r="Y497" s="180">
        <v>0</v>
      </c>
      <c r="Z497" s="180">
        <v>0</v>
      </c>
      <c r="AA497" s="180">
        <v>0</v>
      </c>
      <c r="AB497" s="180">
        <v>0</v>
      </c>
      <c r="AC497" s="180">
        <v>0</v>
      </c>
      <c r="AD497" s="180">
        <v>0</v>
      </c>
      <c r="AE497" s="180">
        <v>0</v>
      </c>
      <c r="AF497" s="180">
        <v>0</v>
      </c>
      <c r="AG497" s="180">
        <v>0</v>
      </c>
      <c r="AH497" s="180">
        <v>0</v>
      </c>
      <c r="AI497" s="180">
        <v>0</v>
      </c>
      <c r="AJ497" s="180">
        <v>0</v>
      </c>
      <c r="AK497" s="180">
        <v>0</v>
      </c>
      <c r="AL497" s="180">
        <v>0</v>
      </c>
      <c r="AM497" s="180">
        <v>0</v>
      </c>
      <c r="AN497" s="180">
        <v>0</v>
      </c>
      <c r="AO497" s="180">
        <v>0</v>
      </c>
      <c r="AP497" s="180">
        <v>0</v>
      </c>
      <c r="AQ497" s="180">
        <v>0</v>
      </c>
      <c r="AR497" s="180">
        <v>0</v>
      </c>
      <c r="AS497" s="180">
        <v>0</v>
      </c>
      <c r="AT497" s="180">
        <v>0</v>
      </c>
      <c r="AU497" s="180">
        <v>0</v>
      </c>
      <c r="AV497" s="180">
        <v>0</v>
      </c>
      <c r="AW497" s="180">
        <v>0</v>
      </c>
      <c r="AX497" s="180">
        <v>0</v>
      </c>
      <c r="AY497" s="90"/>
      <c r="AZ497" s="180">
        <v>0</v>
      </c>
      <c r="BA497" s="180">
        <v>0</v>
      </c>
      <c r="BB497" s="180">
        <v>0</v>
      </c>
      <c r="BC497" s="180">
        <v>0</v>
      </c>
      <c r="BD497" s="180">
        <v>0</v>
      </c>
      <c r="BE497" s="180">
        <v>0</v>
      </c>
      <c r="BF497" s="180">
        <v>0</v>
      </c>
      <c r="BG497" s="181"/>
      <c r="BH497" s="90"/>
      <c r="BI497" s="180">
        <v>0</v>
      </c>
      <c r="BJ497" s="180">
        <v>0</v>
      </c>
      <c r="BK497" s="180">
        <v>0</v>
      </c>
      <c r="BL497" s="90"/>
      <c r="BN497" s="90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78"/>
    </row>
    <row r="498" spans="2:84" ht="15" customHeight="1" x14ac:dyDescent="0.3">
      <c r="B498" s="90"/>
      <c r="C498" s="212">
        <v>485</v>
      </c>
      <c r="D498" s="212"/>
      <c r="E498" s="212"/>
      <c r="F498" s="245"/>
      <c r="G498" s="212"/>
      <c r="H498" s="212"/>
      <c r="I498" s="212"/>
      <c r="J498" s="249"/>
      <c r="K498" s="249"/>
      <c r="L498" s="251"/>
      <c r="M498" s="245"/>
      <c r="N498" s="217"/>
      <c r="O498" s="212"/>
      <c r="P498" s="247"/>
      <c r="Q498" s="218"/>
      <c r="R498" s="109"/>
      <c r="S498" s="156"/>
      <c r="T498" s="156"/>
      <c r="U498" s="156"/>
      <c r="V498" s="153">
        <f t="shared" si="11"/>
        <v>0</v>
      </c>
      <c r="W498" s="90"/>
      <c r="Y498" s="180">
        <v>0</v>
      </c>
      <c r="Z498" s="180">
        <v>0</v>
      </c>
      <c r="AA498" s="180">
        <v>0</v>
      </c>
      <c r="AB498" s="180">
        <v>0</v>
      </c>
      <c r="AC498" s="180">
        <v>0</v>
      </c>
      <c r="AD498" s="180">
        <v>0</v>
      </c>
      <c r="AE498" s="180">
        <v>0</v>
      </c>
      <c r="AF498" s="180">
        <v>0</v>
      </c>
      <c r="AG498" s="180">
        <v>0</v>
      </c>
      <c r="AH498" s="180">
        <v>0</v>
      </c>
      <c r="AI498" s="180">
        <v>0</v>
      </c>
      <c r="AJ498" s="180">
        <v>0</v>
      </c>
      <c r="AK498" s="180">
        <v>0</v>
      </c>
      <c r="AL498" s="180">
        <v>0</v>
      </c>
      <c r="AM498" s="180">
        <v>0</v>
      </c>
      <c r="AN498" s="180">
        <v>0</v>
      </c>
      <c r="AO498" s="180">
        <v>0</v>
      </c>
      <c r="AP498" s="180">
        <v>0</v>
      </c>
      <c r="AQ498" s="180">
        <v>0</v>
      </c>
      <c r="AR498" s="180">
        <v>0</v>
      </c>
      <c r="AS498" s="180">
        <v>0</v>
      </c>
      <c r="AT498" s="180">
        <v>0</v>
      </c>
      <c r="AU498" s="180">
        <v>0</v>
      </c>
      <c r="AV498" s="180">
        <v>0</v>
      </c>
      <c r="AW498" s="180">
        <v>0</v>
      </c>
      <c r="AX498" s="180">
        <v>0</v>
      </c>
      <c r="AY498" s="90"/>
      <c r="AZ498" s="180">
        <v>0</v>
      </c>
      <c r="BA498" s="180">
        <v>0</v>
      </c>
      <c r="BB498" s="180">
        <v>0</v>
      </c>
      <c r="BC498" s="180">
        <v>0</v>
      </c>
      <c r="BD498" s="180">
        <v>0</v>
      </c>
      <c r="BE498" s="180">
        <v>0</v>
      </c>
      <c r="BF498" s="180">
        <v>0</v>
      </c>
      <c r="BG498" s="181"/>
      <c r="BH498" s="90"/>
      <c r="BI498" s="180">
        <v>0</v>
      </c>
      <c r="BJ498" s="180">
        <v>0</v>
      </c>
      <c r="BK498" s="180">
        <v>0</v>
      </c>
      <c r="BL498" s="90"/>
      <c r="BN498" s="90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78"/>
    </row>
    <row r="499" spans="2:84" ht="15" customHeight="1" x14ac:dyDescent="0.3">
      <c r="B499" s="90"/>
      <c r="C499" s="212">
        <v>486</v>
      </c>
      <c r="D499" s="212"/>
      <c r="E499" s="212"/>
      <c r="F499" s="245"/>
      <c r="G499" s="212"/>
      <c r="H499" s="212"/>
      <c r="I499" s="212"/>
      <c r="J499" s="249"/>
      <c r="K499" s="249"/>
      <c r="L499" s="251"/>
      <c r="M499" s="245"/>
      <c r="N499" s="217"/>
      <c r="O499" s="212"/>
      <c r="P499" s="247"/>
      <c r="Q499" s="218"/>
      <c r="R499" s="109"/>
      <c r="S499" s="156"/>
      <c r="T499" s="156"/>
      <c r="U499" s="156"/>
      <c r="V499" s="153">
        <f t="shared" si="11"/>
        <v>0</v>
      </c>
      <c r="W499" s="90"/>
      <c r="Y499" s="180">
        <v>0</v>
      </c>
      <c r="Z499" s="180">
        <v>0</v>
      </c>
      <c r="AA499" s="180">
        <v>0</v>
      </c>
      <c r="AB499" s="180">
        <v>0</v>
      </c>
      <c r="AC499" s="180">
        <v>0</v>
      </c>
      <c r="AD499" s="180">
        <v>0</v>
      </c>
      <c r="AE499" s="180">
        <v>0</v>
      </c>
      <c r="AF499" s="180">
        <v>0</v>
      </c>
      <c r="AG499" s="180">
        <v>0</v>
      </c>
      <c r="AH499" s="180">
        <v>0</v>
      </c>
      <c r="AI499" s="180">
        <v>0</v>
      </c>
      <c r="AJ499" s="180">
        <v>0</v>
      </c>
      <c r="AK499" s="180">
        <v>0</v>
      </c>
      <c r="AL499" s="180">
        <v>0</v>
      </c>
      <c r="AM499" s="180">
        <v>0</v>
      </c>
      <c r="AN499" s="180">
        <v>0</v>
      </c>
      <c r="AO499" s="180">
        <v>0</v>
      </c>
      <c r="AP499" s="180">
        <v>0</v>
      </c>
      <c r="AQ499" s="180">
        <v>0</v>
      </c>
      <c r="AR499" s="180">
        <v>0</v>
      </c>
      <c r="AS499" s="180">
        <v>0</v>
      </c>
      <c r="AT499" s="180">
        <v>0</v>
      </c>
      <c r="AU499" s="180">
        <v>0</v>
      </c>
      <c r="AV499" s="180">
        <v>0</v>
      </c>
      <c r="AW499" s="180">
        <v>0</v>
      </c>
      <c r="AX499" s="180">
        <v>0</v>
      </c>
      <c r="AY499" s="90"/>
      <c r="AZ499" s="180">
        <v>0</v>
      </c>
      <c r="BA499" s="180">
        <v>0</v>
      </c>
      <c r="BB499" s="180">
        <v>0</v>
      </c>
      <c r="BC499" s="180">
        <v>0</v>
      </c>
      <c r="BD499" s="180">
        <v>0</v>
      </c>
      <c r="BE499" s="180">
        <v>0</v>
      </c>
      <c r="BF499" s="180">
        <v>0</v>
      </c>
      <c r="BG499" s="181"/>
      <c r="BH499" s="90"/>
      <c r="BI499" s="180">
        <v>0</v>
      </c>
      <c r="BJ499" s="180">
        <v>0</v>
      </c>
      <c r="BK499" s="180">
        <v>0</v>
      </c>
      <c r="BL499" s="90"/>
      <c r="BN499" s="90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78"/>
    </row>
    <row r="500" spans="2:84" ht="15" customHeight="1" x14ac:dyDescent="0.3">
      <c r="B500" s="90"/>
      <c r="C500" s="212">
        <v>487</v>
      </c>
      <c r="D500" s="212"/>
      <c r="E500" s="212"/>
      <c r="F500" s="245"/>
      <c r="G500" s="212"/>
      <c r="H500" s="212"/>
      <c r="I500" s="212"/>
      <c r="J500" s="249"/>
      <c r="K500" s="249"/>
      <c r="L500" s="251"/>
      <c r="M500" s="245"/>
      <c r="N500" s="217"/>
      <c r="O500" s="212"/>
      <c r="P500" s="247"/>
      <c r="Q500" s="218"/>
      <c r="R500" s="109"/>
      <c r="S500" s="156"/>
      <c r="T500" s="156"/>
      <c r="U500" s="156"/>
      <c r="V500" s="153">
        <f t="shared" si="11"/>
        <v>0</v>
      </c>
      <c r="W500" s="90"/>
      <c r="Y500" s="180">
        <v>0</v>
      </c>
      <c r="Z500" s="180">
        <v>0</v>
      </c>
      <c r="AA500" s="180">
        <v>0</v>
      </c>
      <c r="AB500" s="180">
        <v>0</v>
      </c>
      <c r="AC500" s="180">
        <v>0</v>
      </c>
      <c r="AD500" s="180">
        <v>0</v>
      </c>
      <c r="AE500" s="180">
        <v>0</v>
      </c>
      <c r="AF500" s="180">
        <v>0</v>
      </c>
      <c r="AG500" s="180">
        <v>0</v>
      </c>
      <c r="AH500" s="180">
        <v>0</v>
      </c>
      <c r="AI500" s="180">
        <v>0</v>
      </c>
      <c r="AJ500" s="180">
        <v>0</v>
      </c>
      <c r="AK500" s="180">
        <v>0</v>
      </c>
      <c r="AL500" s="180">
        <v>0</v>
      </c>
      <c r="AM500" s="180">
        <v>0</v>
      </c>
      <c r="AN500" s="180">
        <v>0</v>
      </c>
      <c r="AO500" s="180">
        <v>0</v>
      </c>
      <c r="AP500" s="180">
        <v>0</v>
      </c>
      <c r="AQ500" s="180">
        <v>0</v>
      </c>
      <c r="AR500" s="180">
        <v>0</v>
      </c>
      <c r="AS500" s="180">
        <v>0</v>
      </c>
      <c r="AT500" s="180">
        <v>0</v>
      </c>
      <c r="AU500" s="180">
        <v>0</v>
      </c>
      <c r="AV500" s="180">
        <v>0</v>
      </c>
      <c r="AW500" s="180">
        <v>0</v>
      </c>
      <c r="AX500" s="180">
        <v>0</v>
      </c>
      <c r="AY500" s="90"/>
      <c r="AZ500" s="180">
        <v>0</v>
      </c>
      <c r="BA500" s="180">
        <v>0</v>
      </c>
      <c r="BB500" s="180">
        <v>0</v>
      </c>
      <c r="BC500" s="180">
        <v>0</v>
      </c>
      <c r="BD500" s="180">
        <v>0</v>
      </c>
      <c r="BE500" s="180">
        <v>0</v>
      </c>
      <c r="BF500" s="180">
        <v>0</v>
      </c>
      <c r="BG500" s="181"/>
      <c r="BH500" s="90"/>
      <c r="BI500" s="180">
        <v>0</v>
      </c>
      <c r="BJ500" s="180">
        <v>0</v>
      </c>
      <c r="BK500" s="180">
        <v>0</v>
      </c>
      <c r="BL500" s="90"/>
      <c r="BN500" s="90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78"/>
    </row>
    <row r="501" spans="2:84" ht="15" customHeight="1" x14ac:dyDescent="0.3">
      <c r="B501" s="90"/>
      <c r="C501" s="212">
        <v>488</v>
      </c>
      <c r="D501" s="212"/>
      <c r="E501" s="212"/>
      <c r="F501" s="245"/>
      <c r="G501" s="212"/>
      <c r="H501" s="212"/>
      <c r="I501" s="212"/>
      <c r="J501" s="249"/>
      <c r="K501" s="249"/>
      <c r="L501" s="251"/>
      <c r="M501" s="245"/>
      <c r="N501" s="217"/>
      <c r="O501" s="212"/>
      <c r="P501" s="247"/>
      <c r="Q501" s="218"/>
      <c r="R501" s="109"/>
      <c r="S501" s="156"/>
      <c r="T501" s="156"/>
      <c r="U501" s="156"/>
      <c r="V501" s="153">
        <f t="shared" si="11"/>
        <v>0</v>
      </c>
      <c r="W501" s="90"/>
      <c r="Y501" s="180">
        <v>0</v>
      </c>
      <c r="Z501" s="180">
        <v>0</v>
      </c>
      <c r="AA501" s="180">
        <v>0</v>
      </c>
      <c r="AB501" s="180">
        <v>0</v>
      </c>
      <c r="AC501" s="180">
        <v>0</v>
      </c>
      <c r="AD501" s="180">
        <v>0</v>
      </c>
      <c r="AE501" s="180">
        <v>0</v>
      </c>
      <c r="AF501" s="180">
        <v>0</v>
      </c>
      <c r="AG501" s="180">
        <v>0</v>
      </c>
      <c r="AH501" s="180">
        <v>0</v>
      </c>
      <c r="AI501" s="180">
        <v>0</v>
      </c>
      <c r="AJ501" s="180">
        <v>0</v>
      </c>
      <c r="AK501" s="180">
        <v>0</v>
      </c>
      <c r="AL501" s="180">
        <v>0</v>
      </c>
      <c r="AM501" s="180">
        <v>0</v>
      </c>
      <c r="AN501" s="180">
        <v>0</v>
      </c>
      <c r="AO501" s="180">
        <v>0</v>
      </c>
      <c r="AP501" s="180">
        <v>0</v>
      </c>
      <c r="AQ501" s="180">
        <v>0</v>
      </c>
      <c r="AR501" s="180">
        <v>0</v>
      </c>
      <c r="AS501" s="180">
        <v>0</v>
      </c>
      <c r="AT501" s="180">
        <v>0</v>
      </c>
      <c r="AU501" s="180">
        <v>0</v>
      </c>
      <c r="AV501" s="180">
        <v>0</v>
      </c>
      <c r="AW501" s="180">
        <v>0</v>
      </c>
      <c r="AX501" s="180">
        <v>0</v>
      </c>
      <c r="AY501" s="90"/>
      <c r="AZ501" s="180">
        <v>0</v>
      </c>
      <c r="BA501" s="180">
        <v>0</v>
      </c>
      <c r="BB501" s="180">
        <v>0</v>
      </c>
      <c r="BC501" s="180">
        <v>0</v>
      </c>
      <c r="BD501" s="180">
        <v>0</v>
      </c>
      <c r="BE501" s="180">
        <v>0</v>
      </c>
      <c r="BF501" s="180">
        <v>0</v>
      </c>
      <c r="BG501" s="181"/>
      <c r="BH501" s="90"/>
      <c r="BI501" s="180">
        <v>0</v>
      </c>
      <c r="BJ501" s="180">
        <v>0</v>
      </c>
      <c r="BK501" s="180">
        <v>0</v>
      </c>
      <c r="BL501" s="90"/>
      <c r="BN501" s="90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78"/>
    </row>
    <row r="502" spans="2:84" ht="15" customHeight="1" x14ac:dyDescent="0.3">
      <c r="B502" s="90"/>
      <c r="C502" s="212">
        <v>489</v>
      </c>
      <c r="D502" s="212"/>
      <c r="E502" s="212"/>
      <c r="F502" s="245"/>
      <c r="G502" s="212"/>
      <c r="H502" s="212"/>
      <c r="I502" s="212"/>
      <c r="J502" s="249"/>
      <c r="K502" s="249"/>
      <c r="L502" s="251"/>
      <c r="M502" s="245"/>
      <c r="N502" s="217"/>
      <c r="O502" s="212"/>
      <c r="P502" s="247"/>
      <c r="Q502" s="218"/>
      <c r="R502" s="109"/>
      <c r="S502" s="156"/>
      <c r="T502" s="156"/>
      <c r="U502" s="156"/>
      <c r="V502" s="153">
        <f t="shared" si="11"/>
        <v>0</v>
      </c>
      <c r="W502" s="90"/>
      <c r="Y502" s="180">
        <v>0</v>
      </c>
      <c r="Z502" s="180">
        <v>0</v>
      </c>
      <c r="AA502" s="180">
        <v>0</v>
      </c>
      <c r="AB502" s="180">
        <v>0</v>
      </c>
      <c r="AC502" s="180">
        <v>0</v>
      </c>
      <c r="AD502" s="180">
        <v>0</v>
      </c>
      <c r="AE502" s="180">
        <v>0</v>
      </c>
      <c r="AF502" s="180">
        <v>0</v>
      </c>
      <c r="AG502" s="180">
        <v>0</v>
      </c>
      <c r="AH502" s="180">
        <v>0</v>
      </c>
      <c r="AI502" s="180">
        <v>0</v>
      </c>
      <c r="AJ502" s="180">
        <v>0</v>
      </c>
      <c r="AK502" s="180">
        <v>0</v>
      </c>
      <c r="AL502" s="180">
        <v>0</v>
      </c>
      <c r="AM502" s="180">
        <v>0</v>
      </c>
      <c r="AN502" s="180">
        <v>0</v>
      </c>
      <c r="AO502" s="180">
        <v>0</v>
      </c>
      <c r="AP502" s="180">
        <v>0</v>
      </c>
      <c r="AQ502" s="180">
        <v>0</v>
      </c>
      <c r="AR502" s="180">
        <v>0</v>
      </c>
      <c r="AS502" s="180">
        <v>0</v>
      </c>
      <c r="AT502" s="180">
        <v>0</v>
      </c>
      <c r="AU502" s="180">
        <v>0</v>
      </c>
      <c r="AV502" s="180">
        <v>0</v>
      </c>
      <c r="AW502" s="180">
        <v>0</v>
      </c>
      <c r="AX502" s="180">
        <v>0</v>
      </c>
      <c r="AY502" s="90"/>
      <c r="AZ502" s="180">
        <v>0</v>
      </c>
      <c r="BA502" s="180">
        <v>0</v>
      </c>
      <c r="BB502" s="180">
        <v>0</v>
      </c>
      <c r="BC502" s="180">
        <v>0</v>
      </c>
      <c r="BD502" s="180">
        <v>0</v>
      </c>
      <c r="BE502" s="180">
        <v>0</v>
      </c>
      <c r="BF502" s="180">
        <v>0</v>
      </c>
      <c r="BG502" s="181"/>
      <c r="BH502" s="90"/>
      <c r="BI502" s="180">
        <v>0</v>
      </c>
      <c r="BJ502" s="180">
        <v>0</v>
      </c>
      <c r="BK502" s="180">
        <v>0</v>
      </c>
      <c r="BL502" s="90"/>
      <c r="BN502" s="90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78"/>
    </row>
    <row r="503" spans="2:84" ht="15" customHeight="1" x14ac:dyDescent="0.3">
      <c r="B503" s="90"/>
      <c r="C503" s="212">
        <v>490</v>
      </c>
      <c r="D503" s="212"/>
      <c r="E503" s="212"/>
      <c r="F503" s="245"/>
      <c r="G503" s="212"/>
      <c r="H503" s="212"/>
      <c r="I503" s="212"/>
      <c r="J503" s="249"/>
      <c r="K503" s="249"/>
      <c r="L503" s="251"/>
      <c r="M503" s="245"/>
      <c r="N503" s="217"/>
      <c r="O503" s="212"/>
      <c r="P503" s="247"/>
      <c r="Q503" s="218"/>
      <c r="R503" s="109"/>
      <c r="S503" s="156"/>
      <c r="T503" s="156"/>
      <c r="U503" s="156"/>
      <c r="V503" s="153">
        <f t="shared" si="11"/>
        <v>0</v>
      </c>
      <c r="W503" s="90"/>
      <c r="Y503" s="180">
        <v>0</v>
      </c>
      <c r="Z503" s="180">
        <v>0</v>
      </c>
      <c r="AA503" s="180">
        <v>0</v>
      </c>
      <c r="AB503" s="180">
        <v>0</v>
      </c>
      <c r="AC503" s="180">
        <v>0</v>
      </c>
      <c r="AD503" s="180">
        <v>0</v>
      </c>
      <c r="AE503" s="180">
        <v>0</v>
      </c>
      <c r="AF503" s="180">
        <v>0</v>
      </c>
      <c r="AG503" s="180">
        <v>0</v>
      </c>
      <c r="AH503" s="180">
        <v>0</v>
      </c>
      <c r="AI503" s="180">
        <v>0</v>
      </c>
      <c r="AJ503" s="180">
        <v>0</v>
      </c>
      <c r="AK503" s="180">
        <v>0</v>
      </c>
      <c r="AL503" s="180">
        <v>0</v>
      </c>
      <c r="AM503" s="180">
        <v>0</v>
      </c>
      <c r="AN503" s="180">
        <v>0</v>
      </c>
      <c r="AO503" s="180">
        <v>0</v>
      </c>
      <c r="AP503" s="180">
        <v>0</v>
      </c>
      <c r="AQ503" s="180">
        <v>0</v>
      </c>
      <c r="AR503" s="180">
        <v>0</v>
      </c>
      <c r="AS503" s="180">
        <v>0</v>
      </c>
      <c r="AT503" s="180">
        <v>0</v>
      </c>
      <c r="AU503" s="180">
        <v>0</v>
      </c>
      <c r="AV503" s="180">
        <v>0</v>
      </c>
      <c r="AW503" s="180">
        <v>0</v>
      </c>
      <c r="AX503" s="180">
        <v>0</v>
      </c>
      <c r="AY503" s="90"/>
      <c r="AZ503" s="180">
        <v>0</v>
      </c>
      <c r="BA503" s="180">
        <v>0</v>
      </c>
      <c r="BB503" s="180">
        <v>0</v>
      </c>
      <c r="BC503" s="180">
        <v>0</v>
      </c>
      <c r="BD503" s="180">
        <v>0</v>
      </c>
      <c r="BE503" s="180">
        <v>0</v>
      </c>
      <c r="BF503" s="180">
        <v>0</v>
      </c>
      <c r="BG503" s="181"/>
      <c r="BH503" s="90"/>
      <c r="BI503" s="180">
        <v>0</v>
      </c>
      <c r="BJ503" s="180">
        <v>0</v>
      </c>
      <c r="BK503" s="180">
        <v>0</v>
      </c>
      <c r="BL503" s="90"/>
      <c r="BN503" s="90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78"/>
    </row>
    <row r="504" spans="2:84" ht="15" customHeight="1" x14ac:dyDescent="0.3">
      <c r="B504" s="90"/>
      <c r="C504" s="212">
        <v>491</v>
      </c>
      <c r="D504" s="212"/>
      <c r="E504" s="212"/>
      <c r="F504" s="245"/>
      <c r="G504" s="212"/>
      <c r="H504" s="212"/>
      <c r="I504" s="212"/>
      <c r="J504" s="249"/>
      <c r="K504" s="249"/>
      <c r="L504" s="251"/>
      <c r="M504" s="245"/>
      <c r="N504" s="217"/>
      <c r="O504" s="212"/>
      <c r="P504" s="247"/>
      <c r="Q504" s="218"/>
      <c r="R504" s="109"/>
      <c r="S504" s="156"/>
      <c r="T504" s="156"/>
      <c r="U504" s="156"/>
      <c r="V504" s="153">
        <f t="shared" si="11"/>
        <v>0</v>
      </c>
      <c r="W504" s="90"/>
      <c r="Y504" s="180">
        <v>0</v>
      </c>
      <c r="Z504" s="180">
        <v>0</v>
      </c>
      <c r="AA504" s="180">
        <v>0</v>
      </c>
      <c r="AB504" s="180">
        <v>0</v>
      </c>
      <c r="AC504" s="180">
        <v>0</v>
      </c>
      <c r="AD504" s="180">
        <v>0</v>
      </c>
      <c r="AE504" s="180">
        <v>0</v>
      </c>
      <c r="AF504" s="180">
        <v>0</v>
      </c>
      <c r="AG504" s="180">
        <v>0</v>
      </c>
      <c r="AH504" s="180">
        <v>0</v>
      </c>
      <c r="AI504" s="180">
        <v>0</v>
      </c>
      <c r="AJ504" s="180">
        <v>0</v>
      </c>
      <c r="AK504" s="180">
        <v>0</v>
      </c>
      <c r="AL504" s="180">
        <v>0</v>
      </c>
      <c r="AM504" s="180">
        <v>0</v>
      </c>
      <c r="AN504" s="180">
        <v>0</v>
      </c>
      <c r="AO504" s="180">
        <v>0</v>
      </c>
      <c r="AP504" s="180">
        <v>0</v>
      </c>
      <c r="AQ504" s="180">
        <v>0</v>
      </c>
      <c r="AR504" s="180">
        <v>0</v>
      </c>
      <c r="AS504" s="180">
        <v>0</v>
      </c>
      <c r="AT504" s="180">
        <v>0</v>
      </c>
      <c r="AU504" s="180">
        <v>0</v>
      </c>
      <c r="AV504" s="180">
        <v>0</v>
      </c>
      <c r="AW504" s="180">
        <v>0</v>
      </c>
      <c r="AX504" s="180">
        <v>0</v>
      </c>
      <c r="AY504" s="90"/>
      <c r="AZ504" s="180">
        <v>0</v>
      </c>
      <c r="BA504" s="180">
        <v>0</v>
      </c>
      <c r="BB504" s="180">
        <v>0</v>
      </c>
      <c r="BC504" s="180">
        <v>0</v>
      </c>
      <c r="BD504" s="180">
        <v>0</v>
      </c>
      <c r="BE504" s="180">
        <v>0</v>
      </c>
      <c r="BF504" s="180">
        <v>0</v>
      </c>
      <c r="BG504" s="181"/>
      <c r="BH504" s="90"/>
      <c r="BI504" s="180">
        <v>0</v>
      </c>
      <c r="BJ504" s="180">
        <v>0</v>
      </c>
      <c r="BK504" s="180">
        <v>0</v>
      </c>
      <c r="BL504" s="90"/>
      <c r="BN504" s="90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78"/>
    </row>
    <row r="505" spans="2:84" ht="15" customHeight="1" x14ac:dyDescent="0.3">
      <c r="B505" s="90"/>
      <c r="C505" s="212">
        <v>492</v>
      </c>
      <c r="D505" s="212"/>
      <c r="E505" s="212"/>
      <c r="F505" s="245"/>
      <c r="G505" s="212"/>
      <c r="H505" s="212"/>
      <c r="I505" s="212"/>
      <c r="J505" s="249"/>
      <c r="K505" s="249"/>
      <c r="L505" s="251"/>
      <c r="M505" s="245"/>
      <c r="N505" s="217"/>
      <c r="O505" s="212"/>
      <c r="P505" s="247"/>
      <c r="Q505" s="218"/>
      <c r="R505" s="109"/>
      <c r="S505" s="156"/>
      <c r="T505" s="156"/>
      <c r="U505" s="156"/>
      <c r="V505" s="153">
        <f t="shared" si="11"/>
        <v>0</v>
      </c>
      <c r="W505" s="90"/>
      <c r="Y505" s="180">
        <v>0</v>
      </c>
      <c r="Z505" s="180">
        <v>0</v>
      </c>
      <c r="AA505" s="180">
        <v>0</v>
      </c>
      <c r="AB505" s="180">
        <v>0</v>
      </c>
      <c r="AC505" s="180">
        <v>0</v>
      </c>
      <c r="AD505" s="180">
        <v>0</v>
      </c>
      <c r="AE505" s="180">
        <v>0</v>
      </c>
      <c r="AF505" s="180">
        <v>0</v>
      </c>
      <c r="AG505" s="180">
        <v>0</v>
      </c>
      <c r="AH505" s="180">
        <v>0</v>
      </c>
      <c r="AI505" s="180">
        <v>0</v>
      </c>
      <c r="AJ505" s="180">
        <v>0</v>
      </c>
      <c r="AK505" s="180">
        <v>0</v>
      </c>
      <c r="AL505" s="180">
        <v>0</v>
      </c>
      <c r="AM505" s="180">
        <v>0</v>
      </c>
      <c r="AN505" s="180">
        <v>0</v>
      </c>
      <c r="AO505" s="180">
        <v>0</v>
      </c>
      <c r="AP505" s="180">
        <v>0</v>
      </c>
      <c r="AQ505" s="180">
        <v>0</v>
      </c>
      <c r="AR505" s="180">
        <v>0</v>
      </c>
      <c r="AS505" s="180">
        <v>0</v>
      </c>
      <c r="AT505" s="180">
        <v>0</v>
      </c>
      <c r="AU505" s="180">
        <v>0</v>
      </c>
      <c r="AV505" s="180">
        <v>0</v>
      </c>
      <c r="AW505" s="180">
        <v>0</v>
      </c>
      <c r="AX505" s="180">
        <v>0</v>
      </c>
      <c r="AY505" s="90"/>
      <c r="AZ505" s="180">
        <v>0</v>
      </c>
      <c r="BA505" s="180">
        <v>0</v>
      </c>
      <c r="BB505" s="180">
        <v>0</v>
      </c>
      <c r="BC505" s="180">
        <v>0</v>
      </c>
      <c r="BD505" s="180">
        <v>0</v>
      </c>
      <c r="BE505" s="180">
        <v>0</v>
      </c>
      <c r="BF505" s="180">
        <v>0</v>
      </c>
      <c r="BG505" s="181"/>
      <c r="BH505" s="90"/>
      <c r="BI505" s="180">
        <v>0</v>
      </c>
      <c r="BJ505" s="180">
        <v>0</v>
      </c>
      <c r="BK505" s="180">
        <v>0</v>
      </c>
      <c r="BL505" s="90"/>
      <c r="BN505" s="90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78"/>
    </row>
    <row r="506" spans="2:84" ht="15" customHeight="1" x14ac:dyDescent="0.3">
      <c r="B506" s="90"/>
      <c r="C506" s="212">
        <v>493</v>
      </c>
      <c r="D506" s="212"/>
      <c r="E506" s="212"/>
      <c r="F506" s="245"/>
      <c r="G506" s="212"/>
      <c r="H506" s="212"/>
      <c r="I506" s="212"/>
      <c r="J506" s="249"/>
      <c r="K506" s="249"/>
      <c r="L506" s="251"/>
      <c r="M506" s="245"/>
      <c r="N506" s="217"/>
      <c r="O506" s="212"/>
      <c r="P506" s="247"/>
      <c r="Q506" s="218"/>
      <c r="R506" s="109"/>
      <c r="S506" s="156"/>
      <c r="T506" s="156"/>
      <c r="U506" s="156"/>
      <c r="V506" s="153">
        <f t="shared" si="11"/>
        <v>0</v>
      </c>
      <c r="W506" s="90"/>
      <c r="Y506" s="180">
        <v>0</v>
      </c>
      <c r="Z506" s="180">
        <v>0</v>
      </c>
      <c r="AA506" s="180">
        <v>0</v>
      </c>
      <c r="AB506" s="180">
        <v>0</v>
      </c>
      <c r="AC506" s="180">
        <v>0</v>
      </c>
      <c r="AD506" s="180">
        <v>0</v>
      </c>
      <c r="AE506" s="180">
        <v>0</v>
      </c>
      <c r="AF506" s="180">
        <v>0</v>
      </c>
      <c r="AG506" s="180">
        <v>0</v>
      </c>
      <c r="AH506" s="180">
        <v>0</v>
      </c>
      <c r="AI506" s="180">
        <v>0</v>
      </c>
      <c r="AJ506" s="180">
        <v>0</v>
      </c>
      <c r="AK506" s="180">
        <v>0</v>
      </c>
      <c r="AL506" s="180">
        <v>0</v>
      </c>
      <c r="AM506" s="180">
        <v>0</v>
      </c>
      <c r="AN506" s="180">
        <v>0</v>
      </c>
      <c r="AO506" s="180">
        <v>0</v>
      </c>
      <c r="AP506" s="180">
        <v>0</v>
      </c>
      <c r="AQ506" s="180">
        <v>0</v>
      </c>
      <c r="AR506" s="180">
        <v>0</v>
      </c>
      <c r="AS506" s="180">
        <v>0</v>
      </c>
      <c r="AT506" s="180">
        <v>0</v>
      </c>
      <c r="AU506" s="180">
        <v>0</v>
      </c>
      <c r="AV506" s="180">
        <v>0</v>
      </c>
      <c r="AW506" s="180">
        <v>0</v>
      </c>
      <c r="AX506" s="180">
        <v>0</v>
      </c>
      <c r="AY506" s="90"/>
      <c r="AZ506" s="180">
        <v>0</v>
      </c>
      <c r="BA506" s="180">
        <v>0</v>
      </c>
      <c r="BB506" s="180">
        <v>0</v>
      </c>
      <c r="BC506" s="180">
        <v>0</v>
      </c>
      <c r="BD506" s="180">
        <v>0</v>
      </c>
      <c r="BE506" s="180">
        <v>0</v>
      </c>
      <c r="BF506" s="180">
        <v>0</v>
      </c>
      <c r="BG506" s="181"/>
      <c r="BH506" s="90"/>
      <c r="BI506" s="180">
        <v>0</v>
      </c>
      <c r="BJ506" s="180">
        <v>0</v>
      </c>
      <c r="BK506" s="180">
        <v>0</v>
      </c>
      <c r="BL506" s="90"/>
      <c r="BN506" s="90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78"/>
    </row>
    <row r="507" spans="2:84" ht="15" customHeight="1" x14ac:dyDescent="0.3">
      <c r="B507" s="90"/>
      <c r="C507" s="212">
        <v>494</v>
      </c>
      <c r="D507" s="212"/>
      <c r="E507" s="212"/>
      <c r="F507" s="245"/>
      <c r="G507" s="212"/>
      <c r="H507" s="212"/>
      <c r="I507" s="212"/>
      <c r="J507" s="249"/>
      <c r="K507" s="249"/>
      <c r="L507" s="251"/>
      <c r="M507" s="245"/>
      <c r="N507" s="217"/>
      <c r="O507" s="212"/>
      <c r="P507" s="218"/>
      <c r="Q507" s="218"/>
      <c r="R507" s="109"/>
      <c r="S507" s="156"/>
      <c r="T507" s="156"/>
      <c r="U507" s="156"/>
      <c r="V507" s="153">
        <f t="shared" si="11"/>
        <v>0</v>
      </c>
      <c r="W507" s="90"/>
      <c r="Y507" s="180">
        <v>0</v>
      </c>
      <c r="Z507" s="180">
        <v>0</v>
      </c>
      <c r="AA507" s="180">
        <v>0</v>
      </c>
      <c r="AB507" s="180">
        <v>0</v>
      </c>
      <c r="AC507" s="180">
        <v>0</v>
      </c>
      <c r="AD507" s="180">
        <v>0</v>
      </c>
      <c r="AE507" s="180">
        <v>0</v>
      </c>
      <c r="AF507" s="180">
        <v>0</v>
      </c>
      <c r="AG507" s="180">
        <v>0</v>
      </c>
      <c r="AH507" s="180">
        <v>0</v>
      </c>
      <c r="AI507" s="180">
        <v>0</v>
      </c>
      <c r="AJ507" s="180">
        <v>0</v>
      </c>
      <c r="AK507" s="180">
        <v>0</v>
      </c>
      <c r="AL507" s="180">
        <v>0</v>
      </c>
      <c r="AM507" s="180">
        <v>0</v>
      </c>
      <c r="AN507" s="180">
        <v>0</v>
      </c>
      <c r="AO507" s="180">
        <v>0</v>
      </c>
      <c r="AP507" s="180">
        <v>0</v>
      </c>
      <c r="AQ507" s="180">
        <v>0</v>
      </c>
      <c r="AR507" s="180">
        <v>0</v>
      </c>
      <c r="AS507" s="180">
        <v>0</v>
      </c>
      <c r="AT507" s="180">
        <v>0</v>
      </c>
      <c r="AU507" s="180">
        <v>0</v>
      </c>
      <c r="AV507" s="180">
        <v>0</v>
      </c>
      <c r="AW507" s="180">
        <v>0</v>
      </c>
      <c r="AX507" s="180">
        <v>0</v>
      </c>
      <c r="AY507" s="90"/>
      <c r="AZ507" s="180">
        <v>0</v>
      </c>
      <c r="BA507" s="180">
        <v>0</v>
      </c>
      <c r="BB507" s="180">
        <v>0</v>
      </c>
      <c r="BC507" s="180">
        <v>0</v>
      </c>
      <c r="BD507" s="180">
        <v>0</v>
      </c>
      <c r="BE507" s="180">
        <v>0</v>
      </c>
      <c r="BF507" s="180">
        <v>0</v>
      </c>
      <c r="BG507" s="181"/>
      <c r="BH507" s="90"/>
      <c r="BI507" s="180">
        <v>0</v>
      </c>
      <c r="BJ507" s="180">
        <v>0</v>
      </c>
      <c r="BK507" s="180">
        <v>0</v>
      </c>
      <c r="BL507" s="90"/>
      <c r="BN507" s="90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78"/>
    </row>
    <row r="508" spans="2:84" ht="15" customHeight="1" x14ac:dyDescent="0.3">
      <c r="B508" s="90"/>
      <c r="C508" s="212">
        <v>495</v>
      </c>
      <c r="D508" s="212"/>
      <c r="E508" s="212"/>
      <c r="F508" s="245"/>
      <c r="G508" s="212"/>
      <c r="H508" s="212"/>
      <c r="I508" s="212"/>
      <c r="J508" s="249"/>
      <c r="K508" s="249"/>
      <c r="L508" s="251"/>
      <c r="M508" s="245"/>
      <c r="N508" s="217"/>
      <c r="O508" s="212"/>
      <c r="P508" s="247"/>
      <c r="Q508" s="218"/>
      <c r="R508" s="109"/>
      <c r="S508" s="156"/>
      <c r="T508" s="156"/>
      <c r="U508" s="156"/>
      <c r="V508" s="153">
        <f t="shared" si="11"/>
        <v>0</v>
      </c>
      <c r="W508" s="90"/>
      <c r="Y508" s="180">
        <v>0</v>
      </c>
      <c r="Z508" s="180">
        <v>0</v>
      </c>
      <c r="AA508" s="180">
        <v>0</v>
      </c>
      <c r="AB508" s="180">
        <v>0</v>
      </c>
      <c r="AC508" s="180">
        <v>0</v>
      </c>
      <c r="AD508" s="180">
        <v>0</v>
      </c>
      <c r="AE508" s="180">
        <v>0</v>
      </c>
      <c r="AF508" s="180">
        <v>0</v>
      </c>
      <c r="AG508" s="180">
        <v>0</v>
      </c>
      <c r="AH508" s="180">
        <v>0</v>
      </c>
      <c r="AI508" s="180">
        <v>0</v>
      </c>
      <c r="AJ508" s="180">
        <v>0</v>
      </c>
      <c r="AK508" s="180">
        <v>0</v>
      </c>
      <c r="AL508" s="180">
        <v>0</v>
      </c>
      <c r="AM508" s="180">
        <v>0</v>
      </c>
      <c r="AN508" s="180">
        <v>0</v>
      </c>
      <c r="AO508" s="180">
        <v>0</v>
      </c>
      <c r="AP508" s="180">
        <v>0</v>
      </c>
      <c r="AQ508" s="180">
        <v>0</v>
      </c>
      <c r="AR508" s="180">
        <v>0</v>
      </c>
      <c r="AS508" s="180">
        <v>0</v>
      </c>
      <c r="AT508" s="180">
        <v>0</v>
      </c>
      <c r="AU508" s="180">
        <v>0</v>
      </c>
      <c r="AV508" s="180">
        <v>0</v>
      </c>
      <c r="AW508" s="180">
        <v>0</v>
      </c>
      <c r="AX508" s="180">
        <v>0</v>
      </c>
      <c r="AY508" s="90"/>
      <c r="AZ508" s="180">
        <v>0</v>
      </c>
      <c r="BA508" s="180">
        <v>0</v>
      </c>
      <c r="BB508" s="180">
        <v>0</v>
      </c>
      <c r="BC508" s="180">
        <v>0</v>
      </c>
      <c r="BD508" s="180">
        <v>0</v>
      </c>
      <c r="BE508" s="180">
        <v>0</v>
      </c>
      <c r="BF508" s="180">
        <v>0</v>
      </c>
      <c r="BG508" s="181"/>
      <c r="BH508" s="90"/>
      <c r="BI508" s="180">
        <v>0</v>
      </c>
      <c r="BJ508" s="180">
        <v>0</v>
      </c>
      <c r="BK508" s="180">
        <v>0</v>
      </c>
      <c r="BL508" s="90"/>
      <c r="BN508" s="90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78"/>
    </row>
    <row r="509" spans="2:84" ht="15" customHeight="1" x14ac:dyDescent="0.3">
      <c r="B509" s="90"/>
      <c r="C509" s="212">
        <v>496</v>
      </c>
      <c r="D509" s="212"/>
      <c r="E509" s="212"/>
      <c r="F509" s="245"/>
      <c r="G509" s="212"/>
      <c r="H509" s="212"/>
      <c r="I509" s="212"/>
      <c r="J509" s="249"/>
      <c r="K509" s="249"/>
      <c r="L509" s="251"/>
      <c r="M509" s="245"/>
      <c r="N509" s="217"/>
      <c r="O509" s="212"/>
      <c r="P509" s="247"/>
      <c r="Q509" s="218"/>
      <c r="R509" s="109"/>
      <c r="S509" s="156"/>
      <c r="T509" s="156"/>
      <c r="U509" s="156"/>
      <c r="V509" s="153">
        <f t="shared" si="11"/>
        <v>0</v>
      </c>
      <c r="W509" s="90"/>
      <c r="Y509" s="180">
        <v>0</v>
      </c>
      <c r="Z509" s="180">
        <v>0</v>
      </c>
      <c r="AA509" s="180">
        <v>0</v>
      </c>
      <c r="AB509" s="180">
        <v>0</v>
      </c>
      <c r="AC509" s="180">
        <v>0</v>
      </c>
      <c r="AD509" s="180">
        <v>0</v>
      </c>
      <c r="AE509" s="180">
        <v>0</v>
      </c>
      <c r="AF509" s="180">
        <v>0</v>
      </c>
      <c r="AG509" s="180">
        <v>0</v>
      </c>
      <c r="AH509" s="180">
        <v>0</v>
      </c>
      <c r="AI509" s="180">
        <v>0</v>
      </c>
      <c r="AJ509" s="180">
        <v>0</v>
      </c>
      <c r="AK509" s="180">
        <v>0</v>
      </c>
      <c r="AL509" s="180">
        <v>0</v>
      </c>
      <c r="AM509" s="180">
        <v>0</v>
      </c>
      <c r="AN509" s="180">
        <v>0</v>
      </c>
      <c r="AO509" s="180">
        <v>0</v>
      </c>
      <c r="AP509" s="180">
        <v>0</v>
      </c>
      <c r="AQ509" s="180">
        <v>0</v>
      </c>
      <c r="AR509" s="180">
        <v>0</v>
      </c>
      <c r="AS509" s="180">
        <v>0</v>
      </c>
      <c r="AT509" s="180">
        <v>0</v>
      </c>
      <c r="AU509" s="180">
        <v>0</v>
      </c>
      <c r="AV509" s="180">
        <v>0</v>
      </c>
      <c r="AW509" s="180">
        <v>0</v>
      </c>
      <c r="AX509" s="180">
        <v>0</v>
      </c>
      <c r="AY509" s="90"/>
      <c r="AZ509" s="180">
        <v>0</v>
      </c>
      <c r="BA509" s="180">
        <v>0</v>
      </c>
      <c r="BB509" s="180">
        <v>0</v>
      </c>
      <c r="BC509" s="180">
        <v>0</v>
      </c>
      <c r="BD509" s="180">
        <v>0</v>
      </c>
      <c r="BE509" s="180">
        <v>0</v>
      </c>
      <c r="BF509" s="180">
        <v>0</v>
      </c>
      <c r="BG509" s="181"/>
      <c r="BH509" s="90"/>
      <c r="BI509" s="180">
        <v>0</v>
      </c>
      <c r="BJ509" s="180">
        <v>0</v>
      </c>
      <c r="BK509" s="180">
        <v>0</v>
      </c>
      <c r="BL509" s="90"/>
      <c r="BN509" s="90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78"/>
    </row>
    <row r="510" spans="2:84" ht="15" customHeight="1" x14ac:dyDescent="0.3">
      <c r="B510" s="90"/>
      <c r="C510" s="212">
        <v>497</v>
      </c>
      <c r="D510" s="212"/>
      <c r="E510" s="212"/>
      <c r="F510" s="245"/>
      <c r="G510" s="212"/>
      <c r="H510" s="212"/>
      <c r="I510" s="212"/>
      <c r="J510" s="249"/>
      <c r="K510" s="249"/>
      <c r="L510" s="251"/>
      <c r="M510" s="245"/>
      <c r="N510" s="217"/>
      <c r="O510" s="212"/>
      <c r="P510" s="247"/>
      <c r="Q510" s="218"/>
      <c r="R510" s="109"/>
      <c r="S510" s="156"/>
      <c r="T510" s="156"/>
      <c r="U510" s="156"/>
      <c r="V510" s="153">
        <f t="shared" si="11"/>
        <v>0</v>
      </c>
      <c r="W510" s="90"/>
      <c r="Y510" s="180">
        <v>0</v>
      </c>
      <c r="Z510" s="180">
        <v>0</v>
      </c>
      <c r="AA510" s="180">
        <v>0</v>
      </c>
      <c r="AB510" s="180">
        <v>0</v>
      </c>
      <c r="AC510" s="180">
        <v>0</v>
      </c>
      <c r="AD510" s="180">
        <v>0</v>
      </c>
      <c r="AE510" s="180">
        <v>0</v>
      </c>
      <c r="AF510" s="180">
        <v>0</v>
      </c>
      <c r="AG510" s="180">
        <v>0</v>
      </c>
      <c r="AH510" s="180">
        <v>0</v>
      </c>
      <c r="AI510" s="180">
        <v>0</v>
      </c>
      <c r="AJ510" s="180">
        <v>0</v>
      </c>
      <c r="AK510" s="180">
        <v>0</v>
      </c>
      <c r="AL510" s="180">
        <v>0</v>
      </c>
      <c r="AM510" s="180">
        <v>0</v>
      </c>
      <c r="AN510" s="180">
        <v>0</v>
      </c>
      <c r="AO510" s="180">
        <v>0</v>
      </c>
      <c r="AP510" s="180">
        <v>0</v>
      </c>
      <c r="AQ510" s="180">
        <v>0</v>
      </c>
      <c r="AR510" s="180">
        <v>0</v>
      </c>
      <c r="AS510" s="180">
        <v>0</v>
      </c>
      <c r="AT510" s="180">
        <v>0</v>
      </c>
      <c r="AU510" s="180">
        <v>0</v>
      </c>
      <c r="AV510" s="180">
        <v>0</v>
      </c>
      <c r="AW510" s="180">
        <v>0</v>
      </c>
      <c r="AX510" s="180">
        <v>0</v>
      </c>
      <c r="AY510" s="90"/>
      <c r="AZ510" s="180">
        <v>0</v>
      </c>
      <c r="BA510" s="180">
        <v>0</v>
      </c>
      <c r="BB510" s="180">
        <v>0</v>
      </c>
      <c r="BC510" s="180">
        <v>0</v>
      </c>
      <c r="BD510" s="180">
        <v>0</v>
      </c>
      <c r="BE510" s="180">
        <v>0</v>
      </c>
      <c r="BF510" s="180">
        <v>0</v>
      </c>
      <c r="BG510" s="181"/>
      <c r="BH510" s="90"/>
      <c r="BI510" s="180">
        <v>0</v>
      </c>
      <c r="BJ510" s="180">
        <v>0</v>
      </c>
      <c r="BK510" s="180">
        <v>0</v>
      </c>
      <c r="BL510" s="90"/>
      <c r="BN510" s="90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78"/>
    </row>
    <row r="511" spans="2:84" ht="15" customHeight="1" x14ac:dyDescent="0.3">
      <c r="B511" s="90"/>
      <c r="C511" s="212">
        <v>498</v>
      </c>
      <c r="D511" s="212"/>
      <c r="E511" s="212"/>
      <c r="F511" s="245"/>
      <c r="G511" s="212"/>
      <c r="H511" s="212"/>
      <c r="I511" s="212"/>
      <c r="J511" s="249"/>
      <c r="K511" s="249"/>
      <c r="L511" s="251"/>
      <c r="M511" s="245"/>
      <c r="N511" s="217"/>
      <c r="O511" s="212"/>
      <c r="P511" s="247"/>
      <c r="Q511" s="218"/>
      <c r="R511" s="109"/>
      <c r="S511" s="156"/>
      <c r="T511" s="156"/>
      <c r="U511" s="156"/>
      <c r="V511" s="153">
        <f t="shared" si="11"/>
        <v>0</v>
      </c>
      <c r="W511" s="90"/>
      <c r="Y511" s="180">
        <v>0</v>
      </c>
      <c r="Z511" s="180">
        <v>0</v>
      </c>
      <c r="AA511" s="180">
        <v>0</v>
      </c>
      <c r="AB511" s="180">
        <v>0</v>
      </c>
      <c r="AC511" s="180">
        <v>0</v>
      </c>
      <c r="AD511" s="180">
        <v>0</v>
      </c>
      <c r="AE511" s="180">
        <v>0</v>
      </c>
      <c r="AF511" s="180">
        <v>0</v>
      </c>
      <c r="AG511" s="180">
        <v>0</v>
      </c>
      <c r="AH511" s="180">
        <v>0</v>
      </c>
      <c r="AI511" s="180">
        <v>0</v>
      </c>
      <c r="AJ511" s="180">
        <v>0</v>
      </c>
      <c r="AK511" s="180">
        <v>0</v>
      </c>
      <c r="AL511" s="180">
        <v>0</v>
      </c>
      <c r="AM511" s="180">
        <v>0</v>
      </c>
      <c r="AN511" s="180">
        <v>0</v>
      </c>
      <c r="AO511" s="180">
        <v>0</v>
      </c>
      <c r="AP511" s="180">
        <v>0</v>
      </c>
      <c r="AQ511" s="180">
        <v>0</v>
      </c>
      <c r="AR511" s="180">
        <v>0</v>
      </c>
      <c r="AS511" s="180">
        <v>0</v>
      </c>
      <c r="AT511" s="180">
        <v>0</v>
      </c>
      <c r="AU511" s="180">
        <v>0</v>
      </c>
      <c r="AV511" s="180">
        <v>0</v>
      </c>
      <c r="AW511" s="180">
        <v>0</v>
      </c>
      <c r="AX511" s="180">
        <v>0</v>
      </c>
      <c r="AY511" s="90"/>
      <c r="AZ511" s="180">
        <v>0</v>
      </c>
      <c r="BA511" s="180">
        <v>0</v>
      </c>
      <c r="BB511" s="180">
        <v>0</v>
      </c>
      <c r="BC511" s="180">
        <v>0</v>
      </c>
      <c r="BD511" s="180">
        <v>0</v>
      </c>
      <c r="BE511" s="180">
        <v>0</v>
      </c>
      <c r="BF511" s="180">
        <v>0</v>
      </c>
      <c r="BG511" s="181"/>
      <c r="BH511" s="90"/>
      <c r="BI511" s="180">
        <v>0</v>
      </c>
      <c r="BJ511" s="180">
        <v>0</v>
      </c>
      <c r="BK511" s="180">
        <v>0</v>
      </c>
      <c r="BL511" s="90"/>
      <c r="BN511" s="90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78"/>
    </row>
    <row r="512" spans="2:84" ht="15" customHeight="1" x14ac:dyDescent="0.3">
      <c r="B512" s="90"/>
      <c r="C512" s="212">
        <v>499</v>
      </c>
      <c r="D512" s="212"/>
      <c r="E512" s="212"/>
      <c r="F512" s="245"/>
      <c r="G512" s="212"/>
      <c r="H512" s="212"/>
      <c r="I512" s="212"/>
      <c r="J512" s="249"/>
      <c r="K512" s="249"/>
      <c r="L512" s="251"/>
      <c r="M512" s="245"/>
      <c r="N512" s="217"/>
      <c r="O512" s="212"/>
      <c r="P512" s="247"/>
      <c r="Q512" s="218"/>
      <c r="R512" s="109"/>
      <c r="S512" s="156"/>
      <c r="T512" s="156"/>
      <c r="U512" s="156"/>
      <c r="V512" s="153">
        <f t="shared" si="11"/>
        <v>0</v>
      </c>
      <c r="W512" s="90"/>
      <c r="Y512" s="180">
        <v>0</v>
      </c>
      <c r="Z512" s="180">
        <v>0</v>
      </c>
      <c r="AA512" s="180">
        <v>0</v>
      </c>
      <c r="AB512" s="180">
        <v>0</v>
      </c>
      <c r="AC512" s="180">
        <v>0</v>
      </c>
      <c r="AD512" s="180">
        <v>0</v>
      </c>
      <c r="AE512" s="180">
        <v>0</v>
      </c>
      <c r="AF512" s="180">
        <v>0</v>
      </c>
      <c r="AG512" s="180">
        <v>0</v>
      </c>
      <c r="AH512" s="180">
        <v>0</v>
      </c>
      <c r="AI512" s="180">
        <v>0</v>
      </c>
      <c r="AJ512" s="180">
        <v>0</v>
      </c>
      <c r="AK512" s="180">
        <v>0</v>
      </c>
      <c r="AL512" s="180">
        <v>0</v>
      </c>
      <c r="AM512" s="180">
        <v>0</v>
      </c>
      <c r="AN512" s="180">
        <v>0</v>
      </c>
      <c r="AO512" s="180">
        <v>0</v>
      </c>
      <c r="AP512" s="180">
        <v>0</v>
      </c>
      <c r="AQ512" s="180">
        <v>0</v>
      </c>
      <c r="AR512" s="180">
        <v>0</v>
      </c>
      <c r="AS512" s="180">
        <v>0</v>
      </c>
      <c r="AT512" s="180">
        <v>0</v>
      </c>
      <c r="AU512" s="180">
        <v>0</v>
      </c>
      <c r="AV512" s="180">
        <v>0</v>
      </c>
      <c r="AW512" s="180">
        <v>0</v>
      </c>
      <c r="AX512" s="180">
        <v>0</v>
      </c>
      <c r="AY512" s="90"/>
      <c r="AZ512" s="180">
        <v>0</v>
      </c>
      <c r="BA512" s="180">
        <v>0</v>
      </c>
      <c r="BB512" s="180">
        <v>0</v>
      </c>
      <c r="BC512" s="180">
        <v>0</v>
      </c>
      <c r="BD512" s="180">
        <v>0</v>
      </c>
      <c r="BE512" s="180">
        <v>0</v>
      </c>
      <c r="BF512" s="180">
        <v>0</v>
      </c>
      <c r="BG512" s="181"/>
      <c r="BH512" s="90"/>
      <c r="BI512" s="180">
        <v>0</v>
      </c>
      <c r="BJ512" s="180">
        <v>0</v>
      </c>
      <c r="BK512" s="180">
        <v>0</v>
      </c>
      <c r="BL512" s="90"/>
      <c r="BN512" s="90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78"/>
    </row>
    <row r="513" spans="2:84" ht="15" customHeight="1" x14ac:dyDescent="0.3">
      <c r="B513" s="90"/>
      <c r="C513" s="212">
        <v>500</v>
      </c>
      <c r="D513" s="212"/>
      <c r="E513" s="212"/>
      <c r="F513" s="245"/>
      <c r="G513" s="212"/>
      <c r="H513" s="212"/>
      <c r="I513" s="212"/>
      <c r="J513" s="249"/>
      <c r="K513" s="249"/>
      <c r="L513" s="251"/>
      <c r="M513" s="245"/>
      <c r="N513" s="217"/>
      <c r="O513" s="212"/>
      <c r="P513" s="247"/>
      <c r="Q513" s="218"/>
      <c r="R513" s="109"/>
      <c r="S513" s="156"/>
      <c r="T513" s="156"/>
      <c r="U513" s="156"/>
      <c r="V513" s="153">
        <f t="shared" si="11"/>
        <v>0</v>
      </c>
      <c r="W513" s="90"/>
      <c r="Y513" s="180">
        <v>0</v>
      </c>
      <c r="Z513" s="180">
        <v>0</v>
      </c>
      <c r="AA513" s="180">
        <v>0</v>
      </c>
      <c r="AB513" s="180">
        <v>0</v>
      </c>
      <c r="AC513" s="180">
        <v>0</v>
      </c>
      <c r="AD513" s="180">
        <v>0</v>
      </c>
      <c r="AE513" s="180">
        <v>0</v>
      </c>
      <c r="AF513" s="180">
        <v>0</v>
      </c>
      <c r="AG513" s="180">
        <v>0</v>
      </c>
      <c r="AH513" s="180">
        <v>0</v>
      </c>
      <c r="AI513" s="180">
        <v>0</v>
      </c>
      <c r="AJ513" s="180">
        <v>0</v>
      </c>
      <c r="AK513" s="180">
        <v>0</v>
      </c>
      <c r="AL513" s="180">
        <v>0</v>
      </c>
      <c r="AM513" s="180">
        <v>0</v>
      </c>
      <c r="AN513" s="180">
        <v>0</v>
      </c>
      <c r="AO513" s="180">
        <v>0</v>
      </c>
      <c r="AP513" s="180">
        <v>0</v>
      </c>
      <c r="AQ513" s="180">
        <v>0</v>
      </c>
      <c r="AR513" s="180">
        <v>0</v>
      </c>
      <c r="AS513" s="180">
        <v>0</v>
      </c>
      <c r="AT513" s="180">
        <v>0</v>
      </c>
      <c r="AU513" s="180">
        <v>0</v>
      </c>
      <c r="AV513" s="180">
        <v>0</v>
      </c>
      <c r="AW513" s="180">
        <v>0</v>
      </c>
      <c r="AX513" s="180">
        <v>0</v>
      </c>
      <c r="AY513" s="90"/>
      <c r="AZ513" s="180">
        <v>0</v>
      </c>
      <c r="BA513" s="180">
        <v>0</v>
      </c>
      <c r="BB513" s="180">
        <v>0</v>
      </c>
      <c r="BC513" s="180">
        <v>0</v>
      </c>
      <c r="BD513" s="180">
        <v>0</v>
      </c>
      <c r="BE513" s="180">
        <v>0</v>
      </c>
      <c r="BF513" s="180">
        <v>0</v>
      </c>
      <c r="BG513" s="181"/>
      <c r="BH513" s="90"/>
      <c r="BI513" s="180">
        <v>0</v>
      </c>
      <c r="BJ513" s="180">
        <v>0</v>
      </c>
      <c r="BK513" s="180">
        <v>0</v>
      </c>
      <c r="BL513" s="90"/>
      <c r="BN513" s="90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78"/>
    </row>
    <row r="514" spans="2:84" x14ac:dyDescent="0.3">
      <c r="B514" s="90"/>
      <c r="C514" s="90"/>
      <c r="D514" s="90"/>
      <c r="E514" s="90"/>
      <c r="F514" s="90"/>
      <c r="G514" s="90"/>
      <c r="H514" s="90"/>
      <c r="I514" s="90"/>
      <c r="J514" s="108"/>
      <c r="K514" s="108"/>
      <c r="L514" s="90"/>
      <c r="M514" s="90"/>
      <c r="N514" s="188"/>
      <c r="O514" s="90"/>
      <c r="P514" s="90"/>
      <c r="Q514" s="90"/>
      <c r="S514" s="91"/>
      <c r="T514" s="91"/>
      <c r="U514" s="91"/>
      <c r="V514" s="91"/>
      <c r="W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N514" s="90"/>
      <c r="BO514" s="90"/>
      <c r="BP514" s="90"/>
      <c r="BQ514" s="90"/>
      <c r="BR514" s="90"/>
      <c r="BS514" s="90"/>
      <c r="BT514" s="90"/>
      <c r="BU514" s="90"/>
      <c r="BV514" s="90"/>
      <c r="BW514" s="90"/>
      <c r="BX514" s="90"/>
      <c r="BY514" s="90"/>
      <c r="BZ514" s="90"/>
      <c r="CA514" s="90"/>
      <c r="CB514" s="90"/>
      <c r="CC514" s="90"/>
      <c r="CD514" s="90"/>
      <c r="CE514" s="90"/>
      <c r="CF514" s="178"/>
    </row>
    <row r="515" spans="2:84" x14ac:dyDescent="0.3">
      <c r="B515" s="90"/>
      <c r="C515" s="90"/>
      <c r="D515" s="90"/>
      <c r="E515" s="90"/>
      <c r="F515" s="90"/>
      <c r="G515" s="90"/>
      <c r="H515" s="90"/>
      <c r="I515" s="90"/>
      <c r="J515" s="108"/>
      <c r="K515" s="108"/>
      <c r="L515" s="90"/>
      <c r="M515" s="90"/>
      <c r="N515" s="188"/>
      <c r="O515" s="90"/>
      <c r="P515" s="90"/>
      <c r="Q515" s="90"/>
      <c r="S515" s="91"/>
      <c r="T515" s="91"/>
      <c r="U515" s="91"/>
      <c r="V515" s="91"/>
      <c r="W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178"/>
    </row>
    <row r="516" spans="2:84" x14ac:dyDescent="0.3">
      <c r="B516" s="90"/>
      <c r="C516" s="90"/>
      <c r="D516" s="90"/>
      <c r="E516" s="90"/>
      <c r="F516" s="90"/>
      <c r="G516" s="90"/>
      <c r="H516" s="90"/>
      <c r="I516" s="90"/>
      <c r="J516" s="108"/>
      <c r="K516" s="108"/>
      <c r="L516" s="90"/>
      <c r="M516" s="90"/>
      <c r="N516" s="188"/>
      <c r="O516" s="90"/>
      <c r="P516" s="90"/>
      <c r="Q516" s="90"/>
      <c r="S516" s="91"/>
      <c r="T516" s="91"/>
      <c r="U516" s="91"/>
      <c r="V516" s="91"/>
      <c r="W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N516" s="90"/>
      <c r="BO516" s="90"/>
      <c r="BP516" s="90"/>
      <c r="BQ516" s="90"/>
      <c r="BR516" s="90"/>
      <c r="BS516" s="90"/>
      <c r="BT516" s="90"/>
      <c r="BU516" s="90"/>
      <c r="BV516" s="90"/>
      <c r="BW516" s="90"/>
      <c r="BX516" s="90"/>
      <c r="BY516" s="90"/>
      <c r="BZ516" s="90"/>
      <c r="CA516" s="90"/>
      <c r="CB516" s="90"/>
      <c r="CC516" s="90"/>
      <c r="CD516" s="90"/>
      <c r="CE516" s="90"/>
      <c r="CF516" s="178"/>
    </row>
  </sheetData>
  <autoFilter ref="C14:V513" xr:uid="{19F7DCE9-4E7C-45A5-8FA9-05F5351A8E5F}"/>
  <mergeCells count="20">
    <mergeCell ref="BO3:BT7"/>
    <mergeCell ref="Z3:AK7"/>
    <mergeCell ref="S6:U8"/>
    <mergeCell ref="C8:D8"/>
    <mergeCell ref="E8:H8"/>
    <mergeCell ref="V3:V4"/>
    <mergeCell ref="V5:V6"/>
    <mergeCell ref="V7:V8"/>
    <mergeCell ref="C3:I7"/>
    <mergeCell ref="Q10:V11"/>
    <mergeCell ref="C12:D12"/>
    <mergeCell ref="Z12:AK12"/>
    <mergeCell ref="AM12:AX12"/>
    <mergeCell ref="AZ12:BG12"/>
    <mergeCell ref="BO12:BQ12"/>
    <mergeCell ref="Z13:AE13"/>
    <mergeCell ref="AF13:AK13"/>
    <mergeCell ref="AM13:AR13"/>
    <mergeCell ref="AS13:AX13"/>
    <mergeCell ref="BI12:BK12"/>
  </mergeCells>
  <conditionalFormatting sqref="K15:K55">
    <cfRule type="cellIs" dxfId="71" priority="9" operator="equal">
      <formula>1</formula>
    </cfRule>
  </conditionalFormatting>
  <conditionalFormatting sqref="BO10">
    <cfRule type="cellIs" dxfId="70" priority="2" operator="equal">
      <formula>3</formula>
    </cfRule>
    <cfRule type="cellIs" dxfId="69" priority="8" operator="equal">
      <formula>1</formula>
    </cfRule>
  </conditionalFormatting>
  <conditionalFormatting sqref="BO15:CE28 BO30:CE37 BO39:CE513">
    <cfRule type="cellIs" dxfId="68" priority="4" operator="equal">
      <formula>3</formula>
    </cfRule>
    <cfRule type="cellIs" dxfId="67" priority="5" operator="equal">
      <formula>2</formula>
    </cfRule>
  </conditionalFormatting>
  <conditionalFormatting sqref="BO15:CE513">
    <cfRule type="cellIs" dxfId="66" priority="3" operator="equal">
      <formula>1</formula>
    </cfRule>
  </conditionalFormatting>
  <conditionalFormatting sqref="BP10">
    <cfRule type="cellIs" dxfId="65" priority="7" operator="equal">
      <formula>2</formula>
    </cfRule>
  </conditionalFormatting>
  <conditionalFormatting sqref="BQ10">
    <cfRule type="cellIs" dxfId="64" priority="1" operator="equal">
      <formula>1</formula>
    </cfRule>
    <cfRule type="cellIs" dxfId="63" priority="6" operator="equal">
      <formula>3</formula>
    </cfRule>
  </conditionalFormatting>
  <dataValidations count="2">
    <dataValidation type="list" allowBlank="1" showInputMessage="1" showErrorMessage="1" sqref="BO15:CE28 BO30:CE37 BO39:CE513" xr:uid="{974C4DA5-03E2-4681-B043-5D55BF7DACA3}">
      <formula1>$BO$10:$BQ$10</formula1>
    </dataValidation>
    <dataValidation type="list" allowBlank="1" showInputMessage="1" showErrorMessage="1" sqref="R15:R1048576" xr:uid="{1A9A9186-A7D0-450A-94FD-16FF24775406}">
      <formula1>#REF!</formula1>
    </dataValidation>
  </dataValidations>
  <hyperlinks>
    <hyperlink ref="V3:V4" location="'MEA LOG'!A1" display="Log" xr:uid="{CDB7EFCD-5AB1-4ADA-8588-37C6BFD3338F}"/>
    <hyperlink ref="V5:V6" location="'L2'!A1" display="Log" xr:uid="{75D37F0E-1652-4584-B1D8-2E0410FA9847}"/>
    <hyperlink ref="V7:V8" location="'L3'!A1" display="L3" xr:uid="{F956C0E2-98FB-48BB-87C0-0ED26670CD56}"/>
  </hyperlinks>
  <pageMargins left="0.7" right="0.7" top="0.75" bottom="0.75" header="0.3" footer="0.3"/>
  <customProperties>
    <customPr name="_pios_id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17F7-A68C-4243-B753-D4D7B622E0DE}">
  <sheetPr codeName="Sheet1"/>
  <dimension ref="B1:U15"/>
  <sheetViews>
    <sheetView workbookViewId="0"/>
  </sheetViews>
  <sheetFormatPr defaultRowHeight="14.4" outlineLevelCol="2" x14ac:dyDescent="0.3"/>
  <cols>
    <col min="1" max="1" width="2.44140625" customWidth="1"/>
    <col min="3" max="4" width="9.44140625" customWidth="1"/>
    <col min="5" max="5" width="15" bestFit="1" customWidth="1"/>
    <col min="6" max="6" width="17.44140625" customWidth="1" outlineLevel="2"/>
    <col min="7" max="7" width="21.109375" customWidth="1" outlineLevel="2"/>
    <col min="8" max="8" width="19.33203125" customWidth="1" outlineLevel="2"/>
    <col min="9" max="9" width="22.6640625" customWidth="1" outlineLevel="2"/>
    <col min="10" max="10" width="33.5546875" customWidth="1" outlineLevel="2"/>
    <col min="11" max="13" width="17.44140625" customWidth="1" outlineLevel="1"/>
    <col min="14" max="15" width="20.5546875" customWidth="1" outlineLevel="1"/>
    <col min="16" max="20" width="17.33203125" customWidth="1" outlineLevel="1"/>
    <col min="21" max="21" width="23.33203125" bestFit="1" customWidth="1"/>
  </cols>
  <sheetData>
    <row r="1" spans="2:21" ht="15" thickBot="1" x14ac:dyDescent="0.35"/>
    <row r="2" spans="2:21" ht="15" thickBot="1" x14ac:dyDescent="0.35">
      <c r="F2" s="361" t="s">
        <v>55</v>
      </c>
      <c r="G2" s="362"/>
      <c r="H2" s="362"/>
      <c r="I2" s="363"/>
      <c r="J2" s="364"/>
      <c r="K2" s="365" t="s">
        <v>56</v>
      </c>
      <c r="L2" s="366"/>
      <c r="M2" s="366"/>
      <c r="N2" s="366"/>
      <c r="O2" s="366"/>
      <c r="P2" s="366"/>
      <c r="Q2" s="366"/>
      <c r="R2" s="366"/>
      <c r="S2" s="366"/>
      <c r="T2" s="366"/>
      <c r="U2" s="367"/>
    </row>
    <row r="3" spans="2:21" s="1" customFormat="1" ht="15" thickBot="1" x14ac:dyDescent="0.35">
      <c r="C3" s="375" t="s">
        <v>20</v>
      </c>
      <c r="D3" s="377" t="s">
        <v>57</v>
      </c>
      <c r="E3" s="379" t="s">
        <v>21</v>
      </c>
      <c r="F3" s="381" t="s">
        <v>58</v>
      </c>
      <c r="G3" s="383" t="s">
        <v>59</v>
      </c>
      <c r="H3" s="383" t="s">
        <v>60</v>
      </c>
      <c r="I3" s="383" t="s">
        <v>61</v>
      </c>
      <c r="J3" s="385" t="s">
        <v>62</v>
      </c>
      <c r="K3" s="387" t="s">
        <v>63</v>
      </c>
      <c r="L3" s="389" t="s">
        <v>64</v>
      </c>
      <c r="M3" s="389" t="s">
        <v>65</v>
      </c>
      <c r="N3" s="389" t="s">
        <v>66</v>
      </c>
      <c r="O3" s="389" t="s">
        <v>67</v>
      </c>
      <c r="P3" s="372" t="s">
        <v>68</v>
      </c>
      <c r="Q3" s="373"/>
      <c r="R3" s="373"/>
      <c r="S3" s="373"/>
      <c r="T3" s="374"/>
      <c r="U3" s="396" t="s">
        <v>69</v>
      </c>
    </row>
    <row r="4" spans="2:21" s="1" customFormat="1" ht="15" thickBot="1" x14ac:dyDescent="0.35">
      <c r="C4" s="376"/>
      <c r="D4" s="378"/>
      <c r="E4" s="380"/>
      <c r="F4" s="382"/>
      <c r="G4" s="384"/>
      <c r="H4" s="384"/>
      <c r="I4" s="384"/>
      <c r="J4" s="386"/>
      <c r="K4" s="388"/>
      <c r="L4" s="390"/>
      <c r="M4" s="390"/>
      <c r="N4" s="390"/>
      <c r="O4" s="390"/>
      <c r="P4" s="70">
        <v>2025</v>
      </c>
      <c r="Q4" s="70">
        <v>2026</v>
      </c>
      <c r="R4" s="70">
        <v>2027</v>
      </c>
      <c r="S4" s="70">
        <v>2028</v>
      </c>
      <c r="T4" s="70">
        <v>2029</v>
      </c>
      <c r="U4" s="397"/>
    </row>
    <row r="5" spans="2:21" s="9" customFormat="1" ht="20.100000000000001" customHeight="1" x14ac:dyDescent="0.3">
      <c r="B5" s="391" t="s">
        <v>70</v>
      </c>
      <c r="C5" s="20" t="s">
        <v>71</v>
      </c>
      <c r="D5" s="68" t="s">
        <v>72</v>
      </c>
      <c r="E5" s="69" t="s">
        <v>73</v>
      </c>
      <c r="F5" s="2"/>
      <c r="G5" s="29"/>
      <c r="H5" s="29"/>
      <c r="I5" s="76"/>
      <c r="J5" s="71"/>
      <c r="K5" s="45">
        <v>-710.44</v>
      </c>
      <c r="L5" s="62">
        <v>-437</v>
      </c>
      <c r="M5" s="40">
        <v>-0.66400000000000003</v>
      </c>
      <c r="N5" s="30">
        <v>0</v>
      </c>
      <c r="O5" s="30">
        <v>-437</v>
      </c>
      <c r="P5" s="30"/>
      <c r="Q5" s="57"/>
      <c r="R5" s="57"/>
      <c r="S5" s="57"/>
      <c r="T5" s="57"/>
      <c r="U5" s="31"/>
    </row>
    <row r="6" spans="2:21" s="9" customFormat="1" ht="18.600000000000001" customHeight="1" x14ac:dyDescent="0.3">
      <c r="B6" s="392"/>
      <c r="C6" s="368" t="s">
        <v>74</v>
      </c>
      <c r="D6" s="370" t="s">
        <v>75</v>
      </c>
      <c r="E6" s="5" t="s">
        <v>76</v>
      </c>
      <c r="F6" s="3"/>
      <c r="G6" s="24"/>
      <c r="H6" s="24"/>
      <c r="I6" s="24"/>
      <c r="J6" s="24"/>
      <c r="K6" s="45">
        <v>-920.05</v>
      </c>
      <c r="L6" s="62"/>
      <c r="M6" s="41">
        <v>-0.46</v>
      </c>
      <c r="N6" s="80">
        <v>-6</v>
      </c>
      <c r="O6" s="32"/>
      <c r="P6" s="32"/>
      <c r="Q6" s="58"/>
      <c r="R6" s="58"/>
      <c r="S6" s="58"/>
      <c r="T6" s="58"/>
      <c r="U6" s="82">
        <v>75</v>
      </c>
    </row>
    <row r="7" spans="2:21" s="9" customFormat="1" ht="18.600000000000001" customHeight="1" x14ac:dyDescent="0.3">
      <c r="B7" s="392"/>
      <c r="C7" s="369"/>
      <c r="D7" s="371"/>
      <c r="E7" s="11" t="s">
        <v>77</v>
      </c>
      <c r="F7" s="19"/>
      <c r="G7" s="24"/>
      <c r="H7" s="24"/>
      <c r="I7" s="24"/>
      <c r="J7" s="24"/>
      <c r="K7" s="46">
        <v>-288.62</v>
      </c>
      <c r="L7" s="63"/>
      <c r="M7" s="42">
        <v>-1.4259999999999999</v>
      </c>
      <c r="N7" s="81"/>
      <c r="O7" s="34"/>
      <c r="P7" s="34"/>
      <c r="Q7" s="59"/>
      <c r="R7" s="59"/>
      <c r="S7" s="59"/>
      <c r="T7" s="59"/>
      <c r="U7" s="83"/>
    </row>
    <row r="8" spans="2:21" s="9" customFormat="1" ht="18.600000000000001" customHeight="1" thickBot="1" x14ac:dyDescent="0.35">
      <c r="B8" s="392"/>
      <c r="C8" s="10" t="s">
        <v>78</v>
      </c>
      <c r="D8" s="54" t="s">
        <v>79</v>
      </c>
      <c r="E8" s="11" t="s">
        <v>80</v>
      </c>
      <c r="F8" s="12">
        <v>45352</v>
      </c>
      <c r="G8" s="13">
        <v>45352</v>
      </c>
      <c r="H8" s="14"/>
      <c r="I8" s="14"/>
      <c r="J8" s="77"/>
      <c r="K8" s="47">
        <v>-37</v>
      </c>
      <c r="L8" s="64">
        <v>-25</v>
      </c>
      <c r="M8" s="42">
        <v>-0.113</v>
      </c>
      <c r="N8" s="34"/>
      <c r="O8" s="34"/>
      <c r="P8" s="34"/>
      <c r="Q8" s="59"/>
      <c r="R8" s="59"/>
      <c r="S8" s="59"/>
      <c r="T8" s="59"/>
      <c r="U8" s="35"/>
    </row>
    <row r="9" spans="2:21" s="9" customFormat="1" ht="17.399999999999999" customHeight="1" x14ac:dyDescent="0.3">
      <c r="B9" s="393" t="s">
        <v>81</v>
      </c>
      <c r="C9" s="15" t="s">
        <v>82</v>
      </c>
      <c r="D9" s="55" t="s">
        <v>83</v>
      </c>
      <c r="E9" s="4" t="s">
        <v>80</v>
      </c>
      <c r="F9" s="85">
        <v>45833</v>
      </c>
      <c r="G9" s="86">
        <v>45863</v>
      </c>
      <c r="H9" s="21"/>
      <c r="I9" s="21"/>
      <c r="J9" s="22"/>
      <c r="K9" s="48">
        <v>-55.05</v>
      </c>
      <c r="L9" s="65">
        <v>-17</v>
      </c>
      <c r="M9" s="43">
        <v>-0.25700000000000001</v>
      </c>
      <c r="N9" s="36"/>
      <c r="O9" s="36"/>
      <c r="P9" s="36"/>
      <c r="Q9" s="60"/>
      <c r="R9" s="60"/>
      <c r="S9" s="60"/>
      <c r="T9" s="60"/>
      <c r="U9" s="37"/>
    </row>
    <row r="10" spans="2:21" s="9" customFormat="1" ht="17.399999999999999" customHeight="1" x14ac:dyDescent="0.3">
      <c r="B10" s="394"/>
      <c r="C10" s="20"/>
      <c r="D10" s="68" t="s">
        <v>84</v>
      </c>
      <c r="E10" s="69" t="s">
        <v>77</v>
      </c>
      <c r="F10" s="78"/>
      <c r="G10" s="76"/>
      <c r="H10" s="76"/>
      <c r="I10" s="76"/>
      <c r="J10" s="79"/>
      <c r="K10" s="45" t="s">
        <v>85</v>
      </c>
      <c r="L10" s="62"/>
      <c r="M10" s="40"/>
      <c r="N10" s="30"/>
      <c r="O10" s="30"/>
      <c r="P10" s="30"/>
      <c r="Q10" s="57"/>
      <c r="R10" s="57"/>
      <c r="S10" s="57"/>
      <c r="T10" s="57"/>
      <c r="U10" s="31"/>
    </row>
    <row r="11" spans="2:21" s="9" customFormat="1" ht="20.100000000000001" customHeight="1" x14ac:dyDescent="0.3">
      <c r="B11" s="394"/>
      <c r="C11" s="7" t="s">
        <v>86</v>
      </c>
      <c r="D11" s="53" t="s">
        <v>87</v>
      </c>
      <c r="E11" s="5" t="s">
        <v>80</v>
      </c>
      <c r="F11" s="23"/>
      <c r="G11" s="24"/>
      <c r="H11" s="24"/>
      <c r="I11" s="24"/>
      <c r="J11" s="25"/>
      <c r="K11" s="49"/>
      <c r="L11" s="66">
        <v>3.7</v>
      </c>
      <c r="M11" s="41"/>
      <c r="N11" s="32"/>
      <c r="O11" s="32"/>
      <c r="P11" s="32"/>
      <c r="Q11" s="58"/>
      <c r="R11" s="58"/>
      <c r="S11" s="58"/>
      <c r="T11" s="58"/>
      <c r="U11" s="33"/>
    </row>
    <row r="12" spans="2:21" s="9" customFormat="1" ht="18.600000000000001" customHeight="1" x14ac:dyDescent="0.3">
      <c r="B12" s="394"/>
      <c r="C12" s="7"/>
      <c r="D12" s="53" t="s">
        <v>88</v>
      </c>
      <c r="E12" s="5" t="s">
        <v>89</v>
      </c>
      <c r="F12" s="23"/>
      <c r="G12" s="24"/>
      <c r="H12" s="24"/>
      <c r="I12" s="24"/>
      <c r="J12" s="25"/>
      <c r="K12" s="49">
        <v>570.01</v>
      </c>
      <c r="L12" s="66"/>
      <c r="M12" s="41">
        <v>0.53100000000000003</v>
      </c>
      <c r="N12" s="32"/>
      <c r="O12" s="32"/>
      <c r="P12" s="32"/>
      <c r="Q12" s="58"/>
      <c r="R12" s="58"/>
      <c r="S12" s="58"/>
      <c r="T12" s="58"/>
      <c r="U12" s="33"/>
    </row>
    <row r="13" spans="2:21" s="9" customFormat="1" ht="17.399999999999999" customHeight="1" x14ac:dyDescent="0.3">
      <c r="B13" s="394"/>
      <c r="C13" s="7"/>
      <c r="D13" s="53" t="s">
        <v>90</v>
      </c>
      <c r="E13" s="5" t="s">
        <v>91</v>
      </c>
      <c r="F13" s="23"/>
      <c r="G13" s="24"/>
      <c r="H13" s="24"/>
      <c r="I13" s="24"/>
      <c r="J13" s="25"/>
      <c r="K13" s="49">
        <v>-3.2</v>
      </c>
      <c r="L13" s="66">
        <v>4</v>
      </c>
      <c r="M13" s="41">
        <v>-5.3999999999999999E-2</v>
      </c>
      <c r="N13" s="32"/>
      <c r="O13" s="32"/>
      <c r="P13" s="32"/>
      <c r="Q13" s="58"/>
      <c r="R13" s="58"/>
      <c r="S13" s="58"/>
      <c r="T13" s="58"/>
      <c r="U13" s="33"/>
    </row>
    <row r="14" spans="2:21" s="9" customFormat="1" ht="18" customHeight="1" x14ac:dyDescent="0.3">
      <c r="B14" s="394"/>
      <c r="C14" s="7"/>
      <c r="D14" s="53" t="s">
        <v>92</v>
      </c>
      <c r="E14" s="5" t="s">
        <v>80</v>
      </c>
      <c r="F14" s="23"/>
      <c r="G14" s="24"/>
      <c r="H14" s="24"/>
      <c r="I14" s="24"/>
      <c r="J14" s="25"/>
      <c r="K14" s="49"/>
      <c r="L14" s="66">
        <v>3.9</v>
      </c>
      <c r="M14" s="41"/>
      <c r="N14" s="32"/>
      <c r="O14" s="32"/>
      <c r="P14" s="32"/>
      <c r="Q14" s="58"/>
      <c r="R14" s="58"/>
      <c r="S14" s="58"/>
      <c r="T14" s="58"/>
      <c r="U14" s="33"/>
    </row>
    <row r="15" spans="2:21" s="9" customFormat="1" ht="18" customHeight="1" thickBot="1" x14ac:dyDescent="0.35">
      <c r="B15" s="395"/>
      <c r="C15" s="8"/>
      <c r="D15" s="56" t="s">
        <v>93</v>
      </c>
      <c r="E15" s="6" t="s">
        <v>91</v>
      </c>
      <c r="F15" s="26"/>
      <c r="G15" s="27"/>
      <c r="H15" s="27"/>
      <c r="I15" s="27"/>
      <c r="J15" s="28"/>
      <c r="K15" s="50">
        <v>-1.42</v>
      </c>
      <c r="L15" s="67">
        <v>-4.7</v>
      </c>
      <c r="M15" s="44">
        <v>-0.02</v>
      </c>
      <c r="N15" s="38"/>
      <c r="O15" s="38"/>
      <c r="P15" s="38"/>
      <c r="Q15" s="61"/>
      <c r="R15" s="61"/>
      <c r="S15" s="61"/>
      <c r="T15" s="61"/>
      <c r="U15" s="39"/>
    </row>
  </sheetData>
  <mergeCells count="21">
    <mergeCell ref="N3:N4"/>
    <mergeCell ref="O3:O4"/>
    <mergeCell ref="B5:B8"/>
    <mergeCell ref="B9:B15"/>
    <mergeCell ref="U3:U4"/>
    <mergeCell ref="F2:J2"/>
    <mergeCell ref="K2:U2"/>
    <mergeCell ref="C6:C7"/>
    <mergeCell ref="D6:D7"/>
    <mergeCell ref="P3:T3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1" type="noConversion"/>
  <pageMargins left="0.7" right="0.7" top="0.75" bottom="0.75" header="0.3" footer="0.3"/>
  <pageSetup paperSize="9" orientation="portrait" r:id="rId1"/>
  <customProperties>
    <customPr name="_pios_id" r:id="rId2"/>
  </customProperties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EF07EE3-8B84-42A6-A064-0FA5AB74AEDA}">
          <x14:formula1>
            <xm:f>Sheet1!$B$2:$B$37</xm:f>
          </x14:formula1>
          <xm:sqref>D5:D6 D8:D15</xm:sqref>
        </x14:dataValidation>
        <x14:dataValidation type="list" allowBlank="1" showInputMessage="1" showErrorMessage="1" xr:uid="{7FC130E3-812A-4BB4-B009-DB4E47411804}">
          <x14:formula1>
            <xm:f>Sheet1!$A$2:$A$10</xm:f>
          </x14:formula1>
          <xm:sqref>E5:E15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587A-CB5F-4EB9-83BE-E415C04F7535}">
  <sheetPr codeName="Sheet4"/>
  <dimension ref="B1:R50"/>
  <sheetViews>
    <sheetView workbookViewId="0"/>
  </sheetViews>
  <sheetFormatPr defaultRowHeight="14.4" x14ac:dyDescent="0.3"/>
  <cols>
    <col min="1" max="1" width="1.6640625" customWidth="1"/>
    <col min="2" max="2" width="12.6640625" customWidth="1"/>
    <col min="3" max="3" width="15.5546875" customWidth="1"/>
    <col min="4" max="4" width="10.109375" customWidth="1"/>
    <col min="5" max="5" width="39.33203125" customWidth="1"/>
    <col min="6" max="13" width="9.33203125" customWidth="1"/>
    <col min="14" max="14" width="11.5546875" customWidth="1"/>
    <col min="15" max="15" width="11.44140625" bestFit="1" customWidth="1"/>
    <col min="16" max="16" width="16.109375" bestFit="1" customWidth="1"/>
    <col min="17" max="17" width="12.5546875" customWidth="1"/>
    <col min="18" max="18" width="37.44140625" bestFit="1" customWidth="1"/>
  </cols>
  <sheetData>
    <row r="1" spans="2:18" x14ac:dyDescent="0.3">
      <c r="E1" s="74" t="s">
        <v>94</v>
      </c>
      <c r="F1" s="75">
        <f>SUBTOTAL(9,F4:F50)</f>
        <v>104.62162162162161</v>
      </c>
      <c r="G1" s="75">
        <f t="shared" ref="G1:M1" si="0">SUBTOTAL(9,G4:G50)</f>
        <v>834.72</v>
      </c>
      <c r="H1" s="75">
        <f t="shared" si="0"/>
        <v>0.77027027027027017</v>
      </c>
      <c r="I1" s="75">
        <f t="shared" si="0"/>
        <v>0.82432432432432434</v>
      </c>
      <c r="J1" s="75">
        <f t="shared" si="0"/>
        <v>0.82644787644787643</v>
      </c>
      <c r="K1" s="75">
        <f t="shared" si="0"/>
        <v>0.89189189189189189</v>
      </c>
      <c r="L1" s="75">
        <f t="shared" si="0"/>
        <v>0.72200772200772212</v>
      </c>
      <c r="M1" s="75">
        <f t="shared" si="0"/>
        <v>1300.18</v>
      </c>
      <c r="N1" s="18"/>
    </row>
    <row r="2" spans="2:18" s="17" customFormat="1" ht="27.9" customHeight="1" x14ac:dyDescent="0.3">
      <c r="B2" s="400" t="s">
        <v>20</v>
      </c>
      <c r="C2" s="400" t="s">
        <v>21</v>
      </c>
      <c r="D2" s="402" t="s">
        <v>57</v>
      </c>
      <c r="E2" s="402" t="s">
        <v>95</v>
      </c>
      <c r="F2" s="404" t="s">
        <v>96</v>
      </c>
      <c r="G2" s="404" t="s">
        <v>97</v>
      </c>
      <c r="H2" s="73">
        <v>2025</v>
      </c>
      <c r="I2" s="73">
        <v>2026</v>
      </c>
      <c r="J2" s="73">
        <v>2027</v>
      </c>
      <c r="K2" s="73">
        <v>2028</v>
      </c>
      <c r="L2" s="73">
        <v>2029</v>
      </c>
      <c r="M2" s="398" t="s">
        <v>98</v>
      </c>
      <c r="N2" s="398" t="s">
        <v>99</v>
      </c>
      <c r="O2" s="409" t="s">
        <v>100</v>
      </c>
      <c r="P2" s="409" t="s">
        <v>101</v>
      </c>
      <c r="Q2" s="409" t="s">
        <v>32</v>
      </c>
      <c r="R2" s="409" t="s">
        <v>102</v>
      </c>
    </row>
    <row r="3" spans="2:18" s="17" customFormat="1" x14ac:dyDescent="0.3">
      <c r="B3" s="401"/>
      <c r="C3" s="401"/>
      <c r="D3" s="403"/>
      <c r="E3" s="403"/>
      <c r="F3" s="405"/>
      <c r="G3" s="405"/>
      <c r="H3" s="406" t="s">
        <v>103</v>
      </c>
      <c r="I3" s="407"/>
      <c r="J3" s="407"/>
      <c r="K3" s="407"/>
      <c r="L3" s="408"/>
      <c r="M3" s="399"/>
      <c r="N3" s="399"/>
      <c r="O3" s="410"/>
      <c r="P3" s="410"/>
      <c r="Q3" s="410"/>
      <c r="R3" s="410"/>
    </row>
    <row r="4" spans="2:18" x14ac:dyDescent="0.3">
      <c r="B4" s="84" t="s">
        <v>78</v>
      </c>
      <c r="C4" s="84" t="s">
        <v>80</v>
      </c>
      <c r="D4" s="84" t="s">
        <v>79</v>
      </c>
      <c r="E4" s="84" t="s">
        <v>104</v>
      </c>
      <c r="F4" s="72">
        <f>6.31/1.48</f>
        <v>4.2635135135135132</v>
      </c>
      <c r="G4" s="72"/>
      <c r="H4" s="72">
        <f>0.45/1.48</f>
        <v>0.30405405405405406</v>
      </c>
      <c r="I4" s="72">
        <f>0.58/1.48</f>
        <v>0.39189189189189189</v>
      </c>
      <c r="J4" s="72">
        <f>0.58/1.4</f>
        <v>0.41428571428571426</v>
      </c>
      <c r="K4" s="72">
        <f>0.63/1.48</f>
        <v>0.42567567567567566</v>
      </c>
      <c r="L4" s="72">
        <f>0.5/1.4</f>
        <v>0.35714285714285715</v>
      </c>
      <c r="M4" s="72">
        <f>8*1.48</f>
        <v>11.84</v>
      </c>
      <c r="N4" s="51" t="s">
        <v>105</v>
      </c>
      <c r="O4" s="52">
        <v>45627</v>
      </c>
      <c r="P4" s="16" t="s">
        <v>106</v>
      </c>
      <c r="Q4" s="16" t="s">
        <v>107</v>
      </c>
      <c r="R4" s="16" t="s">
        <v>108</v>
      </c>
    </row>
    <row r="5" spans="2:18" x14ac:dyDescent="0.3">
      <c r="B5" s="16" t="s">
        <v>78</v>
      </c>
      <c r="C5" s="16" t="s">
        <v>80</v>
      </c>
      <c r="D5" s="16" t="s">
        <v>79</v>
      </c>
      <c r="E5" s="16" t="s">
        <v>109</v>
      </c>
      <c r="F5" s="72">
        <f>10.15/1.48</f>
        <v>6.8581081081081088</v>
      </c>
      <c r="G5" s="72"/>
      <c r="H5" s="72">
        <f>0.69/1.48</f>
        <v>0.46621621621621617</v>
      </c>
      <c r="I5" s="72">
        <f>0.64/1.48</f>
        <v>0.43243243243243246</v>
      </c>
      <c r="J5" s="72">
        <f>0.61/1.48</f>
        <v>0.41216216216216217</v>
      </c>
      <c r="K5" s="72">
        <f>0.69/1.48</f>
        <v>0.46621621621621617</v>
      </c>
      <c r="L5" s="72">
        <f>0.54/1.48</f>
        <v>0.36486486486486491</v>
      </c>
      <c r="M5" s="72">
        <f>1.5*1.48</f>
        <v>2.2199999999999998</v>
      </c>
      <c r="N5" s="51" t="s">
        <v>105</v>
      </c>
      <c r="O5" s="52">
        <v>45627</v>
      </c>
      <c r="P5" s="16" t="s">
        <v>106</v>
      </c>
      <c r="Q5" s="16" t="s">
        <v>107</v>
      </c>
      <c r="R5" s="16"/>
    </row>
    <row r="6" spans="2:18" x14ac:dyDescent="0.3">
      <c r="B6" s="16" t="s">
        <v>74</v>
      </c>
      <c r="C6" s="16" t="s">
        <v>77</v>
      </c>
      <c r="D6" s="16" t="s">
        <v>75</v>
      </c>
      <c r="E6" s="16" t="s">
        <v>110</v>
      </c>
      <c r="F6" s="72">
        <f>4.7</f>
        <v>4.7</v>
      </c>
      <c r="G6" s="72"/>
      <c r="H6" s="72"/>
      <c r="I6" s="72"/>
      <c r="J6" s="72"/>
      <c r="K6" s="72"/>
      <c r="L6" s="72"/>
      <c r="M6" s="72">
        <f>57*1.48</f>
        <v>84.36</v>
      </c>
      <c r="N6" s="51" t="s">
        <v>105</v>
      </c>
      <c r="O6" s="52">
        <v>45596</v>
      </c>
      <c r="P6" s="16" t="s">
        <v>111</v>
      </c>
      <c r="Q6" s="16" t="s">
        <v>107</v>
      </c>
      <c r="R6" s="16"/>
    </row>
    <row r="7" spans="2:18" x14ac:dyDescent="0.3">
      <c r="B7" s="16" t="s">
        <v>74</v>
      </c>
      <c r="C7" s="16" t="s">
        <v>112</v>
      </c>
      <c r="D7" s="16" t="s">
        <v>75</v>
      </c>
      <c r="E7" s="16" t="s">
        <v>113</v>
      </c>
      <c r="F7" s="72"/>
      <c r="G7" s="72"/>
      <c r="H7" s="72"/>
      <c r="I7" s="72"/>
      <c r="J7" s="72"/>
      <c r="K7" s="72"/>
      <c r="L7" s="72"/>
      <c r="M7" s="72">
        <f>25*1.48</f>
        <v>37</v>
      </c>
      <c r="N7" s="51" t="s">
        <v>105</v>
      </c>
      <c r="O7" s="52">
        <v>45596</v>
      </c>
      <c r="P7" s="16" t="s">
        <v>111</v>
      </c>
      <c r="Q7" s="16" t="s">
        <v>107</v>
      </c>
      <c r="R7" s="16"/>
    </row>
    <row r="8" spans="2:18" x14ac:dyDescent="0.3">
      <c r="B8" s="16" t="s">
        <v>74</v>
      </c>
      <c r="C8" s="16" t="s">
        <v>76</v>
      </c>
      <c r="D8" s="16" t="s">
        <v>75</v>
      </c>
      <c r="E8" s="16" t="s">
        <v>114</v>
      </c>
      <c r="F8" s="72">
        <f>60*1.48</f>
        <v>88.8</v>
      </c>
      <c r="G8" s="72"/>
      <c r="H8" s="72"/>
      <c r="I8" s="72"/>
      <c r="J8" s="72"/>
      <c r="K8" s="72"/>
      <c r="L8" s="72"/>
      <c r="M8" s="72">
        <f>60*1.48</f>
        <v>88.8</v>
      </c>
      <c r="N8" s="51" t="s">
        <v>105</v>
      </c>
      <c r="O8" s="52">
        <v>45565</v>
      </c>
      <c r="P8" s="16" t="s">
        <v>111</v>
      </c>
      <c r="Q8" s="16" t="s">
        <v>107</v>
      </c>
      <c r="R8" s="16"/>
    </row>
    <row r="9" spans="2:18" x14ac:dyDescent="0.3">
      <c r="B9" s="16" t="s">
        <v>74</v>
      </c>
      <c r="C9" s="16" t="s">
        <v>77</v>
      </c>
      <c r="D9" s="16" t="s">
        <v>75</v>
      </c>
      <c r="E9" s="16" t="s">
        <v>114</v>
      </c>
      <c r="F9" s="72"/>
      <c r="G9" s="72">
        <f>1.48*127</f>
        <v>187.96</v>
      </c>
      <c r="H9" s="72"/>
      <c r="I9" s="72"/>
      <c r="J9" s="72"/>
      <c r="K9" s="72"/>
      <c r="L9" s="72"/>
      <c r="M9" s="72">
        <f>127*1.48</f>
        <v>187.96</v>
      </c>
      <c r="N9" s="51" t="s">
        <v>105</v>
      </c>
      <c r="O9" s="52">
        <v>45961</v>
      </c>
      <c r="P9" s="16" t="s">
        <v>111</v>
      </c>
      <c r="Q9" s="16" t="s">
        <v>107</v>
      </c>
      <c r="R9" s="16"/>
    </row>
    <row r="10" spans="2:18" x14ac:dyDescent="0.3">
      <c r="B10" s="16" t="s">
        <v>115</v>
      </c>
      <c r="C10" s="16" t="s">
        <v>73</v>
      </c>
      <c r="D10" s="16" t="s">
        <v>72</v>
      </c>
      <c r="E10" s="16" t="s">
        <v>116</v>
      </c>
      <c r="F10" s="72"/>
      <c r="G10" s="72">
        <f>1.48*437</f>
        <v>646.76</v>
      </c>
      <c r="H10" s="72"/>
      <c r="I10" s="72"/>
      <c r="J10" s="72"/>
      <c r="K10" s="72"/>
      <c r="L10" s="72"/>
      <c r="M10" s="72">
        <f>600*1.48</f>
        <v>888</v>
      </c>
      <c r="N10" s="51" t="s">
        <v>105</v>
      </c>
      <c r="O10" s="52">
        <v>45778</v>
      </c>
      <c r="P10" s="16" t="s">
        <v>111</v>
      </c>
      <c r="Q10" s="16" t="s">
        <v>107</v>
      </c>
      <c r="R10" s="16"/>
    </row>
    <row r="11" spans="2:18" x14ac:dyDescent="0.3">
      <c r="B11" s="16" t="s">
        <v>115</v>
      </c>
      <c r="C11" s="16" t="s">
        <v>76</v>
      </c>
      <c r="D11" s="16" t="s">
        <v>72</v>
      </c>
      <c r="E11" s="16" t="s">
        <v>117</v>
      </c>
      <c r="F11" s="72"/>
      <c r="G11" s="72"/>
      <c r="H11" s="72"/>
      <c r="I11" s="72"/>
      <c r="J11" s="72"/>
      <c r="K11" s="72"/>
      <c r="L11" s="72"/>
      <c r="M11" s="72"/>
      <c r="N11" s="51" t="s">
        <v>105</v>
      </c>
      <c r="O11" s="52">
        <v>45565</v>
      </c>
      <c r="P11" s="16" t="s">
        <v>111</v>
      </c>
      <c r="Q11" s="16" t="s">
        <v>107</v>
      </c>
      <c r="R11" s="16"/>
    </row>
    <row r="12" spans="2:18" x14ac:dyDescent="0.3">
      <c r="B12" s="84" t="s">
        <v>118</v>
      </c>
      <c r="C12" s="84" t="s">
        <v>73</v>
      </c>
      <c r="D12" s="84" t="s">
        <v>72</v>
      </c>
      <c r="E12" s="84" t="s">
        <v>119</v>
      </c>
      <c r="F12" s="72"/>
      <c r="G12" s="72"/>
      <c r="H12" s="72"/>
      <c r="I12" s="72"/>
      <c r="J12" s="72"/>
      <c r="K12" s="72"/>
      <c r="L12" s="72"/>
      <c r="M12" s="72"/>
      <c r="N12" s="51"/>
      <c r="O12" s="52">
        <v>45778</v>
      </c>
      <c r="P12" s="16" t="s">
        <v>120</v>
      </c>
      <c r="Q12" s="16"/>
      <c r="R12" s="16"/>
    </row>
    <row r="13" spans="2:18" x14ac:dyDescent="0.3">
      <c r="B13" s="84" t="s">
        <v>118</v>
      </c>
      <c r="C13" s="84" t="s">
        <v>80</v>
      </c>
      <c r="D13" s="84" t="s">
        <v>83</v>
      </c>
      <c r="E13" s="84" t="s">
        <v>121</v>
      </c>
      <c r="F13" s="72"/>
      <c r="G13" s="72"/>
      <c r="H13" s="72"/>
      <c r="I13" s="72"/>
      <c r="J13" s="72"/>
      <c r="K13" s="72"/>
      <c r="L13" s="72"/>
      <c r="M13" s="72"/>
      <c r="N13" s="51"/>
      <c r="O13" s="52"/>
      <c r="P13" s="16" t="s">
        <v>122</v>
      </c>
      <c r="Q13" s="16"/>
      <c r="R13" s="16" t="s">
        <v>123</v>
      </c>
    </row>
    <row r="14" spans="2:18" x14ac:dyDescent="0.3">
      <c r="B14" s="16" t="s">
        <v>118</v>
      </c>
      <c r="C14" s="16" t="s">
        <v>77</v>
      </c>
      <c r="D14" s="16" t="s">
        <v>124</v>
      </c>
      <c r="E14" s="16" t="s">
        <v>125</v>
      </c>
      <c r="F14" s="72"/>
      <c r="G14" s="72"/>
      <c r="H14" s="72"/>
      <c r="I14" s="72"/>
      <c r="J14" s="72"/>
      <c r="K14" s="72"/>
      <c r="L14" s="72"/>
      <c r="M14" s="72"/>
      <c r="N14" s="51"/>
      <c r="O14" s="52"/>
      <c r="P14" s="16"/>
      <c r="Q14" s="16"/>
      <c r="R14" s="16"/>
    </row>
    <row r="15" spans="2:18" x14ac:dyDescent="0.3">
      <c r="B15" s="16" t="s">
        <v>118</v>
      </c>
      <c r="C15" s="16" t="s">
        <v>80</v>
      </c>
      <c r="D15" s="16" t="s">
        <v>87</v>
      </c>
      <c r="E15" s="16" t="s">
        <v>126</v>
      </c>
      <c r="F15" s="72"/>
      <c r="G15" s="72"/>
      <c r="H15" s="72"/>
      <c r="I15" s="72"/>
      <c r="J15" s="72"/>
      <c r="K15" s="72"/>
      <c r="L15" s="72"/>
      <c r="M15" s="72"/>
      <c r="N15" s="51"/>
      <c r="O15" s="52"/>
      <c r="P15" s="16"/>
      <c r="Q15" s="16"/>
      <c r="R15" s="16"/>
    </row>
    <row r="16" spans="2:18" x14ac:dyDescent="0.3">
      <c r="B16" s="16" t="s">
        <v>118</v>
      </c>
      <c r="C16" s="16" t="s">
        <v>112</v>
      </c>
      <c r="D16" s="16" t="s">
        <v>75</v>
      </c>
      <c r="E16" s="16" t="s">
        <v>127</v>
      </c>
      <c r="F16" s="72"/>
      <c r="G16" s="72"/>
      <c r="H16" s="72"/>
      <c r="I16" s="72"/>
      <c r="J16" s="72"/>
      <c r="K16" s="72"/>
      <c r="L16" s="72"/>
      <c r="M16" s="72"/>
      <c r="N16" s="51"/>
      <c r="O16" s="52"/>
      <c r="P16" s="16"/>
      <c r="Q16" s="16"/>
      <c r="R16" s="16"/>
    </row>
    <row r="17" spans="2:18" x14ac:dyDescent="0.3">
      <c r="B17" s="16"/>
      <c r="C17" s="16"/>
      <c r="D17" s="16"/>
      <c r="E17" s="16"/>
      <c r="F17" s="51"/>
      <c r="G17" s="51"/>
      <c r="H17" s="51"/>
      <c r="I17" s="51"/>
      <c r="J17" s="51"/>
      <c r="K17" s="51"/>
      <c r="L17" s="51"/>
      <c r="M17" s="51"/>
      <c r="N17" s="51"/>
      <c r="O17" s="52"/>
      <c r="P17" s="16"/>
      <c r="Q17" s="16"/>
      <c r="R17" s="16"/>
    </row>
    <row r="18" spans="2:18" x14ac:dyDescent="0.3">
      <c r="B18" s="16"/>
      <c r="C18" s="16"/>
      <c r="D18" s="16"/>
      <c r="E18" s="16"/>
      <c r="F18" s="51"/>
      <c r="G18" s="51"/>
      <c r="H18" s="51"/>
      <c r="I18" s="51"/>
      <c r="J18" s="51"/>
      <c r="K18" s="51"/>
      <c r="L18" s="51"/>
      <c r="M18" s="51"/>
      <c r="N18" s="51"/>
      <c r="O18" s="52"/>
      <c r="P18" s="16"/>
      <c r="Q18" s="16"/>
      <c r="R18" s="16"/>
    </row>
    <row r="19" spans="2:18" x14ac:dyDescent="0.3">
      <c r="B19" s="16"/>
      <c r="C19" s="16"/>
      <c r="D19" s="16"/>
      <c r="E19" s="16"/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16"/>
      <c r="Q19" s="16"/>
      <c r="R19" s="16"/>
    </row>
    <row r="20" spans="2:18" x14ac:dyDescent="0.3">
      <c r="B20" s="16"/>
      <c r="C20" s="16"/>
      <c r="D20" s="16"/>
      <c r="E20" s="16"/>
      <c r="F20" s="51"/>
      <c r="G20" s="51"/>
      <c r="H20" s="51"/>
      <c r="I20" s="51"/>
      <c r="J20" s="51"/>
      <c r="K20" s="51"/>
      <c r="L20" s="51"/>
      <c r="M20" s="51"/>
      <c r="N20" s="51"/>
      <c r="O20" s="52"/>
      <c r="P20" s="16"/>
      <c r="Q20" s="16"/>
      <c r="R20" s="16"/>
    </row>
    <row r="21" spans="2:18" x14ac:dyDescent="0.3">
      <c r="B21" s="16"/>
      <c r="C21" s="16"/>
      <c r="D21" s="16"/>
      <c r="E21" s="16"/>
      <c r="F21" s="51"/>
      <c r="G21" s="51"/>
      <c r="H21" s="51"/>
      <c r="I21" s="51"/>
      <c r="J21" s="51"/>
      <c r="K21" s="51"/>
      <c r="L21" s="51"/>
      <c r="M21" s="51"/>
      <c r="N21" s="51"/>
      <c r="O21" s="52"/>
      <c r="P21" s="16"/>
      <c r="Q21" s="16"/>
      <c r="R21" s="16"/>
    </row>
    <row r="22" spans="2:18" x14ac:dyDescent="0.3">
      <c r="B22" s="16"/>
      <c r="C22" s="16"/>
      <c r="D22" s="16"/>
      <c r="E22" s="16"/>
      <c r="F22" s="51"/>
      <c r="G22" s="51"/>
      <c r="H22" s="51"/>
      <c r="I22" s="51"/>
      <c r="J22" s="51"/>
      <c r="K22" s="51"/>
      <c r="L22" s="51"/>
      <c r="M22" s="51"/>
      <c r="N22" s="51"/>
      <c r="O22" s="52"/>
      <c r="P22" s="16"/>
      <c r="Q22" s="16"/>
      <c r="R22" s="16"/>
    </row>
    <row r="23" spans="2:18" x14ac:dyDescent="0.3">
      <c r="B23" s="16"/>
      <c r="C23" s="16"/>
      <c r="D23" s="16"/>
      <c r="E23" s="16"/>
      <c r="F23" s="51"/>
      <c r="G23" s="51"/>
      <c r="H23" s="51"/>
      <c r="I23" s="51"/>
      <c r="J23" s="51"/>
      <c r="K23" s="51"/>
      <c r="L23" s="51"/>
      <c r="M23" s="51"/>
      <c r="N23" s="51"/>
      <c r="O23" s="52"/>
      <c r="P23" s="16"/>
      <c r="Q23" s="16"/>
      <c r="R23" s="16"/>
    </row>
    <row r="24" spans="2:18" x14ac:dyDescent="0.3">
      <c r="B24" s="16"/>
      <c r="C24" s="16"/>
      <c r="D24" s="16"/>
      <c r="E24" s="16"/>
      <c r="F24" s="51"/>
      <c r="G24" s="51"/>
      <c r="H24" s="51"/>
      <c r="I24" s="51"/>
      <c r="J24" s="51"/>
      <c r="K24" s="51"/>
      <c r="L24" s="51"/>
      <c r="M24" s="51"/>
      <c r="N24" s="51"/>
      <c r="O24" s="52"/>
      <c r="P24" s="16"/>
      <c r="Q24" s="16"/>
      <c r="R24" s="16"/>
    </row>
    <row r="25" spans="2:18" x14ac:dyDescent="0.3">
      <c r="B25" s="16"/>
      <c r="C25" s="16"/>
      <c r="D25" s="16"/>
      <c r="E25" s="16"/>
      <c r="F25" s="51"/>
      <c r="G25" s="51"/>
      <c r="H25" s="51"/>
      <c r="I25" s="51"/>
      <c r="J25" s="51"/>
      <c r="K25" s="51"/>
      <c r="L25" s="51"/>
      <c r="M25" s="51"/>
      <c r="N25" s="51"/>
      <c r="O25" s="52"/>
      <c r="P25" s="16"/>
      <c r="Q25" s="16"/>
      <c r="R25" s="16"/>
    </row>
    <row r="26" spans="2:18" x14ac:dyDescent="0.3">
      <c r="B26" s="16"/>
      <c r="C26" s="16"/>
      <c r="D26" s="16"/>
      <c r="E26" s="16"/>
      <c r="F26" s="51"/>
      <c r="G26" s="51"/>
      <c r="H26" s="51"/>
      <c r="I26" s="51"/>
      <c r="J26" s="51"/>
      <c r="K26" s="51"/>
      <c r="L26" s="51"/>
      <c r="M26" s="51"/>
      <c r="N26" s="51"/>
      <c r="O26" s="52"/>
      <c r="P26" s="16"/>
      <c r="Q26" s="16"/>
      <c r="R26" s="16"/>
    </row>
    <row r="27" spans="2:18" x14ac:dyDescent="0.3">
      <c r="B27" s="16"/>
      <c r="C27" s="16"/>
      <c r="D27" s="16"/>
      <c r="E27" s="16"/>
      <c r="F27" s="51"/>
      <c r="G27" s="51"/>
      <c r="H27" s="51"/>
      <c r="I27" s="51"/>
      <c r="J27" s="51"/>
      <c r="K27" s="51"/>
      <c r="L27" s="51"/>
      <c r="M27" s="51"/>
      <c r="N27" s="51"/>
      <c r="O27" s="52"/>
      <c r="P27" s="16"/>
      <c r="Q27" s="16"/>
      <c r="R27" s="16"/>
    </row>
    <row r="28" spans="2:18" x14ac:dyDescent="0.3">
      <c r="B28" s="16"/>
      <c r="C28" s="16"/>
      <c r="D28" s="16"/>
      <c r="E28" s="16"/>
      <c r="F28" s="51"/>
      <c r="G28" s="51"/>
      <c r="H28" s="51"/>
      <c r="I28" s="51"/>
      <c r="J28" s="51"/>
      <c r="K28" s="51"/>
      <c r="L28" s="51"/>
      <c r="M28" s="51"/>
      <c r="N28" s="51"/>
      <c r="O28" s="52"/>
      <c r="P28" s="16"/>
      <c r="Q28" s="16"/>
      <c r="R28" s="16"/>
    </row>
    <row r="29" spans="2:18" x14ac:dyDescent="0.3">
      <c r="B29" s="16"/>
      <c r="C29" s="16"/>
      <c r="D29" s="16"/>
      <c r="E29" s="16"/>
      <c r="F29" s="51"/>
      <c r="G29" s="51"/>
      <c r="H29" s="51"/>
      <c r="I29" s="51"/>
      <c r="J29" s="51"/>
      <c r="K29" s="51"/>
      <c r="L29" s="51"/>
      <c r="M29" s="51"/>
      <c r="N29" s="51"/>
      <c r="O29" s="52"/>
      <c r="P29" s="16"/>
      <c r="Q29" s="16"/>
      <c r="R29" s="16"/>
    </row>
    <row r="30" spans="2:18" x14ac:dyDescent="0.3">
      <c r="B30" s="16"/>
      <c r="C30" s="16"/>
      <c r="D30" s="16"/>
      <c r="E30" s="16"/>
      <c r="F30" s="51"/>
      <c r="G30" s="51"/>
      <c r="H30" s="51"/>
      <c r="I30" s="51"/>
      <c r="J30" s="51"/>
      <c r="K30" s="51"/>
      <c r="L30" s="51"/>
      <c r="M30" s="51"/>
      <c r="N30" s="51"/>
      <c r="O30" s="52"/>
      <c r="P30" s="16"/>
      <c r="Q30" s="16"/>
      <c r="R30" s="16"/>
    </row>
    <row r="31" spans="2:18" x14ac:dyDescent="0.3">
      <c r="B31" s="16"/>
      <c r="C31" s="16"/>
      <c r="D31" s="16"/>
      <c r="E31" s="16"/>
      <c r="F31" s="51"/>
      <c r="G31" s="51"/>
      <c r="H31" s="51"/>
      <c r="I31" s="51"/>
      <c r="J31" s="51"/>
      <c r="K31" s="51"/>
      <c r="L31" s="51"/>
      <c r="M31" s="51"/>
      <c r="N31" s="51"/>
      <c r="O31" s="52"/>
      <c r="P31" s="16"/>
      <c r="Q31" s="16"/>
      <c r="R31" s="16"/>
    </row>
    <row r="32" spans="2:18" x14ac:dyDescent="0.3">
      <c r="B32" s="16"/>
      <c r="C32" s="16"/>
      <c r="D32" s="16"/>
      <c r="E32" s="16"/>
      <c r="F32" s="51"/>
      <c r="G32" s="51"/>
      <c r="H32" s="51"/>
      <c r="I32" s="51"/>
      <c r="J32" s="51"/>
      <c r="K32" s="51"/>
      <c r="L32" s="51"/>
      <c r="M32" s="51"/>
      <c r="N32" s="51"/>
      <c r="O32" s="52"/>
      <c r="P32" s="16"/>
      <c r="Q32" s="16"/>
      <c r="R32" s="16"/>
    </row>
    <row r="33" spans="2:18" x14ac:dyDescent="0.3">
      <c r="B33" s="16"/>
      <c r="C33" s="16"/>
      <c r="D33" s="16"/>
      <c r="E33" s="16"/>
      <c r="F33" s="51"/>
      <c r="G33" s="51"/>
      <c r="H33" s="51"/>
      <c r="I33" s="51"/>
      <c r="J33" s="51"/>
      <c r="K33" s="51"/>
      <c r="L33" s="51"/>
      <c r="M33" s="51"/>
      <c r="N33" s="51"/>
      <c r="O33" s="52"/>
      <c r="P33" s="16"/>
      <c r="Q33" s="16"/>
      <c r="R33" s="16"/>
    </row>
    <row r="34" spans="2:18" x14ac:dyDescent="0.3">
      <c r="B34" s="16"/>
      <c r="C34" s="16"/>
      <c r="D34" s="16"/>
      <c r="E34" s="16"/>
      <c r="F34" s="51"/>
      <c r="G34" s="51"/>
      <c r="H34" s="51"/>
      <c r="I34" s="51"/>
      <c r="J34" s="51"/>
      <c r="K34" s="51"/>
      <c r="L34" s="51"/>
      <c r="M34" s="51"/>
      <c r="N34" s="51"/>
      <c r="O34" s="52"/>
      <c r="P34" s="16"/>
      <c r="Q34" s="16"/>
      <c r="R34" s="16"/>
    </row>
    <row r="35" spans="2:18" x14ac:dyDescent="0.3">
      <c r="B35" s="16"/>
      <c r="C35" s="16"/>
      <c r="D35" s="16"/>
      <c r="E35" s="16"/>
      <c r="F35" s="51"/>
      <c r="G35" s="51"/>
      <c r="H35" s="51"/>
      <c r="I35" s="51"/>
      <c r="J35" s="51"/>
      <c r="K35" s="51"/>
      <c r="L35" s="51"/>
      <c r="M35" s="51"/>
      <c r="N35" s="51"/>
      <c r="O35" s="52"/>
      <c r="P35" s="16"/>
      <c r="Q35" s="16"/>
      <c r="R35" s="16"/>
    </row>
    <row r="36" spans="2:18" x14ac:dyDescent="0.3">
      <c r="B36" s="16"/>
      <c r="C36" s="16"/>
      <c r="D36" s="16"/>
      <c r="E36" s="16"/>
      <c r="F36" s="51"/>
      <c r="G36" s="51"/>
      <c r="H36" s="51"/>
      <c r="I36" s="51"/>
      <c r="J36" s="51"/>
      <c r="K36" s="51"/>
      <c r="L36" s="51"/>
      <c r="M36" s="51"/>
      <c r="N36" s="51"/>
      <c r="O36" s="52"/>
      <c r="P36" s="16"/>
      <c r="Q36" s="16"/>
      <c r="R36" s="16"/>
    </row>
    <row r="37" spans="2:18" x14ac:dyDescent="0.3">
      <c r="B37" s="16"/>
      <c r="C37" s="16"/>
      <c r="D37" s="16"/>
      <c r="E37" s="16"/>
      <c r="F37" s="51"/>
      <c r="G37" s="51"/>
      <c r="H37" s="51"/>
      <c r="I37" s="51"/>
      <c r="J37" s="51"/>
      <c r="K37" s="51"/>
      <c r="L37" s="51"/>
      <c r="M37" s="51"/>
      <c r="N37" s="51"/>
      <c r="O37" s="52"/>
      <c r="P37" s="16"/>
      <c r="Q37" s="16"/>
      <c r="R37" s="16"/>
    </row>
    <row r="38" spans="2:18" x14ac:dyDescent="0.3">
      <c r="B38" s="16"/>
      <c r="C38" s="16"/>
      <c r="D38" s="16"/>
      <c r="E38" s="16"/>
      <c r="F38" s="51"/>
      <c r="G38" s="51"/>
      <c r="H38" s="51"/>
      <c r="I38" s="51"/>
      <c r="J38" s="51"/>
      <c r="K38" s="51"/>
      <c r="L38" s="51"/>
      <c r="M38" s="51"/>
      <c r="N38" s="51"/>
      <c r="O38" s="52"/>
      <c r="P38" s="16"/>
      <c r="Q38" s="16"/>
      <c r="R38" s="16"/>
    </row>
    <row r="39" spans="2:18" x14ac:dyDescent="0.3">
      <c r="B39" s="16"/>
      <c r="C39" s="16"/>
      <c r="D39" s="16"/>
      <c r="E39" s="16"/>
      <c r="F39" s="51"/>
      <c r="G39" s="51"/>
      <c r="H39" s="51"/>
      <c r="I39" s="51"/>
      <c r="J39" s="51"/>
      <c r="K39" s="51"/>
      <c r="L39" s="51"/>
      <c r="M39" s="51"/>
      <c r="N39" s="51"/>
      <c r="O39" s="52"/>
      <c r="P39" s="16"/>
      <c r="Q39" s="16"/>
      <c r="R39" s="16"/>
    </row>
    <row r="40" spans="2:18" x14ac:dyDescent="0.3">
      <c r="B40" s="16"/>
      <c r="C40" s="16"/>
      <c r="D40" s="16"/>
      <c r="E40" s="16"/>
      <c r="F40" s="51"/>
      <c r="G40" s="51"/>
      <c r="H40" s="51"/>
      <c r="I40" s="51"/>
      <c r="J40" s="51"/>
      <c r="K40" s="51"/>
      <c r="L40" s="51"/>
      <c r="M40" s="51"/>
      <c r="N40" s="51"/>
      <c r="O40" s="52"/>
      <c r="P40" s="16"/>
      <c r="Q40" s="16"/>
      <c r="R40" s="16"/>
    </row>
    <row r="41" spans="2:18" x14ac:dyDescent="0.3">
      <c r="B41" s="16"/>
      <c r="C41" s="16"/>
      <c r="D41" s="16"/>
      <c r="E41" s="16"/>
      <c r="F41" s="51"/>
      <c r="G41" s="51"/>
      <c r="H41" s="51"/>
      <c r="I41" s="51"/>
      <c r="J41" s="51"/>
      <c r="K41" s="51"/>
      <c r="L41" s="51"/>
      <c r="M41" s="51"/>
      <c r="N41" s="51"/>
      <c r="O41" s="52"/>
      <c r="P41" s="16"/>
      <c r="Q41" s="16"/>
      <c r="R41" s="16"/>
    </row>
    <row r="42" spans="2:18" x14ac:dyDescent="0.3">
      <c r="B42" s="16"/>
      <c r="C42" s="16"/>
      <c r="D42" s="16"/>
      <c r="E42" s="16"/>
      <c r="F42" s="51"/>
      <c r="G42" s="51"/>
      <c r="H42" s="51"/>
      <c r="I42" s="51"/>
      <c r="J42" s="51"/>
      <c r="K42" s="51"/>
      <c r="L42" s="51"/>
      <c r="M42" s="51"/>
      <c r="N42" s="51"/>
      <c r="O42" s="52"/>
      <c r="P42" s="16"/>
      <c r="Q42" s="16"/>
      <c r="R42" s="16"/>
    </row>
    <row r="43" spans="2:18" x14ac:dyDescent="0.3">
      <c r="B43" s="16"/>
      <c r="C43" s="16"/>
      <c r="D43" s="16"/>
      <c r="E43" s="16"/>
      <c r="F43" s="51"/>
      <c r="G43" s="51"/>
      <c r="H43" s="51"/>
      <c r="I43" s="51"/>
      <c r="J43" s="51"/>
      <c r="K43" s="51"/>
      <c r="L43" s="51"/>
      <c r="M43" s="51"/>
      <c r="N43" s="51"/>
      <c r="O43" s="52"/>
      <c r="P43" s="16"/>
      <c r="Q43" s="16"/>
      <c r="R43" s="16"/>
    </row>
    <row r="44" spans="2:18" x14ac:dyDescent="0.3">
      <c r="B44" s="16"/>
      <c r="C44" s="16"/>
      <c r="D44" s="16"/>
      <c r="E44" s="16"/>
      <c r="F44" s="51"/>
      <c r="G44" s="51"/>
      <c r="H44" s="51"/>
      <c r="I44" s="51"/>
      <c r="J44" s="51"/>
      <c r="K44" s="51"/>
      <c r="L44" s="51"/>
      <c r="M44" s="51"/>
      <c r="N44" s="51"/>
      <c r="O44" s="52"/>
      <c r="P44" s="16"/>
      <c r="Q44" s="16"/>
      <c r="R44" s="16"/>
    </row>
    <row r="45" spans="2:18" x14ac:dyDescent="0.3">
      <c r="B45" s="16"/>
      <c r="C45" s="16"/>
      <c r="D45" s="16"/>
      <c r="E45" s="16"/>
      <c r="F45" s="51"/>
      <c r="G45" s="51"/>
      <c r="H45" s="51"/>
      <c r="I45" s="51"/>
      <c r="J45" s="51"/>
      <c r="K45" s="51"/>
      <c r="L45" s="51"/>
      <c r="M45" s="51"/>
      <c r="N45" s="51"/>
      <c r="O45" s="52"/>
      <c r="P45" s="16"/>
      <c r="Q45" s="16"/>
      <c r="R45" s="16"/>
    </row>
    <row r="46" spans="2:18" x14ac:dyDescent="0.3">
      <c r="B46" s="16"/>
      <c r="C46" s="16"/>
      <c r="D46" s="16"/>
      <c r="E46" s="16"/>
      <c r="F46" s="51"/>
      <c r="G46" s="51"/>
      <c r="H46" s="51"/>
      <c r="I46" s="51"/>
      <c r="J46" s="51"/>
      <c r="K46" s="51"/>
      <c r="L46" s="51"/>
      <c r="M46" s="51"/>
      <c r="N46" s="51"/>
      <c r="O46" s="52"/>
      <c r="P46" s="16"/>
      <c r="Q46" s="16"/>
      <c r="R46" s="16"/>
    </row>
    <row r="47" spans="2:18" x14ac:dyDescent="0.3">
      <c r="B47" s="16"/>
      <c r="C47" s="16"/>
      <c r="D47" s="16"/>
      <c r="E47" s="16"/>
      <c r="F47" s="51"/>
      <c r="G47" s="51"/>
      <c r="H47" s="51"/>
      <c r="I47" s="51"/>
      <c r="J47" s="51"/>
      <c r="K47" s="51"/>
      <c r="L47" s="51"/>
      <c r="M47" s="51"/>
      <c r="N47" s="51"/>
      <c r="O47" s="52"/>
      <c r="P47" s="16"/>
      <c r="Q47" s="16"/>
      <c r="R47" s="16"/>
    </row>
    <row r="48" spans="2:18" x14ac:dyDescent="0.3">
      <c r="B48" s="16"/>
      <c r="C48" s="16"/>
      <c r="D48" s="16"/>
      <c r="E48" s="16"/>
      <c r="F48" s="51"/>
      <c r="G48" s="51"/>
      <c r="H48" s="51"/>
      <c r="I48" s="51"/>
      <c r="J48" s="51"/>
      <c r="K48" s="51"/>
      <c r="L48" s="51"/>
      <c r="M48" s="51"/>
      <c r="N48" s="51"/>
      <c r="O48" s="52"/>
      <c r="P48" s="16"/>
      <c r="Q48" s="16"/>
      <c r="R48" s="16"/>
    </row>
    <row r="49" spans="2:18" x14ac:dyDescent="0.3">
      <c r="B49" s="16"/>
      <c r="C49" s="16"/>
      <c r="D49" s="16"/>
      <c r="E49" s="16"/>
      <c r="F49" s="51"/>
      <c r="G49" s="51"/>
      <c r="H49" s="51"/>
      <c r="I49" s="51"/>
      <c r="J49" s="51"/>
      <c r="K49" s="51"/>
      <c r="L49" s="51"/>
      <c r="M49" s="51"/>
      <c r="N49" s="51"/>
      <c r="O49" s="52"/>
      <c r="P49" s="16"/>
      <c r="Q49" s="16"/>
      <c r="R49" s="16"/>
    </row>
    <row r="50" spans="2:18" x14ac:dyDescent="0.3">
      <c r="B50" s="16"/>
      <c r="C50" s="16"/>
      <c r="D50" s="16"/>
      <c r="E50" s="16"/>
      <c r="F50" s="51"/>
      <c r="G50" s="51"/>
      <c r="H50" s="51"/>
      <c r="I50" s="51"/>
      <c r="J50" s="51"/>
      <c r="K50" s="51"/>
      <c r="L50" s="51"/>
      <c r="M50" s="51"/>
      <c r="N50" s="51"/>
      <c r="O50" s="52"/>
      <c r="P50" s="16"/>
      <c r="Q50" s="16"/>
      <c r="R50" s="16"/>
    </row>
  </sheetData>
  <autoFilter ref="B2:R50" xr:uid="{11A9587A-CB5F-4EB9-83BE-E415C04F7535}">
    <filterColumn colId="6" showButton="0"/>
    <filterColumn colId="7" showButton="0"/>
    <filterColumn colId="8" showButton="0"/>
    <filterColumn colId="9" showButton="0"/>
  </autoFilter>
  <mergeCells count="13">
    <mergeCell ref="N2:N3"/>
    <mergeCell ref="O2:O3"/>
    <mergeCell ref="P2:P3"/>
    <mergeCell ref="Q2:Q3"/>
    <mergeCell ref="R2:R3"/>
    <mergeCell ref="M2:M3"/>
    <mergeCell ref="B2:B3"/>
    <mergeCell ref="C2:C3"/>
    <mergeCell ref="D2:D3"/>
    <mergeCell ref="E2:E3"/>
    <mergeCell ref="F2:F3"/>
    <mergeCell ref="G2:G3"/>
    <mergeCell ref="H3:L3"/>
  </mergeCells>
  <phoneticPr fontId="1" type="noConversion"/>
  <pageMargins left="0.7" right="0.7" top="0.75" bottom="0.75" header="0.3" footer="0.3"/>
  <pageSetup paperSize="9" orientation="portrait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146C995-3EAE-4749-9B9F-9B156C2B45AC}">
          <x14:formula1>
            <xm:f>Sheet1!$C$2:$C$6</xm:f>
          </x14:formula1>
          <xm:sqref>B4:B50</xm:sqref>
        </x14:dataValidation>
        <x14:dataValidation type="list" allowBlank="1" showInputMessage="1" showErrorMessage="1" xr:uid="{E7573B8E-32B2-42CF-91B4-656C9FB1919C}">
          <x14:formula1>
            <xm:f>Sheet1!$A$2:$A$11</xm:f>
          </x14:formula1>
          <xm:sqref>C4:C50</xm:sqref>
        </x14:dataValidation>
        <x14:dataValidation type="list" allowBlank="1" showInputMessage="1" showErrorMessage="1" xr:uid="{0E9670CA-CBA0-4287-ACFF-46FC4BFC0AEF}">
          <x14:formula1>
            <xm:f>Sheet1!$B$2:$B$38</xm:f>
          </x14:formula1>
          <xm:sqref>D4:D50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0C3E-6BDC-4E45-827B-0D92997DDD23}">
  <sheetPr codeName="Sheet7"/>
  <dimension ref="B2:N89"/>
  <sheetViews>
    <sheetView topLeftCell="A17" workbookViewId="0">
      <selection activeCell="G49" sqref="G49"/>
    </sheetView>
  </sheetViews>
  <sheetFormatPr defaultColWidth="8.88671875" defaultRowHeight="13.8" x14ac:dyDescent="0.3"/>
  <cols>
    <col min="1" max="1" width="30.5546875" style="89" customWidth="1"/>
    <col min="2" max="2" width="1.5546875" style="89" customWidth="1"/>
    <col min="3" max="4" width="17.5546875" style="89" customWidth="1"/>
    <col min="5" max="5" width="7.6640625" style="89" bestFit="1" customWidth="1"/>
    <col min="6" max="7" width="17.5546875" style="89" customWidth="1"/>
    <col min="8" max="8" width="7.6640625" style="89" customWidth="1"/>
    <col min="9" max="10" width="17.5546875" style="89" customWidth="1"/>
    <col min="11" max="11" width="7.6640625" style="89" customWidth="1"/>
    <col min="12" max="13" width="17.5546875" style="89" customWidth="1"/>
    <col min="14" max="14" width="1.5546875" style="89" customWidth="1"/>
    <col min="15" max="16384" width="8.88671875" style="89"/>
  </cols>
  <sheetData>
    <row r="2" spans="2:14" x14ac:dyDescent="0.3"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</row>
    <row r="3" spans="2:14" ht="14.4" customHeight="1" x14ac:dyDescent="0.3">
      <c r="B3" s="91"/>
      <c r="C3" s="411" t="s">
        <v>128</v>
      </c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91"/>
    </row>
    <row r="4" spans="2:14" ht="14.4" customHeight="1" x14ac:dyDescent="0.3">
      <c r="B4" s="9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91"/>
    </row>
    <row r="5" spans="2:14" ht="12.9" customHeight="1" x14ac:dyDescent="0.3">
      <c r="B5" s="91"/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  <c r="N5" s="91"/>
    </row>
    <row r="6" spans="2:14" ht="13.5" customHeight="1" x14ac:dyDescent="0.3">
      <c r="B6" s="91"/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91"/>
    </row>
    <row r="7" spans="2:14" ht="13.5" customHeight="1" x14ac:dyDescent="0.3">
      <c r="B7" s="91"/>
      <c r="C7" s="92"/>
      <c r="D7" s="92"/>
      <c r="E7" s="92"/>
      <c r="F7" s="93"/>
      <c r="G7" s="92"/>
      <c r="H7" s="92"/>
      <c r="I7" s="92"/>
      <c r="J7" s="92"/>
      <c r="K7" s="92"/>
      <c r="L7" s="92"/>
      <c r="M7" s="92"/>
      <c r="N7" s="91"/>
    </row>
    <row r="8" spans="2:14" ht="13.5" customHeight="1" x14ac:dyDescent="0.3">
      <c r="B8" s="91"/>
      <c r="C8" s="95" t="s">
        <v>129</v>
      </c>
      <c r="D8" s="92"/>
      <c r="E8" s="92"/>
      <c r="F8" s="95" t="s">
        <v>130</v>
      </c>
      <c r="G8" s="92"/>
      <c r="H8" s="92"/>
      <c r="I8" s="95" t="s">
        <v>131</v>
      </c>
      <c r="J8" s="92"/>
      <c r="K8" s="92"/>
      <c r="L8" s="95" t="s">
        <v>132</v>
      </c>
      <c r="M8" s="87"/>
      <c r="N8" s="91"/>
    </row>
    <row r="9" spans="2:14" ht="14.4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87"/>
      <c r="M9" s="87"/>
      <c r="N9" s="91"/>
    </row>
    <row r="10" spans="2:14" ht="14.4" customHeight="1" x14ac:dyDescent="0.3">
      <c r="B10" s="91"/>
      <c r="C10" s="95" t="s">
        <v>133</v>
      </c>
      <c r="D10" s="95" t="s">
        <v>134</v>
      </c>
      <c r="E10" s="87"/>
      <c r="F10" s="95" t="s">
        <v>130</v>
      </c>
      <c r="G10" s="95" t="s">
        <v>134</v>
      </c>
      <c r="H10" s="96"/>
      <c r="I10" s="165" t="s">
        <v>135</v>
      </c>
      <c r="J10" s="165" t="s">
        <v>136</v>
      </c>
      <c r="K10" s="87"/>
      <c r="L10" s="95" t="s">
        <v>137</v>
      </c>
      <c r="M10" s="95" t="s">
        <v>134</v>
      </c>
      <c r="N10" s="91"/>
    </row>
    <row r="11" spans="2:14" ht="14.4" customHeight="1" x14ac:dyDescent="0.3">
      <c r="B11" s="91"/>
      <c r="C11" s="138" t="s">
        <v>138</v>
      </c>
      <c r="D11" s="99">
        <v>3</v>
      </c>
      <c r="E11" s="87"/>
      <c r="F11" s="138" t="s">
        <v>138</v>
      </c>
      <c r="G11" s="99">
        <v>1</v>
      </c>
      <c r="H11" s="91"/>
      <c r="I11" s="138" t="s">
        <v>133</v>
      </c>
      <c r="J11" s="100">
        <v>1</v>
      </c>
      <c r="K11" s="87"/>
      <c r="L11" s="168">
        <v>2026</v>
      </c>
      <c r="M11" s="95"/>
      <c r="N11" s="91"/>
    </row>
    <row r="12" spans="2:14" ht="14.4" x14ac:dyDescent="0.3">
      <c r="B12" s="91"/>
      <c r="C12" s="139" t="s">
        <v>139</v>
      </c>
      <c r="D12" s="99">
        <v>2</v>
      </c>
      <c r="E12" s="87"/>
      <c r="F12" s="139" t="s">
        <v>139</v>
      </c>
      <c r="G12" s="99">
        <v>1</v>
      </c>
      <c r="H12" s="91"/>
      <c r="I12" s="139" t="s">
        <v>140</v>
      </c>
      <c r="J12" s="100">
        <v>1</v>
      </c>
      <c r="K12" s="87"/>
      <c r="L12" s="168">
        <v>2027</v>
      </c>
      <c r="M12" s="95"/>
      <c r="N12" s="91"/>
    </row>
    <row r="13" spans="2:14" ht="14.4" x14ac:dyDescent="0.3">
      <c r="B13" s="91"/>
      <c r="C13" s="138" t="s">
        <v>141</v>
      </c>
      <c r="D13" s="99">
        <v>1</v>
      </c>
      <c r="E13" s="87"/>
      <c r="F13" s="138" t="s">
        <v>141</v>
      </c>
      <c r="G13" s="99">
        <v>1</v>
      </c>
      <c r="H13" s="91"/>
      <c r="I13" s="138"/>
      <c r="J13" s="100"/>
      <c r="K13" s="87"/>
      <c r="L13" s="168">
        <v>2028</v>
      </c>
      <c r="M13" s="95"/>
      <c r="N13" s="91"/>
    </row>
    <row r="14" spans="2:14" ht="14.4" x14ac:dyDescent="0.3">
      <c r="B14" s="91"/>
      <c r="C14" s="152" t="str">
        <f>"-"</f>
        <v>-</v>
      </c>
      <c r="D14" s="152"/>
      <c r="E14" s="87"/>
      <c r="F14" s="152" t="str">
        <f>"-"</f>
        <v>-</v>
      </c>
      <c r="G14" s="152"/>
      <c r="H14" s="87"/>
      <c r="I14" s="108"/>
      <c r="J14" s="103"/>
      <c r="K14" s="87"/>
      <c r="L14" s="168">
        <v>2029</v>
      </c>
      <c r="M14" s="95"/>
      <c r="N14" s="91"/>
    </row>
    <row r="15" spans="2:14" ht="14.4" x14ac:dyDescent="0.3">
      <c r="B15" s="91"/>
      <c r="C15" s="91"/>
      <c r="D15" s="91"/>
      <c r="E15" s="87"/>
      <c r="F15" s="87"/>
      <c r="G15" s="87"/>
      <c r="H15" s="87"/>
      <c r="I15" s="87"/>
      <c r="J15" s="87"/>
      <c r="K15" s="87"/>
      <c r="L15" s="168">
        <v>2030</v>
      </c>
      <c r="M15" s="95"/>
      <c r="N15" s="91"/>
    </row>
    <row r="16" spans="2:14" ht="14.4" customHeight="1" x14ac:dyDescent="0.3">
      <c r="B16" s="91"/>
      <c r="C16" s="91"/>
      <c r="D16" s="91"/>
      <c r="E16" s="87"/>
      <c r="F16" s="91"/>
      <c r="G16" s="91"/>
      <c r="H16" s="87"/>
      <c r="I16" s="87"/>
      <c r="J16" s="87"/>
      <c r="K16" s="87"/>
      <c r="L16" s="168">
        <v>2031</v>
      </c>
      <c r="M16" s="95"/>
      <c r="N16" s="91"/>
    </row>
    <row r="17" spans="2:14" ht="14.4" customHeight="1" x14ac:dyDescent="0.3">
      <c r="B17" s="91"/>
      <c r="C17" s="95" t="s">
        <v>142</v>
      </c>
      <c r="D17" s="92"/>
      <c r="E17" s="87"/>
      <c r="F17" s="95" t="s">
        <v>143</v>
      </c>
      <c r="G17" s="92"/>
      <c r="H17" s="87"/>
      <c r="I17" s="95" t="s">
        <v>143</v>
      </c>
      <c r="J17" s="87"/>
      <c r="K17" s="87"/>
      <c r="L17" s="91"/>
      <c r="M17" s="91"/>
      <c r="N17" s="91"/>
    </row>
    <row r="18" spans="2:14" ht="14.4" x14ac:dyDescent="0.3">
      <c r="B18" s="91"/>
      <c r="C18" s="91"/>
      <c r="D18" s="91"/>
      <c r="E18" s="87"/>
      <c r="F18" s="91"/>
      <c r="G18" s="91"/>
      <c r="H18" s="96"/>
      <c r="I18" s="96"/>
      <c r="J18" s="96"/>
      <c r="K18" s="87"/>
      <c r="L18" s="91"/>
      <c r="M18" s="91"/>
      <c r="N18" s="91"/>
    </row>
    <row r="19" spans="2:14" ht="14.4" customHeight="1" x14ac:dyDescent="0.3">
      <c r="B19" s="91"/>
      <c r="C19" s="95" t="s">
        <v>142</v>
      </c>
      <c r="D19" s="95"/>
      <c r="E19" s="87"/>
      <c r="F19" s="95" t="s">
        <v>144</v>
      </c>
      <c r="G19" s="95" t="s">
        <v>145</v>
      </c>
      <c r="H19" s="91"/>
      <c r="I19" s="95" t="s">
        <v>146</v>
      </c>
      <c r="J19" s="95"/>
      <c r="K19" s="87"/>
      <c r="L19" s="91"/>
      <c r="M19" s="91"/>
      <c r="N19" s="91"/>
    </row>
    <row r="20" spans="2:14" ht="14.4" customHeight="1" x14ac:dyDescent="0.3">
      <c r="B20" s="91"/>
      <c r="C20" s="139" t="s">
        <v>1</v>
      </c>
      <c r="D20" s="95"/>
      <c r="E20" s="87"/>
      <c r="F20" s="138" t="str" cm="1">
        <f t="array" ref="F20:F39">IF(_xlfn.UNIQUE('MEA LOG'!$F$15:$F$100)&lt;&gt;0,_xlfn.UNIQUE('MEA LOG'!$F$15:$F$100),"")</f>
        <v>Emirates</v>
      </c>
      <c r="G20" s="138" t="str" cm="1">
        <f t="array" ref="G20:G53">IF(_xlfn.UNIQUE('MEA LOG'!$D$15:$D$100)&lt;&gt;0,_xlfn.UNIQUE('MEA LOG'!$D$15:$D$100),"")</f>
        <v>FiniQ II</v>
      </c>
      <c r="H20" s="91"/>
      <c r="I20" s="138" t="s">
        <v>76</v>
      </c>
      <c r="J20" s="95"/>
      <c r="K20" s="87"/>
      <c r="L20" s="87"/>
      <c r="M20" s="87"/>
      <c r="N20" s="91"/>
    </row>
    <row r="21" spans="2:14" ht="14.4" customHeight="1" x14ac:dyDescent="0.3">
      <c r="B21" s="91"/>
      <c r="C21" s="138" t="s">
        <v>147</v>
      </c>
      <c r="D21" s="95"/>
      <c r="E21" s="87"/>
      <c r="F21" s="138" t="str">
        <v>Ethiopia</v>
      </c>
      <c r="G21" s="139" t="str">
        <v>FiniQ III</v>
      </c>
      <c r="H21" s="91"/>
      <c r="I21" s="138" t="s">
        <v>77</v>
      </c>
      <c r="J21" s="95"/>
      <c r="K21" s="87"/>
      <c r="L21" s="87"/>
      <c r="M21" s="87"/>
      <c r="N21" s="91"/>
    </row>
    <row r="22" spans="2:14" ht="14.4" customHeight="1" x14ac:dyDescent="0.3">
      <c r="B22" s="91"/>
      <c r="C22" s="138" t="s">
        <v>148</v>
      </c>
      <c r="D22" s="95"/>
      <c r="E22" s="87"/>
      <c r="F22" s="138" t="str">
        <v>Qatar</v>
      </c>
      <c r="G22" s="138" t="str">
        <v>IDK</v>
      </c>
      <c r="H22" s="91"/>
      <c r="I22" s="138" t="s">
        <v>80</v>
      </c>
      <c r="J22" s="95"/>
      <c r="K22" s="87"/>
      <c r="L22" s="87"/>
      <c r="M22" s="87"/>
      <c r="N22" s="91"/>
    </row>
    <row r="23" spans="2:14" ht="14.4" customHeight="1" x14ac:dyDescent="0.3">
      <c r="B23" s="91"/>
      <c r="C23" s="138" t="s">
        <v>149</v>
      </c>
      <c r="D23" s="95"/>
      <c r="E23" s="87"/>
      <c r="F23" s="138" t="str">
        <v>Qatar Amiri</v>
      </c>
      <c r="G23" s="138" t="str">
        <v>Selassi</v>
      </c>
      <c r="H23" s="91"/>
      <c r="I23" s="138" t="s">
        <v>150</v>
      </c>
      <c r="J23" s="95"/>
      <c r="K23" s="87"/>
      <c r="L23" s="87"/>
      <c r="M23" s="87"/>
      <c r="N23" s="91"/>
    </row>
    <row r="24" spans="2:14" ht="14.4" customHeight="1" x14ac:dyDescent="0.3">
      <c r="B24" s="91"/>
      <c r="C24" s="138" t="s">
        <v>151</v>
      </c>
      <c r="D24" s="95"/>
      <c r="E24" s="87"/>
      <c r="F24" s="138" t="str">
        <v>Egypt</v>
      </c>
      <c r="G24" s="138" t="str">
        <v>Selassi II</v>
      </c>
      <c r="H24" s="91"/>
      <c r="I24" s="138" t="s">
        <v>89</v>
      </c>
      <c r="J24" s="95"/>
      <c r="K24" s="87"/>
      <c r="L24" s="87"/>
      <c r="M24" s="87"/>
      <c r="N24" s="91"/>
    </row>
    <row r="25" spans="2:14" ht="14.4" customHeight="1" x14ac:dyDescent="0.3">
      <c r="B25" s="91"/>
      <c r="C25" s="138" t="s">
        <v>152</v>
      </c>
      <c r="D25" s="95"/>
      <c r="E25" s="87"/>
      <c r="F25" s="138" t="str">
        <v>Turkmenistan</v>
      </c>
      <c r="G25" s="138" t="str">
        <v>Burgundy</v>
      </c>
      <c r="H25" s="87"/>
      <c r="I25" s="138" t="s">
        <v>153</v>
      </c>
      <c r="J25" s="95"/>
      <c r="K25" s="87"/>
      <c r="L25" s="87"/>
      <c r="M25" s="87"/>
      <c r="N25" s="91"/>
    </row>
    <row r="26" spans="2:14" ht="14.4" customHeight="1" x14ac:dyDescent="0.3">
      <c r="B26" s="91"/>
      <c r="C26" s="87"/>
      <c r="D26" s="87"/>
      <c r="E26" s="87"/>
      <c r="F26" s="138" t="str">
        <v>Qanot Sharq</v>
      </c>
      <c r="G26" s="138" t="str">
        <v>Burgundy II</v>
      </c>
      <c r="H26" s="87"/>
      <c r="I26" s="138" t="s">
        <v>91</v>
      </c>
      <c r="J26" s="95"/>
      <c r="K26" s="87"/>
      <c r="L26" s="87"/>
      <c r="M26" s="87"/>
      <c r="N26" s="91"/>
    </row>
    <row r="27" spans="2:14" ht="14.4" customHeight="1" x14ac:dyDescent="0.3">
      <c r="B27" s="91"/>
      <c r="C27" s="95" t="s">
        <v>154</v>
      </c>
      <c r="D27" s="92"/>
      <c r="E27" s="87"/>
      <c r="F27" s="138" t="str">
        <v>Silkway</v>
      </c>
      <c r="G27" s="138" t="str">
        <v>Burgundy III</v>
      </c>
      <c r="H27" s="87"/>
      <c r="I27" s="87"/>
      <c r="J27" s="87"/>
      <c r="K27" s="87"/>
      <c r="L27" s="87"/>
      <c r="M27" s="87"/>
      <c r="N27" s="91"/>
    </row>
    <row r="28" spans="2:14" ht="14.4" customHeight="1" x14ac:dyDescent="0.3">
      <c r="B28" s="91"/>
      <c r="C28" s="91"/>
      <c r="D28" s="91"/>
      <c r="E28" s="87"/>
      <c r="F28" s="138" t="str">
        <v>Senegal</v>
      </c>
      <c r="G28" s="138" t="str">
        <v>QA</v>
      </c>
      <c r="H28" s="87"/>
      <c r="I28" s="95" t="s">
        <v>155</v>
      </c>
      <c r="J28" s="92"/>
      <c r="K28" s="87"/>
      <c r="L28" s="87"/>
      <c r="M28" s="87"/>
      <c r="N28" s="91"/>
    </row>
    <row r="29" spans="2:14" ht="14.4" customHeight="1" x14ac:dyDescent="0.3">
      <c r="B29" s="91"/>
      <c r="C29" s="95" t="s">
        <v>154</v>
      </c>
      <c r="D29" s="95"/>
      <c r="E29" s="87"/>
      <c r="F29" s="138" t="str">
        <v>Air Algerie</v>
      </c>
      <c r="G29" s="138" t="str">
        <v>Horus</v>
      </c>
      <c r="H29" s="87"/>
      <c r="I29" s="91"/>
      <c r="J29" s="91"/>
      <c r="K29" s="87"/>
      <c r="L29" s="87"/>
      <c r="M29" s="87"/>
      <c r="N29" s="91"/>
    </row>
    <row r="30" spans="2:14" ht="14.4" customHeight="1" x14ac:dyDescent="0.3">
      <c r="B30" s="91"/>
      <c r="C30" s="138" t="s">
        <v>156</v>
      </c>
      <c r="D30" s="95"/>
      <c r="E30" s="87"/>
      <c r="F30" s="138" t="str">
        <v>Etihad</v>
      </c>
      <c r="G30" s="138" t="str">
        <v>Horus II</v>
      </c>
      <c r="H30" s="87"/>
      <c r="I30" s="165" t="s">
        <v>157</v>
      </c>
      <c r="J30" s="165" t="s">
        <v>158</v>
      </c>
      <c r="K30" s="87"/>
      <c r="L30" s="165" t="s">
        <v>159</v>
      </c>
      <c r="M30" s="165" t="s">
        <v>158</v>
      </c>
      <c r="N30" s="91"/>
    </row>
    <row r="31" spans="2:14" ht="14.4" customHeight="1" x14ac:dyDescent="0.3">
      <c r="B31" s="91"/>
      <c r="C31" s="138" t="s">
        <v>160</v>
      </c>
      <c r="D31" s="95"/>
      <c r="E31" s="87"/>
      <c r="F31" s="138" t="str">
        <v>Saudia</v>
      </c>
      <c r="G31" s="138" t="str">
        <v>Horus III</v>
      </c>
      <c r="H31" s="87"/>
      <c r="I31" s="138" t="s">
        <v>161</v>
      </c>
      <c r="J31" s="167">
        <f>MAX('MEA LOG'!S15:S99)</f>
        <v>341.88</v>
      </c>
      <c r="K31" s="87"/>
      <c r="L31" s="138" t="s">
        <v>161</v>
      </c>
      <c r="M31" s="167">
        <f>MAX('MEA LOG'!V15:V99)</f>
        <v>68.08</v>
      </c>
      <c r="N31" s="91"/>
    </row>
    <row r="32" spans="2:14" ht="14.4" customHeight="1" x14ac:dyDescent="0.3">
      <c r="B32" s="91"/>
      <c r="C32" s="138" t="s">
        <v>162</v>
      </c>
      <c r="D32" s="95"/>
      <c r="E32" s="87"/>
      <c r="F32" s="138" t="str">
        <v>Tanzania</v>
      </c>
      <c r="G32" s="138" t="str">
        <v>Horus IV</v>
      </c>
      <c r="H32" s="87"/>
      <c r="I32" s="138" t="s">
        <v>163</v>
      </c>
      <c r="J32" s="167">
        <f>MIN('MEA LOG'!S15:S99)</f>
        <v>0</v>
      </c>
      <c r="K32" s="87"/>
      <c r="L32" s="138" t="s">
        <v>163</v>
      </c>
      <c r="M32" s="167">
        <f>MIN('MEA LOG'!V15:V99)</f>
        <v>0</v>
      </c>
      <c r="N32" s="91"/>
    </row>
    <row r="33" spans="2:14" ht="14.4" customHeight="1" x14ac:dyDescent="0.3">
      <c r="B33" s="91"/>
      <c r="C33" s="138" t="s">
        <v>164</v>
      </c>
      <c r="D33" s="95"/>
      <c r="E33" s="91"/>
      <c r="F33" s="138" t="str">
        <v>Gulf</v>
      </c>
      <c r="G33" s="138" t="str">
        <v>Turk</v>
      </c>
      <c r="H33" s="91"/>
      <c r="I33" s="138" t="s">
        <v>165</v>
      </c>
      <c r="J33" s="167">
        <f>J31-J32</f>
        <v>341.88</v>
      </c>
      <c r="K33" s="91"/>
      <c r="L33" s="138" t="s">
        <v>165</v>
      </c>
      <c r="M33" s="167">
        <f>M31-M32</f>
        <v>68.08</v>
      </c>
      <c r="N33" s="91"/>
    </row>
    <row r="34" spans="2:14" ht="14.4" customHeight="1" x14ac:dyDescent="0.3">
      <c r="B34" s="91"/>
      <c r="C34" s="138" t="s">
        <v>166</v>
      </c>
      <c r="D34" s="95"/>
      <c r="E34" s="91"/>
      <c r="F34" s="138" t="str">
        <v>Austral</v>
      </c>
      <c r="G34" s="138" t="str">
        <v>Qanot</v>
      </c>
      <c r="H34" s="91"/>
      <c r="I34" s="87"/>
      <c r="J34" s="87"/>
      <c r="K34" s="91"/>
      <c r="L34" s="87"/>
      <c r="M34" s="87"/>
      <c r="N34" s="91"/>
    </row>
    <row r="35" spans="2:14" ht="14.4" customHeight="1" x14ac:dyDescent="0.3">
      <c r="B35" s="91"/>
      <c r="C35" s="91"/>
      <c r="D35" s="91"/>
      <c r="E35" s="91"/>
      <c r="F35" s="138" t="str">
        <v>Kuwait</v>
      </c>
      <c r="G35" s="138" t="str">
        <v>SW</v>
      </c>
      <c r="H35" s="91"/>
      <c r="I35" s="165">
        <v>26</v>
      </c>
      <c r="J35" s="165" t="s">
        <v>158</v>
      </c>
      <c r="K35" s="87"/>
      <c r="L35" s="165">
        <v>27</v>
      </c>
      <c r="M35" s="165" t="s">
        <v>158</v>
      </c>
      <c r="N35" s="91"/>
    </row>
    <row r="36" spans="2:14" ht="14.4" customHeight="1" x14ac:dyDescent="0.3">
      <c r="B36" s="91"/>
      <c r="C36" s="95" t="s">
        <v>32</v>
      </c>
      <c r="D36" s="92"/>
      <c r="E36" s="91"/>
      <c r="F36" s="138" t="str">
        <v>Mauritus</v>
      </c>
      <c r="G36" s="138" t="str">
        <v>Sen</v>
      </c>
      <c r="H36" s="91"/>
      <c r="I36" s="138" t="s">
        <v>161</v>
      </c>
      <c r="J36" s="167">
        <f>MAX('MEA LOG'!T15:T99)</f>
        <v>68.08</v>
      </c>
      <c r="K36" s="87"/>
      <c r="L36" s="138" t="s">
        <v>161</v>
      </c>
      <c r="M36" s="167">
        <f>MAX('MEA LOG'!U15:U99)</f>
        <v>45.88</v>
      </c>
      <c r="N36" s="91"/>
    </row>
    <row r="37" spans="2:14" ht="14.4" customHeight="1" x14ac:dyDescent="0.3">
      <c r="B37" s="91"/>
      <c r="C37" s="91"/>
      <c r="D37" s="91"/>
      <c r="E37" s="91"/>
      <c r="F37" s="138" t="str">
        <v>Rwanda</v>
      </c>
      <c r="G37" s="138" t="str">
        <v>Viva Algeria</v>
      </c>
      <c r="H37" s="91"/>
      <c r="I37" s="138" t="s">
        <v>163</v>
      </c>
      <c r="J37" s="167">
        <f>MIN('MEA LOG'!T15:T99)</f>
        <v>0</v>
      </c>
      <c r="K37" s="87"/>
      <c r="L37" s="138" t="s">
        <v>163</v>
      </c>
      <c r="M37" s="167">
        <f>MIN('MEA LOG'!U15:U99)</f>
        <v>0</v>
      </c>
      <c r="N37" s="91"/>
    </row>
    <row r="38" spans="2:14" ht="14.4" customHeight="1" x14ac:dyDescent="0.3">
      <c r="B38" s="91"/>
      <c r="C38" s="95" t="s">
        <v>32</v>
      </c>
      <c r="D38" s="95"/>
      <c r="E38" s="91"/>
      <c r="F38" s="138" t="str">
        <v>SAA</v>
      </c>
      <c r="G38" s="138" t="str">
        <v>Dhabi I</v>
      </c>
      <c r="H38" s="91"/>
      <c r="I38" s="138" t="s">
        <v>165</v>
      </c>
      <c r="J38" s="167">
        <f>J36-J37</f>
        <v>68.08</v>
      </c>
      <c r="K38" s="91"/>
      <c r="L38" s="138" t="s">
        <v>165</v>
      </c>
      <c r="M38" s="167">
        <f>M36-M37</f>
        <v>45.88</v>
      </c>
      <c r="N38" s="91"/>
    </row>
    <row r="39" spans="2:14" ht="14.4" customHeight="1" x14ac:dyDescent="0.3">
      <c r="B39" s="91"/>
      <c r="C39" s="99" t="s">
        <v>167</v>
      </c>
      <c r="D39" s="99"/>
      <c r="E39" s="91"/>
      <c r="F39" s="138" t="str">
        <v/>
      </c>
      <c r="G39" s="138" t="str">
        <v>Dhabi II</v>
      </c>
      <c r="H39" s="91"/>
      <c r="I39" s="87"/>
      <c r="J39" s="87"/>
      <c r="K39" s="91"/>
      <c r="L39" s="87"/>
      <c r="M39" s="87"/>
      <c r="N39" s="91"/>
    </row>
    <row r="40" spans="2:14" ht="14.4" customHeight="1" x14ac:dyDescent="0.3">
      <c r="B40" s="91"/>
      <c r="C40" s="99" t="s">
        <v>168</v>
      </c>
      <c r="D40" s="99"/>
      <c r="E40" s="91"/>
      <c r="F40" s="138"/>
      <c r="G40" s="138" t="str">
        <v>Saud</v>
      </c>
      <c r="H40" s="91"/>
      <c r="I40" s="87"/>
      <c r="J40" s="87"/>
      <c r="K40" s="91"/>
      <c r="L40" s="87"/>
      <c r="M40" s="87"/>
      <c r="N40" s="91"/>
    </row>
    <row r="41" spans="2:14" ht="14.4" customHeight="1" x14ac:dyDescent="0.3">
      <c r="B41" s="91"/>
      <c r="C41" s="99" t="s">
        <v>151</v>
      </c>
      <c r="D41" s="99"/>
      <c r="E41" s="91"/>
      <c r="F41" s="138"/>
      <c r="G41" s="138" t="str">
        <v>Saud II</v>
      </c>
      <c r="H41" s="91"/>
      <c r="I41" s="87"/>
      <c r="J41" s="87"/>
      <c r="K41" s="91"/>
      <c r="L41" s="87"/>
      <c r="M41" s="87"/>
      <c r="N41" s="91"/>
    </row>
    <row r="42" spans="2:14" ht="14.4" customHeight="1" x14ac:dyDescent="0.3">
      <c r="B42" s="91"/>
      <c r="C42" s="99" t="s">
        <v>169</v>
      </c>
      <c r="D42" s="99"/>
      <c r="E42" s="91"/>
      <c r="F42" s="138"/>
      <c r="G42" s="138" t="str">
        <v>Tanz</v>
      </c>
      <c r="H42" s="91"/>
      <c r="I42" s="87"/>
      <c r="J42" s="87"/>
      <c r="K42" s="91"/>
      <c r="L42" s="87"/>
      <c r="M42" s="87"/>
      <c r="N42" s="91"/>
    </row>
    <row r="43" spans="2:14" ht="14.4" customHeight="1" x14ac:dyDescent="0.3">
      <c r="B43" s="91"/>
      <c r="C43" s="91"/>
      <c r="D43" s="91"/>
      <c r="E43" s="91"/>
      <c r="F43" s="138"/>
      <c r="G43" s="138" t="str">
        <v>Falcon</v>
      </c>
      <c r="H43" s="91"/>
      <c r="I43" s="87"/>
      <c r="J43" s="87"/>
      <c r="K43" s="91"/>
      <c r="L43" s="87"/>
      <c r="M43" s="87"/>
      <c r="N43" s="91"/>
    </row>
    <row r="44" spans="2:14" ht="14.4" customHeight="1" x14ac:dyDescent="0.3">
      <c r="B44" s="91"/>
      <c r="C44" s="91"/>
      <c r="D44" s="91"/>
      <c r="E44" s="91"/>
      <c r="F44" s="138"/>
      <c r="G44" s="138" t="str">
        <v>Star</v>
      </c>
      <c r="H44" s="91"/>
      <c r="I44" s="87"/>
      <c r="J44" s="87"/>
      <c r="K44" s="91"/>
      <c r="L44" s="87"/>
      <c r="M44" s="87"/>
      <c r="N44" s="91"/>
    </row>
    <row r="45" spans="2:14" ht="14.4" customHeight="1" x14ac:dyDescent="0.3">
      <c r="B45" s="91"/>
      <c r="C45" s="91"/>
      <c r="D45" s="91"/>
      <c r="E45" s="91"/>
      <c r="F45" s="138"/>
      <c r="G45" s="138" t="str">
        <v>Q8</v>
      </c>
      <c r="H45" s="91"/>
      <c r="I45" s="87"/>
      <c r="J45" s="87"/>
      <c r="K45" s="91"/>
      <c r="L45" s="87"/>
      <c r="M45" s="87"/>
      <c r="N45" s="91"/>
    </row>
    <row r="46" spans="2:14" ht="14.4" customHeight="1" x14ac:dyDescent="0.3">
      <c r="B46" s="91"/>
      <c r="C46" s="95" t="s">
        <v>170</v>
      </c>
      <c r="D46" s="95"/>
      <c r="E46" s="91"/>
      <c r="F46" s="138"/>
      <c r="G46" s="138" t="str">
        <v>Mau</v>
      </c>
      <c r="H46" s="91"/>
      <c r="I46" s="87"/>
      <c r="J46" s="87"/>
      <c r="K46" s="91"/>
      <c r="L46" s="87"/>
      <c r="M46" s="87"/>
      <c r="N46" s="91"/>
    </row>
    <row r="47" spans="2:14" ht="14.4" customHeight="1" x14ac:dyDescent="0.3">
      <c r="B47" s="91"/>
      <c r="C47" s="99" t="s">
        <v>171</v>
      </c>
      <c r="D47" s="99"/>
      <c r="E47" s="91"/>
      <c r="F47" s="138"/>
      <c r="G47" s="138" t="str">
        <v>Dodo</v>
      </c>
      <c r="H47" s="91"/>
      <c r="I47" s="87"/>
      <c r="J47" s="87"/>
      <c r="K47" s="91"/>
      <c r="L47" s="87"/>
      <c r="M47" s="87"/>
      <c r="N47" s="91"/>
    </row>
    <row r="48" spans="2:14" ht="14.4" customHeight="1" x14ac:dyDescent="0.3">
      <c r="B48" s="91"/>
      <c r="C48" s="99" t="s">
        <v>172</v>
      </c>
      <c r="D48" s="99"/>
      <c r="E48" s="91"/>
      <c r="F48" s="138"/>
      <c r="G48" s="138" t="str">
        <v>RW</v>
      </c>
      <c r="H48" s="91"/>
      <c r="I48" s="87"/>
      <c r="J48" s="87"/>
      <c r="K48" s="91"/>
      <c r="L48" s="87"/>
      <c r="M48" s="87"/>
      <c r="N48" s="91"/>
    </row>
    <row r="49" spans="2:14" ht="14.4" customHeight="1" x14ac:dyDescent="0.3">
      <c r="B49" s="91"/>
      <c r="C49" s="99" t="s">
        <v>173</v>
      </c>
      <c r="D49" s="99"/>
      <c r="E49" s="91"/>
      <c r="F49" s="138"/>
      <c r="G49" s="138" t="str">
        <v>SAA</v>
      </c>
      <c r="H49" s="91"/>
      <c r="I49" s="87"/>
      <c r="J49" s="87"/>
      <c r="K49" s="91"/>
      <c r="L49" s="87"/>
      <c r="M49" s="87"/>
      <c r="N49" s="91"/>
    </row>
    <row r="50" spans="2:14" ht="14.4" customHeight="1" x14ac:dyDescent="0.3">
      <c r="B50" s="91"/>
      <c r="C50" s="99" t="s">
        <v>174</v>
      </c>
      <c r="D50" s="99"/>
      <c r="E50" s="91"/>
      <c r="F50" s="91"/>
      <c r="G50" s="91" t="str">
        <v>Horus V</v>
      </c>
      <c r="H50" s="91"/>
      <c r="I50" s="87"/>
      <c r="J50" s="87"/>
      <c r="K50" s="91"/>
      <c r="L50" s="87"/>
      <c r="M50" s="87"/>
      <c r="N50" s="91"/>
    </row>
    <row r="51" spans="2:14" ht="14.4" customHeight="1" x14ac:dyDescent="0.3">
      <c r="B51" s="91"/>
      <c r="C51" s="99" t="s">
        <v>175</v>
      </c>
      <c r="D51" s="99"/>
      <c r="E51" s="91"/>
      <c r="F51" s="91"/>
      <c r="G51" s="91" t="str">
        <v>Pantheon</v>
      </c>
      <c r="H51" s="91"/>
      <c r="I51" s="87"/>
      <c r="J51" s="87"/>
      <c r="K51" s="91"/>
      <c r="L51" s="87"/>
      <c r="M51" s="87"/>
      <c r="N51" s="91"/>
    </row>
    <row r="52" spans="2:14" ht="14.4" customHeight="1" x14ac:dyDescent="0.3">
      <c r="B52" s="91"/>
      <c r="C52" s="99" t="s">
        <v>176</v>
      </c>
      <c r="D52" s="99"/>
      <c r="E52" s="91"/>
      <c r="F52" s="91"/>
      <c r="G52" s="91" t="str">
        <v>Cotton</v>
      </c>
      <c r="H52" s="91"/>
      <c r="I52" s="87"/>
      <c r="J52" s="87"/>
      <c r="K52" s="91"/>
      <c r="L52" s="87"/>
      <c r="M52" s="87"/>
      <c r="N52" s="91"/>
    </row>
    <row r="53" spans="2:14" ht="14.4" customHeight="1" x14ac:dyDescent="0.3">
      <c r="B53" s="91"/>
      <c r="C53" s="99" t="s">
        <v>177</v>
      </c>
      <c r="D53" s="99"/>
      <c r="E53" s="91"/>
      <c r="F53" s="91"/>
      <c r="G53" s="91" t="str">
        <v/>
      </c>
      <c r="H53" s="91"/>
      <c r="I53" s="87"/>
      <c r="J53" s="87"/>
      <c r="K53" s="91"/>
      <c r="L53" s="87"/>
      <c r="M53" s="87"/>
      <c r="N53" s="91"/>
    </row>
    <row r="54" spans="2:14" ht="14.4" customHeight="1" x14ac:dyDescent="0.3">
      <c r="B54" s="91"/>
      <c r="C54" s="91"/>
      <c r="D54" s="91"/>
      <c r="E54" s="91"/>
      <c r="F54" s="91"/>
      <c r="G54" s="91"/>
      <c r="H54" s="91"/>
      <c r="I54" s="87"/>
      <c r="J54" s="87"/>
      <c r="K54" s="91"/>
      <c r="L54" s="87"/>
      <c r="M54" s="87"/>
      <c r="N54" s="91"/>
    </row>
    <row r="55" spans="2:14" ht="14.4" customHeight="1" x14ac:dyDescent="0.3">
      <c r="B55" s="91"/>
      <c r="C55" s="91"/>
      <c r="D55" s="91"/>
      <c r="E55" s="91"/>
      <c r="F55" s="91"/>
      <c r="G55" s="91"/>
      <c r="H55" s="91"/>
      <c r="I55" s="87"/>
      <c r="J55" s="87"/>
      <c r="K55" s="91"/>
      <c r="L55" s="87"/>
      <c r="M55" s="87"/>
      <c r="N55" s="91"/>
    </row>
    <row r="56" spans="2:14" ht="14.4" customHeight="1" x14ac:dyDescent="0.3">
      <c r="B56" s="91"/>
      <c r="C56" s="91"/>
      <c r="D56" s="91"/>
      <c r="E56" s="91"/>
      <c r="F56" s="91"/>
      <c r="G56" s="91"/>
      <c r="H56" s="91"/>
      <c r="I56" s="87"/>
      <c r="J56" s="87"/>
      <c r="K56" s="91"/>
      <c r="L56" s="87"/>
      <c r="M56" s="87"/>
      <c r="N56" s="91"/>
    </row>
    <row r="57" spans="2:14" ht="14.4" customHeight="1" x14ac:dyDescent="0.3">
      <c r="B57" s="91"/>
      <c r="C57" s="91"/>
      <c r="D57" s="91"/>
      <c r="E57" s="91"/>
      <c r="F57" s="91"/>
      <c r="G57" s="91"/>
      <c r="H57" s="91"/>
      <c r="I57" s="87"/>
      <c r="J57" s="87"/>
      <c r="K57" s="91"/>
      <c r="L57" s="87"/>
      <c r="M57" s="87"/>
      <c r="N57" s="91"/>
    </row>
    <row r="58" spans="2:14" ht="14.4" customHeight="1" x14ac:dyDescent="0.3">
      <c r="B58" s="91"/>
      <c r="C58" s="91"/>
      <c r="D58" s="91"/>
      <c r="E58" s="91"/>
      <c r="F58" s="91"/>
      <c r="G58" s="91"/>
      <c r="H58" s="91"/>
      <c r="I58" s="87"/>
      <c r="J58" s="87"/>
      <c r="K58" s="91"/>
      <c r="L58" s="87"/>
      <c r="M58" s="87"/>
      <c r="N58" s="91"/>
    </row>
    <row r="59" spans="2:14" ht="14.4" customHeight="1" x14ac:dyDescent="0.3">
      <c r="B59" s="91"/>
      <c r="C59" s="91"/>
      <c r="D59" s="91"/>
      <c r="E59" s="91"/>
      <c r="F59" s="91"/>
      <c r="G59" s="91"/>
      <c r="H59" s="91"/>
      <c r="I59" s="87"/>
      <c r="J59" s="87"/>
      <c r="K59" s="91"/>
      <c r="L59" s="87"/>
      <c r="M59" s="87"/>
      <c r="N59" s="91"/>
    </row>
    <row r="60" spans="2:14" ht="14.4" customHeight="1" x14ac:dyDescent="0.3">
      <c r="B60" s="91"/>
      <c r="C60" s="91"/>
      <c r="D60" s="91"/>
      <c r="E60" s="91"/>
      <c r="F60" s="91"/>
      <c r="G60" s="91"/>
      <c r="H60" s="91"/>
      <c r="I60" s="87"/>
      <c r="J60" s="87"/>
      <c r="K60" s="91"/>
      <c r="L60" s="87"/>
      <c r="M60" s="87"/>
      <c r="N60" s="91"/>
    </row>
    <row r="61" spans="2:14" ht="14.4" customHeight="1" x14ac:dyDescent="0.3">
      <c r="B61" s="91"/>
      <c r="C61" s="91"/>
      <c r="D61" s="91"/>
      <c r="E61" s="91"/>
      <c r="F61" s="91"/>
      <c r="G61" s="91"/>
      <c r="H61" s="91"/>
      <c r="I61" s="87"/>
      <c r="J61" s="87"/>
      <c r="K61" s="91"/>
      <c r="L61" s="87"/>
      <c r="M61" s="87"/>
      <c r="N61" s="91"/>
    </row>
    <row r="62" spans="2:14" ht="14.4" customHeight="1" x14ac:dyDescent="0.3"/>
    <row r="63" spans="2:14" ht="14.4" customHeight="1" x14ac:dyDescent="0.3"/>
    <row r="64" spans="2:1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</sheetData>
  <mergeCells count="1">
    <mergeCell ref="C3:M6"/>
  </mergeCells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8271-FB20-4D8B-801E-986BD75B7AD0}">
  <sheetPr codeName="Sheet2"/>
  <dimension ref="A1:W52"/>
  <sheetViews>
    <sheetView topLeftCell="A7" workbookViewId="0">
      <selection sqref="A1:P2"/>
    </sheetView>
  </sheetViews>
  <sheetFormatPr defaultRowHeight="14.4" x14ac:dyDescent="0.3"/>
  <cols>
    <col min="2" max="2" width="12.5546875" bestFit="1" customWidth="1"/>
    <col min="4" max="4" width="8.109375" bestFit="1" customWidth="1"/>
    <col min="6" max="6" width="21.33203125" bestFit="1" customWidth="1"/>
  </cols>
  <sheetData>
    <row r="1" spans="1:23" ht="30" customHeight="1" x14ac:dyDescent="0.3">
      <c r="A1" s="413" t="s">
        <v>178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</row>
    <row r="2" spans="1:23" ht="30" customHeight="1" x14ac:dyDescent="0.3">
      <c r="A2" s="414"/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302" t="s">
        <v>179</v>
      </c>
      <c r="R2" s="303"/>
      <c r="S2" s="303"/>
      <c r="T2" s="303"/>
      <c r="U2" s="303"/>
      <c r="V2" s="303"/>
      <c r="W2" s="303"/>
    </row>
    <row r="3" spans="1:23" x14ac:dyDescent="0.3">
      <c r="A3" s="18" t="s">
        <v>180</v>
      </c>
    </row>
    <row r="4" spans="1:23" x14ac:dyDescent="0.3">
      <c r="B4" s="16" t="s">
        <v>181</v>
      </c>
      <c r="C4" s="310" t="s">
        <v>182</v>
      </c>
      <c r="D4" s="311"/>
      <c r="E4" s="311"/>
      <c r="F4" s="311"/>
      <c r="G4" s="311"/>
      <c r="H4" s="311"/>
      <c r="I4" s="311"/>
      <c r="J4" s="311"/>
      <c r="K4" s="311"/>
      <c r="L4" s="311"/>
      <c r="M4" s="311"/>
      <c r="N4" s="311"/>
      <c r="O4" s="312"/>
    </row>
    <row r="5" spans="1:23" x14ac:dyDescent="0.3">
      <c r="B5" s="16" t="s">
        <v>183</v>
      </c>
      <c r="C5" s="16" t="s">
        <v>184</v>
      </c>
      <c r="D5" s="311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12"/>
    </row>
    <row r="6" spans="1:23" x14ac:dyDescent="0.3">
      <c r="B6" s="16" t="s">
        <v>185</v>
      </c>
      <c r="C6" s="308" t="s">
        <v>186</v>
      </c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9"/>
    </row>
    <row r="7" spans="1:23" x14ac:dyDescent="0.3">
      <c r="B7" s="16" t="s">
        <v>187</v>
      </c>
      <c r="C7" s="310"/>
      <c r="D7" s="311"/>
      <c r="E7" s="311"/>
      <c r="F7" s="311"/>
      <c r="G7" s="311"/>
      <c r="H7" s="311"/>
      <c r="I7" s="311"/>
      <c r="J7" s="311"/>
      <c r="K7" s="311"/>
      <c r="L7" s="311"/>
      <c r="M7" s="311"/>
      <c r="N7" s="311"/>
      <c r="O7" s="312"/>
    </row>
    <row r="9" spans="1:23" x14ac:dyDescent="0.3">
      <c r="A9" s="18" t="s">
        <v>188</v>
      </c>
    </row>
    <row r="10" spans="1:23" x14ac:dyDescent="0.3">
      <c r="A10" s="18">
        <v>1.1000000000000001</v>
      </c>
      <c r="B10" s="18" t="s">
        <v>189</v>
      </c>
    </row>
    <row r="11" spans="1:23" x14ac:dyDescent="0.3">
      <c r="A11" s="304" t="s">
        <v>190</v>
      </c>
      <c r="B11" s="305" t="s">
        <v>191</v>
      </c>
    </row>
    <row r="13" spans="1:23" x14ac:dyDescent="0.3">
      <c r="A13" t="s">
        <v>192</v>
      </c>
    </row>
    <row r="14" spans="1:23" x14ac:dyDescent="0.3">
      <c r="A14" t="s">
        <v>193</v>
      </c>
    </row>
    <row r="16" spans="1:23" x14ac:dyDescent="0.3">
      <c r="A16" s="306" t="s">
        <v>194</v>
      </c>
    </row>
    <row r="17" spans="1:23" x14ac:dyDescent="0.3">
      <c r="A17" s="303"/>
      <c r="B17" s="303"/>
      <c r="C17" s="303"/>
      <c r="D17" s="303"/>
      <c r="E17" s="303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3"/>
      <c r="R17" s="303"/>
      <c r="S17" s="303"/>
      <c r="T17" s="303"/>
      <c r="U17" s="303"/>
      <c r="V17" s="303"/>
      <c r="W17" s="303"/>
    </row>
    <row r="18" spans="1:23" x14ac:dyDescent="0.3">
      <c r="A18" s="18">
        <v>1.2</v>
      </c>
      <c r="B18" s="18" t="s">
        <v>3</v>
      </c>
    </row>
    <row r="19" spans="1:23" x14ac:dyDescent="0.3">
      <c r="A19" s="304" t="s">
        <v>190</v>
      </c>
      <c r="B19" s="307" t="s">
        <v>195</v>
      </c>
    </row>
    <row r="21" spans="1:23" x14ac:dyDescent="0.3">
      <c r="A21" t="s">
        <v>196</v>
      </c>
    </row>
    <row r="23" spans="1:23" x14ac:dyDescent="0.3">
      <c r="A23" s="303"/>
      <c r="B23" s="303"/>
      <c r="C23" s="303"/>
      <c r="D23" s="303"/>
      <c r="E23" s="303"/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</row>
    <row r="24" spans="1:23" x14ac:dyDescent="0.3">
      <c r="A24" s="18">
        <v>1.3</v>
      </c>
      <c r="B24" s="18" t="s">
        <v>149</v>
      </c>
    </row>
    <row r="25" spans="1:23" x14ac:dyDescent="0.3">
      <c r="A25" s="304" t="s">
        <v>190</v>
      </c>
      <c r="B25" s="307" t="s">
        <v>197</v>
      </c>
    </row>
    <row r="27" spans="1:23" x14ac:dyDescent="0.3">
      <c r="A27" t="s">
        <v>198</v>
      </c>
    </row>
    <row r="28" spans="1:23" x14ac:dyDescent="0.3">
      <c r="A28" s="303"/>
      <c r="B28" s="303"/>
      <c r="C28" s="303"/>
      <c r="D28" s="303"/>
      <c r="E28" s="303"/>
      <c r="F28" s="303"/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</row>
    <row r="29" spans="1:23" x14ac:dyDescent="0.3">
      <c r="A29" s="18">
        <v>2</v>
      </c>
      <c r="B29" s="18" t="s">
        <v>199</v>
      </c>
    </row>
    <row r="30" spans="1:23" x14ac:dyDescent="0.3">
      <c r="A30" s="304" t="s">
        <v>190</v>
      </c>
      <c r="B30" s="307" t="s">
        <v>199</v>
      </c>
    </row>
    <row r="32" spans="1:23" x14ac:dyDescent="0.3">
      <c r="A32" t="s">
        <v>200</v>
      </c>
    </row>
    <row r="34" spans="1:23" x14ac:dyDescent="0.3">
      <c r="B34" s="416" t="s">
        <v>1</v>
      </c>
      <c r="C34" s="416" t="s">
        <v>201</v>
      </c>
      <c r="D34" s="416"/>
      <c r="E34" s="416"/>
    </row>
    <row r="35" spans="1:23" x14ac:dyDescent="0.3">
      <c r="B35" s="416"/>
      <c r="C35" s="416" t="s">
        <v>202</v>
      </c>
      <c r="D35" s="416"/>
      <c r="E35" s="416"/>
    </row>
    <row r="36" spans="1:23" x14ac:dyDescent="0.3">
      <c r="B36" s="415" t="s">
        <v>147</v>
      </c>
      <c r="C36" s="415" t="s">
        <v>203</v>
      </c>
      <c r="D36" s="415"/>
      <c r="E36" s="415"/>
    </row>
    <row r="37" spans="1:23" x14ac:dyDescent="0.3">
      <c r="B37" s="415"/>
      <c r="C37" s="415" t="s">
        <v>204</v>
      </c>
      <c r="D37" s="415"/>
      <c r="E37" s="415"/>
    </row>
    <row r="38" spans="1:23" x14ac:dyDescent="0.3">
      <c r="B38" s="415"/>
      <c r="C38" s="415" t="s">
        <v>205</v>
      </c>
      <c r="D38" s="415"/>
      <c r="E38" s="415"/>
    </row>
    <row r="39" spans="1:23" x14ac:dyDescent="0.3">
      <c r="B39" s="412" t="s">
        <v>206</v>
      </c>
      <c r="C39" s="412" t="s">
        <v>207</v>
      </c>
      <c r="D39" s="412"/>
      <c r="E39" s="412"/>
    </row>
    <row r="40" spans="1:23" x14ac:dyDescent="0.3">
      <c r="B40" s="412"/>
      <c r="C40" s="412" t="s">
        <v>208</v>
      </c>
      <c r="D40" s="412"/>
      <c r="E40" s="412"/>
    </row>
    <row r="41" spans="1:23" x14ac:dyDescent="0.3">
      <c r="B41" s="412"/>
      <c r="C41" s="412" t="s">
        <v>209</v>
      </c>
      <c r="D41" s="412"/>
      <c r="E41" s="412"/>
    </row>
    <row r="43" spans="1:23" x14ac:dyDescent="0.3">
      <c r="A43" t="s">
        <v>210</v>
      </c>
    </row>
    <row r="44" spans="1:23" x14ac:dyDescent="0.3">
      <c r="A44" s="306" t="s">
        <v>211</v>
      </c>
    </row>
    <row r="45" spans="1:23" x14ac:dyDescent="0.3">
      <c r="A45" s="303"/>
      <c r="B45" s="303"/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</row>
    <row r="46" spans="1:23" x14ac:dyDescent="0.3">
      <c r="A46" s="18">
        <v>3</v>
      </c>
      <c r="B46" s="18" t="s">
        <v>187</v>
      </c>
    </row>
    <row r="47" spans="1:23" x14ac:dyDescent="0.3">
      <c r="A47" s="304" t="s">
        <v>212</v>
      </c>
      <c r="B47" s="307" t="s">
        <v>187</v>
      </c>
    </row>
    <row r="49" spans="1:23" x14ac:dyDescent="0.3">
      <c r="A49" t="s">
        <v>213</v>
      </c>
    </row>
    <row r="50" spans="1:23" x14ac:dyDescent="0.3">
      <c r="A50" s="306"/>
    </row>
    <row r="52" spans="1:23" x14ac:dyDescent="0.3">
      <c r="A52" s="303"/>
      <c r="B52" s="303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</row>
  </sheetData>
  <mergeCells count="12">
    <mergeCell ref="C41:E41"/>
    <mergeCell ref="A1:P2"/>
    <mergeCell ref="B39:B41"/>
    <mergeCell ref="B36:B38"/>
    <mergeCell ref="B34:B35"/>
    <mergeCell ref="C34:E34"/>
    <mergeCell ref="C35:E35"/>
    <mergeCell ref="C36:E36"/>
    <mergeCell ref="C37:E37"/>
    <mergeCell ref="C38:E38"/>
    <mergeCell ref="C39:E39"/>
    <mergeCell ref="C40:E40"/>
  </mergeCells>
  <hyperlinks>
    <hyperlink ref="B11" location="'MEA LOG'!A1" display="&quot;MEA LOG&quot;" xr:uid="{5B267C54-B31F-42B2-ADFB-51BE077EC1D1}"/>
  </hyperlinks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6F776-2855-4178-8FD6-3C026EC8A495}">
  <sheetPr codeName="Sheet5">
    <tabColor rgb="FF00B0F0"/>
  </sheetPr>
  <dimension ref="B1:Y223"/>
  <sheetViews>
    <sheetView workbookViewId="0"/>
  </sheetViews>
  <sheetFormatPr defaultColWidth="8.88671875" defaultRowHeight="13.8" x14ac:dyDescent="0.3"/>
  <cols>
    <col min="1" max="1" width="30.5546875" style="88" customWidth="1"/>
    <col min="2" max="2" width="1.5546875" style="88" customWidth="1"/>
    <col min="3" max="3" width="17.5546875" style="89" customWidth="1"/>
    <col min="4" max="4" width="17.5546875" style="88" customWidth="1"/>
    <col min="5" max="5" width="19.33203125" style="89" bestFit="1" customWidth="1"/>
    <col min="6" max="7" width="17.5546875" style="88" customWidth="1"/>
    <col min="8" max="8" width="17.5546875" style="88" bestFit="1" customWidth="1"/>
    <col min="9" max="10" width="17.5546875" style="88" customWidth="1"/>
    <col min="11" max="11" width="18" style="88" bestFit="1" customWidth="1"/>
    <col min="12" max="12" width="18.109375" style="88" bestFit="1" customWidth="1"/>
    <col min="13" max="13" width="27.109375" style="88" bestFit="1" customWidth="1"/>
    <col min="14" max="14" width="17.5546875" style="88" customWidth="1"/>
    <col min="15" max="15" width="30.33203125" style="88" bestFit="1" customWidth="1"/>
    <col min="16" max="16" width="16.88671875" style="88" bestFit="1" customWidth="1"/>
    <col min="17" max="17" width="22.44140625" style="88" bestFit="1" customWidth="1"/>
    <col min="18" max="19" width="5.88671875" style="88" bestFit="1" customWidth="1"/>
    <col min="20" max="20" width="27" style="88" bestFit="1" customWidth="1"/>
    <col min="21" max="21" width="1.5546875" style="88" customWidth="1"/>
    <col min="22" max="24" width="8.88671875" style="88"/>
    <col min="25" max="25" width="1.5546875" style="88" customWidth="1"/>
    <col min="26" max="16384" width="8.88671875" style="88"/>
  </cols>
  <sheetData>
    <row r="1" spans="2:25" x14ac:dyDescent="0.3">
      <c r="V1" s="90"/>
      <c r="W1" s="90"/>
      <c r="X1" s="90"/>
      <c r="Y1" s="90"/>
    </row>
    <row r="2" spans="2:25" x14ac:dyDescent="0.3">
      <c r="B2" s="90"/>
      <c r="C2" s="91"/>
      <c r="D2" s="90"/>
      <c r="E2" s="91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</row>
    <row r="3" spans="2:25" ht="14.4" customHeight="1" x14ac:dyDescent="0.3">
      <c r="B3" s="90"/>
      <c r="C3" s="411" t="s">
        <v>214</v>
      </c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90"/>
    </row>
    <row r="4" spans="2:25" ht="14.4" customHeight="1" x14ac:dyDescent="0.3">
      <c r="B4" s="90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90"/>
    </row>
    <row r="5" spans="2:25" ht="12.9" customHeight="1" x14ac:dyDescent="0.3">
      <c r="B5" s="90"/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1"/>
      <c r="X5" s="411"/>
      <c r="Y5" s="90"/>
    </row>
    <row r="6" spans="2:25" ht="13.5" customHeight="1" x14ac:dyDescent="0.3">
      <c r="B6" s="90"/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90"/>
    </row>
    <row r="7" spans="2:25" ht="13.5" customHeight="1" x14ac:dyDescent="0.3">
      <c r="B7" s="90"/>
      <c r="C7" s="92"/>
      <c r="D7" s="92"/>
      <c r="E7" s="92"/>
      <c r="F7" s="93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0"/>
      <c r="V7" s="90"/>
      <c r="W7" s="90"/>
      <c r="X7" s="90"/>
      <c r="Y7" s="90"/>
    </row>
    <row r="8" spans="2:25" ht="13.5" customHeight="1" x14ac:dyDescent="0.3">
      <c r="B8" s="90"/>
      <c r="C8" s="92"/>
      <c r="D8" s="92"/>
      <c r="E8" s="92"/>
      <c r="F8" s="93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0"/>
      <c r="V8" s="90"/>
      <c r="W8" s="90"/>
      <c r="X8" s="90"/>
      <c r="Y8" s="90"/>
    </row>
    <row r="9" spans="2:25" ht="13.5" customHeight="1" x14ac:dyDescent="0.3">
      <c r="B9" s="90"/>
      <c r="C9" s="92"/>
      <c r="D9" s="92"/>
      <c r="E9" s="92"/>
      <c r="F9" s="93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0"/>
      <c r="V9" s="90"/>
      <c r="W9" s="90"/>
      <c r="X9" s="90"/>
      <c r="Y9" s="90"/>
    </row>
    <row r="10" spans="2:25" ht="13.5" customHeight="1" x14ac:dyDescent="0.3">
      <c r="B10" s="90"/>
      <c r="C10" s="92"/>
      <c r="D10" s="92"/>
      <c r="E10" s="92"/>
      <c r="F10" s="93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0"/>
      <c r="V10" s="90"/>
      <c r="W10" s="90"/>
      <c r="X10" s="90"/>
      <c r="Y10" s="90"/>
    </row>
    <row r="11" spans="2:25" ht="13.5" customHeight="1" x14ac:dyDescent="0.3">
      <c r="B11" s="90"/>
      <c r="C11" s="92"/>
      <c r="D11" s="92"/>
      <c r="E11" s="92"/>
      <c r="F11" s="93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0"/>
      <c r="V11" s="90"/>
      <c r="W11" s="90"/>
      <c r="X11" s="90"/>
      <c r="Y11" s="90"/>
    </row>
    <row r="12" spans="2:25" ht="13.5" customHeight="1" x14ac:dyDescent="0.3">
      <c r="B12" s="90"/>
      <c r="C12" s="92"/>
      <c r="D12" s="92"/>
      <c r="E12" s="92"/>
      <c r="F12" s="93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0"/>
      <c r="V12" s="90"/>
      <c r="W12" s="90"/>
      <c r="X12" s="90"/>
      <c r="Y12" s="90"/>
    </row>
    <row r="13" spans="2:25" ht="13.5" customHeight="1" x14ac:dyDescent="0.3">
      <c r="B13" s="90"/>
      <c r="C13" s="92"/>
      <c r="D13" s="92"/>
      <c r="E13" s="92"/>
      <c r="F13" s="93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0"/>
      <c r="V13" s="90"/>
      <c r="W13" s="90"/>
      <c r="X13" s="90"/>
      <c r="Y13" s="90"/>
    </row>
    <row r="14" spans="2:25" ht="13.5" customHeight="1" x14ac:dyDescent="0.3">
      <c r="B14" s="90"/>
      <c r="C14" s="92"/>
      <c r="D14" s="92"/>
      <c r="E14" s="92"/>
      <c r="F14" s="93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0"/>
      <c r="V14" s="90"/>
      <c r="W14" s="90"/>
      <c r="X14" s="90"/>
      <c r="Y14" s="90"/>
    </row>
    <row r="15" spans="2:25" ht="13.5" customHeight="1" x14ac:dyDescent="0.3">
      <c r="B15" s="90"/>
      <c r="C15" s="92"/>
      <c r="D15" s="92"/>
      <c r="E15" s="92"/>
      <c r="F15" s="93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0"/>
      <c r="V15" s="90"/>
      <c r="W15" s="90"/>
      <c r="X15" s="90"/>
      <c r="Y15" s="90"/>
    </row>
    <row r="16" spans="2:25" ht="13.5" customHeight="1" x14ac:dyDescent="0.3">
      <c r="B16" s="90"/>
      <c r="C16" s="92"/>
      <c r="D16" s="92"/>
      <c r="E16" s="92"/>
      <c r="F16" s="93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0"/>
      <c r="V16" s="90"/>
      <c r="W16" s="90"/>
      <c r="X16" s="90"/>
      <c r="Y16" s="90"/>
    </row>
    <row r="17" spans="2:25" ht="13.5" customHeight="1" x14ac:dyDescent="0.3">
      <c r="B17" s="90"/>
      <c r="C17" s="92"/>
      <c r="D17" s="92"/>
      <c r="E17" s="92"/>
      <c r="F17" s="93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0"/>
      <c r="V17" s="90"/>
      <c r="W17" s="90"/>
      <c r="X17" s="90"/>
      <c r="Y17" s="90"/>
    </row>
    <row r="18" spans="2:25" ht="13.5" customHeight="1" x14ac:dyDescent="0.3">
      <c r="B18" s="90"/>
      <c r="C18" s="92"/>
      <c r="D18" s="92"/>
      <c r="E18" s="92"/>
      <c r="F18" s="93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0"/>
      <c r="V18" s="90"/>
      <c r="W18" s="90"/>
      <c r="X18" s="90"/>
      <c r="Y18" s="90"/>
    </row>
    <row r="19" spans="2:25" ht="13.5" customHeight="1" x14ac:dyDescent="0.3">
      <c r="B19" s="90"/>
      <c r="C19" s="92"/>
      <c r="D19" s="92"/>
      <c r="E19" s="92"/>
      <c r="F19" s="93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0"/>
      <c r="V19" s="90"/>
      <c r="W19" s="90"/>
      <c r="X19" s="90"/>
      <c r="Y19" s="90"/>
    </row>
    <row r="20" spans="2:25" ht="13.5" customHeight="1" x14ac:dyDescent="0.3">
      <c r="B20" s="90"/>
      <c r="C20" s="92"/>
      <c r="D20" s="92"/>
      <c r="E20" s="92"/>
      <c r="F20" s="93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0"/>
      <c r="V20" s="90"/>
      <c r="W20" s="90"/>
      <c r="X20" s="90"/>
      <c r="Y20" s="90"/>
    </row>
    <row r="21" spans="2:25" ht="13.5" customHeight="1" x14ac:dyDescent="0.3">
      <c r="B21" s="90"/>
      <c r="C21" s="92"/>
      <c r="D21" s="92"/>
      <c r="E21" s="92"/>
      <c r="F21" s="93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0"/>
      <c r="V21" s="90"/>
      <c r="W21" s="90"/>
      <c r="X21" s="90"/>
      <c r="Y21" s="90"/>
    </row>
    <row r="22" spans="2:25" ht="13.5" customHeight="1" x14ac:dyDescent="0.3">
      <c r="B22" s="90"/>
      <c r="C22" s="92"/>
      <c r="D22" s="92"/>
      <c r="E22" s="92"/>
      <c r="F22" s="93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0"/>
      <c r="V22" s="90"/>
      <c r="W22" s="90"/>
      <c r="X22" s="90"/>
      <c r="Y22" s="90"/>
    </row>
    <row r="23" spans="2:25" ht="13.5" customHeight="1" x14ac:dyDescent="0.3">
      <c r="B23" s="90"/>
      <c r="C23" s="92"/>
      <c r="D23" s="92"/>
      <c r="E23" s="92"/>
      <c r="F23" s="93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0"/>
      <c r="V23" s="90"/>
      <c r="W23" s="90"/>
      <c r="X23" s="90"/>
      <c r="Y23" s="90"/>
    </row>
    <row r="24" spans="2:25" ht="13.5" customHeight="1" x14ac:dyDescent="0.3">
      <c r="B24" s="90"/>
      <c r="C24" s="92"/>
      <c r="D24" s="92"/>
      <c r="E24" s="92"/>
      <c r="F24" s="93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0"/>
      <c r="V24" s="90"/>
      <c r="W24" s="90"/>
      <c r="X24" s="90"/>
      <c r="Y24" s="90"/>
    </row>
    <row r="25" spans="2:25" ht="13.5" customHeight="1" x14ac:dyDescent="0.3">
      <c r="B25" s="90"/>
      <c r="C25" s="92"/>
      <c r="D25" s="92"/>
      <c r="E25" s="92"/>
      <c r="F25" s="93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0"/>
      <c r="V25" s="90"/>
      <c r="W25" s="90"/>
      <c r="X25" s="90"/>
      <c r="Y25" s="90"/>
    </row>
    <row r="26" spans="2:25" ht="13.5" customHeight="1" x14ac:dyDescent="0.3">
      <c r="B26" s="90"/>
      <c r="C26" s="92"/>
      <c r="D26" s="92"/>
      <c r="E26" s="92"/>
      <c r="F26" s="93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0"/>
      <c r="V26" s="90"/>
      <c r="W26" s="90"/>
      <c r="X26" s="90"/>
      <c r="Y26" s="90"/>
    </row>
    <row r="27" spans="2:25" ht="13.5" customHeight="1" x14ac:dyDescent="0.3">
      <c r="B27" s="90"/>
      <c r="C27" s="92"/>
      <c r="D27" s="92"/>
      <c r="E27" s="92"/>
      <c r="F27" s="93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0"/>
      <c r="V27" s="90"/>
      <c r="W27" s="90"/>
      <c r="X27" s="90"/>
      <c r="Y27" s="90"/>
    </row>
    <row r="28" spans="2:25" ht="13.5" customHeight="1" x14ac:dyDescent="0.3">
      <c r="B28" s="90"/>
      <c r="C28" s="92"/>
      <c r="D28" s="92"/>
      <c r="E28" s="92"/>
      <c r="F28" s="93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0"/>
      <c r="V28" s="90"/>
      <c r="W28" s="90"/>
      <c r="X28" s="90"/>
      <c r="Y28" s="90"/>
    </row>
    <row r="29" spans="2:25" ht="13.5" customHeight="1" x14ac:dyDescent="0.3">
      <c r="B29" s="90"/>
      <c r="C29" s="92"/>
      <c r="D29" s="92"/>
      <c r="E29" s="92"/>
      <c r="F29" s="93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0"/>
      <c r="V29" s="90"/>
      <c r="W29" s="90"/>
      <c r="X29" s="90"/>
      <c r="Y29" s="90"/>
    </row>
    <row r="30" spans="2:25" ht="14.4" customHeight="1" x14ac:dyDescent="0.3">
      <c r="B30" s="90"/>
      <c r="C30" s="94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0"/>
      <c r="V30" s="90"/>
      <c r="W30" s="90"/>
      <c r="X30" s="90"/>
      <c r="Y30" s="90"/>
    </row>
    <row r="31" spans="2:25" ht="14.4" customHeight="1" x14ac:dyDescent="0.3">
      <c r="B31" s="90"/>
      <c r="C31" s="94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0"/>
      <c r="V31" s="90"/>
      <c r="W31" s="90"/>
      <c r="X31" s="90"/>
      <c r="Y31" s="90"/>
    </row>
    <row r="32" spans="2:25" ht="14.4" customHeight="1" x14ac:dyDescent="0.3">
      <c r="B32" s="90"/>
      <c r="C32" s="94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0"/>
      <c r="V32" s="90"/>
      <c r="W32" s="90"/>
      <c r="X32" s="90"/>
      <c r="Y32" s="90"/>
    </row>
    <row r="33" spans="2:25" ht="14.4" customHeight="1" x14ac:dyDescent="0.3">
      <c r="B33" s="90"/>
      <c r="C33" s="94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0"/>
      <c r="V33" s="90"/>
      <c r="W33" s="90"/>
      <c r="X33" s="90"/>
      <c r="Y33" s="90"/>
    </row>
    <row r="34" spans="2:25" ht="14.4" customHeight="1" x14ac:dyDescent="0.3">
      <c r="B34" s="90"/>
      <c r="C34" s="94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0"/>
      <c r="V34" s="90"/>
      <c r="W34" s="90"/>
      <c r="X34" s="90"/>
      <c r="Y34" s="90"/>
    </row>
    <row r="35" spans="2:25" ht="14.4" customHeight="1" x14ac:dyDescent="0.3">
      <c r="B35" s="90"/>
      <c r="C35" s="94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0"/>
      <c r="V35" s="90"/>
      <c r="W35" s="90"/>
      <c r="X35" s="90"/>
      <c r="Y35" s="90"/>
    </row>
    <row r="36" spans="2:25" ht="14.4" customHeight="1" x14ac:dyDescent="0.3">
      <c r="B36" s="90"/>
      <c r="C36" s="94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0"/>
      <c r="V36" s="90"/>
      <c r="W36" s="90"/>
      <c r="X36" s="90"/>
      <c r="Y36" s="90"/>
    </row>
    <row r="37" spans="2:25" ht="14.4" customHeight="1" x14ac:dyDescent="0.3">
      <c r="B37" s="90"/>
      <c r="C37" s="94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0"/>
      <c r="V37" s="90"/>
      <c r="W37" s="90"/>
      <c r="X37" s="90"/>
      <c r="Y37" s="90"/>
    </row>
    <row r="38" spans="2:25" ht="14.4" customHeight="1" x14ac:dyDescent="0.3">
      <c r="B38" s="90"/>
      <c r="C38" s="94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0"/>
      <c r="V38" s="90"/>
      <c r="W38" s="90"/>
      <c r="X38" s="90"/>
      <c r="Y38" s="90"/>
    </row>
    <row r="39" spans="2:25" ht="14.4" customHeight="1" x14ac:dyDescent="0.3">
      <c r="B39" s="90"/>
      <c r="C39" s="94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0"/>
      <c r="V39" s="90"/>
      <c r="W39" s="90"/>
      <c r="X39" s="90"/>
      <c r="Y39" s="90"/>
    </row>
    <row r="40" spans="2:25" ht="14.4" customHeight="1" x14ac:dyDescent="0.3">
      <c r="B40" s="90"/>
      <c r="C40" s="94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0"/>
      <c r="V40" s="90"/>
      <c r="W40" s="90"/>
      <c r="X40" s="90"/>
      <c r="Y40" s="90"/>
    </row>
    <row r="41" spans="2:25" ht="14.4" customHeight="1" x14ac:dyDescent="0.3">
      <c r="B41" s="90"/>
      <c r="C41" s="94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0"/>
      <c r="V41" s="90"/>
      <c r="W41" s="90"/>
      <c r="X41" s="90"/>
      <c r="Y41" s="90"/>
    </row>
    <row r="42" spans="2:25" ht="14.4" customHeight="1" x14ac:dyDescent="0.3">
      <c r="B42" s="90"/>
      <c r="C42" s="94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0"/>
      <c r="V42" s="90"/>
      <c r="W42" s="90"/>
      <c r="X42" s="90"/>
      <c r="Y42" s="90"/>
    </row>
    <row r="43" spans="2:25" ht="14.4" customHeight="1" x14ac:dyDescent="0.3">
      <c r="B43" s="90"/>
      <c r="C43" s="94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0"/>
      <c r="V43" s="90"/>
      <c r="W43" s="90"/>
      <c r="X43" s="90"/>
      <c r="Y43" s="90"/>
    </row>
    <row r="44" spans="2:25" ht="14.4" customHeight="1" x14ac:dyDescent="0.3">
      <c r="B44" s="90"/>
      <c r="C44" s="94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0"/>
      <c r="V44" s="90"/>
      <c r="W44" s="90"/>
      <c r="X44" s="90"/>
      <c r="Y44" s="90"/>
    </row>
    <row r="45" spans="2:25" ht="14.4" customHeight="1" x14ac:dyDescent="0.3">
      <c r="B45" s="90"/>
      <c r="C45" s="94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0"/>
      <c r="V45" s="90"/>
      <c r="W45" s="90"/>
      <c r="X45" s="90"/>
      <c r="Y45" s="90"/>
    </row>
    <row r="46" spans="2:25" ht="14.4" customHeight="1" x14ac:dyDescent="0.3">
      <c r="B46" s="90"/>
      <c r="C46" s="94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0"/>
      <c r="V46" s="90"/>
      <c r="W46" s="90"/>
      <c r="X46" s="90"/>
      <c r="Y46" s="90"/>
    </row>
    <row r="47" spans="2:25" ht="14.4" customHeight="1" x14ac:dyDescent="0.3">
      <c r="B47" s="90"/>
      <c r="C47" s="94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0"/>
      <c r="V47" s="90"/>
      <c r="W47" s="90"/>
      <c r="X47" s="90"/>
      <c r="Y47" s="90"/>
    </row>
    <row r="48" spans="2:25" ht="14.4" customHeight="1" x14ac:dyDescent="0.3">
      <c r="B48" s="90"/>
      <c r="C48" s="94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0"/>
      <c r="V48" s="90"/>
      <c r="W48" s="90"/>
      <c r="X48" s="90"/>
      <c r="Y48" s="90"/>
    </row>
    <row r="49" spans="2:25" ht="14.4" customHeight="1" x14ac:dyDescent="0.3">
      <c r="B49" s="90"/>
      <c r="C49" s="94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0"/>
      <c r="V49" s="90"/>
      <c r="W49" s="90"/>
      <c r="X49" s="90"/>
      <c r="Y49" s="90"/>
    </row>
    <row r="50" spans="2:25" ht="14.4" customHeight="1" x14ac:dyDescent="0.3">
      <c r="B50" s="90"/>
      <c r="C50" s="94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0"/>
      <c r="V50" s="90"/>
      <c r="W50" s="90"/>
      <c r="X50" s="90"/>
      <c r="Y50" s="90"/>
    </row>
    <row r="51" spans="2:25" ht="14.4" customHeight="1" x14ac:dyDescent="0.3">
      <c r="B51" s="90"/>
      <c r="C51" s="94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0"/>
      <c r="V51" s="90"/>
      <c r="W51" s="90"/>
      <c r="X51" s="90"/>
      <c r="Y51" s="90"/>
    </row>
    <row r="52" spans="2:25" ht="14.4" customHeight="1" x14ac:dyDescent="0.3">
      <c r="B52" s="90"/>
      <c r="C52" s="94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0"/>
      <c r="V52" s="90"/>
      <c r="W52" s="90"/>
      <c r="X52" s="90"/>
      <c r="Y52" s="90"/>
    </row>
    <row r="53" spans="2:25" ht="14.4" customHeight="1" x14ac:dyDescent="0.3">
      <c r="B53" s="90"/>
      <c r="C53" s="94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0"/>
      <c r="V53" s="90"/>
      <c r="W53" s="90"/>
      <c r="X53" s="90"/>
      <c r="Y53" s="90"/>
    </row>
    <row r="54" spans="2:25" ht="14.4" customHeight="1" x14ac:dyDescent="0.3">
      <c r="B54" s="90"/>
      <c r="C54" s="94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0"/>
      <c r="V54" s="90"/>
      <c r="W54" s="90"/>
      <c r="X54" s="90"/>
      <c r="Y54" s="90"/>
    </row>
    <row r="55" spans="2:25" ht="14.4" customHeight="1" x14ac:dyDescent="0.3">
      <c r="B55" s="90"/>
      <c r="C55" s="95" t="s">
        <v>215</v>
      </c>
      <c r="D55"/>
      <c r="E55"/>
      <c r="F55"/>
      <c r="G55"/>
      <c r="H55"/>
      <c r="I55"/>
      <c r="J55"/>
      <c r="K55"/>
      <c r="L55"/>
      <c r="M55"/>
      <c r="N55" s="91"/>
      <c r="O55" s="91"/>
      <c r="P55" s="91"/>
      <c r="Q55" s="91"/>
      <c r="R55" s="91"/>
      <c r="S55" s="91"/>
      <c r="T55" s="91"/>
      <c r="U55" s="90"/>
      <c r="V55" s="90"/>
      <c r="W55" s="90"/>
      <c r="X55" s="90"/>
      <c r="Y55" s="90"/>
    </row>
    <row r="56" spans="2:25" ht="14.4" customHeight="1" x14ac:dyDescent="0.3">
      <c r="B56" s="90"/>
      <c r="C56" s="96"/>
      <c r="D56"/>
      <c r="E56"/>
      <c r="F56"/>
      <c r="G56"/>
      <c r="H56"/>
      <c r="I56"/>
      <c r="J56"/>
      <c r="K56"/>
      <c r="L56"/>
      <c r="M56"/>
      <c r="N56" s="91"/>
      <c r="O56" s="91"/>
      <c r="P56" s="91"/>
      <c r="Q56" s="91"/>
      <c r="R56" s="91"/>
      <c r="S56" s="91"/>
      <c r="T56" s="91"/>
      <c r="U56" s="90"/>
      <c r="V56" s="90"/>
      <c r="W56" s="90"/>
      <c r="X56" s="90"/>
      <c r="Y56" s="90"/>
    </row>
    <row r="57" spans="2:25" ht="39.9" customHeight="1" x14ac:dyDescent="0.3">
      <c r="B57" s="90"/>
      <c r="C57" s="419">
        <f>SUM(COUNT!D11:D29)</f>
        <v>45</v>
      </c>
      <c r="D57" s="419"/>
      <c r="E57" s="419"/>
      <c r="F57"/>
      <c r="G57"/>
      <c r="H57"/>
      <c r="I57"/>
      <c r="J57"/>
      <c r="K57"/>
      <c r="L57"/>
      <c r="M57"/>
      <c r="N57" s="91"/>
      <c r="O57" s="91"/>
      <c r="P57" s="91"/>
      <c r="Q57" s="91"/>
      <c r="R57" s="91"/>
      <c r="S57" s="91"/>
      <c r="T57" s="91"/>
      <c r="U57" s="90"/>
      <c r="V57" s="90"/>
      <c r="W57" s="90"/>
      <c r="X57" s="90"/>
      <c r="Y57" s="90"/>
    </row>
    <row r="58" spans="2:25" ht="14.4" customHeight="1" x14ac:dyDescent="0.3">
      <c r="B58" s="90"/>
      <c r="C58"/>
      <c r="D58"/>
      <c r="E58"/>
      <c r="F58"/>
      <c r="G58"/>
      <c r="H58"/>
      <c r="I58"/>
      <c r="J58"/>
      <c r="K58"/>
      <c r="L58"/>
      <c r="M58"/>
      <c r="N58" s="91"/>
      <c r="O58" s="91"/>
      <c r="P58" s="91"/>
      <c r="Q58" s="91"/>
      <c r="R58" s="91"/>
      <c r="S58" s="91"/>
      <c r="T58" s="91"/>
      <c r="U58" s="90"/>
      <c r="V58" s="90"/>
      <c r="W58" s="90"/>
      <c r="X58" s="90"/>
      <c r="Y58" s="90"/>
    </row>
    <row r="59" spans="2:25" ht="14.4" customHeight="1" x14ac:dyDescent="0.3">
      <c r="B59" s="90"/>
      <c r="C59" s="95" t="s">
        <v>133</v>
      </c>
      <c r="D59" s="95" t="s">
        <v>216</v>
      </c>
      <c r="E59" s="95" t="s">
        <v>217</v>
      </c>
      <c r="F59"/>
      <c r="G59" s="95" t="s">
        <v>130</v>
      </c>
      <c r="H59" s="95" t="s">
        <v>216</v>
      </c>
      <c r="I59" s="95" t="s">
        <v>217</v>
      </c>
      <c r="J59"/>
      <c r="K59" s="95" t="s">
        <v>142</v>
      </c>
      <c r="L59" s="95" t="s">
        <v>216</v>
      </c>
      <c r="M59" s="95" t="s">
        <v>217</v>
      </c>
      <c r="N59" s="91"/>
      <c r="O59" s="95" t="s">
        <v>132</v>
      </c>
      <c r="P59" s="95" t="s">
        <v>216</v>
      </c>
      <c r="Q59" s="95" t="s">
        <v>217</v>
      </c>
      <c r="R59" s="91"/>
      <c r="S59" s="91"/>
      <c r="T59" s="91"/>
      <c r="U59" s="90"/>
      <c r="V59" s="90"/>
      <c r="W59" s="90"/>
      <c r="X59" s="90"/>
      <c r="Y59" s="90"/>
    </row>
    <row r="60" spans="2:25" ht="14.4" customHeight="1" x14ac:dyDescent="0.3">
      <c r="B60" s="90"/>
      <c r="C60" s="97" t="str" cm="1">
        <f t="array" ref="C60:C62">_xlfn._xlws.FILTER(INPUT!C11:C13,TRUE)</f>
        <v>High</v>
      </c>
      <c r="D60" s="99">
        <f>COUNTIF('MEA LOG'!$O$15:$O$99,COVER!C60)</f>
        <v>11</v>
      </c>
      <c r="E60" s="100">
        <f>D60/SUM($D$60:$D$62)</f>
        <v>0.24444444444444444</v>
      </c>
      <c r="F60"/>
      <c r="G60" s="97" t="str" cm="1">
        <f t="array" ref="G60:G62">_xlfn._xlws.FILTER(INPUT!F11:F13,TRUE)</f>
        <v>High</v>
      </c>
      <c r="H60" s="99">
        <f>COUNTIF('MEA LOG'!$P$15:$P$99,COVER!C60)</f>
        <v>5</v>
      </c>
      <c r="I60" s="100">
        <f>H60/SUM($H$60:$H$62)</f>
        <v>0.1111111111111111</v>
      </c>
      <c r="J60"/>
      <c r="K60" s="97" t="str" cm="1">
        <f t="array" ref="K60:K64">_xlfn._xlws.FILTER(INPUT!$C$20:$C$24,TRUE)</f>
        <v>Hopper</v>
      </c>
      <c r="L60" s="99">
        <f>COUNTIF('MEA LOG'!$Q$15:$Q$99,K60)</f>
        <v>17</v>
      </c>
      <c r="M60" s="100">
        <f>L60/SUM($L$60:$L$64)</f>
        <v>0.45945945945945948</v>
      </c>
      <c r="N60" s="91"/>
      <c r="O60" s="97" cm="1">
        <f t="array" ref="O60:O65">_xlfn._xlws.FILTER(INPUT!L11:L16,TRUE)</f>
        <v>2026</v>
      </c>
      <c r="P60" s="99">
        <f>COUNTIF('MEA LOG'!$T$15:$T$99,"&lt;&gt;")</f>
        <v>36</v>
      </c>
      <c r="Q60" s="100">
        <f t="shared" ref="Q60:Q65" si="0">P60/SUM($P$60:$P$65)</f>
        <v>0.8</v>
      </c>
      <c r="R60" s="91"/>
      <c r="S60" s="91"/>
      <c r="T60" s="91"/>
      <c r="U60" s="90"/>
      <c r="V60" s="90"/>
      <c r="W60" s="90"/>
      <c r="X60" s="90"/>
      <c r="Y60" s="90"/>
    </row>
    <row r="61" spans="2:25" ht="14.4" customHeight="1" x14ac:dyDescent="0.3">
      <c r="B61" s="90"/>
      <c r="C61" s="98" t="str">
        <v>Med</v>
      </c>
      <c r="D61" s="99">
        <f>COUNTIF('MEA LOG'!$O$15:$O$99,COVER!C61)</f>
        <v>15</v>
      </c>
      <c r="E61" s="100">
        <f>D61/SUM($D$60:$D$62)</f>
        <v>0.33333333333333331</v>
      </c>
      <c r="F61"/>
      <c r="G61" s="98" t="str">
        <v>Med</v>
      </c>
      <c r="H61" s="99">
        <f>COUNTIF('MEA LOG'!$P$15:$P$99,COVER!C61)</f>
        <v>26</v>
      </c>
      <c r="I61" s="100">
        <f>H61/SUM($H$60:$H$62)</f>
        <v>0.57777777777777772</v>
      </c>
      <c r="J61"/>
      <c r="K61" s="98" t="str">
        <v>ICT</v>
      </c>
      <c r="L61" s="99">
        <f>COUNTIF('MEA LOG'!$Q$15:$Q$99,K61)</f>
        <v>5</v>
      </c>
      <c r="M61" s="100">
        <f>L61/SUM($L$60:$L$64)</f>
        <v>0.13513513513513514</v>
      </c>
      <c r="N61" s="91"/>
      <c r="O61" s="98">
        <v>2027</v>
      </c>
      <c r="P61" s="99">
        <f>COUNTIF('MEA LOG'!$U$15:$U$99,"&lt;&gt;")</f>
        <v>35</v>
      </c>
      <c r="Q61" s="100">
        <f t="shared" si="0"/>
        <v>0.77777777777777779</v>
      </c>
      <c r="R61" s="91"/>
      <c r="S61" s="91"/>
      <c r="T61" s="91"/>
      <c r="U61" s="90"/>
      <c r="V61" s="90"/>
      <c r="W61" s="90"/>
      <c r="X61" s="90"/>
      <c r="Y61" s="90"/>
    </row>
    <row r="62" spans="2:25" ht="14.4" customHeight="1" x14ac:dyDescent="0.3">
      <c r="B62" s="90"/>
      <c r="C62" s="97" t="str">
        <v>Low</v>
      </c>
      <c r="D62" s="99">
        <f>COUNTIF('MEA LOG'!$O$15:$O$99,COVER!C62)</f>
        <v>19</v>
      </c>
      <c r="E62" s="100">
        <f>D62/SUM($D$60:$D$62)</f>
        <v>0.42222222222222222</v>
      </c>
      <c r="F62"/>
      <c r="G62" s="97" t="str">
        <v>Low</v>
      </c>
      <c r="H62" s="99">
        <f>COUNTIF('MEA LOG'!$P$15:$P$99,COVER!C62)</f>
        <v>14</v>
      </c>
      <c r="I62" s="100">
        <f>H62/SUM($H$60:$H$62)</f>
        <v>0.31111111111111112</v>
      </c>
      <c r="J62"/>
      <c r="K62" s="97" t="str">
        <v>Negotiations</v>
      </c>
      <c r="L62" s="99">
        <f>COUNTIF('MEA LOG'!$Q$15:$Q$99,K62)</f>
        <v>3</v>
      </c>
      <c r="M62" s="100">
        <f>L62/SUM($L$60:$L$64)</f>
        <v>8.1081081081081086E-2</v>
      </c>
      <c r="N62" s="91"/>
      <c r="O62" s="97">
        <v>2028</v>
      </c>
      <c r="P62" s="101">
        <f>($C$57-SUM($P$60:$P$61))/4</f>
        <v>-6.5</v>
      </c>
      <c r="Q62" s="102">
        <f t="shared" si="0"/>
        <v>-0.14444444444444443</v>
      </c>
      <c r="R62" s="91"/>
      <c r="S62" s="91"/>
      <c r="T62" s="91"/>
      <c r="U62" s="90"/>
      <c r="V62" s="90"/>
      <c r="W62" s="90"/>
      <c r="X62" s="90"/>
      <c r="Y62" s="90"/>
    </row>
    <row r="63" spans="2:25" ht="14.4" customHeight="1" x14ac:dyDescent="0.3">
      <c r="B63" s="90"/>
      <c r="C63" s="87"/>
      <c r="D63"/>
      <c r="E63"/>
      <c r="F63"/>
      <c r="G63"/>
      <c r="H63"/>
      <c r="I63"/>
      <c r="J63"/>
      <c r="K63" s="98" t="str">
        <v>Contracting</v>
      </c>
      <c r="L63" s="99">
        <f>COUNTIF('MEA LOG'!$Q$15:$Q$99,K63)</f>
        <v>3</v>
      </c>
      <c r="M63" s="100">
        <f>L63/SUM($L$60:$L$64)</f>
        <v>8.1081081081081086E-2</v>
      </c>
      <c r="N63" s="91"/>
      <c r="O63" s="97">
        <v>2029</v>
      </c>
      <c r="P63" s="101">
        <f>($C$57-SUM($P$60:$P$61))/4</f>
        <v>-6.5</v>
      </c>
      <c r="Q63" s="102">
        <f t="shared" si="0"/>
        <v>-0.14444444444444443</v>
      </c>
      <c r="R63" s="91"/>
      <c r="S63" s="91"/>
      <c r="T63" s="91"/>
      <c r="U63" s="90"/>
      <c r="V63" s="90"/>
      <c r="W63" s="90"/>
      <c r="X63" s="90"/>
      <c r="Y63" s="90"/>
    </row>
    <row r="64" spans="2:25" ht="14.4" customHeight="1" x14ac:dyDescent="0.3">
      <c r="B64" s="90"/>
      <c r="C64" s="87"/>
      <c r="D64"/>
      <c r="E64"/>
      <c r="F64"/>
      <c r="G64"/>
      <c r="H64"/>
      <c r="I64"/>
      <c r="J64"/>
      <c r="K64" s="97" t="str">
        <v>Completed</v>
      </c>
      <c r="L64" s="99">
        <f>COUNTIF('MEA LOG'!$Q$15:$Q$99,K64)</f>
        <v>9</v>
      </c>
      <c r="M64" s="100">
        <f>L64/SUM($L$60:$L$64)</f>
        <v>0.24324324324324326</v>
      </c>
      <c r="N64" s="91"/>
      <c r="O64" s="98">
        <v>2030</v>
      </c>
      <c r="P64" s="101">
        <f>($C$57-SUM($P$60:$P$61))/4</f>
        <v>-6.5</v>
      </c>
      <c r="Q64" s="102">
        <f t="shared" si="0"/>
        <v>-0.14444444444444443</v>
      </c>
      <c r="R64" s="91"/>
      <c r="S64" s="91"/>
      <c r="T64" s="91"/>
      <c r="U64" s="90"/>
      <c r="V64" s="90"/>
      <c r="W64" s="90"/>
      <c r="X64" s="90"/>
      <c r="Y64" s="90"/>
    </row>
    <row r="65" spans="2:25" ht="14.4" customHeight="1" x14ac:dyDescent="0.3">
      <c r="B65" s="90"/>
      <c r="C65" s="87"/>
      <c r="D65"/>
      <c r="E65"/>
      <c r="F65"/>
      <c r="G65"/>
      <c r="H65"/>
      <c r="I65"/>
      <c r="J65"/>
      <c r="K65" s="94"/>
      <c r="L65" s="91"/>
      <c r="M65" s="103"/>
      <c r="N65" s="91"/>
      <c r="O65" s="97">
        <v>2031</v>
      </c>
      <c r="P65" s="101">
        <f>($C$57-SUM($P$60:$P$61))/4</f>
        <v>-6.5</v>
      </c>
      <c r="Q65" s="102">
        <f t="shared" si="0"/>
        <v>-0.14444444444444443</v>
      </c>
      <c r="R65" s="91"/>
      <c r="S65" s="91"/>
      <c r="T65" s="91"/>
      <c r="U65" s="90"/>
      <c r="V65" s="90"/>
      <c r="W65" s="90"/>
      <c r="X65" s="90"/>
      <c r="Y65" s="90"/>
    </row>
    <row r="66" spans="2:25" ht="14.4" customHeight="1" x14ac:dyDescent="0.3">
      <c r="B66" s="90"/>
      <c r="C66" s="87"/>
      <c r="D66"/>
      <c r="E66"/>
      <c r="F66"/>
      <c r="G66"/>
      <c r="H66"/>
      <c r="I66"/>
      <c r="J66"/>
      <c r="K66" s="94"/>
      <c r="L66" s="91"/>
      <c r="M66" s="103"/>
      <c r="N66" s="91"/>
      <c r="O66" s="91"/>
      <c r="P66" s="91"/>
      <c r="Q66" s="91"/>
      <c r="R66" s="91"/>
      <c r="S66" s="91"/>
      <c r="T66" s="91"/>
      <c r="U66" s="90"/>
      <c r="V66" s="90"/>
      <c r="W66" s="90"/>
      <c r="X66" s="90"/>
      <c r="Y66" s="90"/>
    </row>
    <row r="67" spans="2:25" ht="14.4" customHeight="1" x14ac:dyDescent="0.3">
      <c r="B67" s="90"/>
      <c r="C67" s="87"/>
      <c r="D67"/>
      <c r="E67"/>
      <c r="F67"/>
      <c r="G67"/>
      <c r="H67"/>
      <c r="I67"/>
      <c r="J67"/>
      <c r="K67" s="94"/>
      <c r="L67" s="91"/>
      <c r="M67" s="103"/>
      <c r="N67" s="91"/>
      <c r="O67" s="91"/>
      <c r="P67" s="91"/>
      <c r="Q67" s="91"/>
      <c r="R67" s="91"/>
      <c r="S67" s="91"/>
      <c r="T67" s="91"/>
      <c r="U67" s="90"/>
      <c r="V67" s="90"/>
      <c r="W67" s="90"/>
      <c r="X67" s="90"/>
      <c r="Y67" s="90"/>
    </row>
    <row r="68" spans="2:25" ht="14.4" customHeight="1" x14ac:dyDescent="0.3">
      <c r="B68" s="90"/>
      <c r="C68" s="87"/>
      <c r="D68"/>
      <c r="E68"/>
      <c r="F68"/>
      <c r="G68"/>
      <c r="H68"/>
      <c r="I68"/>
      <c r="J68"/>
      <c r="K68" s="94"/>
      <c r="L68" s="91"/>
      <c r="M68" s="103"/>
      <c r="N68" s="91"/>
      <c r="O68" s="91"/>
      <c r="P68" s="91"/>
      <c r="Q68" s="91"/>
      <c r="R68" s="91"/>
      <c r="S68" s="91"/>
      <c r="T68" s="91"/>
      <c r="U68" s="90"/>
      <c r="V68" s="90"/>
      <c r="W68" s="90"/>
      <c r="X68" s="90"/>
      <c r="Y68" s="90"/>
    </row>
    <row r="69" spans="2:25" ht="14.4" customHeight="1" x14ac:dyDescent="0.3">
      <c r="B69" s="90"/>
      <c r="C69" s="87"/>
      <c r="D69"/>
      <c r="E69"/>
      <c r="F69"/>
      <c r="G69"/>
      <c r="H69"/>
      <c r="I69"/>
      <c r="J69"/>
      <c r="K69" s="94"/>
      <c r="L69" s="91"/>
      <c r="M69" s="103"/>
      <c r="N69" s="91"/>
      <c r="O69" s="91"/>
      <c r="P69" s="91"/>
      <c r="Q69" s="91"/>
      <c r="R69" s="91"/>
      <c r="S69" s="91"/>
      <c r="T69" s="91"/>
      <c r="U69" s="90"/>
      <c r="V69" s="90"/>
      <c r="W69" s="90"/>
      <c r="X69" s="90"/>
      <c r="Y69" s="90"/>
    </row>
    <row r="70" spans="2:25" ht="14.4" customHeight="1" x14ac:dyDescent="0.3">
      <c r="B70" s="90"/>
      <c r="C70" s="87"/>
      <c r="D70"/>
      <c r="E70"/>
      <c r="F70"/>
      <c r="G70"/>
      <c r="H70"/>
      <c r="I70"/>
      <c r="J70"/>
      <c r="K70" s="94"/>
      <c r="L70" s="91"/>
      <c r="M70" s="103"/>
      <c r="N70" s="91"/>
      <c r="O70" s="91"/>
      <c r="P70" s="91"/>
      <c r="Q70" s="91"/>
      <c r="R70" s="91"/>
      <c r="S70" s="91"/>
      <c r="T70" s="91"/>
      <c r="U70" s="90"/>
      <c r="V70" s="90"/>
      <c r="W70" s="90"/>
      <c r="X70" s="90"/>
      <c r="Y70" s="90"/>
    </row>
    <row r="71" spans="2:25" ht="14.4" customHeight="1" x14ac:dyDescent="0.3">
      <c r="B71" s="90"/>
      <c r="C71" s="87"/>
      <c r="D71"/>
      <c r="E71"/>
      <c r="F71"/>
      <c r="G71"/>
      <c r="H71"/>
      <c r="I71"/>
      <c r="J71"/>
      <c r="K71" s="94"/>
      <c r="L71" s="91"/>
      <c r="M71" s="103"/>
      <c r="N71" s="91"/>
      <c r="O71" s="91"/>
      <c r="P71" s="91"/>
      <c r="Q71" s="91"/>
      <c r="R71" s="91"/>
      <c r="S71" s="91"/>
      <c r="T71" s="91"/>
      <c r="U71" s="90"/>
      <c r="V71" s="90"/>
      <c r="W71" s="90"/>
      <c r="X71" s="90"/>
      <c r="Y71" s="90"/>
    </row>
    <row r="72" spans="2:25" ht="14.4" customHeight="1" x14ac:dyDescent="0.3">
      <c r="B72" s="90"/>
      <c r="C72" s="87"/>
      <c r="D72"/>
      <c r="E72"/>
      <c r="F72"/>
      <c r="G72"/>
      <c r="H72"/>
      <c r="I72"/>
      <c r="J72"/>
      <c r="K72" s="94"/>
      <c r="L72" s="91"/>
      <c r="M72" s="103"/>
      <c r="N72" s="91"/>
      <c r="O72" s="91"/>
      <c r="P72" s="91"/>
      <c r="Q72" s="91"/>
      <c r="R72" s="91"/>
      <c r="S72" s="91"/>
      <c r="T72" s="91"/>
      <c r="U72" s="90"/>
      <c r="V72" s="90"/>
      <c r="W72" s="90"/>
      <c r="X72" s="90"/>
      <c r="Y72" s="90"/>
    </row>
    <row r="73" spans="2:25" ht="14.4" customHeight="1" x14ac:dyDescent="0.3">
      <c r="B73" s="90"/>
      <c r="C73" s="87"/>
      <c r="D73"/>
      <c r="E73"/>
      <c r="F73"/>
      <c r="G73"/>
      <c r="H73"/>
      <c r="I73"/>
      <c r="J73"/>
      <c r="K73" s="94"/>
      <c r="L73" s="91"/>
      <c r="M73" s="103"/>
      <c r="N73" s="91"/>
      <c r="O73" s="91"/>
      <c r="P73" s="91"/>
      <c r="Q73" s="91"/>
      <c r="R73" s="91"/>
      <c r="S73" s="91"/>
      <c r="T73" s="91"/>
      <c r="U73" s="90"/>
      <c r="V73" s="90"/>
      <c r="W73" s="90"/>
      <c r="X73" s="90"/>
      <c r="Y73" s="90"/>
    </row>
    <row r="74" spans="2:25" ht="14.4" customHeight="1" x14ac:dyDescent="0.3">
      <c r="B74" s="90"/>
      <c r="C74" s="87"/>
      <c r="D74"/>
      <c r="E74"/>
      <c r="F74"/>
      <c r="G74"/>
      <c r="H74"/>
      <c r="I74"/>
      <c r="J74"/>
      <c r="K74" s="94"/>
      <c r="L74" s="91"/>
      <c r="M74" s="103"/>
      <c r="N74" s="91"/>
      <c r="O74" s="91"/>
      <c r="P74" s="91"/>
      <c r="Q74" s="91"/>
      <c r="R74" s="91"/>
      <c r="S74" s="91"/>
      <c r="T74" s="91"/>
      <c r="U74" s="90"/>
      <c r="V74" s="90"/>
      <c r="W74" s="90"/>
      <c r="X74" s="90"/>
      <c r="Y74" s="90"/>
    </row>
    <row r="75" spans="2:25" ht="14.4" customHeight="1" x14ac:dyDescent="0.3">
      <c r="B75" s="90"/>
      <c r="C75" s="94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0"/>
      <c r="V75" s="90"/>
      <c r="W75" s="90"/>
      <c r="X75" s="90"/>
      <c r="Y75" s="90"/>
    </row>
    <row r="76" spans="2:25" ht="14.4" customHeight="1" x14ac:dyDescent="0.3">
      <c r="B76" s="90"/>
      <c r="C76" s="94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0"/>
      <c r="V76" s="90"/>
      <c r="W76" s="90"/>
      <c r="X76" s="90"/>
      <c r="Y76" s="90"/>
    </row>
    <row r="77" spans="2:25" ht="14.4" customHeight="1" x14ac:dyDescent="0.3">
      <c r="B77" s="90"/>
      <c r="C77" s="94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0"/>
      <c r="V77" s="90"/>
      <c r="W77" s="90"/>
      <c r="X77" s="90"/>
      <c r="Y77" s="90"/>
    </row>
    <row r="78" spans="2:25" ht="14.4" customHeight="1" x14ac:dyDescent="0.3">
      <c r="B78" s="90"/>
      <c r="C78" s="94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0"/>
      <c r="V78" s="90"/>
      <c r="W78" s="90"/>
      <c r="X78" s="90"/>
      <c r="Y78" s="90"/>
    </row>
    <row r="79" spans="2:25" ht="14.4" customHeight="1" x14ac:dyDescent="0.3">
      <c r="B79" s="90"/>
      <c r="C79"/>
      <c r="D79"/>
      <c r="E79"/>
      <c r="F79"/>
      <c r="G79"/>
      <c r="H79"/>
      <c r="I79"/>
      <c r="J79" s="90"/>
      <c r="K79"/>
      <c r="L79"/>
      <c r="M79"/>
      <c r="N79"/>
      <c r="O79"/>
      <c r="P79"/>
      <c r="Q79"/>
      <c r="R79"/>
      <c r="S79"/>
      <c r="T79"/>
      <c r="U79" s="90"/>
      <c r="V79" s="90"/>
      <c r="W79" s="90"/>
      <c r="X79" s="90"/>
      <c r="Y79" s="90"/>
    </row>
    <row r="80" spans="2:25" ht="14.4" customHeight="1" x14ac:dyDescent="0.3">
      <c r="B80" s="90"/>
      <c r="C80" s="95" t="s">
        <v>218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 s="90"/>
      <c r="V80" s="90"/>
      <c r="W80" s="90"/>
      <c r="X80" s="90"/>
      <c r="Y80" s="90"/>
    </row>
    <row r="81" spans="2:25" ht="14.4" customHeight="1" x14ac:dyDescent="0.3">
      <c r="B81" s="90"/>
      <c r="C81" s="96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 s="90"/>
      <c r="V81" s="90"/>
      <c r="W81" s="90"/>
      <c r="X81" s="90"/>
      <c r="Y81" s="90"/>
    </row>
    <row r="82" spans="2:25" ht="39.9" customHeight="1" x14ac:dyDescent="0.3">
      <c r="B82" s="90"/>
      <c r="C82" s="417">
        <f>'MEA LOG'!S12</f>
        <v>1531.4320000000002</v>
      </c>
      <c r="D82" s="417"/>
      <c r="E82" s="417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 s="90"/>
      <c r="V82" s="90"/>
      <c r="W82" s="90"/>
      <c r="X82" s="90"/>
      <c r="Y82" s="90"/>
    </row>
    <row r="83" spans="2:25" ht="14.4" customHeight="1" x14ac:dyDescent="0.3">
      <c r="B83" s="90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 s="90"/>
      <c r="V83" s="90"/>
      <c r="W83" s="90"/>
      <c r="X83" s="90"/>
      <c r="Y83" s="90"/>
    </row>
    <row r="84" spans="2:25" ht="14.4" customHeight="1" x14ac:dyDescent="0.3">
      <c r="B84" s="90"/>
      <c r="C84" s="95" t="s">
        <v>133</v>
      </c>
      <c r="D84" s="95" t="s">
        <v>219</v>
      </c>
      <c r="E84" s="95" t="s">
        <v>220</v>
      </c>
      <c r="F84"/>
      <c r="G84" s="95" t="s">
        <v>130</v>
      </c>
      <c r="H84" s="95" t="s">
        <v>219</v>
      </c>
      <c r="I84" s="95" t="s">
        <v>220</v>
      </c>
      <c r="J84"/>
      <c r="K84" s="95" t="s">
        <v>142</v>
      </c>
      <c r="L84" s="95" t="s">
        <v>219</v>
      </c>
      <c r="M84" s="95" t="s">
        <v>220</v>
      </c>
      <c r="N84"/>
      <c r="O84" s="95" t="s">
        <v>132</v>
      </c>
      <c r="P84" s="95" t="s">
        <v>219</v>
      </c>
      <c r="Q84" s="95" t="s">
        <v>220</v>
      </c>
      <c r="R84"/>
      <c r="S84"/>
      <c r="T84"/>
      <c r="U84" s="90"/>
      <c r="V84" s="90"/>
      <c r="W84" s="90"/>
      <c r="X84" s="90"/>
      <c r="Y84" s="90"/>
    </row>
    <row r="85" spans="2:25" ht="14.4" customHeight="1" x14ac:dyDescent="0.3">
      <c r="B85" s="90"/>
      <c r="C85" s="97" t="str" cm="1">
        <f t="array" ref="C85:C87">_xlfn._xlws.FILTER(INPUT!C11:C13,TRUE)</f>
        <v>High</v>
      </c>
      <c r="D85" s="99">
        <f>SUMIF('MEA LOG'!$O$15:$O$99,COVER!C85,'MEA LOG'!$S$15:$S$99)</f>
        <v>782.36</v>
      </c>
      <c r="E85" s="100">
        <f>D85/'MEA LOG'!$S$12</f>
        <v>0.51086825925016577</v>
      </c>
      <c r="F85"/>
      <c r="G85" s="97" t="str" cm="1">
        <f t="array" ref="G85:G87">_xlfn._xlws.FILTER(INPUT!F11:F13,TRUE)</f>
        <v>High</v>
      </c>
      <c r="H85" s="99">
        <f>SUMIF('MEA LOG'!$P$15:$P$99,COVER!G85,'MEA LOG'!$S$15:$S$99)</f>
        <v>156.91999999999999</v>
      </c>
      <c r="I85" s="100">
        <f>H85/'MEA LOG'!$S$12</f>
        <v>0.10246618850853316</v>
      </c>
      <c r="J85"/>
      <c r="K85" s="97" t="str" cm="1">
        <f t="array" ref="K85:K89">_xlfn._xlws.FILTER(INPUT!$C$20:$C$24,TRUE)</f>
        <v>Hopper</v>
      </c>
      <c r="L85" s="99">
        <f>SUMIF('MEA LOG'!$Q$15:$Q$99,COVER!K85,'MEA LOG'!$S$15:$S$99)</f>
        <v>413.71999999999997</v>
      </c>
      <c r="M85" s="100">
        <f>L85/'MEA LOG'!$S$12</f>
        <v>0.27015238025586502</v>
      </c>
      <c r="N85"/>
      <c r="O85" s="97" cm="1">
        <f t="array" ref="O85:O90">_xlfn._xlws.FILTER(INPUT!L11:L16,TRUE)</f>
        <v>2026</v>
      </c>
      <c r="P85" s="104">
        <f>SUM('MEA LOG'!T$15:T$99)</f>
        <v>156.74606633333329</v>
      </c>
      <c r="Q85" s="100">
        <f t="shared" ref="Q85:Q90" si="1">P85/$C$82</f>
        <v>0.10235261267449894</v>
      </c>
      <c r="R85"/>
      <c r="S85"/>
      <c r="T85"/>
      <c r="U85" s="90"/>
      <c r="V85" s="90"/>
      <c r="W85" s="90"/>
      <c r="X85" s="90"/>
      <c r="Y85" s="90"/>
    </row>
    <row r="86" spans="2:25" ht="14.4" customHeight="1" x14ac:dyDescent="0.3">
      <c r="B86" s="90"/>
      <c r="C86" s="98" t="str">
        <v>Med</v>
      </c>
      <c r="D86" s="99">
        <f>SUMIF('MEA LOG'!$O$15:$O$99,COVER!C86,'MEA LOG'!$S$15:$S$99)</f>
        <v>211.71200000000002</v>
      </c>
      <c r="E86" s="100">
        <f>D86/'MEA LOG'!$S$12</f>
        <v>0.13824446661686576</v>
      </c>
      <c r="F86"/>
      <c r="G86" s="98" t="str">
        <v>Med</v>
      </c>
      <c r="H86" s="99">
        <f>SUMIF('MEA LOG'!$P$15:$P$99,COVER!G86,'MEA LOG'!$S$15:$S$99)</f>
        <v>622.89199999999994</v>
      </c>
      <c r="I86" s="100">
        <f>H86/'MEA LOG'!$S$12</f>
        <v>0.4067382684964137</v>
      </c>
      <c r="J86"/>
      <c r="K86" s="98" t="str">
        <v>ICT</v>
      </c>
      <c r="L86" s="99">
        <f>SUMIF('MEA LOG'!$Q$15:$Q$99,COVER!K86,'MEA LOG'!$S$15:$S$99)</f>
        <v>188.62</v>
      </c>
      <c r="M86" s="100">
        <f>L86/'MEA LOG'!$S$12</f>
        <v>0.12316576903186036</v>
      </c>
      <c r="N86"/>
      <c r="O86" s="98">
        <v>2027</v>
      </c>
      <c r="P86" s="104">
        <f>SUM('MEA LOG'!U$15:U$99)</f>
        <v>183.99272999999994</v>
      </c>
      <c r="Q86" s="100">
        <f t="shared" si="1"/>
        <v>0.12014423755021438</v>
      </c>
      <c r="R86"/>
      <c r="S86"/>
      <c r="T86"/>
      <c r="U86" s="90"/>
      <c r="V86" s="90"/>
      <c r="W86" s="90"/>
      <c r="X86" s="90"/>
      <c r="Y86" s="90"/>
    </row>
    <row r="87" spans="2:25" ht="14.4" customHeight="1" x14ac:dyDescent="0.3">
      <c r="B87" s="90"/>
      <c r="C87" s="97" t="str">
        <v>Low</v>
      </c>
      <c r="D87" s="99">
        <f>SUMIF('MEA LOG'!$O$15:$O$99,COVER!C87,'MEA LOG'!$S$15:$S$99)</f>
        <v>537.3599999999999</v>
      </c>
      <c r="E87" s="100">
        <f>D87/'MEA LOG'!$S$12</f>
        <v>0.35088727413296822</v>
      </c>
      <c r="F87"/>
      <c r="G87" s="97" t="str">
        <v>Low</v>
      </c>
      <c r="H87" s="99">
        <f>SUMIF('MEA LOG'!$P$15:$P$99,COVER!G87,'MEA LOG'!$S$15:$S$99)</f>
        <v>751.62</v>
      </c>
      <c r="I87" s="100">
        <f>H87/'MEA LOG'!$S$12</f>
        <v>0.4907955429950529</v>
      </c>
      <c r="J87"/>
      <c r="K87" s="97" t="str">
        <v>Negotiations</v>
      </c>
      <c r="L87" s="99">
        <f>SUMIF('MEA LOG'!$Q$15:$Q$99,COVER!K87,'MEA LOG'!$S$15:$S$99)</f>
        <v>47.88</v>
      </c>
      <c r="M87" s="100">
        <f>L87/'MEA LOG'!$S$12</f>
        <v>3.1264855377189447E-2</v>
      </c>
      <c r="N87"/>
      <c r="O87" s="97">
        <v>2028</v>
      </c>
      <c r="P87" s="105">
        <f>($C$82-SUM($P$85:$P$86))/4</f>
        <v>297.67330091666679</v>
      </c>
      <c r="Q87" s="102">
        <f t="shared" si="1"/>
        <v>0.1943757874438217</v>
      </c>
      <c r="R87"/>
      <c r="S87"/>
      <c r="T87"/>
      <c r="U87" s="90"/>
      <c r="V87" s="90"/>
      <c r="W87" s="90"/>
      <c r="X87" s="90"/>
      <c r="Y87" s="90"/>
    </row>
    <row r="88" spans="2:25" ht="14.4" customHeight="1" x14ac:dyDescent="0.3">
      <c r="B88" s="90"/>
      <c r="C88" s="87"/>
      <c r="D88"/>
      <c r="E88"/>
      <c r="F88"/>
      <c r="G88"/>
      <c r="H88"/>
      <c r="I88"/>
      <c r="J88"/>
      <c r="K88" s="98" t="str">
        <v>Contracting</v>
      </c>
      <c r="L88" s="99">
        <f>SUMIF('MEA LOG'!$Q$15:$Q$99,COVER!K88,'MEA LOG'!$S$15:$S$99)</f>
        <v>82.18</v>
      </c>
      <c r="M88" s="100">
        <f>L88/'MEA LOG'!$S$12</f>
        <v>5.3662193293597102E-2</v>
      </c>
      <c r="N88"/>
      <c r="O88" s="97">
        <v>2029</v>
      </c>
      <c r="P88" s="105">
        <f>($C$82-SUM($P$85:$P$86))/4</f>
        <v>297.67330091666679</v>
      </c>
      <c r="Q88" s="102">
        <f t="shared" si="1"/>
        <v>0.1943757874438217</v>
      </c>
      <c r="R88"/>
      <c r="S88"/>
      <c r="T88"/>
      <c r="U88" s="90"/>
      <c r="V88" s="90"/>
      <c r="W88" s="90"/>
      <c r="X88" s="90"/>
      <c r="Y88" s="90"/>
    </row>
    <row r="89" spans="2:25" ht="14.4" customHeight="1" x14ac:dyDescent="0.3">
      <c r="B89" s="90"/>
      <c r="C89" s="87"/>
      <c r="D89"/>
      <c r="E89"/>
      <c r="F89"/>
      <c r="G89"/>
      <c r="H89"/>
      <c r="I89"/>
      <c r="J89"/>
      <c r="K89" s="97" t="str">
        <v>Completed</v>
      </c>
      <c r="L89" s="99">
        <f>SUMIF('MEA LOG'!$Q$15:$Q$99,COVER!K89,'MEA LOG'!$S$15:$S$99)</f>
        <v>606.19200000000001</v>
      </c>
      <c r="M89" s="100">
        <f>L89/'MEA LOG'!$S$12</f>
        <v>0.3958334421639354</v>
      </c>
      <c r="N89"/>
      <c r="O89" s="98">
        <v>2030</v>
      </c>
      <c r="P89" s="105">
        <f>($C$82-SUM($P$85:$P$86))/4</f>
        <v>297.67330091666679</v>
      </c>
      <c r="Q89" s="102">
        <f t="shared" si="1"/>
        <v>0.1943757874438217</v>
      </c>
      <c r="R89"/>
      <c r="S89"/>
      <c r="T89"/>
      <c r="U89" s="90"/>
      <c r="V89" s="90"/>
      <c r="W89" s="90"/>
      <c r="X89" s="90"/>
      <c r="Y89" s="90"/>
    </row>
    <row r="90" spans="2:25" ht="14.4" customHeight="1" x14ac:dyDescent="0.3">
      <c r="B90" s="90"/>
      <c r="C90" s="87"/>
      <c r="D90"/>
      <c r="E90"/>
      <c r="F90"/>
      <c r="G90"/>
      <c r="H90"/>
      <c r="I90"/>
      <c r="J90"/>
      <c r="K90"/>
      <c r="L90"/>
      <c r="M90"/>
      <c r="N90"/>
      <c r="O90" s="97">
        <v>2031</v>
      </c>
      <c r="P90" s="105">
        <f>($C$82-SUM($P$85:$P$86))/4</f>
        <v>297.67330091666679</v>
      </c>
      <c r="Q90" s="102">
        <f t="shared" si="1"/>
        <v>0.1943757874438217</v>
      </c>
      <c r="R90"/>
      <c r="S90"/>
      <c r="T90"/>
      <c r="U90" s="90"/>
      <c r="V90" s="90"/>
      <c r="W90" s="90"/>
      <c r="X90" s="90"/>
      <c r="Y90" s="90"/>
    </row>
    <row r="91" spans="2:25" ht="14.4" customHeight="1" x14ac:dyDescent="0.3">
      <c r="B91" s="90"/>
      <c r="C91" s="87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 s="90"/>
      <c r="V91" s="90"/>
      <c r="W91" s="90"/>
      <c r="X91" s="90"/>
      <c r="Y91" s="90"/>
    </row>
    <row r="92" spans="2:25" ht="14.4" customHeight="1" x14ac:dyDescent="0.3">
      <c r="B92" s="90"/>
      <c r="C92" s="87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 s="90"/>
      <c r="V92" s="90"/>
      <c r="W92" s="90"/>
      <c r="X92" s="90"/>
      <c r="Y92" s="90"/>
    </row>
    <row r="93" spans="2:25" ht="14.4" customHeight="1" x14ac:dyDescent="0.3">
      <c r="B93" s="90"/>
      <c r="C93" s="87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 s="90"/>
      <c r="V93" s="90"/>
      <c r="W93" s="90"/>
      <c r="X93" s="90"/>
      <c r="Y93" s="90"/>
    </row>
    <row r="94" spans="2:25" ht="14.4" customHeight="1" x14ac:dyDescent="0.3">
      <c r="B94" s="90"/>
      <c r="C94" s="87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 s="90"/>
      <c r="V94" s="90"/>
      <c r="W94" s="90"/>
      <c r="X94" s="90"/>
      <c r="Y94" s="90"/>
    </row>
    <row r="95" spans="2:25" ht="14.4" customHeight="1" x14ac:dyDescent="0.3">
      <c r="B95" s="90"/>
      <c r="C95" s="87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 s="90"/>
      <c r="V95" s="90"/>
      <c r="W95" s="90"/>
      <c r="X95" s="90"/>
      <c r="Y95" s="90"/>
    </row>
    <row r="96" spans="2:25" ht="14.4" customHeight="1" x14ac:dyDescent="0.3">
      <c r="B96" s="90"/>
      <c r="C96" s="87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 s="90"/>
      <c r="V96" s="90"/>
      <c r="W96" s="90"/>
      <c r="X96" s="90"/>
      <c r="Y96" s="90"/>
    </row>
    <row r="97" spans="2:25" ht="14.4" customHeight="1" x14ac:dyDescent="0.3">
      <c r="B97" s="90"/>
      <c r="C97" s="8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 s="90"/>
      <c r="V97" s="90"/>
      <c r="W97" s="90"/>
      <c r="X97" s="90"/>
      <c r="Y97" s="90"/>
    </row>
    <row r="98" spans="2:25" ht="14.4" customHeight="1" x14ac:dyDescent="0.3">
      <c r="B98" s="90"/>
      <c r="C98" s="87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 s="90"/>
      <c r="V98" s="90"/>
      <c r="W98" s="90"/>
      <c r="X98" s="90"/>
      <c r="Y98" s="90"/>
    </row>
    <row r="99" spans="2:25" ht="14.4" customHeight="1" x14ac:dyDescent="0.3">
      <c r="B99" s="90"/>
      <c r="C99" s="87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 s="90"/>
      <c r="V99" s="90"/>
      <c r="W99" s="90"/>
      <c r="X99" s="90"/>
      <c r="Y99" s="90"/>
    </row>
    <row r="100" spans="2:25" ht="14.4" customHeight="1" x14ac:dyDescent="0.3">
      <c r="B100" s="90"/>
      <c r="C100" s="87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 s="90"/>
      <c r="V100" s="90"/>
      <c r="W100" s="90"/>
      <c r="X100" s="90"/>
      <c r="Y100" s="90"/>
    </row>
    <row r="101" spans="2:25" ht="14.4" customHeight="1" x14ac:dyDescent="0.3">
      <c r="B101" s="90"/>
      <c r="C101" s="87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 s="90"/>
      <c r="V101" s="90"/>
      <c r="W101" s="90"/>
      <c r="X101" s="90"/>
      <c r="Y101" s="90"/>
    </row>
    <row r="102" spans="2:25" ht="14.4" customHeight="1" x14ac:dyDescent="0.3">
      <c r="B102" s="90"/>
      <c r="C102" s="87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 s="90"/>
      <c r="V102" s="90"/>
      <c r="W102" s="90"/>
      <c r="X102" s="90"/>
      <c r="Y102" s="90"/>
    </row>
    <row r="103" spans="2:25" ht="14.4" customHeight="1" x14ac:dyDescent="0.3"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/>
      <c r="O103"/>
      <c r="P103"/>
      <c r="Q103"/>
      <c r="R103"/>
      <c r="S103"/>
      <c r="T103"/>
      <c r="U103" s="90"/>
      <c r="V103" s="90"/>
      <c r="W103" s="90"/>
      <c r="X103" s="90"/>
      <c r="Y103" s="90"/>
    </row>
    <row r="104" spans="2:25" ht="14.4" customHeight="1" x14ac:dyDescent="0.3">
      <c r="B104" s="90"/>
      <c r="C104" s="95">
        <v>2026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 s="90"/>
      <c r="V104" s="90"/>
      <c r="W104" s="90"/>
      <c r="X104" s="90"/>
      <c r="Y104" s="90"/>
    </row>
    <row r="105" spans="2:25" ht="14.4" customHeight="1" x14ac:dyDescent="0.3">
      <c r="B105" s="90"/>
      <c r="C105" s="96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 s="90"/>
      <c r="V105" s="90"/>
      <c r="W105" s="90"/>
      <c r="X105" s="90"/>
      <c r="Y105" s="90"/>
    </row>
    <row r="106" spans="2:25" ht="39.9" customHeight="1" x14ac:dyDescent="0.3">
      <c r="B106" s="90"/>
      <c r="C106" s="417">
        <f>SUM('MEA LOG'!T15:T99)</f>
        <v>156.74606633333329</v>
      </c>
      <c r="D106" s="417"/>
      <c r="E106" s="417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 s="90"/>
      <c r="V106" s="90"/>
      <c r="W106" s="90"/>
      <c r="X106" s="90"/>
      <c r="Y106" s="90"/>
    </row>
    <row r="107" spans="2:25" ht="14.4" customHeight="1" x14ac:dyDescent="0.3">
      <c r="B107" s="90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 s="90"/>
      <c r="V107" s="90"/>
      <c r="W107" s="90"/>
      <c r="X107" s="90"/>
      <c r="Y107" s="90"/>
    </row>
    <row r="108" spans="2:25" ht="14.4" customHeight="1" x14ac:dyDescent="0.3">
      <c r="B108" s="90"/>
      <c r="C108" s="95" t="s">
        <v>133</v>
      </c>
      <c r="D108" s="95" t="s">
        <v>219</v>
      </c>
      <c r="E108" s="95" t="s">
        <v>220</v>
      </c>
      <c r="F108"/>
      <c r="G108" s="95" t="s">
        <v>130</v>
      </c>
      <c r="H108" s="95" t="s">
        <v>219</v>
      </c>
      <c r="I108" s="95" t="s">
        <v>220</v>
      </c>
      <c r="J108"/>
      <c r="K108" s="95" t="s">
        <v>142</v>
      </c>
      <c r="L108" s="95" t="s">
        <v>219</v>
      </c>
      <c r="M108" s="95" t="s">
        <v>220</v>
      </c>
      <c r="N108"/>
      <c r="O108"/>
      <c r="P108"/>
      <c r="Q108"/>
      <c r="R108"/>
      <c r="S108"/>
      <c r="T108"/>
      <c r="U108" s="90"/>
      <c r="V108" s="90"/>
      <c r="W108" s="90"/>
      <c r="X108" s="90"/>
      <c r="Y108" s="90"/>
    </row>
    <row r="109" spans="2:25" ht="14.4" customHeight="1" x14ac:dyDescent="0.3">
      <c r="B109" s="90"/>
      <c r="C109" s="97" t="str" cm="1">
        <f t="array" ref="C109:C111">_xlfn._xlws.FILTER(INPUT!C11:C13,TRUE)</f>
        <v>High</v>
      </c>
      <c r="D109" s="104">
        <f>SUMIF('MEA LOG'!$O$15:$O$99,COVER!C109,'MEA LOG'!$T$15:$T$99)</f>
        <v>75.30166633333333</v>
      </c>
      <c r="E109" s="100">
        <f>D109/$C$106</f>
        <v>0.48040546148825319</v>
      </c>
      <c r="F109"/>
      <c r="G109" s="97" t="str" cm="1">
        <f t="array" ref="G109:G111">_xlfn._xlws.FILTER(INPUT!F11:F13,TRUE)</f>
        <v>High</v>
      </c>
      <c r="H109" s="106">
        <f>SUMIF('MEA LOG'!$P$15:$P$99,G109,'MEA LOG'!$T$15:$T$99)</f>
        <v>82.16</v>
      </c>
      <c r="I109" s="100">
        <f>H109/$C$106</f>
        <v>0.52415988433980898</v>
      </c>
      <c r="J109"/>
      <c r="K109" s="97" t="str" cm="1">
        <f t="array" ref="K109:K113">_xlfn._xlws.FILTER(INPUT!$C$20:$C$24,TRUE)</f>
        <v>Hopper</v>
      </c>
      <c r="L109" s="104">
        <f>SUMIF('MEA LOG'!$Q$15:$Q$99,COVER!K109,'MEA LOG'!$T$15:$T$99)</f>
        <v>29.878</v>
      </c>
      <c r="M109" s="100">
        <f>L109/$C$106</f>
        <v>0.19061403388881223</v>
      </c>
      <c r="N109"/>
      <c r="O109"/>
      <c r="P109"/>
      <c r="Q109"/>
      <c r="R109"/>
      <c r="S109"/>
      <c r="T109"/>
      <c r="U109" s="90"/>
      <c r="V109" s="90"/>
      <c r="W109" s="90"/>
      <c r="X109" s="90"/>
      <c r="Y109" s="90"/>
    </row>
    <row r="110" spans="2:25" ht="14.4" customHeight="1" x14ac:dyDescent="0.3">
      <c r="B110" s="90"/>
      <c r="C110" s="98" t="str">
        <v>Med</v>
      </c>
      <c r="D110" s="104">
        <f>SUMIF('MEA LOG'!$O$15:$O$99,COVER!C110,'MEA LOG'!$T$15:$T$99)</f>
        <v>37.284400000000005</v>
      </c>
      <c r="E110" s="100">
        <f>D110/$C$106</f>
        <v>0.23786498042452744</v>
      </c>
      <c r="F110"/>
      <c r="G110" s="98" t="str">
        <v>Med</v>
      </c>
      <c r="H110" s="106">
        <f>SUMIF('MEA LOG'!$P$15:$P$99,G110,'MEA LOG'!$T$15:$T$99)</f>
        <v>40.264733000000014</v>
      </c>
      <c r="I110" s="100">
        <f>H110/$C$106</f>
        <v>0.25687874625430013</v>
      </c>
      <c r="J110"/>
      <c r="K110" s="98" t="str">
        <v>ICT</v>
      </c>
      <c r="L110" s="104">
        <f>SUMIF('MEA LOG'!$Q$15:$Q$99,COVER!K110,'MEA LOG'!$T$15:$T$99)</f>
        <v>7.5999999999999998E-2</v>
      </c>
      <c r="M110" s="100">
        <f>L110/$C$106</f>
        <v>4.8486065250517868E-4</v>
      </c>
      <c r="N110"/>
      <c r="O110"/>
      <c r="P110"/>
      <c r="Q110"/>
      <c r="R110"/>
      <c r="S110"/>
      <c r="T110"/>
      <c r="U110" s="90"/>
      <c r="V110" s="90"/>
      <c r="W110" s="90"/>
      <c r="X110" s="90"/>
      <c r="Y110" s="90"/>
    </row>
    <row r="111" spans="2:25" ht="14.4" customHeight="1" x14ac:dyDescent="0.3">
      <c r="B111" s="90"/>
      <c r="C111" s="97" t="str">
        <v>Low</v>
      </c>
      <c r="D111" s="104">
        <f>SUMIF('MEA LOG'!$O$15:$O$99,COVER!C111,'MEA LOG'!$T$15:$T$99)</f>
        <v>44.160000000000004</v>
      </c>
      <c r="E111" s="100">
        <f>D111/$C$106</f>
        <v>0.28172955808721967</v>
      </c>
      <c r="F111"/>
      <c r="G111" s="97" t="str">
        <v>Low</v>
      </c>
      <c r="H111" s="106">
        <f>SUMIF('MEA LOG'!$P$15:$P$99,G111,'MEA LOG'!$T$15:$T$99)</f>
        <v>34.321333333333328</v>
      </c>
      <c r="I111" s="100">
        <f>H111/$C$106</f>
        <v>0.21896136940589128</v>
      </c>
      <c r="J111"/>
      <c r="K111" s="97" t="str">
        <v>Negotiations</v>
      </c>
      <c r="L111" s="104">
        <f>SUMIF('MEA LOG'!$Q$15:$Q$99,COVER!K111,'MEA LOG'!$T$15:$T$99)</f>
        <v>2.04</v>
      </c>
      <c r="M111" s="100">
        <f>L111/$C$106</f>
        <v>1.3014680672507429E-2</v>
      </c>
      <c r="N111"/>
      <c r="O111"/>
      <c r="P111"/>
      <c r="Q111"/>
      <c r="R111"/>
      <c r="S111"/>
      <c r="T111"/>
      <c r="U111" s="90"/>
      <c r="V111" s="90"/>
      <c r="W111" s="90"/>
      <c r="X111" s="90"/>
      <c r="Y111" s="90"/>
    </row>
    <row r="112" spans="2:25" ht="14.4" customHeight="1" x14ac:dyDescent="0.3">
      <c r="B112" s="90"/>
      <c r="C112" s="87"/>
      <c r="D112"/>
      <c r="E112"/>
      <c r="F112"/>
      <c r="G112"/>
      <c r="H112"/>
      <c r="I112"/>
      <c r="J112"/>
      <c r="K112" s="98" t="str">
        <v>Contracting</v>
      </c>
      <c r="L112" s="104">
        <f>SUMIF('MEA LOG'!$Q$15:$Q$99,COVER!K112,'MEA LOG'!$T$15:$T$99)</f>
        <v>70.78</v>
      </c>
      <c r="M112" s="100">
        <f>L112/$C$106</f>
        <v>0.45155838137258614</v>
      </c>
      <c r="N112"/>
      <c r="O112"/>
      <c r="P112"/>
      <c r="Q112"/>
      <c r="R112"/>
      <c r="S112"/>
      <c r="T112"/>
      <c r="U112" s="90"/>
      <c r="V112" s="90"/>
      <c r="W112" s="90"/>
      <c r="X112" s="90"/>
      <c r="Y112" s="90"/>
    </row>
    <row r="113" spans="2:25" ht="14.4" customHeight="1" x14ac:dyDescent="0.3">
      <c r="B113" s="90"/>
      <c r="C113" s="87"/>
      <c r="D113"/>
      <c r="E113"/>
      <c r="F113"/>
      <c r="G113"/>
      <c r="H113"/>
      <c r="I113"/>
      <c r="J113"/>
      <c r="K113" s="97" t="str">
        <v>Completed</v>
      </c>
      <c r="L113" s="104">
        <f>SUMIF('MEA LOG'!$Q$15:$Q$99,COVER!K113,'MEA LOG'!$T$15:$T$99)</f>
        <v>38.852066333333326</v>
      </c>
      <c r="M113" s="100">
        <f>L113/$C$106</f>
        <v>0.24786629254676951</v>
      </c>
      <c r="N113"/>
      <c r="O113"/>
      <c r="P113"/>
      <c r="Q113"/>
      <c r="R113"/>
      <c r="S113"/>
      <c r="T113"/>
      <c r="U113" s="90"/>
      <c r="V113" s="90"/>
      <c r="W113" s="90"/>
      <c r="X113" s="90"/>
      <c r="Y113" s="90"/>
    </row>
    <row r="114" spans="2:25" ht="14.4" customHeight="1" x14ac:dyDescent="0.3">
      <c r="B114" s="90"/>
      <c r="C114" s="87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 s="90"/>
      <c r="V114" s="90"/>
      <c r="W114" s="90"/>
      <c r="X114" s="90"/>
      <c r="Y114" s="90"/>
    </row>
    <row r="115" spans="2:25" ht="14.4" customHeight="1" x14ac:dyDescent="0.3">
      <c r="B115" s="90"/>
      <c r="C115" s="87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 s="90"/>
      <c r="V115" s="90"/>
      <c r="W115" s="90"/>
      <c r="X115" s="90"/>
      <c r="Y115" s="90"/>
    </row>
    <row r="116" spans="2:25" ht="14.4" customHeight="1" x14ac:dyDescent="0.3">
      <c r="B116" s="90"/>
      <c r="C116" s="87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 s="90"/>
      <c r="V116" s="90"/>
      <c r="W116" s="90"/>
      <c r="X116" s="90"/>
      <c r="Y116" s="90"/>
    </row>
    <row r="117" spans="2:25" ht="14.4" customHeight="1" x14ac:dyDescent="0.3">
      <c r="B117" s="90"/>
      <c r="C117" s="8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 s="90"/>
      <c r="V117" s="90"/>
      <c r="W117" s="90"/>
      <c r="X117" s="90"/>
      <c r="Y117" s="90"/>
    </row>
    <row r="118" spans="2:25" ht="14.4" customHeight="1" x14ac:dyDescent="0.3">
      <c r="B118" s="90"/>
      <c r="C118" s="87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 s="90"/>
      <c r="V118" s="90"/>
      <c r="W118" s="90"/>
      <c r="X118" s="90"/>
      <c r="Y118" s="90"/>
    </row>
    <row r="119" spans="2:25" ht="14.4" customHeight="1" x14ac:dyDescent="0.3">
      <c r="B119" s="90"/>
      <c r="C119" s="87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 s="90"/>
      <c r="V119" s="90"/>
      <c r="W119" s="90"/>
      <c r="X119" s="90"/>
      <c r="Y119" s="90"/>
    </row>
    <row r="120" spans="2:25" ht="14.4" customHeight="1" x14ac:dyDescent="0.3">
      <c r="B120" s="90"/>
      <c r="C120" s="87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 s="90"/>
      <c r="V120" s="90"/>
      <c r="W120" s="90"/>
      <c r="X120" s="90"/>
      <c r="Y120" s="90"/>
    </row>
    <row r="121" spans="2:25" ht="14.4" customHeight="1" x14ac:dyDescent="0.3">
      <c r="B121" s="90"/>
      <c r="C121" s="87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 s="90"/>
      <c r="V121" s="90"/>
      <c r="W121" s="90"/>
      <c r="X121" s="90"/>
      <c r="Y121" s="90"/>
    </row>
    <row r="122" spans="2:25" ht="14.4" customHeight="1" x14ac:dyDescent="0.3">
      <c r="B122" s="90"/>
      <c r="C122" s="87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 s="90"/>
      <c r="V122" s="90"/>
      <c r="W122" s="90"/>
      <c r="X122" s="90"/>
      <c r="Y122" s="90"/>
    </row>
    <row r="123" spans="2:25" ht="14.4" customHeight="1" x14ac:dyDescent="0.3">
      <c r="B123" s="90"/>
      <c r="C123" s="87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 s="90"/>
      <c r="V123" s="90"/>
      <c r="W123" s="90"/>
      <c r="X123" s="90"/>
      <c r="Y123" s="90"/>
    </row>
    <row r="124" spans="2:25" ht="14.4" customHeight="1" x14ac:dyDescent="0.3">
      <c r="B124" s="90"/>
      <c r="C124" s="87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 s="90"/>
      <c r="V124" s="90"/>
      <c r="W124" s="90"/>
      <c r="X124" s="90"/>
      <c r="Y124" s="90"/>
    </row>
    <row r="125" spans="2:25" ht="14.4" customHeight="1" x14ac:dyDescent="0.3">
      <c r="B125" s="90"/>
      <c r="C125" s="87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 s="90"/>
      <c r="V125" s="90"/>
      <c r="W125" s="90"/>
      <c r="X125" s="90"/>
      <c r="Y125" s="90"/>
    </row>
    <row r="126" spans="2:25" ht="14.4" customHeight="1" x14ac:dyDescent="0.3">
      <c r="B126" s="90"/>
      <c r="C126" s="87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 s="90"/>
      <c r="V126" s="90"/>
      <c r="W126" s="90"/>
      <c r="X126" s="90"/>
      <c r="Y126" s="90"/>
    </row>
    <row r="127" spans="2:25" ht="14.4" customHeight="1" x14ac:dyDescent="0.3"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/>
      <c r="O127"/>
      <c r="P127"/>
      <c r="Q127"/>
      <c r="R127"/>
      <c r="S127"/>
      <c r="T127"/>
      <c r="U127" s="90"/>
      <c r="V127" s="90"/>
      <c r="W127" s="90"/>
      <c r="X127" s="90"/>
      <c r="Y127" s="90"/>
    </row>
    <row r="128" spans="2:25" ht="14.4" customHeight="1" x14ac:dyDescent="0.3">
      <c r="B128" s="90"/>
      <c r="C128" s="95">
        <v>2027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s="90"/>
      <c r="V128" s="90"/>
      <c r="W128" s="90"/>
      <c r="X128" s="90"/>
      <c r="Y128" s="90"/>
    </row>
    <row r="129" spans="2:25" ht="14.4" customHeight="1" x14ac:dyDescent="0.3">
      <c r="B129" s="90"/>
      <c r="C129" s="96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 s="90"/>
      <c r="V129" s="90"/>
      <c r="W129" s="90"/>
      <c r="X129" s="90"/>
      <c r="Y129" s="90"/>
    </row>
    <row r="130" spans="2:25" ht="39.9" customHeight="1" x14ac:dyDescent="0.3">
      <c r="B130" s="90"/>
      <c r="C130" s="417">
        <f>SUM('MEA LOG'!U15:U99)</f>
        <v>183.99272999999994</v>
      </c>
      <c r="D130" s="417"/>
      <c r="E130" s="417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 s="90"/>
      <c r="V130" s="90"/>
      <c r="W130" s="90"/>
      <c r="X130" s="90"/>
      <c r="Y130" s="90"/>
    </row>
    <row r="131" spans="2:25" ht="14.4" customHeight="1" x14ac:dyDescent="0.3">
      <c r="B131" s="90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 s="90"/>
      <c r="V131" s="90"/>
      <c r="W131" s="90"/>
      <c r="X131" s="90"/>
      <c r="Y131" s="90"/>
    </row>
    <row r="132" spans="2:25" ht="14.4" customHeight="1" x14ac:dyDescent="0.3">
      <c r="B132" s="90"/>
      <c r="C132" s="95" t="s">
        <v>133</v>
      </c>
      <c r="D132" s="95" t="s">
        <v>219</v>
      </c>
      <c r="E132" s="95" t="s">
        <v>220</v>
      </c>
      <c r="F132"/>
      <c r="G132" s="95" t="s">
        <v>130</v>
      </c>
      <c r="H132" s="95" t="s">
        <v>219</v>
      </c>
      <c r="I132" s="95" t="s">
        <v>220</v>
      </c>
      <c r="J132"/>
      <c r="K132" s="95" t="s">
        <v>142</v>
      </c>
      <c r="L132" s="95" t="s">
        <v>219</v>
      </c>
      <c r="M132" s="95" t="s">
        <v>220</v>
      </c>
      <c r="N132"/>
      <c r="O132"/>
      <c r="P132"/>
      <c r="Q132"/>
      <c r="R132"/>
      <c r="S132"/>
      <c r="T132"/>
      <c r="U132" s="90"/>
      <c r="V132" s="90"/>
      <c r="W132" s="90"/>
      <c r="X132" s="90"/>
      <c r="Y132" s="90"/>
    </row>
    <row r="133" spans="2:25" ht="14.4" customHeight="1" x14ac:dyDescent="0.3">
      <c r="B133" s="90"/>
      <c r="C133" s="97" t="str" cm="1">
        <f t="array" ref="C133:C135">_xlfn._xlws.FILTER(INPUT!C11:C13,TRUE)</f>
        <v>High</v>
      </c>
      <c r="D133" s="104">
        <f>SUMIF('MEA LOG'!$O$15:$O$99,COVER!C133,'MEA LOG'!$U$15:$U$99)</f>
        <v>72.788330000000002</v>
      </c>
      <c r="E133" s="100">
        <f>D133/$C$130</f>
        <v>0.39560438067308434</v>
      </c>
      <c r="F133"/>
      <c r="G133" s="97" t="str" cm="1">
        <f t="array" ref="G133:G135">_xlfn._xlws.FILTER(INPUT!F11:F13,TRUE)</f>
        <v>High</v>
      </c>
      <c r="H133" s="106">
        <f>SUMIF('MEA LOG'!$P$15:$P$99,G133,'MEA LOG'!$U$15:$U$99)</f>
        <v>59.96</v>
      </c>
      <c r="I133" s="100">
        <f>H133/$C$130</f>
        <v>0.32588244111601594</v>
      </c>
      <c r="J133"/>
      <c r="K133" s="97" t="str" cm="1">
        <f t="array" ref="K133:K137">_xlfn._xlws.FILTER(INPUT!$C$20:$C$24,TRUE)</f>
        <v>Hopper</v>
      </c>
      <c r="L133" s="104">
        <f>SUMIF('MEA LOG'!$Q$15:$Q$99,COVER!K133,'MEA LOG'!$U$15:$U$99)</f>
        <v>75.75800000000001</v>
      </c>
      <c r="M133" s="100">
        <f>L133/$C$130</f>
        <v>0.41174452925395494</v>
      </c>
      <c r="N133"/>
      <c r="O133"/>
      <c r="P133"/>
      <c r="Q133"/>
      <c r="R133"/>
      <c r="S133"/>
      <c r="T133"/>
      <c r="U133" s="90"/>
      <c r="V133" s="90"/>
      <c r="W133" s="90"/>
      <c r="X133" s="90"/>
      <c r="Y133" s="90"/>
    </row>
    <row r="134" spans="2:25" ht="14.4" customHeight="1" x14ac:dyDescent="0.3">
      <c r="B134" s="90"/>
      <c r="C134" s="98" t="str">
        <v>Med</v>
      </c>
      <c r="D134" s="104">
        <f>SUMIF('MEA LOG'!$O$15:$O$99,COVER!C134,'MEA LOG'!$U$15:$U$99)</f>
        <v>9.5844000000000005</v>
      </c>
      <c r="E134" s="100">
        <f>D134/$C$130</f>
        <v>5.209118860294102E-2</v>
      </c>
      <c r="F134"/>
      <c r="G134" s="98" t="str">
        <v>Med</v>
      </c>
      <c r="H134" s="106">
        <f>SUMIF('MEA LOG'!$P$15:$P$99,G134,'MEA LOG'!$U$15:$U$99)</f>
        <v>71.064730000000012</v>
      </c>
      <c r="I134" s="100">
        <f>H134/$C$130</f>
        <v>0.38623661924033648</v>
      </c>
      <c r="J134"/>
      <c r="K134" s="98" t="str">
        <v>ICT</v>
      </c>
      <c r="L134" s="104">
        <f>SUMIF('MEA LOG'!$Q$15:$Q$99,COVER!K134,'MEA LOG'!$U$15:$U$99)</f>
        <v>20.076000000000001</v>
      </c>
      <c r="M134" s="100">
        <f>L134/$C$130</f>
        <v>0.10911300680195357</v>
      </c>
      <c r="N134"/>
      <c r="O134"/>
      <c r="P134"/>
      <c r="Q134"/>
      <c r="R134"/>
      <c r="S134"/>
      <c r="T134"/>
      <c r="U134" s="90"/>
      <c r="V134" s="90"/>
      <c r="W134" s="90"/>
      <c r="X134" s="90"/>
      <c r="Y134" s="90"/>
    </row>
    <row r="135" spans="2:25" ht="14.4" customHeight="1" x14ac:dyDescent="0.3">
      <c r="B135" s="90"/>
      <c r="C135" s="97" t="str">
        <v>Low</v>
      </c>
      <c r="D135" s="104">
        <f>SUMIF('MEA LOG'!$O$15:$O$99,COVER!C135,'MEA LOG'!$U$15:$U$99)</f>
        <v>101.62</v>
      </c>
      <c r="E135" s="100">
        <f>D135/$C$130</f>
        <v>0.55230443072397506</v>
      </c>
      <c r="F135"/>
      <c r="G135" s="97" t="str">
        <v>Low</v>
      </c>
      <c r="H135" s="106">
        <f>SUMIF('MEA LOG'!$P$15:$P$99,G135,'MEA LOG'!$U$15:$U$99)</f>
        <v>52.968000000000004</v>
      </c>
      <c r="I135" s="100">
        <f>H135/$C$130</f>
        <v>0.28788093964364797</v>
      </c>
      <c r="J135"/>
      <c r="K135" s="97" t="str">
        <v>Negotiations</v>
      </c>
      <c r="L135" s="104">
        <f>SUMIF('MEA LOG'!$Q$15:$Q$99,COVER!K135,'MEA LOG'!$U$15:$U$99)</f>
        <v>32.04</v>
      </c>
      <c r="M135" s="100">
        <f>L135/$C$130</f>
        <v>0.17413731509935207</v>
      </c>
      <c r="N135"/>
      <c r="O135"/>
      <c r="P135"/>
      <c r="Q135"/>
      <c r="R135"/>
      <c r="S135"/>
      <c r="T135"/>
      <c r="U135" s="90"/>
      <c r="V135" s="90"/>
      <c r="W135" s="90"/>
      <c r="X135" s="90"/>
      <c r="Y135" s="90"/>
    </row>
    <row r="136" spans="2:25" ht="14.4" customHeight="1" x14ac:dyDescent="0.3">
      <c r="B136" s="90"/>
      <c r="C136" s="87"/>
      <c r="D136"/>
      <c r="E136"/>
      <c r="F136"/>
      <c r="G136"/>
      <c r="H136"/>
      <c r="I136"/>
      <c r="J136"/>
      <c r="K136" s="98" t="str">
        <v>Contracting</v>
      </c>
      <c r="L136" s="104">
        <f>SUMIF('MEA LOG'!$Q$15:$Q$99,COVER!K136,'MEA LOG'!$U$15:$U$99)</f>
        <v>0</v>
      </c>
      <c r="M136" s="100">
        <f>L136/$C$130</f>
        <v>0</v>
      </c>
      <c r="N136"/>
      <c r="O136"/>
      <c r="P136"/>
      <c r="Q136"/>
      <c r="R136"/>
      <c r="S136"/>
      <c r="T136"/>
      <c r="U136" s="90"/>
      <c r="V136" s="90"/>
      <c r="W136" s="90"/>
      <c r="X136" s="90"/>
      <c r="Y136" s="90"/>
    </row>
    <row r="137" spans="2:25" ht="14.4" customHeight="1" x14ac:dyDescent="0.3">
      <c r="B137" s="90"/>
      <c r="C137" s="87"/>
      <c r="D137"/>
      <c r="E137"/>
      <c r="F137"/>
      <c r="G137"/>
      <c r="H137"/>
      <c r="I137"/>
      <c r="J137"/>
      <c r="K137" s="97" t="str">
        <v>Completed</v>
      </c>
      <c r="L137" s="104">
        <f>SUMIF('MEA LOG'!$Q$15:$Q$99,COVER!K137,'MEA LOG'!$U$15:$U$99)</f>
        <v>23.498729999999998</v>
      </c>
      <c r="M137" s="100">
        <f>L137/$C$130</f>
        <v>0.12771553528229082</v>
      </c>
      <c r="N137"/>
      <c r="O137"/>
      <c r="P137"/>
      <c r="Q137"/>
      <c r="R137"/>
      <c r="S137"/>
      <c r="T137"/>
      <c r="U137" s="90"/>
      <c r="V137" s="90"/>
      <c r="W137" s="90"/>
      <c r="X137" s="90"/>
      <c r="Y137" s="90"/>
    </row>
    <row r="138" spans="2:25" ht="14.4" customHeight="1" x14ac:dyDescent="0.3">
      <c r="B138" s="90"/>
      <c r="C138" s="87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 s="90"/>
      <c r="V138" s="90"/>
      <c r="W138" s="90"/>
      <c r="X138" s="90"/>
      <c r="Y138" s="90"/>
    </row>
    <row r="139" spans="2:25" ht="14.4" customHeight="1" x14ac:dyDescent="0.3">
      <c r="B139" s="90"/>
      <c r="C139" s="87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 s="90"/>
      <c r="V139" s="90"/>
      <c r="W139" s="90"/>
      <c r="X139" s="90"/>
      <c r="Y139" s="90"/>
    </row>
    <row r="140" spans="2:25" ht="14.4" customHeight="1" x14ac:dyDescent="0.3">
      <c r="B140" s="90"/>
      <c r="C140" s="87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 s="90"/>
      <c r="V140" s="90"/>
      <c r="W140" s="90"/>
      <c r="X140" s="90"/>
      <c r="Y140" s="90"/>
    </row>
    <row r="141" spans="2:25" ht="14.4" customHeight="1" x14ac:dyDescent="0.3">
      <c r="B141" s="90"/>
      <c r="C141" s="87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 s="90"/>
      <c r="V141" s="90"/>
      <c r="W141" s="90"/>
      <c r="X141" s="90"/>
      <c r="Y141" s="90"/>
    </row>
    <row r="142" spans="2:25" ht="14.4" customHeight="1" x14ac:dyDescent="0.3">
      <c r="B142" s="90"/>
      <c r="C142" s="87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 s="90"/>
      <c r="V142" s="90"/>
      <c r="W142" s="90"/>
      <c r="X142" s="90"/>
      <c r="Y142" s="90"/>
    </row>
    <row r="143" spans="2:25" ht="14.4" customHeight="1" x14ac:dyDescent="0.3">
      <c r="B143" s="90"/>
      <c r="C143" s="87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 s="90"/>
      <c r="V143" s="90"/>
      <c r="W143" s="90"/>
      <c r="X143" s="90"/>
      <c r="Y143" s="90"/>
    </row>
    <row r="144" spans="2:25" ht="14.4" customHeight="1" x14ac:dyDescent="0.3">
      <c r="B144" s="90"/>
      <c r="C144" s="87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 s="90"/>
      <c r="V144" s="90"/>
      <c r="W144" s="90"/>
      <c r="X144" s="90"/>
      <c r="Y144" s="90"/>
    </row>
    <row r="145" spans="2:25" ht="14.4" customHeight="1" x14ac:dyDescent="0.3">
      <c r="B145" s="90"/>
      <c r="C145" s="87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 s="90"/>
      <c r="V145" s="90"/>
      <c r="W145" s="90"/>
      <c r="X145" s="90"/>
      <c r="Y145" s="90"/>
    </row>
    <row r="146" spans="2:25" ht="14.4" customHeight="1" x14ac:dyDescent="0.3">
      <c r="B146" s="90"/>
      <c r="C146" s="87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 s="90"/>
      <c r="V146" s="90"/>
      <c r="W146" s="90"/>
      <c r="X146" s="90"/>
      <c r="Y146" s="90"/>
    </row>
    <row r="147" spans="2:25" ht="14.4" customHeight="1" x14ac:dyDescent="0.3">
      <c r="B147" s="90"/>
      <c r="C147" s="8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 s="90"/>
      <c r="V147" s="90"/>
      <c r="W147" s="90"/>
      <c r="X147" s="90"/>
      <c r="Y147" s="90"/>
    </row>
    <row r="148" spans="2:25" ht="14.4" customHeight="1" x14ac:dyDescent="0.3">
      <c r="B148" s="90"/>
      <c r="C148" s="87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 s="90"/>
      <c r="V148" s="90"/>
      <c r="W148" s="90"/>
      <c r="X148" s="90"/>
      <c r="Y148" s="90"/>
    </row>
    <row r="149" spans="2:25" ht="14.4" customHeight="1" x14ac:dyDescent="0.3">
      <c r="B149" s="90"/>
      <c r="C149" s="87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 s="90"/>
      <c r="V149" s="90"/>
      <c r="W149" s="90"/>
      <c r="X149" s="90"/>
      <c r="Y149" s="90"/>
    </row>
    <row r="150" spans="2:25" ht="14.4" customHeight="1" x14ac:dyDescent="0.3">
      <c r="B150" s="90"/>
      <c r="C150" s="87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 s="90"/>
      <c r="V150" s="90"/>
      <c r="W150" s="90"/>
      <c r="X150" s="90"/>
      <c r="Y150" s="90"/>
    </row>
    <row r="151" spans="2:25" ht="14.4" customHeight="1" x14ac:dyDescent="0.3">
      <c r="B151" s="90"/>
      <c r="C151" s="95" t="s">
        <v>221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 s="90"/>
      <c r="V151" s="90"/>
      <c r="W151" s="90"/>
      <c r="X151" s="90"/>
      <c r="Y151" s="90"/>
    </row>
    <row r="152" spans="2:25" ht="14.4" customHeight="1" x14ac:dyDescent="0.3">
      <c r="B152" s="90"/>
      <c r="C152" s="96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 s="90"/>
      <c r="V152" s="90"/>
      <c r="W152" s="90"/>
      <c r="X152" s="90"/>
      <c r="Y152" s="90"/>
    </row>
    <row r="153" spans="2:25" ht="39.9" customHeight="1" x14ac:dyDescent="0.3">
      <c r="B153" s="90"/>
      <c r="C153" s="418">
        <f>SUM('MEA LOG'!$M$15:$M$99)</f>
        <v>8</v>
      </c>
      <c r="D153" s="418"/>
      <c r="E153" s="418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 s="90"/>
      <c r="V153" s="90"/>
      <c r="W153" s="90"/>
      <c r="X153" s="90"/>
      <c r="Y153" s="90"/>
    </row>
    <row r="154" spans="2:25" ht="14.4" customHeight="1" x14ac:dyDescent="0.3">
      <c r="B154" s="90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 s="90"/>
      <c r="V154" s="90"/>
      <c r="W154" s="90"/>
      <c r="X154" s="90"/>
      <c r="Y154" s="90"/>
    </row>
    <row r="155" spans="2:25" ht="14.4" customHeight="1" x14ac:dyDescent="0.3">
      <c r="B155" s="90"/>
      <c r="C155" s="95" t="s">
        <v>133</v>
      </c>
      <c r="D155" s="95" t="s">
        <v>222</v>
      </c>
      <c r="E155" s="95" t="s">
        <v>220</v>
      </c>
      <c r="F155"/>
      <c r="G155" s="95" t="s">
        <v>130</v>
      </c>
      <c r="H155" s="95" t="s">
        <v>222</v>
      </c>
      <c r="I155" s="95" t="s">
        <v>220</v>
      </c>
      <c r="J155"/>
      <c r="K155" s="95" t="s">
        <v>142</v>
      </c>
      <c r="L155" s="95" t="s">
        <v>219</v>
      </c>
      <c r="M155" s="95" t="s">
        <v>220</v>
      </c>
      <c r="N155"/>
      <c r="O155"/>
      <c r="P155"/>
      <c r="Q155"/>
      <c r="R155"/>
      <c r="S155"/>
      <c r="T155"/>
      <c r="U155" s="90"/>
      <c r="V155" s="90"/>
      <c r="W155" s="90"/>
      <c r="X155" s="90"/>
      <c r="Y155" s="90"/>
    </row>
    <row r="156" spans="2:25" ht="14.4" customHeight="1" x14ac:dyDescent="0.3">
      <c r="B156" s="90"/>
      <c r="C156" s="97" t="str" cm="1">
        <f t="array" ref="C156:C158">_xlfn._xlws.FILTER(INPUT!C11:C13,TRUE)</f>
        <v>High</v>
      </c>
      <c r="D156" s="99">
        <f>SUMIF('MEA LOG'!$O$15:$O$99,COVER!C156,'MEA LOG'!$M$15:$M$99)</f>
        <v>1</v>
      </c>
      <c r="E156" s="100">
        <f>D156/$C$153</f>
        <v>0.125</v>
      </c>
      <c r="F156"/>
      <c r="G156" s="97" t="str" cm="1">
        <f t="array" ref="G156:G158">_xlfn._xlws.FILTER(INPUT!F11:F13,TRUE)</f>
        <v>High</v>
      </c>
      <c r="H156" s="99">
        <f>SUMIF('MEA LOG'!$P$15:$P$99,COVER!G156,'MEA LOG'!$M$15:$M$99)</f>
        <v>0</v>
      </c>
      <c r="I156" s="100">
        <f>H156/$C$153</f>
        <v>0</v>
      </c>
      <c r="J156"/>
      <c r="K156" s="97" t="str" cm="1">
        <f t="array" ref="K156:K160">_xlfn._xlws.FILTER(INPUT!$C$20:$C$24,TRUE)</f>
        <v>Hopper</v>
      </c>
      <c r="L156" s="99">
        <f>SUMIF('MEA LOG'!$Q$15:$Q$99,K156,'MEA LOG'!$M$15:$M$99)</f>
        <v>3</v>
      </c>
      <c r="M156" s="100">
        <f>L156/$C$153</f>
        <v>0.375</v>
      </c>
      <c r="N156"/>
      <c r="O156"/>
      <c r="P156"/>
      <c r="Q156"/>
      <c r="R156"/>
      <c r="S156"/>
      <c r="T156"/>
      <c r="U156" s="90"/>
      <c r="V156" s="90"/>
      <c r="W156" s="90"/>
      <c r="X156" s="90"/>
      <c r="Y156" s="90"/>
    </row>
    <row r="157" spans="2:25" ht="14.4" customHeight="1" x14ac:dyDescent="0.3">
      <c r="B157" s="90"/>
      <c r="C157" s="98" t="str">
        <v>Med</v>
      </c>
      <c r="D157" s="99">
        <f>SUMIF('MEA LOG'!$O$15:$O$99,COVER!C157,'MEA LOG'!$M$15:$M$99)</f>
        <v>1</v>
      </c>
      <c r="E157" s="100">
        <f>D157/$C$153</f>
        <v>0.125</v>
      </c>
      <c r="F157"/>
      <c r="G157" s="98" t="str">
        <v>Med</v>
      </c>
      <c r="H157" s="99">
        <f>SUMIF('MEA LOG'!$P$15:$P$99,COVER!G157,'MEA LOG'!$M$15:$M$99)</f>
        <v>6</v>
      </c>
      <c r="I157" s="100">
        <f>H157/$C$153</f>
        <v>0.75</v>
      </c>
      <c r="J157"/>
      <c r="K157" s="98" t="str">
        <v>ICT</v>
      </c>
      <c r="L157" s="99">
        <f>SUMIF('MEA LOG'!$Q$15:$Q$99,K157,'MEA LOG'!$M$15:$M$99)</f>
        <v>0</v>
      </c>
      <c r="M157" s="100">
        <f>L157/$C$153</f>
        <v>0</v>
      </c>
      <c r="N157"/>
      <c r="O157"/>
      <c r="P157"/>
      <c r="Q157"/>
      <c r="R157"/>
      <c r="S157"/>
      <c r="T157"/>
      <c r="U157" s="90"/>
      <c r="V157" s="90"/>
      <c r="W157" s="90"/>
      <c r="X157" s="90"/>
      <c r="Y157" s="90"/>
    </row>
    <row r="158" spans="2:25" ht="14.4" customHeight="1" x14ac:dyDescent="0.3">
      <c r="B158" s="90"/>
      <c r="C158" s="97" t="str">
        <v>Low</v>
      </c>
      <c r="D158" s="99">
        <f>SUMIF('MEA LOG'!$O$15:$O$99,COVER!C158,'MEA LOG'!$M$15:$M$99)</f>
        <v>6</v>
      </c>
      <c r="E158" s="100">
        <f>D158/$C$153</f>
        <v>0.75</v>
      </c>
      <c r="F158"/>
      <c r="G158" s="97" t="str">
        <v>Low</v>
      </c>
      <c r="H158" s="99">
        <f>SUMIF('MEA LOG'!$P$15:$P$99,COVER!G158,'MEA LOG'!$M$15:$M$99)</f>
        <v>2</v>
      </c>
      <c r="I158" s="100">
        <f>H158/$C$153</f>
        <v>0.25</v>
      </c>
      <c r="J158"/>
      <c r="K158" s="97" t="str">
        <v>Negotiations</v>
      </c>
      <c r="L158" s="99">
        <f>SUMIF('MEA LOG'!$Q$15:$Q$99,K158,'MEA LOG'!$M$15:$M$99)</f>
        <v>1</v>
      </c>
      <c r="M158" s="100">
        <f>L158/$C$153</f>
        <v>0.125</v>
      </c>
      <c r="N158"/>
      <c r="O158"/>
      <c r="P158"/>
      <c r="Q158"/>
      <c r="R158"/>
      <c r="S158"/>
      <c r="T158"/>
      <c r="U158" s="90"/>
      <c r="V158" s="90"/>
      <c r="W158" s="90"/>
      <c r="X158" s="90"/>
      <c r="Y158" s="90"/>
    </row>
    <row r="159" spans="2:25" ht="14.4" customHeight="1" x14ac:dyDescent="0.3">
      <c r="B159" s="90"/>
      <c r="C159" s="87"/>
      <c r="D159"/>
      <c r="E159"/>
      <c r="F159"/>
      <c r="G159"/>
      <c r="H159"/>
      <c r="I159"/>
      <c r="J159"/>
      <c r="K159" s="98" t="str">
        <v>Contracting</v>
      </c>
      <c r="L159" s="99">
        <f>SUMIF('MEA LOG'!$Q$15:$Q$99,K159,'MEA LOG'!$M$15:$M$99)</f>
        <v>1</v>
      </c>
      <c r="M159" s="100">
        <f>L159/$C$153</f>
        <v>0.125</v>
      </c>
      <c r="N159"/>
      <c r="O159"/>
      <c r="P159"/>
      <c r="Q159"/>
      <c r="R159"/>
      <c r="S159"/>
      <c r="T159"/>
      <c r="U159" s="90"/>
      <c r="V159" s="90"/>
      <c r="W159" s="90"/>
      <c r="X159" s="90"/>
      <c r="Y159" s="90"/>
    </row>
    <row r="160" spans="2:25" ht="14.4" customHeight="1" x14ac:dyDescent="0.3">
      <c r="B160" s="90"/>
      <c r="C160" s="87"/>
      <c r="D160"/>
      <c r="E160"/>
      <c r="F160"/>
      <c r="G160"/>
      <c r="H160"/>
      <c r="I160"/>
      <c r="J160"/>
      <c r="K160" s="97" t="str">
        <v>Completed</v>
      </c>
      <c r="L160" s="99">
        <f>SUMIF('MEA LOG'!$Q$15:$Q$99,K160,'MEA LOG'!$M$15:$M$99)</f>
        <v>1</v>
      </c>
      <c r="M160" s="100">
        <f>L160/$C$153</f>
        <v>0.125</v>
      </c>
      <c r="N160"/>
      <c r="O160"/>
      <c r="P160"/>
      <c r="Q160"/>
      <c r="R160"/>
      <c r="S160"/>
      <c r="T160"/>
      <c r="U160" s="90"/>
      <c r="V160" s="90"/>
      <c r="W160" s="90"/>
      <c r="X160" s="90"/>
      <c r="Y160" s="90"/>
    </row>
    <row r="161" spans="2:25" ht="14.4" customHeight="1" x14ac:dyDescent="0.3">
      <c r="B161" s="90"/>
      <c r="C161" s="87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 s="90"/>
      <c r="V161" s="90"/>
      <c r="W161" s="90"/>
      <c r="X161" s="90"/>
      <c r="Y161" s="90"/>
    </row>
    <row r="162" spans="2:25" ht="14.4" customHeight="1" x14ac:dyDescent="0.3">
      <c r="B162" s="90"/>
      <c r="C162" s="87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 s="90"/>
      <c r="V162" s="90"/>
      <c r="W162" s="90"/>
      <c r="X162" s="90"/>
      <c r="Y162" s="90"/>
    </row>
    <row r="163" spans="2:25" ht="14.4" customHeight="1" x14ac:dyDescent="0.3">
      <c r="B163" s="90"/>
      <c r="C163" s="87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 s="90"/>
      <c r="V163" s="90"/>
      <c r="W163" s="90"/>
      <c r="X163" s="90"/>
      <c r="Y163" s="90"/>
    </row>
    <row r="164" spans="2:25" ht="14.4" customHeight="1" x14ac:dyDescent="0.3">
      <c r="B164" s="90"/>
      <c r="C164" s="87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 s="90"/>
      <c r="V164" s="90"/>
      <c r="W164" s="90"/>
      <c r="X164" s="90"/>
      <c r="Y164" s="90"/>
    </row>
    <row r="165" spans="2:25" ht="14.4" customHeight="1" x14ac:dyDescent="0.3">
      <c r="B165" s="90"/>
      <c r="C165" s="87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 s="90"/>
      <c r="V165" s="90"/>
      <c r="W165" s="90"/>
      <c r="X165" s="90"/>
      <c r="Y165" s="90"/>
    </row>
    <row r="166" spans="2:25" ht="14.4" x14ac:dyDescent="0.3">
      <c r="B166" s="90"/>
      <c r="C166" s="87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 s="90"/>
      <c r="V166" s="90"/>
      <c r="W166" s="90"/>
      <c r="X166" s="90"/>
      <c r="Y166" s="90"/>
    </row>
    <row r="167" spans="2:25" ht="14.4" x14ac:dyDescent="0.3">
      <c r="B167" s="90"/>
      <c r="C167" s="8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 s="90"/>
      <c r="V167" s="90"/>
      <c r="W167" s="90"/>
      <c r="X167" s="90"/>
      <c r="Y167" s="90"/>
    </row>
    <row r="168" spans="2:25" ht="14.4" x14ac:dyDescent="0.3">
      <c r="B168" s="90"/>
      <c r="C168" s="87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 s="90"/>
      <c r="V168" s="90"/>
      <c r="W168" s="90"/>
      <c r="X168" s="90"/>
      <c r="Y168" s="90"/>
    </row>
    <row r="169" spans="2:25" ht="14.4" x14ac:dyDescent="0.3">
      <c r="B169" s="90"/>
      <c r="C169" s="87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 s="90"/>
      <c r="V169" s="90"/>
      <c r="W169" s="90"/>
      <c r="X169" s="90"/>
      <c r="Y169" s="90"/>
    </row>
    <row r="170" spans="2:25" ht="14.4" x14ac:dyDescent="0.3">
      <c r="B170" s="90"/>
      <c r="C170" s="87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 s="90"/>
      <c r="V170" s="90"/>
      <c r="W170" s="90"/>
      <c r="X170" s="90"/>
      <c r="Y170" s="90"/>
    </row>
    <row r="171" spans="2:25" ht="14.4" x14ac:dyDescent="0.3">
      <c r="B171" s="90"/>
      <c r="C171" s="87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 s="90"/>
      <c r="V171" s="90"/>
      <c r="W171" s="90"/>
      <c r="X171" s="90"/>
      <c r="Y171" s="90"/>
    </row>
    <row r="172" spans="2:25" ht="14.4" x14ac:dyDescent="0.3">
      <c r="B172" s="90"/>
      <c r="C172" s="87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 s="90"/>
      <c r="V172" s="90"/>
      <c r="W172" s="90"/>
      <c r="X172" s="90"/>
      <c r="Y172" s="90"/>
    </row>
    <row r="173" spans="2:25" ht="14.4" x14ac:dyDescent="0.3">
      <c r="B173" s="90"/>
      <c r="C173" s="87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 s="90"/>
      <c r="V173" s="90"/>
      <c r="W173" s="90"/>
      <c r="X173" s="90"/>
      <c r="Y173" s="90"/>
    </row>
    <row r="174" spans="2:25" ht="14.4" x14ac:dyDescent="0.3">
      <c r="B174" s="90"/>
      <c r="C174" s="95" t="s">
        <v>223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 s="90"/>
      <c r="V174" s="90"/>
      <c r="W174" s="90"/>
      <c r="X174" s="90"/>
      <c r="Y174" s="90"/>
    </row>
    <row r="175" spans="2:25" ht="14.4" x14ac:dyDescent="0.3">
      <c r="B175" s="90"/>
      <c r="C175" s="96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 s="90"/>
      <c r="V175" s="90"/>
      <c r="W175" s="90"/>
      <c r="X175" s="90"/>
      <c r="Y175" s="90"/>
    </row>
    <row r="176" spans="2:25" ht="31.2" x14ac:dyDescent="0.3">
      <c r="B176" s="90"/>
      <c r="C176" s="417">
        <f>SUMIF('MEA LOG'!$L$15:$L$99,"yes",'MEA LOG'!$S$15:$S$99)</f>
        <v>299.58</v>
      </c>
      <c r="D176" s="417"/>
      <c r="E176" s="417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 s="90"/>
      <c r="V176" s="90"/>
      <c r="W176" s="90"/>
      <c r="X176" s="90"/>
      <c r="Y176" s="90"/>
    </row>
    <row r="177" spans="2:25" ht="14.4" x14ac:dyDescent="0.3">
      <c r="B177" s="90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 s="90"/>
      <c r="V177" s="90"/>
      <c r="W177" s="90"/>
      <c r="X177" s="90"/>
      <c r="Y177" s="90"/>
    </row>
    <row r="178" spans="2:25" ht="14.4" x14ac:dyDescent="0.3">
      <c r="B178" s="90"/>
      <c r="C178" s="95" t="s">
        <v>133</v>
      </c>
      <c r="D178" s="95" t="s">
        <v>219</v>
      </c>
      <c r="E178" s="95" t="s">
        <v>220</v>
      </c>
      <c r="F178"/>
      <c r="G178" s="95" t="s">
        <v>130</v>
      </c>
      <c r="H178" s="95" t="s">
        <v>219</v>
      </c>
      <c r="I178" s="95" t="s">
        <v>220</v>
      </c>
      <c r="J178"/>
      <c r="K178" s="95" t="s">
        <v>142</v>
      </c>
      <c r="L178" s="95" t="s">
        <v>219</v>
      </c>
      <c r="M178" s="95" t="s">
        <v>220</v>
      </c>
      <c r="N178"/>
      <c r="O178"/>
      <c r="P178"/>
      <c r="Q178"/>
      <c r="R178"/>
      <c r="S178"/>
      <c r="T178"/>
      <c r="U178" s="90"/>
      <c r="V178" s="90"/>
      <c r="W178" s="90"/>
      <c r="X178" s="90"/>
      <c r="Y178" s="90"/>
    </row>
    <row r="179" spans="2:25" ht="14.4" x14ac:dyDescent="0.3">
      <c r="B179" s="90"/>
      <c r="C179" s="97" t="str" cm="1">
        <f t="array" ref="C179:C181">_xlfn._xlws.FILTER(INPUT!C11:C13,TRUE)</f>
        <v>High</v>
      </c>
      <c r="D179" s="104">
        <f>SUMIFS('MEA LOG'!$S$15:$S$99,'MEA LOG'!$O$15:$O$99,COVER!C179,'MEA LOG'!$L$15:$L$99,"yes")</f>
        <v>140</v>
      </c>
      <c r="E179" s="100">
        <f>D179/$C$176</f>
        <v>0.46732091594899527</v>
      </c>
      <c r="F179"/>
      <c r="G179" s="97" t="str" cm="1">
        <f t="array" ref="G179:G181">_xlfn._xlws.FILTER(INPUT!F11:F13,TRUE)</f>
        <v>High</v>
      </c>
      <c r="H179" s="104">
        <f>SUMIFS('MEA LOG'!$S$15:$S$99,'MEA LOG'!$P$15:$P$99,COVER!C179,'MEA LOG'!$L$15:$L$99,"yes")</f>
        <v>0</v>
      </c>
      <c r="I179" s="100">
        <f>H179/$C$176</f>
        <v>0</v>
      </c>
      <c r="J179"/>
      <c r="K179" s="97" t="str" cm="1">
        <f t="array" ref="K179:K183">_xlfn._xlws.FILTER(INPUT!$C$20:$C$24,TRUE)</f>
        <v>Hopper</v>
      </c>
      <c r="L179" s="99">
        <f>SUMIFS('MEA LOG'!$S$15:$S$99,'MEA LOG'!$L$15:$L$99,"yes",'MEA LOG'!$Q$15:$Q$99,COVER!K179)</f>
        <v>65.84</v>
      </c>
      <c r="M179" s="100">
        <f>L179/$C$176</f>
        <v>0.2197743507577275</v>
      </c>
      <c r="N179"/>
      <c r="O179"/>
      <c r="P179"/>
      <c r="Q179"/>
      <c r="R179"/>
      <c r="S179"/>
      <c r="T179"/>
      <c r="U179" s="90"/>
      <c r="V179" s="90"/>
      <c r="W179" s="90"/>
      <c r="X179" s="90"/>
      <c r="Y179" s="90"/>
    </row>
    <row r="180" spans="2:25" ht="14.4" x14ac:dyDescent="0.3">
      <c r="B180" s="90"/>
      <c r="C180" s="98" t="str">
        <v>Med</v>
      </c>
      <c r="D180" s="104">
        <f>SUMIFS('MEA LOG'!$S$15:$S$99,'MEA LOG'!$O$15:$O$99,COVER!C180,'MEA LOG'!$L$15:$L$99,"yes")</f>
        <v>39.54</v>
      </c>
      <c r="E180" s="100">
        <f>D180/$C$176</f>
        <v>0.13198477869016623</v>
      </c>
      <c r="F180"/>
      <c r="G180" s="98" t="str">
        <v>Med</v>
      </c>
      <c r="H180" s="104">
        <f>SUMIFS('MEA LOG'!$S$15:$S$99,'MEA LOG'!$P$15:$P$99,COVER!C180,'MEA LOG'!$L$15:$L$99,"yes")</f>
        <v>79.740000000000009</v>
      </c>
      <c r="I180" s="100">
        <f>H180/$C$176</f>
        <v>0.26617264169837779</v>
      </c>
      <c r="J180"/>
      <c r="K180" s="98" t="str">
        <v>ICT</v>
      </c>
      <c r="L180" s="99">
        <f>SUMIFS('MEA LOG'!$S$15:$S$99,'MEA LOG'!$L$15:$L$99,"yes",'MEA LOG'!$Q$15:$Q$99,COVER!K180)</f>
        <v>0</v>
      </c>
      <c r="M180" s="100">
        <f>L180/$C$176</f>
        <v>0</v>
      </c>
      <c r="N180"/>
      <c r="O180"/>
      <c r="P180"/>
      <c r="Q180"/>
      <c r="R180"/>
      <c r="S180"/>
      <c r="T180"/>
      <c r="U180" s="90"/>
      <c r="V180" s="90"/>
      <c r="W180" s="90"/>
      <c r="X180" s="90"/>
      <c r="Y180" s="90"/>
    </row>
    <row r="181" spans="2:25" ht="14.4" x14ac:dyDescent="0.3">
      <c r="B181" s="90"/>
      <c r="C181" s="97" t="str">
        <v>Low</v>
      </c>
      <c r="D181" s="104">
        <f>SUMIFS('MEA LOG'!$S$15:$S$99,'MEA LOG'!$O$15:$O$99,COVER!C181,'MEA LOG'!$L$15:$L$99,"yes")</f>
        <v>120.03999999999999</v>
      </c>
      <c r="E181" s="100">
        <f>D181/$C$176</f>
        <v>0.4006943053608385</v>
      </c>
      <c r="F181"/>
      <c r="G181" s="97" t="str">
        <v>Low</v>
      </c>
      <c r="H181" s="104">
        <f>SUMIFS('MEA LOG'!$S$15:$S$99,'MEA LOG'!$P$15:$P$99,COVER!C181,'MEA LOG'!$L$15:$L$99,"yes")</f>
        <v>219.84</v>
      </c>
      <c r="I181" s="100">
        <f>H181/$C$176</f>
        <v>0.73382735830162227</v>
      </c>
      <c r="J181"/>
      <c r="K181" s="97" t="str">
        <v>Negotiations</v>
      </c>
      <c r="L181" s="99">
        <f>SUMIFS('MEA LOG'!$S$15:$S$99,'MEA LOG'!$L$15:$L$99,"yes",'MEA LOG'!$Q$15:$Q$99,COVER!K181)</f>
        <v>30</v>
      </c>
      <c r="M181" s="100">
        <f>L181/$C$176</f>
        <v>0.10014019627478471</v>
      </c>
      <c r="N181"/>
      <c r="O181"/>
      <c r="P181"/>
      <c r="Q181"/>
      <c r="R181"/>
      <c r="S181"/>
      <c r="T181"/>
      <c r="U181" s="90"/>
      <c r="V181" s="90"/>
      <c r="W181" s="90"/>
      <c r="X181" s="90"/>
      <c r="Y181" s="90"/>
    </row>
    <row r="182" spans="2:25" ht="14.4" x14ac:dyDescent="0.3">
      <c r="B182" s="90"/>
      <c r="C182" s="87"/>
      <c r="D182"/>
      <c r="E182"/>
      <c r="F182"/>
      <c r="G182"/>
      <c r="H182"/>
      <c r="I182"/>
      <c r="J182"/>
      <c r="K182" s="98" t="str">
        <v>Contracting</v>
      </c>
      <c r="L182" s="99">
        <f>SUMIFS('MEA LOG'!$S$15:$S$99,'MEA LOG'!$L$15:$L$99,"yes",'MEA LOG'!$Q$15:$Q$99,COVER!K182)</f>
        <v>2.7</v>
      </c>
      <c r="M182" s="100">
        <f>L182/$C$176</f>
        <v>9.0126176647306235E-3</v>
      </c>
      <c r="N182"/>
      <c r="O182"/>
      <c r="P182"/>
      <c r="Q182"/>
      <c r="R182"/>
      <c r="S182"/>
      <c r="T182"/>
      <c r="U182" s="90"/>
      <c r="V182" s="90"/>
      <c r="W182" s="90"/>
      <c r="X182" s="90"/>
      <c r="Y182" s="90"/>
    </row>
    <row r="183" spans="2:25" ht="14.4" x14ac:dyDescent="0.3">
      <c r="B183" s="90"/>
      <c r="C183" s="87"/>
      <c r="D183"/>
      <c r="E183"/>
      <c r="F183"/>
      <c r="G183"/>
      <c r="H183"/>
      <c r="I183"/>
      <c r="J183"/>
      <c r="K183" s="97" t="str">
        <v>Completed</v>
      </c>
      <c r="L183" s="99">
        <f>SUMIFS('MEA LOG'!$S$15:$S$99,'MEA LOG'!$L$15:$L$99,"yes",'MEA LOG'!$Q$15:$Q$99,COVER!K183)</f>
        <v>178</v>
      </c>
      <c r="M183" s="100">
        <f>L183/$C$176</f>
        <v>0.59416516456372259</v>
      </c>
      <c r="N183"/>
      <c r="O183"/>
      <c r="P183"/>
      <c r="Q183"/>
      <c r="R183"/>
      <c r="S183"/>
      <c r="T183"/>
      <c r="U183" s="90"/>
      <c r="V183" s="90"/>
      <c r="W183" s="90"/>
      <c r="X183" s="90"/>
      <c r="Y183" s="90"/>
    </row>
    <row r="184" spans="2:25" ht="14.4" x14ac:dyDescent="0.3">
      <c r="B184" s="90"/>
      <c r="C184" s="87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 s="90"/>
      <c r="V184" s="90"/>
      <c r="W184" s="90"/>
      <c r="X184" s="90"/>
      <c r="Y184" s="90"/>
    </row>
    <row r="185" spans="2:25" ht="14.4" x14ac:dyDescent="0.3">
      <c r="B185" s="90"/>
      <c r="C185" s="87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 s="90"/>
      <c r="V185" s="90"/>
      <c r="W185" s="90"/>
      <c r="X185" s="90"/>
      <c r="Y185" s="90"/>
    </row>
    <row r="186" spans="2:25" ht="14.4" x14ac:dyDescent="0.3">
      <c r="B186" s="90"/>
      <c r="C186" s="87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 s="90"/>
      <c r="V186" s="90"/>
      <c r="W186" s="90"/>
      <c r="X186" s="90"/>
      <c r="Y186" s="90"/>
    </row>
    <row r="187" spans="2:25" ht="14.4" x14ac:dyDescent="0.3">
      <c r="B187" s="90"/>
      <c r="C187" s="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 s="90"/>
      <c r="V187" s="90"/>
      <c r="W187" s="90"/>
      <c r="X187" s="90"/>
      <c r="Y187" s="90"/>
    </row>
    <row r="188" spans="2:25" ht="14.4" x14ac:dyDescent="0.3">
      <c r="B188" s="90"/>
      <c r="C188" s="87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 s="90"/>
      <c r="V188" s="90"/>
      <c r="W188" s="90"/>
      <c r="X188" s="90"/>
      <c r="Y188" s="90"/>
    </row>
    <row r="189" spans="2:25" ht="14.4" x14ac:dyDescent="0.3">
      <c r="B189" s="90"/>
      <c r="C189" s="87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 s="90"/>
      <c r="V189" s="90"/>
      <c r="W189" s="90"/>
      <c r="X189" s="90"/>
      <c r="Y189" s="90"/>
    </row>
    <row r="190" spans="2:25" ht="14.4" x14ac:dyDescent="0.3">
      <c r="B190" s="90"/>
      <c r="C190" s="87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 s="90"/>
      <c r="V190" s="90"/>
      <c r="W190" s="90"/>
      <c r="X190" s="90"/>
      <c r="Y190" s="90"/>
    </row>
    <row r="191" spans="2:25" ht="14.4" x14ac:dyDescent="0.3">
      <c r="B191" s="90"/>
      <c r="C191" s="87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 s="90"/>
      <c r="V191" s="90"/>
      <c r="W191" s="90"/>
      <c r="X191" s="90"/>
      <c r="Y191" s="90"/>
    </row>
    <row r="192" spans="2:25" ht="14.4" x14ac:dyDescent="0.3">
      <c r="B192" s="90"/>
      <c r="C192" s="87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 s="90"/>
      <c r="V192" s="90"/>
      <c r="W192" s="90"/>
      <c r="X192" s="90"/>
      <c r="Y192" s="90"/>
    </row>
    <row r="193" spans="2:25" ht="14.4" x14ac:dyDescent="0.3">
      <c r="B193" s="90"/>
      <c r="C193" s="87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 s="90"/>
      <c r="V193" s="90"/>
      <c r="W193" s="90"/>
      <c r="X193" s="90"/>
      <c r="Y193" s="90"/>
    </row>
    <row r="194" spans="2:25" ht="14.4" x14ac:dyDescent="0.3">
      <c r="B194" s="90"/>
      <c r="C194" s="87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 s="90"/>
      <c r="V194" s="90"/>
      <c r="W194" s="90"/>
      <c r="X194" s="90"/>
      <c r="Y194" s="90"/>
    </row>
    <row r="195" spans="2:25" ht="14.4" x14ac:dyDescent="0.3">
      <c r="B195" s="90"/>
      <c r="C195" s="87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 s="90"/>
      <c r="V195" s="90"/>
      <c r="W195" s="90"/>
      <c r="X195" s="90"/>
      <c r="Y195" s="90"/>
    </row>
    <row r="196" spans="2:25" ht="14.4" x14ac:dyDescent="0.3">
      <c r="B196" s="90"/>
      <c r="C196" s="87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 s="90"/>
      <c r="V196" s="90"/>
      <c r="W196" s="90"/>
      <c r="X196" s="90"/>
      <c r="Y196" s="90"/>
    </row>
    <row r="197" spans="2:25" x14ac:dyDescent="0.3">
      <c r="B197" s="90"/>
      <c r="C197" s="91"/>
      <c r="D197" s="90"/>
      <c r="E197" s="91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</row>
    <row r="198" spans="2:25" x14ac:dyDescent="0.3">
      <c r="B198" s="90"/>
      <c r="C198" s="91"/>
      <c r="D198" s="90"/>
      <c r="E198" s="91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</row>
    <row r="199" spans="2:25" ht="14.4" x14ac:dyDescent="0.3">
      <c r="B199" s="90"/>
      <c r="C199" s="95" t="str">
        <f>'MEA LOG'!V14</f>
        <v>Sum of 26/27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 s="90"/>
      <c r="V199" s="90"/>
      <c r="W199" s="90"/>
      <c r="X199" s="90"/>
      <c r="Y199" s="90"/>
    </row>
    <row r="200" spans="2:25" ht="14.4" x14ac:dyDescent="0.3">
      <c r="B200" s="90"/>
      <c r="C200" s="96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 s="90"/>
      <c r="V200" s="90"/>
      <c r="W200" s="90"/>
      <c r="X200" s="90"/>
      <c r="Y200" s="90"/>
    </row>
    <row r="201" spans="2:25" ht="31.2" x14ac:dyDescent="0.3">
      <c r="B201" s="90"/>
      <c r="C201" s="417">
        <f>SUM('MEA LOG'!V15:V513)</f>
        <v>340.7387963333332</v>
      </c>
      <c r="D201" s="417"/>
      <c r="E201" s="417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 s="90"/>
      <c r="V201" s="90"/>
      <c r="W201" s="90"/>
      <c r="X201" s="90"/>
      <c r="Y201" s="90"/>
    </row>
    <row r="202" spans="2:25" ht="14.4" x14ac:dyDescent="0.3">
      <c r="B202" s="90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 s="90"/>
      <c r="V202" s="90"/>
      <c r="W202" s="90"/>
      <c r="X202" s="90"/>
      <c r="Y202" s="90"/>
    </row>
    <row r="203" spans="2:25" ht="14.4" x14ac:dyDescent="0.3">
      <c r="B203" s="90"/>
      <c r="C203" s="95" t="s">
        <v>133</v>
      </c>
      <c r="D203" s="95" t="s">
        <v>219</v>
      </c>
      <c r="E203" s="95" t="s">
        <v>220</v>
      </c>
      <c r="F203"/>
      <c r="G203" s="95" t="s">
        <v>130</v>
      </c>
      <c r="H203" s="95" t="s">
        <v>219</v>
      </c>
      <c r="I203" s="95" t="s">
        <v>220</v>
      </c>
      <c r="J203"/>
      <c r="K203" s="95" t="s">
        <v>142</v>
      </c>
      <c r="L203" s="95" t="s">
        <v>219</v>
      </c>
      <c r="M203" s="95" t="s">
        <v>220</v>
      </c>
      <c r="N203"/>
      <c r="O203"/>
      <c r="P203"/>
      <c r="Q203"/>
      <c r="R203"/>
      <c r="S203"/>
      <c r="T203"/>
      <c r="U203" s="90"/>
      <c r="V203" s="90"/>
      <c r="W203" s="90"/>
      <c r="X203" s="90"/>
      <c r="Y203" s="90"/>
    </row>
    <row r="204" spans="2:25" ht="14.4" x14ac:dyDescent="0.3">
      <c r="B204" s="90"/>
      <c r="C204" s="97" t="str" cm="1">
        <f t="array" ref="C204:C206">_xlfn._xlws.FILTER(INPUT!C11:C13,TRUE)</f>
        <v>High</v>
      </c>
      <c r="D204" s="104">
        <f>SUMIFS('MEA LOG'!$V$15:$V$99,'MEA LOG'!$O$15:$O$99,COVER!C204)</f>
        <v>148.08999633333332</v>
      </c>
      <c r="E204" s="100">
        <f>D204/$C$201</f>
        <v>0.43461442585029825</v>
      </c>
      <c r="F204"/>
      <c r="G204" s="97" t="str" cm="1">
        <f t="array" ref="G204:G206">_xlfn._xlws.FILTER(INPUT!F11:F13,TRUE)</f>
        <v>High</v>
      </c>
      <c r="H204" s="104">
        <f>SUMIFS('MEA LOG'!$V$15:$V$99,'MEA LOG'!$P$15:$P$99,G204)</f>
        <v>142.12</v>
      </c>
      <c r="I204" s="100">
        <f>H204/$C$201</f>
        <v>0.41709368445666761</v>
      </c>
      <c r="J204"/>
      <c r="K204" s="97" t="str" cm="1">
        <f t="array" ref="K204:K208">_xlfn._xlws.FILTER(INPUT!$C$20:$C$24,TRUE)</f>
        <v>Hopper</v>
      </c>
      <c r="L204" s="104">
        <f>SUMIFS('MEA LOG'!$V$15:$V$99,'MEA LOG'!$Q$15:$Q$99,K204)</f>
        <v>105.636</v>
      </c>
      <c r="M204" s="100">
        <f>L204/$C$201</f>
        <v>0.31002046475699785</v>
      </c>
      <c r="N204"/>
      <c r="O204"/>
      <c r="P204"/>
      <c r="Q204"/>
      <c r="R204"/>
      <c r="S204"/>
      <c r="T204"/>
      <c r="U204" s="90"/>
      <c r="V204" s="90"/>
      <c r="W204" s="90"/>
      <c r="X204" s="90"/>
      <c r="Y204" s="90"/>
    </row>
    <row r="205" spans="2:25" ht="14.4" x14ac:dyDescent="0.3">
      <c r="B205" s="90"/>
      <c r="C205" s="98" t="str">
        <v>Med</v>
      </c>
      <c r="D205" s="104">
        <f>SUMIFS('MEA LOG'!$V$15:$V$99,'MEA LOG'!$O$15:$O$99,COVER!C205)</f>
        <v>46.8688</v>
      </c>
      <c r="E205" s="100">
        <f>D205/$C$201</f>
        <v>0.13755052405053941</v>
      </c>
      <c r="F205"/>
      <c r="G205" s="98" t="str">
        <v>Med</v>
      </c>
      <c r="H205" s="104">
        <f>SUMIFS('MEA LOG'!$V$15:$V$99,'MEA LOG'!$P$15:$P$99,G205)</f>
        <v>111.32946300000002</v>
      </c>
      <c r="I205" s="100">
        <f>H205/$C$201</f>
        <v>0.32672963630208457</v>
      </c>
      <c r="J205"/>
      <c r="K205" s="98" t="str">
        <v>ICT</v>
      </c>
      <c r="L205" s="104">
        <f>SUMIFS('MEA LOG'!$V$15:$V$99,'MEA LOG'!$Q$15:$Q$99,K205)</f>
        <v>20.152000000000001</v>
      </c>
      <c r="M205" s="100">
        <f>L205/$C$201</f>
        <v>5.9142076619552252E-2</v>
      </c>
      <c r="N205"/>
      <c r="O205"/>
      <c r="P205"/>
      <c r="Q205"/>
      <c r="R205"/>
      <c r="S205"/>
      <c r="T205"/>
      <c r="U205" s="90"/>
      <c r="V205" s="90"/>
      <c r="W205" s="90"/>
      <c r="X205" s="90"/>
      <c r="Y205" s="90"/>
    </row>
    <row r="206" spans="2:25" ht="14.4" x14ac:dyDescent="0.3">
      <c r="B206" s="90"/>
      <c r="C206" s="97" t="str">
        <v>Low</v>
      </c>
      <c r="D206" s="104">
        <f>SUMIFS('MEA LOG'!$V$15:$V$99,'MEA LOG'!$O$15:$O$99,COVER!C206)</f>
        <v>145.78000000000003</v>
      </c>
      <c r="E206" s="100">
        <f>D206/$C$201</f>
        <v>0.42783505009916278</v>
      </c>
      <c r="F206"/>
      <c r="G206" s="97" t="str">
        <v>Low</v>
      </c>
      <c r="H206" s="104">
        <f>SUMIFS('MEA LOG'!$V$15:$V$99,'MEA LOG'!$P$15:$P$99,G206)</f>
        <v>87.289333333333332</v>
      </c>
      <c r="I206" s="100">
        <f>H206/$C$201</f>
        <v>0.25617667924124832</v>
      </c>
      <c r="J206"/>
      <c r="K206" s="97" t="str">
        <v>Negotiations</v>
      </c>
      <c r="L206" s="104">
        <f>SUMIFS('MEA LOG'!$V$15:$V$99,'MEA LOG'!$Q$15:$Q$99,K206)</f>
        <v>34.08</v>
      </c>
      <c r="M206" s="100">
        <f>L206/$C$201</f>
        <v>0.10001796204815107</v>
      </c>
      <c r="N206"/>
      <c r="O206"/>
      <c r="P206"/>
      <c r="Q206"/>
      <c r="R206"/>
      <c r="S206"/>
      <c r="T206"/>
      <c r="U206" s="90"/>
      <c r="V206" s="90"/>
      <c r="W206" s="90"/>
      <c r="X206" s="90"/>
      <c r="Y206" s="90"/>
    </row>
    <row r="207" spans="2:25" ht="14.4" x14ac:dyDescent="0.3">
      <c r="B207" s="90"/>
      <c r="C207" s="87"/>
      <c r="D207"/>
      <c r="E207"/>
      <c r="F207"/>
      <c r="G207"/>
      <c r="H207"/>
      <c r="I207"/>
      <c r="J207"/>
      <c r="K207" s="98" t="str">
        <v>Contracting</v>
      </c>
      <c r="L207" s="104">
        <f>SUMIFS('MEA LOG'!$V$15:$V$99,'MEA LOG'!$Q$15:$Q$99,K207)</f>
        <v>70.78</v>
      </c>
      <c r="M207" s="100">
        <f>L207/$C$201</f>
        <v>0.20772509840868936</v>
      </c>
      <c r="N207"/>
      <c r="O207"/>
      <c r="P207"/>
      <c r="Q207"/>
      <c r="R207"/>
      <c r="S207"/>
      <c r="T207"/>
      <c r="U207" s="90"/>
      <c r="V207" s="90"/>
      <c r="W207" s="90"/>
      <c r="X207" s="90"/>
      <c r="Y207" s="90"/>
    </row>
    <row r="208" spans="2:25" ht="14.4" x14ac:dyDescent="0.3">
      <c r="B208" s="90"/>
      <c r="C208" s="87"/>
      <c r="D208"/>
      <c r="E208"/>
      <c r="F208"/>
      <c r="G208"/>
      <c r="H208"/>
      <c r="I208"/>
      <c r="J208"/>
      <c r="K208" s="97" t="str">
        <v>Completed</v>
      </c>
      <c r="L208" s="104">
        <f>SUMIFS('MEA LOG'!$V$15:$V$99,'MEA LOG'!$Q$15:$Q$99,K208)</f>
        <v>62.350796333333328</v>
      </c>
      <c r="M208" s="100">
        <f>L208/$C$201</f>
        <v>0.18298707691723387</v>
      </c>
      <c r="N208"/>
      <c r="O208"/>
      <c r="P208"/>
      <c r="Q208"/>
      <c r="R208"/>
      <c r="S208"/>
      <c r="T208"/>
      <c r="U208" s="90"/>
      <c r="V208" s="90"/>
      <c r="W208" s="90"/>
      <c r="X208" s="90"/>
      <c r="Y208" s="90"/>
    </row>
    <row r="209" spans="2:25" ht="14.4" x14ac:dyDescent="0.3">
      <c r="B209" s="90"/>
      <c r="C209" s="87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 s="90"/>
      <c r="V209" s="90"/>
      <c r="W209" s="90"/>
      <c r="X209" s="90"/>
      <c r="Y209" s="90"/>
    </row>
    <row r="210" spans="2:25" ht="14.4" x14ac:dyDescent="0.3">
      <c r="B210" s="90"/>
      <c r="C210" s="87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 s="90"/>
      <c r="V210" s="90"/>
      <c r="W210" s="90"/>
      <c r="X210" s="90"/>
      <c r="Y210" s="90"/>
    </row>
    <row r="211" spans="2:25" ht="14.4" x14ac:dyDescent="0.3">
      <c r="B211" s="90"/>
      <c r="C211" s="87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 s="90"/>
      <c r="V211" s="90"/>
      <c r="W211" s="90"/>
      <c r="X211" s="90"/>
      <c r="Y211" s="90"/>
    </row>
    <row r="212" spans="2:25" ht="14.4" x14ac:dyDescent="0.3">
      <c r="B212" s="90"/>
      <c r="C212" s="87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 s="90"/>
      <c r="V212" s="90"/>
      <c r="W212" s="90"/>
      <c r="X212" s="90"/>
      <c r="Y212" s="90"/>
    </row>
    <row r="213" spans="2:25" ht="14.4" x14ac:dyDescent="0.3">
      <c r="B213" s="90"/>
      <c r="C213" s="87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 s="90"/>
      <c r="V213" s="90"/>
      <c r="W213" s="90"/>
      <c r="X213" s="90"/>
      <c r="Y213" s="90"/>
    </row>
    <row r="214" spans="2:25" ht="14.4" x14ac:dyDescent="0.3">
      <c r="B214" s="90"/>
      <c r="C214" s="87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 s="90"/>
      <c r="V214" s="90"/>
      <c r="W214" s="90"/>
      <c r="X214" s="90"/>
      <c r="Y214" s="90"/>
    </row>
    <row r="215" spans="2:25" ht="14.4" x14ac:dyDescent="0.3">
      <c r="B215" s="90"/>
      <c r="C215" s="87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 s="90"/>
      <c r="V215" s="90"/>
      <c r="W215" s="90"/>
      <c r="X215" s="90"/>
      <c r="Y215" s="90"/>
    </row>
    <row r="216" spans="2:25" ht="14.4" x14ac:dyDescent="0.3">
      <c r="B216" s="90"/>
      <c r="C216" s="87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 s="90"/>
      <c r="V216" s="90"/>
      <c r="W216" s="90"/>
      <c r="X216" s="90"/>
      <c r="Y216" s="90"/>
    </row>
    <row r="217" spans="2:25" ht="14.4" x14ac:dyDescent="0.3">
      <c r="B217" s="90"/>
      <c r="C217" s="8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 s="90"/>
      <c r="V217" s="90"/>
      <c r="W217" s="90"/>
      <c r="X217" s="90"/>
      <c r="Y217" s="90"/>
    </row>
    <row r="218" spans="2:25" ht="14.4" x14ac:dyDescent="0.3">
      <c r="B218" s="90"/>
      <c r="C218" s="87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 s="90"/>
      <c r="V218" s="90"/>
      <c r="W218" s="90"/>
      <c r="X218" s="90"/>
      <c r="Y218" s="90"/>
    </row>
    <row r="219" spans="2:25" ht="14.4" x14ac:dyDescent="0.3">
      <c r="B219" s="90"/>
      <c r="C219" s="87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 s="90"/>
      <c r="V219" s="90"/>
      <c r="W219" s="90"/>
      <c r="X219" s="90"/>
      <c r="Y219" s="90"/>
    </row>
    <row r="220" spans="2:25" ht="14.4" x14ac:dyDescent="0.3">
      <c r="B220" s="90"/>
      <c r="C220" s="87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 s="90"/>
      <c r="V220" s="90"/>
      <c r="W220" s="90"/>
      <c r="X220" s="90"/>
      <c r="Y220" s="90"/>
    </row>
    <row r="221" spans="2:25" ht="14.4" x14ac:dyDescent="0.3">
      <c r="B221" s="90"/>
      <c r="C221" s="87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 s="90"/>
      <c r="V221" s="90"/>
      <c r="W221" s="90"/>
      <c r="X221" s="90"/>
      <c r="Y221" s="90"/>
    </row>
    <row r="222" spans="2:25" x14ac:dyDescent="0.3">
      <c r="B222" s="90"/>
      <c r="C222" s="91"/>
      <c r="D222" s="90"/>
      <c r="E222" s="91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</row>
    <row r="223" spans="2:25" x14ac:dyDescent="0.3">
      <c r="B223" s="90"/>
      <c r="C223" s="91"/>
      <c r="D223" s="90"/>
      <c r="E223" s="91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</row>
  </sheetData>
  <mergeCells count="8">
    <mergeCell ref="C3:X6"/>
    <mergeCell ref="C201:E201"/>
    <mergeCell ref="C82:E82"/>
    <mergeCell ref="C153:E153"/>
    <mergeCell ref="C176:E176"/>
    <mergeCell ref="C57:E57"/>
    <mergeCell ref="C106:E106"/>
    <mergeCell ref="C130:E130"/>
  </mergeCells>
  <pageMargins left="0.7" right="0.7" top="0.75" bottom="0.75" header="0.3" footer="0.3"/>
  <customProperties>
    <customPr name="_pios_id" r:id="rId1"/>
  </customPropertie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7DFC-D7B4-4BF3-8979-066A2FD1821B}">
  <sheetPr codeName="Sheet6" filterMode="1">
    <tabColor rgb="FFFFFF00"/>
  </sheetPr>
  <dimension ref="B1:CF516"/>
  <sheetViews>
    <sheetView topLeftCell="H47" workbookViewId="0">
      <selection activeCell="P59" sqref="P59"/>
    </sheetView>
  </sheetViews>
  <sheetFormatPr defaultColWidth="8.88671875" defaultRowHeight="13.8" outlineLevelCol="1" x14ac:dyDescent="0.3"/>
  <cols>
    <col min="1" max="1" width="4.5546875" style="88" customWidth="1"/>
    <col min="2" max="2" width="1.5546875" style="88" customWidth="1"/>
    <col min="3" max="3" width="9.88671875" style="88" bestFit="1" customWidth="1"/>
    <col min="4" max="4" width="10.6640625" style="88" bestFit="1" customWidth="1"/>
    <col min="5" max="5" width="14.44140625" style="88" bestFit="1" customWidth="1"/>
    <col min="6" max="6" width="13.44140625" style="88" bestFit="1" customWidth="1"/>
    <col min="7" max="7" width="13.44140625" style="88" customWidth="1"/>
    <col min="8" max="9" width="41.109375" style="88" customWidth="1"/>
    <col min="10" max="10" width="17.44140625" style="107" bestFit="1" customWidth="1"/>
    <col min="11" max="11" width="17.44140625" style="107" customWidth="1"/>
    <col min="12" max="12" width="10.109375" style="88" hidden="1" customWidth="1"/>
    <col min="13" max="13" width="10.33203125" style="88" hidden="1" customWidth="1"/>
    <col min="14" max="14" width="9.33203125" style="189" hidden="1" customWidth="1"/>
    <col min="15" max="15" width="19.109375" style="88" customWidth="1"/>
    <col min="16" max="16" width="20.6640625" style="88" bestFit="1" customWidth="1"/>
    <col min="17" max="17" width="10.33203125" style="88" bestFit="1" customWidth="1"/>
    <col min="18" max="18" width="22.109375" style="88" hidden="1" customWidth="1"/>
    <col min="19" max="19" width="15.109375" style="89" hidden="1" customWidth="1"/>
    <col min="20" max="20" width="12.5546875" style="89" hidden="1" customWidth="1"/>
    <col min="21" max="22" width="23.44140625" style="89" hidden="1" customWidth="1"/>
    <col min="23" max="23" width="1.5546875" style="88" customWidth="1"/>
    <col min="24" max="24" width="8.88671875" style="88"/>
    <col min="25" max="25" width="1.5546875" style="88" customWidth="1" outlineLevel="1"/>
    <col min="26" max="37" width="8.88671875" style="88" customWidth="1" outlineLevel="1"/>
    <col min="38" max="38" width="1.5546875" style="88" customWidth="1" outlineLevel="1"/>
    <col min="39" max="50" width="8.88671875" style="88" customWidth="1" outlineLevel="1"/>
    <col min="51" max="51" width="1.5546875" style="88" customWidth="1" outlineLevel="1"/>
    <col min="52" max="52" width="13.44140625" style="88" customWidth="1" outlineLevel="1"/>
    <col min="53" max="53" width="20.5546875" style="88" customWidth="1" outlineLevel="1"/>
    <col min="54" max="54" width="20.33203125" style="88" customWidth="1" outlineLevel="1"/>
    <col min="55" max="56" width="23.88671875" style="88" customWidth="1" outlineLevel="1"/>
    <col min="57" max="57" width="24.44140625" style="88" customWidth="1" outlineLevel="1"/>
    <col min="58" max="58" width="23.88671875" style="88" customWidth="1" outlineLevel="1"/>
    <col min="59" max="59" width="15.109375" style="88" customWidth="1" outlineLevel="1"/>
    <col min="60" max="60" width="1.5546875" style="88" customWidth="1" outlineLevel="1"/>
    <col min="61" max="61" width="15.5546875" style="88" customWidth="1" outlineLevel="1"/>
    <col min="62" max="62" width="10.88671875" style="88" customWidth="1" outlineLevel="1"/>
    <col min="63" max="63" width="11.5546875" style="88" customWidth="1" outlineLevel="1"/>
    <col min="64" max="64" width="1.5546875" style="88" customWidth="1" outlineLevel="1"/>
    <col min="65" max="65" width="8.88671875" style="88"/>
    <col min="66" max="66" width="1.5546875" style="88" customWidth="1" outlineLevel="1"/>
    <col min="67" max="72" width="21.88671875" style="88" customWidth="1" outlineLevel="1"/>
    <col min="73" max="83" width="8.88671875" style="88" customWidth="1" outlineLevel="1"/>
    <col min="84" max="84" width="1.5546875" style="88" customWidth="1"/>
    <col min="85" max="16384" width="8.88671875" style="88"/>
  </cols>
  <sheetData>
    <row r="1" spans="2:84" x14ac:dyDescent="0.3">
      <c r="H1" s="107"/>
      <c r="I1" s="107"/>
      <c r="J1" s="88"/>
      <c r="K1" s="88"/>
      <c r="N1" s="88"/>
      <c r="S1" s="88"/>
      <c r="T1" s="88"/>
      <c r="U1" s="88"/>
      <c r="V1" s="88"/>
    </row>
    <row r="2" spans="2:84" ht="14.4" thickBot="1" x14ac:dyDescent="0.35">
      <c r="B2" s="90"/>
      <c r="C2" s="90"/>
      <c r="D2" s="90"/>
      <c r="E2" s="90"/>
      <c r="F2" s="90"/>
      <c r="G2" s="90"/>
      <c r="H2" s="108"/>
      <c r="I2" s="108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178"/>
    </row>
    <row r="3" spans="2:84" ht="15.9" customHeight="1" thickTop="1" x14ac:dyDescent="0.3">
      <c r="B3" s="90"/>
      <c r="C3" s="411" t="s">
        <v>0</v>
      </c>
      <c r="D3" s="411"/>
      <c r="E3" s="411"/>
      <c r="F3" s="411"/>
      <c r="G3" s="411"/>
      <c r="H3" s="411"/>
      <c r="I3" s="411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344" t="s">
        <v>1</v>
      </c>
      <c r="W3" s="90"/>
      <c r="Y3" s="90"/>
      <c r="Z3" s="411" t="s">
        <v>53</v>
      </c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N3" s="90"/>
      <c r="BO3" s="411" t="s">
        <v>2</v>
      </c>
      <c r="BP3" s="411"/>
      <c r="BQ3" s="411"/>
      <c r="BR3" s="411"/>
      <c r="BS3" s="411"/>
      <c r="BT3" s="411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178"/>
    </row>
    <row r="4" spans="2:84" ht="15.9" customHeight="1" thickBot="1" x14ac:dyDescent="0.35">
      <c r="B4" s="90"/>
      <c r="C4" s="411"/>
      <c r="D4" s="411"/>
      <c r="E4" s="411"/>
      <c r="F4" s="411"/>
      <c r="G4" s="411"/>
      <c r="H4" s="411"/>
      <c r="I4" s="411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345"/>
      <c r="W4" s="90"/>
      <c r="Y4" s="90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90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0"/>
      <c r="BF4" s="90"/>
      <c r="BG4" s="90"/>
      <c r="BH4" s="90"/>
      <c r="BI4" s="90"/>
      <c r="BJ4" s="90"/>
      <c r="BK4" s="90"/>
      <c r="BL4" s="90"/>
      <c r="BN4" s="90"/>
      <c r="BO4" s="411"/>
      <c r="BP4" s="411"/>
      <c r="BQ4" s="411"/>
      <c r="BR4" s="411"/>
      <c r="BS4" s="411"/>
      <c r="BT4" s="411"/>
      <c r="BU4" s="90"/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178"/>
    </row>
    <row r="5" spans="2:84" ht="15.9" customHeight="1" thickTop="1" x14ac:dyDescent="0.45">
      <c r="B5" s="90"/>
      <c r="C5" s="411"/>
      <c r="D5" s="411"/>
      <c r="E5" s="411"/>
      <c r="F5" s="411"/>
      <c r="G5" s="411"/>
      <c r="H5" s="411"/>
      <c r="I5" s="411"/>
      <c r="J5" s="90"/>
      <c r="K5" s="90"/>
      <c r="L5" s="90"/>
      <c r="M5" s="90"/>
      <c r="N5" s="90"/>
      <c r="O5" s="90"/>
      <c r="P5" s="137"/>
      <c r="Q5" s="90"/>
      <c r="R5" s="90"/>
      <c r="S5" s="137"/>
      <c r="T5" s="90"/>
      <c r="U5" s="90"/>
      <c r="V5" s="346" t="s">
        <v>3</v>
      </c>
      <c r="W5" s="90"/>
      <c r="Y5" s="90"/>
      <c r="Z5" s="411"/>
      <c r="AA5" s="411"/>
      <c r="AB5" s="411"/>
      <c r="AC5" s="411"/>
      <c r="AD5" s="411"/>
      <c r="AE5" s="411"/>
      <c r="AF5" s="411"/>
      <c r="AG5" s="411"/>
      <c r="AH5" s="411"/>
      <c r="AI5" s="411"/>
      <c r="AJ5" s="411"/>
      <c r="AK5" s="411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N5" s="90"/>
      <c r="BO5" s="411"/>
      <c r="BP5" s="411"/>
      <c r="BQ5" s="411"/>
      <c r="BR5" s="411"/>
      <c r="BS5" s="411"/>
      <c r="BT5" s="411"/>
      <c r="BU5" s="90"/>
      <c r="BV5" s="90"/>
      <c r="BW5" s="90"/>
      <c r="BX5" s="90"/>
      <c r="BY5" s="90"/>
      <c r="BZ5" s="90"/>
      <c r="CA5" s="90"/>
      <c r="CB5" s="90"/>
      <c r="CC5" s="90"/>
      <c r="CD5" s="90"/>
      <c r="CE5" s="90"/>
      <c r="CF5" s="178"/>
    </row>
    <row r="6" spans="2:84" ht="15.9" customHeight="1" thickBot="1" x14ac:dyDescent="0.5">
      <c r="B6" s="90"/>
      <c r="C6" s="411"/>
      <c r="D6" s="411"/>
      <c r="E6" s="411"/>
      <c r="F6" s="411"/>
      <c r="G6" s="411"/>
      <c r="H6" s="411"/>
      <c r="I6" s="411"/>
      <c r="J6" s="90"/>
      <c r="K6" s="90"/>
      <c r="L6" s="90"/>
      <c r="M6" s="90"/>
      <c r="N6" s="90"/>
      <c r="O6" s="137"/>
      <c r="P6" s="137"/>
      <c r="Q6" s="90"/>
      <c r="R6" s="90"/>
      <c r="S6" s="429">
        <f ca="1">TODAY()</f>
        <v>46069</v>
      </c>
      <c r="T6" s="429"/>
      <c r="U6" s="429"/>
      <c r="V6" s="347"/>
      <c r="W6" s="90"/>
      <c r="Y6" s="90"/>
      <c r="Z6" s="411"/>
      <c r="AA6" s="411"/>
      <c r="AB6" s="411"/>
      <c r="AC6" s="411"/>
      <c r="AD6" s="411"/>
      <c r="AE6" s="411"/>
      <c r="AF6" s="411"/>
      <c r="AG6" s="411"/>
      <c r="AH6" s="411"/>
      <c r="AI6" s="411"/>
      <c r="AJ6" s="411"/>
      <c r="AK6" s="411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N6" s="90"/>
      <c r="BO6" s="411"/>
      <c r="BP6" s="411"/>
      <c r="BQ6" s="411"/>
      <c r="BR6" s="411"/>
      <c r="BS6" s="411"/>
      <c r="BT6" s="411"/>
      <c r="BU6" s="90"/>
      <c r="BV6" s="90"/>
      <c r="BW6" s="90"/>
      <c r="BX6" s="90"/>
      <c r="BY6" s="90"/>
      <c r="BZ6" s="90"/>
      <c r="CA6" s="90"/>
      <c r="CB6" s="90"/>
      <c r="CC6" s="90"/>
      <c r="CD6" s="90"/>
      <c r="CE6" s="90"/>
      <c r="CF6" s="178"/>
    </row>
    <row r="7" spans="2:84" ht="15.9" customHeight="1" thickTop="1" x14ac:dyDescent="0.3">
      <c r="B7" s="90"/>
      <c r="C7" s="136"/>
      <c r="D7" s="136"/>
      <c r="E7" s="136"/>
      <c r="F7" s="136"/>
      <c r="G7" s="136"/>
      <c r="H7" s="135"/>
      <c r="I7" s="135"/>
      <c r="J7" s="90"/>
      <c r="K7" s="90"/>
      <c r="L7" s="90"/>
      <c r="M7" s="90"/>
      <c r="N7" s="90"/>
      <c r="O7" s="90"/>
      <c r="P7" s="90"/>
      <c r="Q7" s="90"/>
      <c r="R7" s="90"/>
      <c r="S7" s="429"/>
      <c r="T7" s="429"/>
      <c r="U7" s="429"/>
      <c r="V7" s="348" t="s">
        <v>4</v>
      </c>
      <c r="W7" s="90"/>
      <c r="Y7" s="90"/>
      <c r="Z7" s="411"/>
      <c r="AA7" s="411"/>
      <c r="AB7" s="411"/>
      <c r="AC7" s="411"/>
      <c r="AD7" s="411"/>
      <c r="AE7" s="411"/>
      <c r="AF7" s="411"/>
      <c r="AG7" s="411"/>
      <c r="AH7" s="411"/>
      <c r="AI7" s="411"/>
      <c r="AJ7" s="411"/>
      <c r="AK7" s="411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N7" s="90"/>
      <c r="BO7" s="184"/>
      <c r="BP7" s="184"/>
      <c r="BQ7" s="184"/>
      <c r="BR7" s="184"/>
      <c r="BS7" s="184"/>
      <c r="BT7" s="184"/>
      <c r="BU7" s="90"/>
      <c r="BV7" s="90"/>
      <c r="BW7" s="90"/>
      <c r="BX7" s="90"/>
      <c r="BY7" s="90"/>
      <c r="BZ7" s="90"/>
      <c r="CA7" s="90"/>
      <c r="CB7" s="90"/>
      <c r="CC7" s="90"/>
      <c r="CD7" s="90"/>
      <c r="CE7" s="90"/>
      <c r="CF7" s="178"/>
    </row>
    <row r="8" spans="2:84" ht="15.9" customHeight="1" thickBot="1" x14ac:dyDescent="0.35">
      <c r="B8" s="90"/>
      <c r="C8" s="423" t="s">
        <v>5</v>
      </c>
      <c r="D8" s="424"/>
      <c r="E8" s="425">
        <v>45768</v>
      </c>
      <c r="F8" s="423"/>
      <c r="G8" s="423"/>
      <c r="H8" s="423"/>
      <c r="I8" s="194"/>
      <c r="J8" s="90"/>
      <c r="K8" s="90"/>
      <c r="L8" s="90"/>
      <c r="M8" s="90"/>
      <c r="N8" s="90"/>
      <c r="O8" s="90"/>
      <c r="P8" s="90"/>
      <c r="Q8" s="90"/>
      <c r="R8" s="90"/>
      <c r="S8" s="429"/>
      <c r="T8" s="429"/>
      <c r="U8" s="429"/>
      <c r="V8" s="349"/>
      <c r="W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178"/>
    </row>
    <row r="9" spans="2:84" ht="15" thickTop="1" x14ac:dyDescent="0.3">
      <c r="B9" s="90"/>
      <c r="C9" s="134"/>
      <c r="D9" s="134"/>
      <c r="E9" s="134"/>
      <c r="F9" s="134"/>
      <c r="G9" s="134"/>
      <c r="H9" s="133"/>
      <c r="I9" s="133"/>
      <c r="J9" s="90"/>
      <c r="K9" s="90"/>
      <c r="L9" s="90"/>
      <c r="M9" s="90"/>
      <c r="N9" s="90"/>
      <c r="O9" s="90"/>
      <c r="P9" s="90"/>
      <c r="Q9" s="132"/>
      <c r="R9" s="132"/>
      <c r="S9" s="90"/>
      <c r="T9" s="90"/>
      <c r="U9" s="90"/>
      <c r="V9" s="90"/>
      <c r="W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N9" s="90"/>
      <c r="BO9" s="176" t="s">
        <v>6</v>
      </c>
      <c r="BP9" s="176" t="s">
        <v>7</v>
      </c>
      <c r="BQ9" s="176" t="s">
        <v>8</v>
      </c>
      <c r="BR9" s="176" t="s">
        <v>9</v>
      </c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178"/>
    </row>
    <row r="10" spans="2:84" s="128" customFormat="1" x14ac:dyDescent="0.3">
      <c r="B10" s="129"/>
      <c r="C10" s="129"/>
      <c r="D10" s="129"/>
      <c r="E10" s="129"/>
      <c r="F10" s="129"/>
      <c r="G10" s="129"/>
      <c r="H10" s="131"/>
      <c r="I10" s="131"/>
      <c r="J10" s="129"/>
      <c r="K10" s="129"/>
      <c r="L10" s="129"/>
      <c r="M10" s="129"/>
      <c r="N10" s="129"/>
      <c r="O10" s="129"/>
      <c r="P10" s="130"/>
      <c r="Q10" s="430" t="s">
        <v>224</v>
      </c>
      <c r="R10" s="430"/>
      <c r="S10" s="430"/>
      <c r="T10" s="430"/>
      <c r="U10" s="430"/>
      <c r="V10" s="430"/>
      <c r="W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90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N10" s="129"/>
      <c r="BO10" s="99">
        <v>1</v>
      </c>
      <c r="BP10" s="99">
        <v>2</v>
      </c>
      <c r="BQ10" s="99">
        <v>3</v>
      </c>
      <c r="BR10" s="183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82"/>
    </row>
    <row r="11" spans="2:84" ht="15" customHeight="1" x14ac:dyDescent="0.3">
      <c r="B11" s="90"/>
      <c r="C11" s="90"/>
      <c r="D11" s="90"/>
      <c r="E11" s="90"/>
      <c r="F11" s="90"/>
      <c r="G11" s="90"/>
      <c r="H11" s="108"/>
      <c r="I11" s="108"/>
      <c r="J11" s="90"/>
      <c r="K11" s="90"/>
      <c r="L11" s="90"/>
      <c r="M11" s="90"/>
      <c r="N11" s="90"/>
      <c r="O11" s="90"/>
      <c r="P11" s="127"/>
      <c r="Q11" s="430"/>
      <c r="R11" s="430"/>
      <c r="S11" s="430"/>
      <c r="T11" s="430"/>
      <c r="U11" s="430"/>
      <c r="V11" s="430"/>
      <c r="W11" s="90"/>
      <c r="Y11" s="175"/>
      <c r="Z11" s="90"/>
      <c r="AA11" s="90"/>
      <c r="AB11" s="90"/>
      <c r="AC11" s="90"/>
      <c r="AD11" s="90"/>
      <c r="AE11" s="129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178"/>
    </row>
    <row r="12" spans="2:84" ht="15" customHeight="1" x14ac:dyDescent="0.3">
      <c r="B12" s="90"/>
      <c r="C12" s="426"/>
      <c r="D12" s="427"/>
      <c r="E12" s="125"/>
      <c r="F12" s="125"/>
      <c r="G12" s="125"/>
      <c r="H12" s="126"/>
      <c r="I12" s="126"/>
      <c r="J12" s="125"/>
      <c r="K12" s="125"/>
      <c r="L12" s="125"/>
      <c r="M12" s="125"/>
      <c r="N12" s="125"/>
      <c r="O12" s="125"/>
      <c r="P12" s="125"/>
      <c r="Q12" s="149" t="s">
        <v>11</v>
      </c>
      <c r="R12" s="149"/>
      <c r="S12" s="150">
        <f>SUM(S15:S99)</f>
        <v>1531.4320000000002</v>
      </c>
      <c r="T12" s="150">
        <f>SUM(T15:T99)</f>
        <v>156.74606633333329</v>
      </c>
      <c r="U12" s="150">
        <f>SUM(U15:U99)</f>
        <v>183.99272999999994</v>
      </c>
      <c r="V12" s="150">
        <f>SUM(V15:V99)</f>
        <v>340.7387963333332</v>
      </c>
      <c r="W12" s="174"/>
      <c r="Y12" s="90"/>
      <c r="Z12" s="420" t="s">
        <v>12</v>
      </c>
      <c r="AA12" s="421"/>
      <c r="AB12" s="421"/>
      <c r="AC12" s="421"/>
      <c r="AD12" s="421"/>
      <c r="AE12" s="421"/>
      <c r="AF12" s="421"/>
      <c r="AG12" s="421"/>
      <c r="AH12" s="421"/>
      <c r="AI12" s="421"/>
      <c r="AJ12" s="421"/>
      <c r="AK12" s="422"/>
      <c r="AL12" s="178"/>
      <c r="AM12" s="420" t="s">
        <v>13</v>
      </c>
      <c r="AN12" s="421"/>
      <c r="AO12" s="421"/>
      <c r="AP12" s="421"/>
      <c r="AQ12" s="421"/>
      <c r="AR12" s="421"/>
      <c r="AS12" s="421"/>
      <c r="AT12" s="421"/>
      <c r="AU12" s="421"/>
      <c r="AV12" s="421"/>
      <c r="AW12" s="421"/>
      <c r="AX12" s="422"/>
      <c r="AY12" s="178"/>
      <c r="AZ12" s="420" t="s">
        <v>14</v>
      </c>
      <c r="BA12" s="421"/>
      <c r="BB12" s="421"/>
      <c r="BC12" s="421"/>
      <c r="BD12" s="421"/>
      <c r="BE12" s="421"/>
      <c r="BF12" s="421"/>
      <c r="BG12" s="422"/>
      <c r="BH12" s="90"/>
      <c r="BI12" s="428" t="s">
        <v>15</v>
      </c>
      <c r="BJ12" s="428"/>
      <c r="BK12" s="428"/>
      <c r="BL12" s="90"/>
      <c r="BN12" s="90"/>
      <c r="BO12" s="428" t="s">
        <v>16</v>
      </c>
      <c r="BP12" s="428"/>
      <c r="BQ12" s="428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178"/>
    </row>
    <row r="13" spans="2:84" ht="15" thickBot="1" x14ac:dyDescent="0.35">
      <c r="B13" s="90"/>
      <c r="C13" s="125"/>
      <c r="D13" s="123"/>
      <c r="E13" s="90"/>
      <c r="F13" s="90"/>
      <c r="G13" s="90"/>
      <c r="H13" s="108"/>
      <c r="I13" s="108"/>
      <c r="J13" s="90"/>
      <c r="K13" s="90"/>
      <c r="L13" s="90"/>
      <c r="M13" s="124">
        <f>SUM($N$15:$N$513)</f>
        <v>10.729999999999999</v>
      </c>
      <c r="N13" s="124">
        <f>SUM($O$15:$O$513)</f>
        <v>0</v>
      </c>
      <c r="O13" s="90"/>
      <c r="P13" s="90"/>
      <c r="Q13" s="90"/>
      <c r="R13" s="90"/>
      <c r="S13" s="90"/>
      <c r="T13" s="90"/>
      <c r="U13" s="90"/>
      <c r="V13" s="90"/>
      <c r="W13" s="90"/>
      <c r="Y13" s="90"/>
      <c r="Z13" s="335" t="s">
        <v>17</v>
      </c>
      <c r="AA13" s="335"/>
      <c r="AB13" s="335"/>
      <c r="AC13" s="335"/>
      <c r="AD13" s="335"/>
      <c r="AE13" s="335"/>
      <c r="AF13" s="335" t="s">
        <v>18</v>
      </c>
      <c r="AG13" s="335"/>
      <c r="AH13" s="335"/>
      <c r="AI13" s="335"/>
      <c r="AJ13" s="335"/>
      <c r="AK13" s="335"/>
      <c r="AL13" s="90"/>
      <c r="AM13" s="335" t="s">
        <v>17</v>
      </c>
      <c r="AN13" s="335"/>
      <c r="AO13" s="335"/>
      <c r="AP13" s="335"/>
      <c r="AQ13" s="335"/>
      <c r="AR13" s="335"/>
      <c r="AS13" s="335" t="s">
        <v>18</v>
      </c>
      <c r="AT13" s="335"/>
      <c r="AU13" s="335"/>
      <c r="AV13" s="335"/>
      <c r="AW13" s="335"/>
      <c r="AX13" s="335"/>
      <c r="AY13" s="90"/>
      <c r="AZ13" s="177"/>
      <c r="BA13" s="177"/>
      <c r="BB13" s="177"/>
      <c r="BC13" s="177"/>
      <c r="BD13" s="177"/>
      <c r="BE13" s="177"/>
      <c r="BF13" s="177"/>
      <c r="BG13" s="177"/>
      <c r="BH13" s="90"/>
      <c r="BI13"/>
      <c r="BJ13"/>
      <c r="BK13"/>
      <c r="BL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178"/>
    </row>
    <row r="14" spans="2:84" ht="14.4" x14ac:dyDescent="0.3">
      <c r="B14" s="90"/>
      <c r="C14" s="148" t="s">
        <v>19</v>
      </c>
      <c r="D14" s="148" t="s">
        <v>20</v>
      </c>
      <c r="E14" s="148" t="s">
        <v>21</v>
      </c>
      <c r="F14" s="148" t="s">
        <v>22</v>
      </c>
      <c r="G14" s="148" t="s">
        <v>23</v>
      </c>
      <c r="H14" s="148" t="s">
        <v>24</v>
      </c>
      <c r="I14" s="148" t="s">
        <v>25</v>
      </c>
      <c r="J14" s="148" t="s">
        <v>26</v>
      </c>
      <c r="K14" s="148" t="s">
        <v>16</v>
      </c>
      <c r="L14" s="148" t="s">
        <v>27</v>
      </c>
      <c r="M14" s="148" t="s">
        <v>28</v>
      </c>
      <c r="N14" s="148" t="s">
        <v>29</v>
      </c>
      <c r="O14" s="148" t="s">
        <v>30</v>
      </c>
      <c r="P14" s="148" t="s">
        <v>31</v>
      </c>
      <c r="Q14" s="148" t="s">
        <v>32</v>
      </c>
      <c r="R14" s="148" t="s">
        <v>33</v>
      </c>
      <c r="S14" s="148" t="s">
        <v>34</v>
      </c>
      <c r="T14" s="148">
        <v>2026</v>
      </c>
      <c r="U14" s="148">
        <v>2027</v>
      </c>
      <c r="V14" s="148" t="s">
        <v>35</v>
      </c>
      <c r="W14" s="90"/>
      <c r="Y14" s="90"/>
      <c r="Z14" s="176">
        <v>2025</v>
      </c>
      <c r="AA14" s="176">
        <v>2026</v>
      </c>
      <c r="AB14" s="176">
        <v>2027</v>
      </c>
      <c r="AC14" s="176">
        <v>2028</v>
      </c>
      <c r="AD14" s="176">
        <v>2029</v>
      </c>
      <c r="AE14" s="176">
        <v>2030</v>
      </c>
      <c r="AF14" s="176">
        <v>2025</v>
      </c>
      <c r="AG14" s="176">
        <v>2026</v>
      </c>
      <c r="AH14" s="176">
        <v>2027</v>
      </c>
      <c r="AI14" s="176">
        <v>2028</v>
      </c>
      <c r="AJ14" s="176">
        <v>2029</v>
      </c>
      <c r="AK14" s="176">
        <v>2030</v>
      </c>
      <c r="AL14" s="90"/>
      <c r="AM14" s="176">
        <v>2025</v>
      </c>
      <c r="AN14" s="176">
        <v>2026</v>
      </c>
      <c r="AO14" s="176">
        <v>2027</v>
      </c>
      <c r="AP14" s="176">
        <v>2028</v>
      </c>
      <c r="AQ14" s="176">
        <v>2029</v>
      </c>
      <c r="AR14" s="176">
        <v>2030</v>
      </c>
      <c r="AS14" s="176">
        <v>2025</v>
      </c>
      <c r="AT14" s="176">
        <v>2026</v>
      </c>
      <c r="AU14" s="176">
        <v>2027</v>
      </c>
      <c r="AV14" s="176">
        <v>2028</v>
      </c>
      <c r="AW14" s="176">
        <v>2029</v>
      </c>
      <c r="AX14" s="176">
        <v>2030</v>
      </c>
      <c r="AY14" s="90"/>
      <c r="AZ14" s="176" t="s">
        <v>36</v>
      </c>
      <c r="BA14" s="176" t="s">
        <v>37</v>
      </c>
      <c r="BB14" s="176" t="s">
        <v>38</v>
      </c>
      <c r="BC14" s="176" t="s">
        <v>39</v>
      </c>
      <c r="BD14" s="176" t="s">
        <v>40</v>
      </c>
      <c r="BE14" s="176" t="s">
        <v>41</v>
      </c>
      <c r="BF14" s="176" t="s">
        <v>42</v>
      </c>
      <c r="BG14" s="176" t="s">
        <v>43</v>
      </c>
      <c r="BH14" s="90"/>
      <c r="BI14" s="179" t="s">
        <v>44</v>
      </c>
      <c r="BJ14" s="179" t="s">
        <v>45</v>
      </c>
      <c r="BK14" s="179" t="s">
        <v>46</v>
      </c>
      <c r="BL14" s="90"/>
      <c r="BN14" s="90"/>
      <c r="BO14" s="179" t="s">
        <v>47</v>
      </c>
      <c r="BP14" s="179" t="s">
        <v>48</v>
      </c>
      <c r="BQ14" s="179" t="s">
        <v>49</v>
      </c>
      <c r="BR14" s="179" t="s">
        <v>50</v>
      </c>
      <c r="BS14" s="179" t="s">
        <v>51</v>
      </c>
      <c r="BT14" s="179" t="s">
        <v>52</v>
      </c>
      <c r="BU14" s="179"/>
      <c r="BV14" s="179"/>
      <c r="BW14" s="179"/>
      <c r="BX14" s="179"/>
      <c r="BY14" s="179"/>
      <c r="BZ14" s="179"/>
      <c r="CA14" s="179"/>
      <c r="CB14" s="179"/>
      <c r="CC14" s="179"/>
      <c r="CD14" s="179"/>
      <c r="CE14" s="179"/>
      <c r="CF14" s="178"/>
    </row>
    <row r="15" spans="2:84" ht="15" hidden="1" customHeight="1" x14ac:dyDescent="0.3">
      <c r="B15" s="90"/>
      <c r="C15" s="111">
        <v>1</v>
      </c>
      <c r="D15" s="111" t="s">
        <v>225</v>
      </c>
      <c r="E15" s="111" t="s">
        <v>76</v>
      </c>
      <c r="F15" s="111" t="s">
        <v>72</v>
      </c>
      <c r="G15" s="111" t="s">
        <v>166</v>
      </c>
      <c r="H15" s="111" t="s">
        <v>226</v>
      </c>
      <c r="I15" s="122" t="s">
        <v>172</v>
      </c>
      <c r="J15" s="198" t="s">
        <v>227</v>
      </c>
      <c r="K15" s="211">
        <v>1</v>
      </c>
      <c r="L15" s="202"/>
      <c r="M15" s="111"/>
      <c r="N15" s="185">
        <v>0</v>
      </c>
      <c r="O15" s="111" t="s">
        <v>138</v>
      </c>
      <c r="P15" s="109" t="s">
        <v>141</v>
      </c>
      <c r="Q15" s="109" t="s">
        <v>151</v>
      </c>
      <c r="R15" s="109"/>
      <c r="S15" s="153">
        <f>231*1.48</f>
        <v>341.88</v>
      </c>
      <c r="T15" s="154"/>
      <c r="U15" s="154"/>
      <c r="V15" s="154">
        <f t="shared" ref="V15:V55" si="0">SUM(T15+U15)</f>
        <v>0</v>
      </c>
      <c r="W15" s="90"/>
      <c r="Y15" s="180">
        <v>0</v>
      </c>
      <c r="Z15" s="180">
        <v>0</v>
      </c>
      <c r="AA15" s="180">
        <v>0</v>
      </c>
      <c r="AB15" s="180">
        <v>0</v>
      </c>
      <c r="AC15" s="180">
        <v>0</v>
      </c>
      <c r="AD15" s="180">
        <v>0</v>
      </c>
      <c r="AE15" s="180">
        <v>0</v>
      </c>
      <c r="AF15" s="180">
        <v>0</v>
      </c>
      <c r="AG15" s="180">
        <v>0</v>
      </c>
      <c r="AH15" s="180">
        <v>0</v>
      </c>
      <c r="AI15" s="180">
        <v>0</v>
      </c>
      <c r="AJ15" s="180">
        <v>0</v>
      </c>
      <c r="AK15" s="180">
        <v>0</v>
      </c>
      <c r="AL15" s="180">
        <v>0</v>
      </c>
      <c r="AM15" s="180">
        <v>0</v>
      </c>
      <c r="AN15" s="180">
        <v>0</v>
      </c>
      <c r="AO15" s="180">
        <v>0</v>
      </c>
      <c r="AP15" s="180">
        <v>0</v>
      </c>
      <c r="AQ15" s="180">
        <v>0</v>
      </c>
      <c r="AR15" s="180">
        <v>0</v>
      </c>
      <c r="AS15" s="180">
        <v>0</v>
      </c>
      <c r="AT15" s="180">
        <v>0</v>
      </c>
      <c r="AU15" s="180">
        <v>0</v>
      </c>
      <c r="AV15" s="180">
        <v>0</v>
      </c>
      <c r="AW15" s="180">
        <v>0</v>
      </c>
      <c r="AX15" s="180">
        <v>0</v>
      </c>
      <c r="AY15" s="90"/>
      <c r="AZ15" s="180">
        <v>0</v>
      </c>
      <c r="BA15" s="180">
        <v>0</v>
      </c>
      <c r="BB15" s="180">
        <v>0</v>
      </c>
      <c r="BC15" s="180">
        <v>0</v>
      </c>
      <c r="BD15" s="180">
        <v>0</v>
      </c>
      <c r="BE15" s="180">
        <v>0</v>
      </c>
      <c r="BF15" s="180">
        <v>0</v>
      </c>
      <c r="BG15" s="111"/>
      <c r="BH15" s="90"/>
      <c r="BI15" s="180">
        <v>0</v>
      </c>
      <c r="BJ15" s="180">
        <v>0</v>
      </c>
      <c r="BK15" s="180">
        <v>0</v>
      </c>
      <c r="BL15" s="90"/>
      <c r="BN15" s="90"/>
      <c r="BO15" s="112">
        <v>1</v>
      </c>
      <c r="BP15" s="112">
        <v>1</v>
      </c>
      <c r="BQ15" s="112">
        <v>1</v>
      </c>
      <c r="BR15" s="112">
        <v>1</v>
      </c>
      <c r="BS15" s="112">
        <v>1</v>
      </c>
      <c r="BT15" s="112">
        <v>1</v>
      </c>
      <c r="BU15" s="112">
        <v>1</v>
      </c>
      <c r="BV15" s="112">
        <v>1</v>
      </c>
      <c r="BW15" s="112">
        <v>1</v>
      </c>
      <c r="BX15" s="112">
        <v>1</v>
      </c>
      <c r="BY15" s="112">
        <v>1</v>
      </c>
      <c r="BZ15" s="112">
        <v>1</v>
      </c>
      <c r="CA15" s="112">
        <v>1</v>
      </c>
      <c r="CB15" s="112">
        <v>1</v>
      </c>
      <c r="CC15" s="112">
        <v>1</v>
      </c>
      <c r="CD15" s="112">
        <v>1</v>
      </c>
      <c r="CE15" s="112">
        <v>1</v>
      </c>
      <c r="CF15" s="178"/>
    </row>
    <row r="16" spans="2:84" ht="15" customHeight="1" x14ac:dyDescent="0.3">
      <c r="B16" s="90"/>
      <c r="C16" s="111">
        <v>2</v>
      </c>
      <c r="D16" s="111" t="s">
        <v>228</v>
      </c>
      <c r="E16" s="111" t="s">
        <v>76</v>
      </c>
      <c r="F16" s="111" t="s">
        <v>72</v>
      </c>
      <c r="G16" s="111" t="s">
        <v>166</v>
      </c>
      <c r="H16" s="326" t="s">
        <v>229</v>
      </c>
      <c r="I16" s="327" t="s">
        <v>171</v>
      </c>
      <c r="J16" s="328" t="s">
        <v>230</v>
      </c>
      <c r="K16" s="206">
        <v>1</v>
      </c>
      <c r="L16" s="202"/>
      <c r="M16" s="111"/>
      <c r="N16" s="185">
        <v>0</v>
      </c>
      <c r="O16" s="111" t="s">
        <v>138</v>
      </c>
      <c r="P16" s="109" t="s">
        <v>141</v>
      </c>
      <c r="Q16" s="109" t="s">
        <v>149</v>
      </c>
      <c r="R16" s="109"/>
      <c r="S16" s="153">
        <v>11.4</v>
      </c>
      <c r="T16" s="154"/>
      <c r="U16" s="154"/>
      <c r="V16" s="154">
        <f>SUM(T16+U16)</f>
        <v>0</v>
      </c>
      <c r="W16" s="90"/>
      <c r="Y16" s="180">
        <v>0</v>
      </c>
      <c r="Z16" s="180">
        <v>0</v>
      </c>
      <c r="AA16" s="180">
        <v>0</v>
      </c>
      <c r="AB16" s="180">
        <v>0</v>
      </c>
      <c r="AC16" s="180">
        <v>0</v>
      </c>
      <c r="AD16" s="180">
        <v>0</v>
      </c>
      <c r="AE16" s="180">
        <v>0</v>
      </c>
      <c r="AF16" s="180">
        <v>0</v>
      </c>
      <c r="AG16" s="180">
        <v>0</v>
      </c>
      <c r="AH16" s="180">
        <v>0</v>
      </c>
      <c r="AI16" s="180">
        <v>0</v>
      </c>
      <c r="AJ16" s="180">
        <v>0</v>
      </c>
      <c r="AK16" s="180">
        <v>0</v>
      </c>
      <c r="AL16" s="180">
        <v>0</v>
      </c>
      <c r="AM16" s="180">
        <v>0</v>
      </c>
      <c r="AN16" s="180">
        <v>0</v>
      </c>
      <c r="AO16" s="180">
        <v>0</v>
      </c>
      <c r="AP16" s="180">
        <v>0</v>
      </c>
      <c r="AQ16" s="180">
        <v>0</v>
      </c>
      <c r="AR16" s="180">
        <v>0</v>
      </c>
      <c r="AS16" s="180">
        <v>0</v>
      </c>
      <c r="AT16" s="180">
        <v>0</v>
      </c>
      <c r="AU16" s="180">
        <v>0</v>
      </c>
      <c r="AV16" s="180">
        <v>0</v>
      </c>
      <c r="AW16" s="180">
        <v>0</v>
      </c>
      <c r="AX16" s="180">
        <v>0</v>
      </c>
      <c r="AY16" s="90"/>
      <c r="AZ16" s="180">
        <v>0</v>
      </c>
      <c r="BA16" s="180">
        <v>0</v>
      </c>
      <c r="BB16" s="180">
        <v>0</v>
      </c>
      <c r="BC16" s="180">
        <v>0</v>
      </c>
      <c r="BD16" s="180">
        <v>0</v>
      </c>
      <c r="BE16" s="180">
        <v>0</v>
      </c>
      <c r="BF16" s="180">
        <v>0</v>
      </c>
      <c r="BG16" s="111"/>
      <c r="BH16" s="90"/>
      <c r="BI16" s="180">
        <v>0</v>
      </c>
      <c r="BJ16" s="180">
        <v>0</v>
      </c>
      <c r="BK16" s="180">
        <v>0</v>
      </c>
      <c r="BL16" s="90"/>
      <c r="BN16" s="90"/>
      <c r="BO16" s="112">
        <v>1</v>
      </c>
      <c r="BP16" s="112">
        <v>1</v>
      </c>
      <c r="BQ16" s="112">
        <v>1</v>
      </c>
      <c r="BR16" s="112">
        <v>1</v>
      </c>
      <c r="BS16" s="112">
        <v>1</v>
      </c>
      <c r="BT16" s="112">
        <v>1</v>
      </c>
      <c r="BU16" s="112">
        <v>1</v>
      </c>
      <c r="BV16" s="112">
        <v>1</v>
      </c>
      <c r="BW16" s="112">
        <v>1</v>
      </c>
      <c r="BX16" s="112">
        <v>1</v>
      </c>
      <c r="BY16" s="112">
        <v>1</v>
      </c>
      <c r="BZ16" s="112">
        <v>1</v>
      </c>
      <c r="CA16" s="112">
        <v>1</v>
      </c>
      <c r="CB16" s="112">
        <v>1</v>
      </c>
      <c r="CC16" s="112">
        <v>1</v>
      </c>
      <c r="CD16" s="112">
        <v>1</v>
      </c>
      <c r="CE16" s="112">
        <v>1</v>
      </c>
      <c r="CF16" s="178"/>
    </row>
    <row r="17" spans="2:84" ht="15" customHeight="1" x14ac:dyDescent="0.3">
      <c r="B17" s="90"/>
      <c r="C17" s="111">
        <v>3</v>
      </c>
      <c r="D17" s="111" t="s">
        <v>231</v>
      </c>
      <c r="E17" s="111" t="s">
        <v>76</v>
      </c>
      <c r="F17" s="111" t="s">
        <v>72</v>
      </c>
      <c r="G17" s="111" t="s">
        <v>166</v>
      </c>
      <c r="H17" s="326" t="s">
        <v>232</v>
      </c>
      <c r="I17" s="327" t="s">
        <v>177</v>
      </c>
      <c r="J17" s="328" t="s">
        <v>230</v>
      </c>
      <c r="K17" s="222">
        <v>2</v>
      </c>
      <c r="L17" s="216" t="s">
        <v>233</v>
      </c>
      <c r="M17" s="212">
        <v>3</v>
      </c>
      <c r="N17" s="217">
        <v>0</v>
      </c>
      <c r="O17" s="212" t="s">
        <v>141</v>
      </c>
      <c r="P17" s="218" t="s">
        <v>139</v>
      </c>
      <c r="Q17" s="218" t="s">
        <v>1</v>
      </c>
      <c r="R17" s="218"/>
      <c r="S17" s="322">
        <v>54</v>
      </c>
      <c r="T17" s="322">
        <v>20.8</v>
      </c>
      <c r="U17" s="322">
        <v>20.8</v>
      </c>
      <c r="V17" s="322">
        <f t="shared" si="0"/>
        <v>41.6</v>
      </c>
      <c r="W17" s="90"/>
      <c r="Y17" s="180">
        <v>0</v>
      </c>
      <c r="Z17" s="180">
        <v>0</v>
      </c>
      <c r="AA17" s="180">
        <v>0</v>
      </c>
      <c r="AB17" s="180">
        <v>0</v>
      </c>
      <c r="AC17" s="180">
        <v>0</v>
      </c>
      <c r="AD17" s="180">
        <v>0</v>
      </c>
      <c r="AE17" s="180">
        <v>0</v>
      </c>
      <c r="AF17" s="180">
        <v>0</v>
      </c>
      <c r="AG17" s="180">
        <v>0</v>
      </c>
      <c r="AH17" s="180">
        <v>0</v>
      </c>
      <c r="AI17" s="180">
        <v>0</v>
      </c>
      <c r="AJ17" s="180">
        <v>0</v>
      </c>
      <c r="AK17" s="180">
        <v>0</v>
      </c>
      <c r="AL17" s="180">
        <v>0</v>
      </c>
      <c r="AM17" s="180">
        <v>0</v>
      </c>
      <c r="AN17" s="180">
        <v>0</v>
      </c>
      <c r="AO17" s="180">
        <v>0</v>
      </c>
      <c r="AP17" s="180">
        <v>0</v>
      </c>
      <c r="AQ17" s="180">
        <v>0</v>
      </c>
      <c r="AR17" s="180">
        <v>0</v>
      </c>
      <c r="AS17" s="180">
        <v>0</v>
      </c>
      <c r="AT17" s="180">
        <v>0</v>
      </c>
      <c r="AU17" s="180">
        <v>0</v>
      </c>
      <c r="AV17" s="180">
        <v>0</v>
      </c>
      <c r="AW17" s="180">
        <v>0</v>
      </c>
      <c r="AX17" s="180">
        <v>0</v>
      </c>
      <c r="AY17" s="90"/>
      <c r="AZ17" s="180">
        <v>0</v>
      </c>
      <c r="BA17" s="180">
        <v>0</v>
      </c>
      <c r="BB17" s="180">
        <v>0</v>
      </c>
      <c r="BC17" s="180">
        <v>0</v>
      </c>
      <c r="BD17" s="180">
        <v>0</v>
      </c>
      <c r="BE17" s="180">
        <v>0</v>
      </c>
      <c r="BF17" s="180">
        <v>0</v>
      </c>
      <c r="BG17" s="181"/>
      <c r="BH17" s="90"/>
      <c r="BI17" s="180">
        <v>0</v>
      </c>
      <c r="BJ17" s="180">
        <v>0</v>
      </c>
      <c r="BK17" s="180">
        <v>0</v>
      </c>
      <c r="BL17" s="90"/>
      <c r="BN17" s="90"/>
      <c r="BO17" s="112">
        <v>1</v>
      </c>
      <c r="BP17" s="112">
        <v>1</v>
      </c>
      <c r="BQ17" s="112">
        <v>1</v>
      </c>
      <c r="BR17" s="112">
        <v>1</v>
      </c>
      <c r="BS17" s="112">
        <v>1</v>
      </c>
      <c r="BT17" s="112">
        <v>1</v>
      </c>
      <c r="BU17" s="112">
        <v>1</v>
      </c>
      <c r="BV17" s="112">
        <v>1</v>
      </c>
      <c r="BW17" s="112">
        <v>1</v>
      </c>
      <c r="BX17" s="112">
        <v>1</v>
      </c>
      <c r="BY17" s="112">
        <v>1</v>
      </c>
      <c r="BZ17" s="112">
        <v>1</v>
      </c>
      <c r="CA17" s="112">
        <v>1</v>
      </c>
      <c r="CB17" s="112">
        <v>1</v>
      </c>
      <c r="CC17" s="112">
        <v>1</v>
      </c>
      <c r="CD17" s="112">
        <v>1</v>
      </c>
      <c r="CE17" s="112">
        <v>1</v>
      </c>
      <c r="CF17" s="178"/>
    </row>
    <row r="18" spans="2:84" ht="15" customHeight="1" x14ac:dyDescent="0.3">
      <c r="B18" s="90"/>
      <c r="C18" s="111">
        <v>4</v>
      </c>
      <c r="D18" s="111" t="s">
        <v>231</v>
      </c>
      <c r="E18" s="111" t="s">
        <v>76</v>
      </c>
      <c r="F18" s="111" t="s">
        <v>72</v>
      </c>
      <c r="G18" s="111" t="s">
        <v>166</v>
      </c>
      <c r="H18" s="326" t="s">
        <v>234</v>
      </c>
      <c r="I18" s="327" t="s">
        <v>171</v>
      </c>
      <c r="J18" s="328" t="s">
        <v>235</v>
      </c>
      <c r="K18" s="206">
        <v>2</v>
      </c>
      <c r="L18" s="202"/>
      <c r="M18" s="111"/>
      <c r="N18" s="185">
        <v>0</v>
      </c>
      <c r="O18" s="111" t="s">
        <v>139</v>
      </c>
      <c r="P18" s="109" t="s">
        <v>139</v>
      </c>
      <c r="Q18" s="109" t="s">
        <v>147</v>
      </c>
      <c r="R18" s="109"/>
      <c r="S18" s="153">
        <v>50</v>
      </c>
      <c r="T18" s="154"/>
      <c r="U18" s="154"/>
      <c r="V18" s="154">
        <f t="shared" si="0"/>
        <v>0</v>
      </c>
      <c r="W18" s="90"/>
      <c r="Y18" s="180">
        <v>0</v>
      </c>
      <c r="Z18" s="180">
        <v>0</v>
      </c>
      <c r="AA18" s="180">
        <v>0</v>
      </c>
      <c r="AB18" s="180">
        <v>0</v>
      </c>
      <c r="AC18" s="180">
        <v>0</v>
      </c>
      <c r="AD18" s="180">
        <v>0</v>
      </c>
      <c r="AE18" s="180">
        <v>0</v>
      </c>
      <c r="AF18" s="180">
        <v>0</v>
      </c>
      <c r="AG18" s="180">
        <v>0</v>
      </c>
      <c r="AH18" s="180">
        <v>0</v>
      </c>
      <c r="AI18" s="180">
        <v>0</v>
      </c>
      <c r="AJ18" s="180">
        <v>0</v>
      </c>
      <c r="AK18" s="180">
        <v>0</v>
      </c>
      <c r="AL18" s="180">
        <v>0</v>
      </c>
      <c r="AM18" s="180">
        <v>0</v>
      </c>
      <c r="AN18" s="180">
        <v>0</v>
      </c>
      <c r="AO18" s="180">
        <v>0</v>
      </c>
      <c r="AP18" s="180">
        <v>0</v>
      </c>
      <c r="AQ18" s="180">
        <v>0</v>
      </c>
      <c r="AR18" s="180">
        <v>0</v>
      </c>
      <c r="AS18" s="180">
        <v>0</v>
      </c>
      <c r="AT18" s="180">
        <v>0</v>
      </c>
      <c r="AU18" s="180">
        <v>0</v>
      </c>
      <c r="AV18" s="180">
        <v>0</v>
      </c>
      <c r="AW18" s="180">
        <v>0</v>
      </c>
      <c r="AX18" s="180">
        <v>0</v>
      </c>
      <c r="AY18" s="90"/>
      <c r="AZ18" s="180">
        <v>0</v>
      </c>
      <c r="BA18" s="180">
        <v>0</v>
      </c>
      <c r="BB18" s="180">
        <v>0</v>
      </c>
      <c r="BC18" s="180">
        <v>0</v>
      </c>
      <c r="BD18" s="180">
        <v>0</v>
      </c>
      <c r="BE18" s="180">
        <v>0</v>
      </c>
      <c r="BF18" s="180">
        <v>0</v>
      </c>
      <c r="BG18" s="111"/>
      <c r="BH18" s="90"/>
      <c r="BI18" s="180">
        <v>0</v>
      </c>
      <c r="BJ18" s="180">
        <v>0</v>
      </c>
      <c r="BK18" s="180">
        <v>0</v>
      </c>
      <c r="BL18" s="90"/>
      <c r="BN18" s="90"/>
      <c r="BO18" s="112">
        <v>1</v>
      </c>
      <c r="BP18" s="112">
        <v>1</v>
      </c>
      <c r="BQ18" s="112">
        <v>1</v>
      </c>
      <c r="BR18" s="112">
        <v>1</v>
      </c>
      <c r="BS18" s="112">
        <v>1</v>
      </c>
      <c r="BT18" s="112">
        <v>1</v>
      </c>
      <c r="BU18" s="112">
        <v>1</v>
      </c>
      <c r="BV18" s="112">
        <v>1</v>
      </c>
      <c r="BW18" s="112">
        <v>1</v>
      </c>
      <c r="BX18" s="112">
        <v>1</v>
      </c>
      <c r="BY18" s="112">
        <v>1</v>
      </c>
      <c r="BZ18" s="112">
        <v>1</v>
      </c>
      <c r="CA18" s="112">
        <v>1</v>
      </c>
      <c r="CB18" s="112">
        <v>1</v>
      </c>
      <c r="CC18" s="112">
        <v>1</v>
      </c>
      <c r="CD18" s="112">
        <v>1</v>
      </c>
      <c r="CE18" s="112">
        <v>1</v>
      </c>
      <c r="CF18" s="178"/>
    </row>
    <row r="19" spans="2:84" ht="15" customHeight="1" x14ac:dyDescent="0.3">
      <c r="B19" s="90"/>
      <c r="C19" s="111">
        <v>5</v>
      </c>
      <c r="D19" s="111" t="s">
        <v>231</v>
      </c>
      <c r="E19" s="111" t="s">
        <v>76</v>
      </c>
      <c r="F19" s="111" t="s">
        <v>72</v>
      </c>
      <c r="G19" s="111" t="s">
        <v>166</v>
      </c>
      <c r="H19" s="326" t="s">
        <v>236</v>
      </c>
      <c r="I19" s="327" t="s">
        <v>172</v>
      </c>
      <c r="J19" s="328" t="s">
        <v>227</v>
      </c>
      <c r="K19" s="206">
        <v>2</v>
      </c>
      <c r="L19" s="202"/>
      <c r="M19" s="111"/>
      <c r="N19" s="185">
        <v>0</v>
      </c>
      <c r="O19" s="111" t="s">
        <v>141</v>
      </c>
      <c r="P19" s="109" t="s">
        <v>141</v>
      </c>
      <c r="Q19" s="109" t="s">
        <v>1</v>
      </c>
      <c r="R19" s="109"/>
      <c r="S19" s="153">
        <v>170</v>
      </c>
      <c r="T19" s="155"/>
      <c r="U19" s="155"/>
      <c r="V19" s="155">
        <f t="shared" si="0"/>
        <v>0</v>
      </c>
      <c r="W19" s="90"/>
      <c r="Y19" s="180">
        <v>0</v>
      </c>
      <c r="Z19" s="180">
        <v>0</v>
      </c>
      <c r="AA19" s="180">
        <v>0</v>
      </c>
      <c r="AB19" s="180">
        <v>0</v>
      </c>
      <c r="AC19" s="180">
        <v>0</v>
      </c>
      <c r="AD19" s="180">
        <v>0</v>
      </c>
      <c r="AE19" s="180">
        <v>0</v>
      </c>
      <c r="AF19" s="180">
        <v>0</v>
      </c>
      <c r="AG19" s="180">
        <v>0</v>
      </c>
      <c r="AH19" s="180">
        <v>0</v>
      </c>
      <c r="AI19" s="180">
        <v>0</v>
      </c>
      <c r="AJ19" s="180">
        <v>0</v>
      </c>
      <c r="AK19" s="180">
        <v>0</v>
      </c>
      <c r="AL19" s="180">
        <v>0</v>
      </c>
      <c r="AM19" s="180">
        <v>0</v>
      </c>
      <c r="AN19" s="180">
        <v>0</v>
      </c>
      <c r="AO19" s="180">
        <v>0</v>
      </c>
      <c r="AP19" s="180">
        <v>0</v>
      </c>
      <c r="AQ19" s="180">
        <v>0</v>
      </c>
      <c r="AR19" s="180">
        <v>0</v>
      </c>
      <c r="AS19" s="180">
        <v>0</v>
      </c>
      <c r="AT19" s="180">
        <v>0</v>
      </c>
      <c r="AU19" s="180">
        <v>0</v>
      </c>
      <c r="AV19" s="180">
        <v>0</v>
      </c>
      <c r="AW19" s="180">
        <v>0</v>
      </c>
      <c r="AX19" s="180">
        <v>0</v>
      </c>
      <c r="AY19" s="90"/>
      <c r="AZ19" s="180">
        <v>0</v>
      </c>
      <c r="BA19" s="180">
        <v>0</v>
      </c>
      <c r="BB19" s="180">
        <v>0</v>
      </c>
      <c r="BC19" s="180">
        <v>0</v>
      </c>
      <c r="BD19" s="180">
        <v>0</v>
      </c>
      <c r="BE19" s="180">
        <v>0</v>
      </c>
      <c r="BF19" s="180">
        <v>0</v>
      </c>
      <c r="BG19" s="111"/>
      <c r="BH19" s="90"/>
      <c r="BI19" s="180">
        <v>0</v>
      </c>
      <c r="BJ19" s="180">
        <v>0</v>
      </c>
      <c r="BK19" s="180">
        <v>0</v>
      </c>
      <c r="BL19" s="90"/>
      <c r="BN19" s="90"/>
      <c r="BO19" s="112">
        <v>1</v>
      </c>
      <c r="BP19" s="112">
        <v>1</v>
      </c>
      <c r="BQ19" s="112">
        <v>1</v>
      </c>
      <c r="BR19" s="112">
        <v>1</v>
      </c>
      <c r="BS19" s="112">
        <v>1</v>
      </c>
      <c r="BT19" s="112">
        <v>1</v>
      </c>
      <c r="BU19" s="112">
        <v>1</v>
      </c>
      <c r="BV19" s="112">
        <v>1</v>
      </c>
      <c r="BW19" s="112">
        <v>1</v>
      </c>
      <c r="BX19" s="112">
        <v>1</v>
      </c>
      <c r="BY19" s="112">
        <v>1</v>
      </c>
      <c r="BZ19" s="112">
        <v>1</v>
      </c>
      <c r="CA19" s="112">
        <v>1</v>
      </c>
      <c r="CB19" s="112">
        <v>1</v>
      </c>
      <c r="CC19" s="112">
        <v>1</v>
      </c>
      <c r="CD19" s="112">
        <v>1</v>
      </c>
      <c r="CE19" s="112">
        <v>1</v>
      </c>
      <c r="CF19" s="178"/>
    </row>
    <row r="20" spans="2:84" ht="15" customHeight="1" x14ac:dyDescent="0.3">
      <c r="B20" s="90"/>
      <c r="C20" s="111">
        <v>6</v>
      </c>
      <c r="D20" s="111" t="s">
        <v>231</v>
      </c>
      <c r="E20" s="111" t="s">
        <v>76</v>
      </c>
      <c r="F20" s="111" t="s">
        <v>72</v>
      </c>
      <c r="G20" s="111" t="s">
        <v>166</v>
      </c>
      <c r="H20" s="326" t="s">
        <v>237</v>
      </c>
      <c r="I20" s="327" t="s">
        <v>172</v>
      </c>
      <c r="J20" s="328" t="s">
        <v>227</v>
      </c>
      <c r="K20" s="206">
        <v>2</v>
      </c>
      <c r="L20" s="202"/>
      <c r="M20" s="111"/>
      <c r="N20" s="185">
        <v>0</v>
      </c>
      <c r="O20" s="111" t="s">
        <v>141</v>
      </c>
      <c r="P20" s="109" t="s">
        <v>139</v>
      </c>
      <c r="Q20" s="109" t="s">
        <v>1</v>
      </c>
      <c r="R20" s="109"/>
      <c r="S20" s="153">
        <v>50</v>
      </c>
      <c r="T20" s="153"/>
      <c r="U20" s="153"/>
      <c r="V20" s="153">
        <f t="shared" si="0"/>
        <v>0</v>
      </c>
      <c r="W20" s="90"/>
      <c r="Y20" s="180">
        <v>0</v>
      </c>
      <c r="Z20" s="180">
        <v>0</v>
      </c>
      <c r="AA20" s="180">
        <v>0</v>
      </c>
      <c r="AB20" s="180">
        <v>0</v>
      </c>
      <c r="AC20" s="180">
        <v>0</v>
      </c>
      <c r="AD20" s="180">
        <v>0</v>
      </c>
      <c r="AE20" s="180">
        <v>0</v>
      </c>
      <c r="AF20" s="180">
        <v>0</v>
      </c>
      <c r="AG20" s="180">
        <v>0</v>
      </c>
      <c r="AH20" s="180">
        <v>0</v>
      </c>
      <c r="AI20" s="180">
        <v>0</v>
      </c>
      <c r="AJ20" s="180">
        <v>0</v>
      </c>
      <c r="AK20" s="180">
        <v>0</v>
      </c>
      <c r="AL20" s="180">
        <v>0</v>
      </c>
      <c r="AM20" s="180">
        <v>0</v>
      </c>
      <c r="AN20" s="180">
        <v>0</v>
      </c>
      <c r="AO20" s="180">
        <v>0</v>
      </c>
      <c r="AP20" s="180">
        <v>0</v>
      </c>
      <c r="AQ20" s="180">
        <v>0</v>
      </c>
      <c r="AR20" s="180">
        <v>0</v>
      </c>
      <c r="AS20" s="180">
        <v>0</v>
      </c>
      <c r="AT20" s="180">
        <v>0</v>
      </c>
      <c r="AU20" s="180">
        <v>0</v>
      </c>
      <c r="AV20" s="180">
        <v>0</v>
      </c>
      <c r="AW20" s="180">
        <v>0</v>
      </c>
      <c r="AX20" s="180">
        <v>0</v>
      </c>
      <c r="AY20" s="90"/>
      <c r="AZ20" s="180">
        <v>0</v>
      </c>
      <c r="BA20" s="180">
        <v>0</v>
      </c>
      <c r="BB20" s="180">
        <v>0</v>
      </c>
      <c r="BC20" s="180">
        <v>0</v>
      </c>
      <c r="BD20" s="180">
        <v>0</v>
      </c>
      <c r="BE20" s="180">
        <v>0</v>
      </c>
      <c r="BF20" s="180">
        <v>0</v>
      </c>
      <c r="BG20" s="181"/>
      <c r="BH20" s="90"/>
      <c r="BI20" s="180">
        <v>0</v>
      </c>
      <c r="BJ20" s="180">
        <v>0</v>
      </c>
      <c r="BK20" s="180">
        <v>0</v>
      </c>
      <c r="BL20" s="90"/>
      <c r="BN20" s="90"/>
      <c r="BO20" s="112">
        <v>1</v>
      </c>
      <c r="BP20" s="112">
        <v>1</v>
      </c>
      <c r="BQ20" s="112">
        <v>1</v>
      </c>
      <c r="BR20" s="112">
        <v>1</v>
      </c>
      <c r="BS20" s="112">
        <v>1</v>
      </c>
      <c r="BT20" s="112">
        <v>1</v>
      </c>
      <c r="BU20" s="112">
        <v>1</v>
      </c>
      <c r="BV20" s="112">
        <v>1</v>
      </c>
      <c r="BW20" s="112">
        <v>1</v>
      </c>
      <c r="BX20" s="112">
        <v>1</v>
      </c>
      <c r="BY20" s="112">
        <v>1</v>
      </c>
      <c r="BZ20" s="112">
        <v>1</v>
      </c>
      <c r="CA20" s="112">
        <v>1</v>
      </c>
      <c r="CB20" s="112">
        <v>1</v>
      </c>
      <c r="CC20" s="112">
        <v>1</v>
      </c>
      <c r="CD20" s="112">
        <v>1</v>
      </c>
      <c r="CE20" s="112">
        <v>1</v>
      </c>
      <c r="CF20" s="178"/>
    </row>
    <row r="21" spans="2:84" ht="15" hidden="1" customHeight="1" x14ac:dyDescent="0.3">
      <c r="B21" s="90"/>
      <c r="C21" s="111">
        <v>7</v>
      </c>
      <c r="D21" s="111" t="s">
        <v>238</v>
      </c>
      <c r="E21" s="111" t="s">
        <v>76</v>
      </c>
      <c r="F21" s="111" t="s">
        <v>87</v>
      </c>
      <c r="G21" s="111" t="s">
        <v>166</v>
      </c>
      <c r="H21" s="111" t="s">
        <v>239</v>
      </c>
      <c r="I21" s="111" t="s">
        <v>172</v>
      </c>
      <c r="J21" s="329" t="s">
        <v>240</v>
      </c>
      <c r="K21" s="223">
        <v>1</v>
      </c>
      <c r="L21" s="216" t="s">
        <v>233</v>
      </c>
      <c r="M21" s="212">
        <v>1</v>
      </c>
      <c r="N21" s="217">
        <v>0.49</v>
      </c>
      <c r="O21" s="212" t="s">
        <v>141</v>
      </c>
      <c r="P21" s="218" t="s">
        <v>141</v>
      </c>
      <c r="Q21" s="218" t="s">
        <v>151</v>
      </c>
      <c r="R21" s="218"/>
      <c r="S21" s="321">
        <v>43</v>
      </c>
      <c r="T21" s="321">
        <v>5.92</v>
      </c>
      <c r="U21" s="321">
        <v>0</v>
      </c>
      <c r="V21" s="322">
        <f>SUM(T21+U21)</f>
        <v>5.92</v>
      </c>
      <c r="W21" s="90"/>
      <c r="Y21" s="180">
        <v>0</v>
      </c>
      <c r="Z21" s="180">
        <v>0</v>
      </c>
      <c r="AA21" s="180">
        <v>0</v>
      </c>
      <c r="AB21" s="180">
        <v>0</v>
      </c>
      <c r="AC21" s="180">
        <v>0</v>
      </c>
      <c r="AD21" s="180">
        <v>0</v>
      </c>
      <c r="AE21" s="180">
        <v>0</v>
      </c>
      <c r="AF21" s="180">
        <v>0</v>
      </c>
      <c r="AG21" s="180">
        <v>0</v>
      </c>
      <c r="AH21" s="180">
        <v>0</v>
      </c>
      <c r="AI21" s="180">
        <v>0</v>
      </c>
      <c r="AJ21" s="180">
        <v>0</v>
      </c>
      <c r="AK21" s="180">
        <v>0</v>
      </c>
      <c r="AL21" s="180">
        <v>0</v>
      </c>
      <c r="AM21" s="180">
        <v>0</v>
      </c>
      <c r="AN21" s="180">
        <v>0</v>
      </c>
      <c r="AO21" s="180">
        <v>0</v>
      </c>
      <c r="AP21" s="180">
        <v>0</v>
      </c>
      <c r="AQ21" s="180">
        <v>0</v>
      </c>
      <c r="AR21" s="180">
        <v>0</v>
      </c>
      <c r="AS21" s="180">
        <v>0</v>
      </c>
      <c r="AT21" s="180">
        <v>0</v>
      </c>
      <c r="AU21" s="180">
        <v>0</v>
      </c>
      <c r="AV21" s="180">
        <v>0</v>
      </c>
      <c r="AW21" s="180">
        <v>0</v>
      </c>
      <c r="AX21" s="180">
        <v>0</v>
      </c>
      <c r="AY21" s="90"/>
      <c r="AZ21" s="180">
        <v>0</v>
      </c>
      <c r="BA21" s="180">
        <v>0</v>
      </c>
      <c r="BB21" s="180">
        <v>0</v>
      </c>
      <c r="BC21" s="180">
        <v>0</v>
      </c>
      <c r="BD21" s="180">
        <v>0</v>
      </c>
      <c r="BE21" s="180">
        <v>0</v>
      </c>
      <c r="BF21" s="180">
        <v>0</v>
      </c>
      <c r="BG21" s="181"/>
      <c r="BH21" s="90"/>
      <c r="BI21" s="180">
        <v>0</v>
      </c>
      <c r="BJ21" s="180">
        <v>0</v>
      </c>
      <c r="BK21" s="180">
        <v>0</v>
      </c>
      <c r="BL21" s="90"/>
      <c r="BN21" s="90"/>
      <c r="BO21" s="112"/>
      <c r="BP21" s="112"/>
      <c r="BQ21" s="112"/>
      <c r="BR21" s="112"/>
      <c r="BS21" s="112"/>
      <c r="BT21" s="112"/>
      <c r="BU21" s="112"/>
      <c r="BV21" s="112"/>
      <c r="BW21" s="112"/>
      <c r="BX21" s="112"/>
      <c r="BY21" s="112"/>
      <c r="BZ21" s="112"/>
      <c r="CA21" s="112"/>
      <c r="CB21" s="112"/>
      <c r="CC21" s="112"/>
      <c r="CD21" s="112"/>
      <c r="CE21" s="112"/>
      <c r="CF21" s="178"/>
    </row>
    <row r="22" spans="2:84" ht="15" customHeight="1" x14ac:dyDescent="0.3">
      <c r="B22" s="90"/>
      <c r="C22" s="111">
        <v>8</v>
      </c>
      <c r="D22" s="111" t="s">
        <v>238</v>
      </c>
      <c r="E22" s="111" t="s">
        <v>76</v>
      </c>
      <c r="F22" s="111" t="s">
        <v>87</v>
      </c>
      <c r="G22" s="111" t="s">
        <v>166</v>
      </c>
      <c r="H22" s="111" t="s">
        <v>241</v>
      </c>
      <c r="I22" s="111" t="s">
        <v>177</v>
      </c>
      <c r="J22" s="329" t="s">
        <v>242</v>
      </c>
      <c r="K22" s="223">
        <v>1</v>
      </c>
      <c r="L22" s="216" t="s">
        <v>233</v>
      </c>
      <c r="M22" s="212">
        <v>1</v>
      </c>
      <c r="N22" s="217">
        <v>0</v>
      </c>
      <c r="O22" s="212" t="s">
        <v>138</v>
      </c>
      <c r="P22" s="218" t="s">
        <v>141</v>
      </c>
      <c r="Q22" s="218" t="s">
        <v>148</v>
      </c>
      <c r="R22" s="218"/>
      <c r="S22" s="321">
        <v>30</v>
      </c>
      <c r="T22" s="321">
        <v>0</v>
      </c>
      <c r="U22" s="321">
        <v>30</v>
      </c>
      <c r="V22" s="322">
        <f>SUM(T22+U22)</f>
        <v>30</v>
      </c>
      <c r="W22" s="90"/>
      <c r="Y22" s="180">
        <v>0</v>
      </c>
      <c r="Z22" s="180">
        <v>0</v>
      </c>
      <c r="AA22" s="180">
        <v>0</v>
      </c>
      <c r="AB22" s="180">
        <v>0</v>
      </c>
      <c r="AC22" s="180">
        <v>0</v>
      </c>
      <c r="AD22" s="180">
        <v>0</v>
      </c>
      <c r="AE22" s="180">
        <v>0</v>
      </c>
      <c r="AF22" s="180">
        <v>0</v>
      </c>
      <c r="AG22" s="180">
        <v>0</v>
      </c>
      <c r="AH22" s="180">
        <v>0</v>
      </c>
      <c r="AI22" s="180">
        <v>0</v>
      </c>
      <c r="AJ22" s="180">
        <v>0</v>
      </c>
      <c r="AK22" s="180">
        <v>0</v>
      </c>
      <c r="AL22" s="180">
        <v>0</v>
      </c>
      <c r="AM22" s="180">
        <v>0</v>
      </c>
      <c r="AN22" s="180">
        <v>0</v>
      </c>
      <c r="AO22" s="180">
        <v>0</v>
      </c>
      <c r="AP22" s="180">
        <v>0</v>
      </c>
      <c r="AQ22" s="180">
        <v>0</v>
      </c>
      <c r="AR22" s="180">
        <v>0</v>
      </c>
      <c r="AS22" s="180">
        <v>0</v>
      </c>
      <c r="AT22" s="180">
        <v>0</v>
      </c>
      <c r="AU22" s="180">
        <v>0</v>
      </c>
      <c r="AV22" s="180">
        <v>0</v>
      </c>
      <c r="AW22" s="180">
        <v>0</v>
      </c>
      <c r="AX22" s="180">
        <v>0</v>
      </c>
      <c r="AY22" s="90"/>
      <c r="AZ22" s="180">
        <v>0</v>
      </c>
      <c r="BA22" s="180">
        <v>0</v>
      </c>
      <c r="BB22" s="180">
        <v>0</v>
      </c>
      <c r="BC22" s="180">
        <v>0</v>
      </c>
      <c r="BD22" s="180">
        <v>0</v>
      </c>
      <c r="BE22" s="180">
        <v>0</v>
      </c>
      <c r="BF22" s="180">
        <v>0</v>
      </c>
      <c r="BG22" s="111"/>
      <c r="BH22" s="90"/>
      <c r="BI22" s="180">
        <v>0</v>
      </c>
      <c r="BJ22" s="180">
        <v>0</v>
      </c>
      <c r="BK22" s="180">
        <v>0</v>
      </c>
      <c r="BL22" s="90"/>
      <c r="BN22" s="90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2"/>
      <c r="CC22" s="112"/>
      <c r="CD22" s="112"/>
      <c r="CE22" s="112"/>
      <c r="CF22" s="178"/>
    </row>
    <row r="23" spans="2:84" ht="15" customHeight="1" x14ac:dyDescent="0.3">
      <c r="B23" s="90"/>
      <c r="C23" s="111">
        <v>9</v>
      </c>
      <c r="D23" s="212" t="s">
        <v>238</v>
      </c>
      <c r="E23" s="212" t="s">
        <v>80</v>
      </c>
      <c r="F23" s="212" t="s">
        <v>87</v>
      </c>
      <c r="G23" s="212" t="s">
        <v>166</v>
      </c>
      <c r="H23" s="111" t="s">
        <v>241</v>
      </c>
      <c r="I23" s="212" t="s">
        <v>177</v>
      </c>
      <c r="J23" s="198" t="s">
        <v>243</v>
      </c>
      <c r="K23" s="223">
        <v>1</v>
      </c>
      <c r="L23" s="216" t="s">
        <v>233</v>
      </c>
      <c r="M23" s="212"/>
      <c r="N23" s="217">
        <v>0.54</v>
      </c>
      <c r="O23" s="212" t="s">
        <v>139</v>
      </c>
      <c r="P23" s="218" t="s">
        <v>141</v>
      </c>
      <c r="Q23" s="218" t="s">
        <v>1</v>
      </c>
      <c r="R23" s="218"/>
      <c r="S23" s="321">
        <v>11.84</v>
      </c>
      <c r="T23" s="321">
        <v>2.3679999999999999</v>
      </c>
      <c r="U23" s="321">
        <v>2.3679999999999999</v>
      </c>
      <c r="V23" s="322">
        <f>SUM(T23+U23)</f>
        <v>4.7359999999999998</v>
      </c>
      <c r="W23" s="90"/>
      <c r="Y23" s="180">
        <v>0</v>
      </c>
      <c r="Z23" s="180">
        <v>0</v>
      </c>
      <c r="AA23" s="180">
        <v>0</v>
      </c>
      <c r="AB23" s="180">
        <v>0</v>
      </c>
      <c r="AC23" s="180">
        <v>0</v>
      </c>
      <c r="AD23" s="180">
        <v>0</v>
      </c>
      <c r="AE23" s="180">
        <v>0</v>
      </c>
      <c r="AF23" s="180">
        <v>0</v>
      </c>
      <c r="AG23" s="180">
        <v>0</v>
      </c>
      <c r="AH23" s="180">
        <v>0</v>
      </c>
      <c r="AI23" s="180">
        <v>0</v>
      </c>
      <c r="AJ23" s="180">
        <v>0</v>
      </c>
      <c r="AK23" s="180">
        <v>0</v>
      </c>
      <c r="AL23" s="180">
        <v>0</v>
      </c>
      <c r="AM23" s="180">
        <v>0</v>
      </c>
      <c r="AN23" s="180">
        <v>0</v>
      </c>
      <c r="AO23" s="180">
        <v>0</v>
      </c>
      <c r="AP23" s="180">
        <v>0</v>
      </c>
      <c r="AQ23" s="180">
        <v>0</v>
      </c>
      <c r="AR23" s="180">
        <v>0</v>
      </c>
      <c r="AS23" s="180">
        <v>0</v>
      </c>
      <c r="AT23" s="180">
        <v>0</v>
      </c>
      <c r="AU23" s="180">
        <v>0</v>
      </c>
      <c r="AV23" s="180">
        <v>0</v>
      </c>
      <c r="AW23" s="180">
        <v>0</v>
      </c>
      <c r="AX23" s="180">
        <v>0</v>
      </c>
      <c r="AY23" s="90"/>
      <c r="AZ23" s="180">
        <v>0</v>
      </c>
      <c r="BA23" s="180">
        <v>0</v>
      </c>
      <c r="BB23" s="180">
        <v>0</v>
      </c>
      <c r="BC23" s="180">
        <v>0</v>
      </c>
      <c r="BD23" s="180">
        <v>0</v>
      </c>
      <c r="BE23" s="180">
        <v>0</v>
      </c>
      <c r="BF23" s="180">
        <v>0</v>
      </c>
      <c r="BG23" s="181"/>
      <c r="BH23" s="90"/>
      <c r="BI23" s="180">
        <v>0</v>
      </c>
      <c r="BJ23" s="180">
        <v>0</v>
      </c>
      <c r="BK23" s="180">
        <v>0</v>
      </c>
      <c r="BL23" s="90"/>
      <c r="BN23" s="90"/>
      <c r="BO23" s="112"/>
      <c r="BP23" s="112"/>
      <c r="BQ23" s="112"/>
      <c r="BR23" s="112"/>
      <c r="BS23" s="112"/>
      <c r="BT23" s="112"/>
      <c r="BU23" s="112"/>
      <c r="BV23" s="112"/>
      <c r="BW23" s="112"/>
      <c r="BX23" s="112"/>
      <c r="BY23" s="112"/>
      <c r="BZ23" s="112"/>
      <c r="CA23" s="112"/>
      <c r="CB23" s="112"/>
      <c r="CC23" s="112"/>
      <c r="CD23" s="112"/>
      <c r="CE23" s="112"/>
      <c r="CF23" s="178"/>
    </row>
    <row r="24" spans="2:84" ht="15" customHeight="1" x14ac:dyDescent="0.3">
      <c r="B24" s="90"/>
      <c r="C24" s="111">
        <v>10</v>
      </c>
      <c r="D24" s="111" t="s">
        <v>238</v>
      </c>
      <c r="E24" s="111" t="s">
        <v>80</v>
      </c>
      <c r="F24" s="111" t="s">
        <v>87</v>
      </c>
      <c r="G24" s="111" t="s">
        <v>166</v>
      </c>
      <c r="H24" s="111" t="s">
        <v>244</v>
      </c>
      <c r="I24" s="111" t="s">
        <v>173</v>
      </c>
      <c r="J24" s="198" t="s">
        <v>243</v>
      </c>
      <c r="K24" s="207">
        <v>1</v>
      </c>
      <c r="L24" s="202"/>
      <c r="M24" s="111"/>
      <c r="N24" s="185">
        <v>0.54</v>
      </c>
      <c r="O24" s="111" t="s">
        <v>139</v>
      </c>
      <c r="P24" s="109" t="s">
        <v>139</v>
      </c>
      <c r="Q24" s="218" t="s">
        <v>1</v>
      </c>
      <c r="R24" s="109"/>
      <c r="S24" s="156">
        <v>4.4400000000000004</v>
      </c>
      <c r="T24" s="156">
        <v>1.48</v>
      </c>
      <c r="U24" s="156">
        <v>1.48</v>
      </c>
      <c r="V24" s="153">
        <f>SUM(T24+U24)</f>
        <v>2.96</v>
      </c>
      <c r="W24" s="90"/>
      <c r="Y24" s="180">
        <v>0</v>
      </c>
      <c r="Z24" s="180">
        <v>0</v>
      </c>
      <c r="AA24" s="180">
        <v>0</v>
      </c>
      <c r="AB24" s="180">
        <v>0</v>
      </c>
      <c r="AC24" s="180">
        <v>0</v>
      </c>
      <c r="AD24" s="180">
        <v>0</v>
      </c>
      <c r="AE24" s="180">
        <v>0</v>
      </c>
      <c r="AF24" s="180">
        <v>0</v>
      </c>
      <c r="AG24" s="180">
        <v>0</v>
      </c>
      <c r="AH24" s="180">
        <v>0</v>
      </c>
      <c r="AI24" s="180">
        <v>0</v>
      </c>
      <c r="AJ24" s="180">
        <v>0</v>
      </c>
      <c r="AK24" s="180">
        <v>0</v>
      </c>
      <c r="AL24" s="180">
        <v>0</v>
      </c>
      <c r="AM24" s="180">
        <v>0</v>
      </c>
      <c r="AN24" s="180">
        <v>0</v>
      </c>
      <c r="AO24" s="180">
        <v>0</v>
      </c>
      <c r="AP24" s="180">
        <v>0</v>
      </c>
      <c r="AQ24" s="180">
        <v>0</v>
      </c>
      <c r="AR24" s="180">
        <v>0</v>
      </c>
      <c r="AS24" s="180">
        <v>0</v>
      </c>
      <c r="AT24" s="180">
        <v>0</v>
      </c>
      <c r="AU24" s="180">
        <v>0</v>
      </c>
      <c r="AV24" s="180">
        <v>0</v>
      </c>
      <c r="AW24" s="180">
        <v>0</v>
      </c>
      <c r="AX24" s="180">
        <v>0</v>
      </c>
      <c r="AY24" s="90"/>
      <c r="AZ24" s="180">
        <v>0</v>
      </c>
      <c r="BA24" s="180">
        <v>0</v>
      </c>
      <c r="BB24" s="180">
        <v>0</v>
      </c>
      <c r="BC24" s="180">
        <v>0</v>
      </c>
      <c r="BD24" s="180">
        <v>0</v>
      </c>
      <c r="BE24" s="180">
        <v>0</v>
      </c>
      <c r="BF24" s="180">
        <v>0</v>
      </c>
      <c r="BG24" s="111"/>
      <c r="BH24" s="90"/>
      <c r="BI24" s="180">
        <v>0</v>
      </c>
      <c r="BJ24" s="180">
        <v>0</v>
      </c>
      <c r="BK24" s="180">
        <v>0</v>
      </c>
      <c r="BL24" s="90"/>
      <c r="BN24" s="90"/>
      <c r="BO24" s="112"/>
      <c r="BP24" s="112"/>
      <c r="BQ24" s="112"/>
      <c r="BR24" s="112"/>
      <c r="BS24" s="112"/>
      <c r="BT24" s="112"/>
      <c r="BU24" s="112"/>
      <c r="BV24" s="112"/>
      <c r="BW24" s="112"/>
      <c r="BX24" s="112"/>
      <c r="BY24" s="112"/>
      <c r="BZ24" s="112"/>
      <c r="CA24" s="112"/>
      <c r="CB24" s="112"/>
      <c r="CC24" s="112"/>
      <c r="CD24" s="112"/>
      <c r="CE24" s="112"/>
      <c r="CF24" s="178"/>
    </row>
    <row r="25" spans="2:84" ht="15" customHeight="1" x14ac:dyDescent="0.3">
      <c r="B25" s="90"/>
      <c r="C25" s="111">
        <v>11</v>
      </c>
      <c r="D25" s="111" t="s">
        <v>245</v>
      </c>
      <c r="E25" s="111" t="s">
        <v>76</v>
      </c>
      <c r="F25" s="111" t="s">
        <v>87</v>
      </c>
      <c r="G25" s="111" t="s">
        <v>166</v>
      </c>
      <c r="H25" s="111" t="s">
        <v>246</v>
      </c>
      <c r="I25" s="111" t="s">
        <v>173</v>
      </c>
      <c r="J25" s="198" t="s">
        <v>243</v>
      </c>
      <c r="K25" s="207">
        <v>1</v>
      </c>
      <c r="L25" s="202"/>
      <c r="M25" s="111"/>
      <c r="N25" s="185">
        <v>0.49</v>
      </c>
      <c r="O25" s="111" t="s">
        <v>139</v>
      </c>
      <c r="P25" s="109" t="s">
        <v>139</v>
      </c>
      <c r="Q25" s="109" t="s">
        <v>1</v>
      </c>
      <c r="R25" s="109"/>
      <c r="S25" s="156">
        <v>10</v>
      </c>
      <c r="T25" s="169">
        <v>1</v>
      </c>
      <c r="U25" s="169">
        <v>1</v>
      </c>
      <c r="V25" s="153">
        <f t="shared" si="0"/>
        <v>2</v>
      </c>
      <c r="W25" s="90"/>
      <c r="Y25" s="180">
        <v>0</v>
      </c>
      <c r="Z25" s="180">
        <v>0</v>
      </c>
      <c r="AA25" s="180">
        <v>0</v>
      </c>
      <c r="AB25" s="180">
        <v>0</v>
      </c>
      <c r="AC25" s="180">
        <v>0</v>
      </c>
      <c r="AD25" s="180">
        <v>0</v>
      </c>
      <c r="AE25" s="180">
        <v>0</v>
      </c>
      <c r="AF25" s="180">
        <v>0</v>
      </c>
      <c r="AG25" s="180">
        <v>0</v>
      </c>
      <c r="AH25" s="180">
        <v>0</v>
      </c>
      <c r="AI25" s="180">
        <v>0</v>
      </c>
      <c r="AJ25" s="180">
        <v>0</v>
      </c>
      <c r="AK25" s="180">
        <v>0</v>
      </c>
      <c r="AL25" s="180">
        <v>0</v>
      </c>
      <c r="AM25" s="180">
        <v>0</v>
      </c>
      <c r="AN25" s="180">
        <v>0</v>
      </c>
      <c r="AO25" s="180">
        <v>0</v>
      </c>
      <c r="AP25" s="180">
        <v>0</v>
      </c>
      <c r="AQ25" s="180">
        <v>0</v>
      </c>
      <c r="AR25" s="180">
        <v>0</v>
      </c>
      <c r="AS25" s="180">
        <v>0</v>
      </c>
      <c r="AT25" s="180">
        <v>0</v>
      </c>
      <c r="AU25" s="180">
        <v>0</v>
      </c>
      <c r="AV25" s="180">
        <v>0</v>
      </c>
      <c r="AW25" s="180">
        <v>0</v>
      </c>
      <c r="AX25" s="180">
        <v>0</v>
      </c>
      <c r="AY25" s="90"/>
      <c r="AZ25" s="180">
        <v>0</v>
      </c>
      <c r="BA25" s="180">
        <v>0</v>
      </c>
      <c r="BB25" s="180">
        <v>0</v>
      </c>
      <c r="BC25" s="180">
        <v>0</v>
      </c>
      <c r="BD25" s="180">
        <v>0</v>
      </c>
      <c r="BE25" s="180">
        <v>0</v>
      </c>
      <c r="BF25" s="180">
        <v>0</v>
      </c>
      <c r="BG25" s="111"/>
      <c r="BH25" s="90"/>
      <c r="BI25" s="180">
        <v>0</v>
      </c>
      <c r="BJ25" s="180">
        <v>0</v>
      </c>
      <c r="BK25" s="180">
        <v>0</v>
      </c>
      <c r="BL25" s="90"/>
      <c r="BN25" s="90"/>
      <c r="BO25" s="112"/>
      <c r="BP25" s="112"/>
      <c r="BQ25" s="112"/>
      <c r="BR25" s="112"/>
      <c r="BS25" s="112"/>
      <c r="BT25" s="112"/>
      <c r="BU25" s="112"/>
      <c r="BV25" s="112"/>
      <c r="BW25" s="112"/>
      <c r="BX25" s="112"/>
      <c r="BY25" s="112"/>
      <c r="BZ25" s="112"/>
      <c r="CA25" s="112"/>
      <c r="CB25" s="112"/>
      <c r="CC25" s="112"/>
      <c r="CD25" s="112"/>
      <c r="CE25" s="112"/>
      <c r="CF25" s="178"/>
    </row>
    <row r="26" spans="2:84" ht="15" customHeight="1" x14ac:dyDescent="0.3">
      <c r="B26" s="90"/>
      <c r="C26" s="111">
        <v>12</v>
      </c>
      <c r="D26" s="111" t="s">
        <v>245</v>
      </c>
      <c r="E26" s="111" t="s">
        <v>76</v>
      </c>
      <c r="F26" s="111" t="s">
        <v>87</v>
      </c>
      <c r="G26" s="111" t="s">
        <v>166</v>
      </c>
      <c r="H26" s="111" t="s">
        <v>247</v>
      </c>
      <c r="I26" s="111" t="s">
        <v>172</v>
      </c>
      <c r="J26" s="198" t="s">
        <v>243</v>
      </c>
      <c r="K26" s="207">
        <v>1</v>
      </c>
      <c r="L26" s="202"/>
      <c r="M26" s="111"/>
      <c r="N26" s="185">
        <v>0.49</v>
      </c>
      <c r="O26" s="111" t="s">
        <v>141</v>
      </c>
      <c r="P26" s="109" t="s">
        <v>141</v>
      </c>
      <c r="Q26" s="109" t="s">
        <v>1</v>
      </c>
      <c r="R26" s="109"/>
      <c r="S26" s="157">
        <v>0</v>
      </c>
      <c r="T26" s="157">
        <v>0</v>
      </c>
      <c r="U26" s="157">
        <v>0</v>
      </c>
      <c r="V26" s="154">
        <v>0</v>
      </c>
      <c r="W26" s="90"/>
      <c r="Y26" s="180">
        <v>0</v>
      </c>
      <c r="Z26" s="180">
        <v>0</v>
      </c>
      <c r="AA26" s="180">
        <v>0</v>
      </c>
      <c r="AB26" s="180">
        <v>0</v>
      </c>
      <c r="AC26" s="180">
        <v>0</v>
      </c>
      <c r="AD26" s="180">
        <v>0</v>
      </c>
      <c r="AE26" s="180">
        <v>0</v>
      </c>
      <c r="AF26" s="180">
        <v>0</v>
      </c>
      <c r="AG26" s="180">
        <v>0</v>
      </c>
      <c r="AH26" s="180">
        <v>0</v>
      </c>
      <c r="AI26" s="180">
        <v>0</v>
      </c>
      <c r="AJ26" s="180">
        <v>0</v>
      </c>
      <c r="AK26" s="180">
        <v>0</v>
      </c>
      <c r="AL26" s="180">
        <v>0</v>
      </c>
      <c r="AM26" s="180">
        <v>0</v>
      </c>
      <c r="AN26" s="180">
        <v>0</v>
      </c>
      <c r="AO26" s="180">
        <v>0</v>
      </c>
      <c r="AP26" s="180">
        <v>0</v>
      </c>
      <c r="AQ26" s="180">
        <v>0</v>
      </c>
      <c r="AR26" s="180">
        <v>0</v>
      </c>
      <c r="AS26" s="180">
        <v>0</v>
      </c>
      <c r="AT26" s="180">
        <v>0</v>
      </c>
      <c r="AU26" s="180">
        <v>0</v>
      </c>
      <c r="AV26" s="180">
        <v>0</v>
      </c>
      <c r="AW26" s="180">
        <v>0</v>
      </c>
      <c r="AX26" s="180">
        <v>0</v>
      </c>
      <c r="AY26" s="90"/>
      <c r="AZ26" s="180">
        <v>0</v>
      </c>
      <c r="BA26" s="180">
        <v>0</v>
      </c>
      <c r="BB26" s="180">
        <v>0</v>
      </c>
      <c r="BC26" s="180">
        <v>0</v>
      </c>
      <c r="BD26" s="180">
        <v>0</v>
      </c>
      <c r="BE26" s="180">
        <v>0</v>
      </c>
      <c r="BF26" s="180">
        <v>0</v>
      </c>
      <c r="BG26" s="111"/>
      <c r="BH26" s="90"/>
      <c r="BI26" s="180">
        <v>0</v>
      </c>
      <c r="BJ26" s="180">
        <v>0</v>
      </c>
      <c r="BK26" s="180">
        <v>0</v>
      </c>
      <c r="BL26" s="90"/>
      <c r="BN26" s="90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78"/>
    </row>
    <row r="27" spans="2:84" ht="15" customHeight="1" x14ac:dyDescent="0.3">
      <c r="B27" s="90"/>
      <c r="C27" s="111">
        <v>13</v>
      </c>
      <c r="D27" s="111" t="s">
        <v>245</v>
      </c>
      <c r="E27" s="111" t="s">
        <v>76</v>
      </c>
      <c r="F27" s="111" t="s">
        <v>87</v>
      </c>
      <c r="G27" s="111" t="s">
        <v>166</v>
      </c>
      <c r="H27" s="111" t="s">
        <v>248</v>
      </c>
      <c r="I27" s="111" t="s">
        <v>172</v>
      </c>
      <c r="J27" s="198" t="s">
        <v>243</v>
      </c>
      <c r="K27" s="207">
        <v>1</v>
      </c>
      <c r="L27" s="202"/>
      <c r="M27" s="111"/>
      <c r="N27" s="185">
        <v>0.49</v>
      </c>
      <c r="O27" s="111" t="s">
        <v>139</v>
      </c>
      <c r="P27" s="109" t="s">
        <v>139</v>
      </c>
      <c r="Q27" s="109" t="s">
        <v>1</v>
      </c>
      <c r="R27" s="109"/>
      <c r="S27" s="156">
        <v>33</v>
      </c>
      <c r="T27" s="156">
        <f>S27/12</f>
        <v>2.75</v>
      </c>
      <c r="U27" s="156">
        <f>S27/12</f>
        <v>2.75</v>
      </c>
      <c r="V27" s="153">
        <v>5.5</v>
      </c>
      <c r="W27" s="90"/>
      <c r="Y27" s="180">
        <v>0</v>
      </c>
      <c r="Z27" s="180">
        <v>0</v>
      </c>
      <c r="AA27" s="180">
        <v>0</v>
      </c>
      <c r="AB27" s="180">
        <v>0</v>
      </c>
      <c r="AC27" s="180">
        <v>0</v>
      </c>
      <c r="AD27" s="180">
        <v>0</v>
      </c>
      <c r="AE27" s="180">
        <v>0</v>
      </c>
      <c r="AF27" s="180">
        <v>0</v>
      </c>
      <c r="AG27" s="180">
        <v>0</v>
      </c>
      <c r="AH27" s="180">
        <v>0</v>
      </c>
      <c r="AI27" s="180">
        <v>0</v>
      </c>
      <c r="AJ27" s="180">
        <v>0</v>
      </c>
      <c r="AK27" s="180">
        <v>0</v>
      </c>
      <c r="AL27" s="180">
        <v>0</v>
      </c>
      <c r="AM27" s="180">
        <v>0</v>
      </c>
      <c r="AN27" s="180">
        <v>0</v>
      </c>
      <c r="AO27" s="180">
        <v>0</v>
      </c>
      <c r="AP27" s="180">
        <v>0</v>
      </c>
      <c r="AQ27" s="180">
        <v>0</v>
      </c>
      <c r="AR27" s="180">
        <v>0</v>
      </c>
      <c r="AS27" s="180">
        <v>0</v>
      </c>
      <c r="AT27" s="180">
        <v>0</v>
      </c>
      <c r="AU27" s="180">
        <v>0</v>
      </c>
      <c r="AV27" s="180">
        <v>0</v>
      </c>
      <c r="AW27" s="180">
        <v>0</v>
      </c>
      <c r="AX27" s="180">
        <v>0</v>
      </c>
      <c r="AY27" s="90"/>
      <c r="AZ27" s="180">
        <v>0</v>
      </c>
      <c r="BA27" s="180">
        <v>0</v>
      </c>
      <c r="BB27" s="180">
        <v>0</v>
      </c>
      <c r="BC27" s="180">
        <v>0</v>
      </c>
      <c r="BD27" s="180">
        <v>0</v>
      </c>
      <c r="BE27" s="180">
        <v>0</v>
      </c>
      <c r="BF27" s="180">
        <v>0</v>
      </c>
      <c r="BG27" s="181"/>
      <c r="BH27" s="90"/>
      <c r="BI27" s="180">
        <v>0</v>
      </c>
      <c r="BJ27" s="180">
        <v>0</v>
      </c>
      <c r="BK27" s="180">
        <v>0</v>
      </c>
      <c r="BL27" s="90"/>
      <c r="BN27" s="90"/>
      <c r="BO27" s="112"/>
      <c r="BP27" s="112"/>
      <c r="BQ27" s="112"/>
      <c r="BR27" s="112"/>
      <c r="BS27" s="112"/>
      <c r="BT27" s="112"/>
      <c r="BU27" s="112"/>
      <c r="BV27" s="112"/>
      <c r="BW27" s="112"/>
      <c r="BX27" s="112"/>
      <c r="BY27" s="112"/>
      <c r="BZ27" s="112"/>
      <c r="CA27" s="112"/>
      <c r="CB27" s="112"/>
      <c r="CC27" s="112"/>
      <c r="CD27" s="112"/>
      <c r="CE27" s="112"/>
      <c r="CF27" s="178"/>
    </row>
    <row r="28" spans="2:84" ht="15" hidden="1" customHeight="1" x14ac:dyDescent="0.3">
      <c r="B28" s="90"/>
      <c r="C28" s="111">
        <v>14</v>
      </c>
      <c r="D28" s="212" t="s">
        <v>74</v>
      </c>
      <c r="E28" s="212" t="s">
        <v>77</v>
      </c>
      <c r="F28" s="212" t="s">
        <v>75</v>
      </c>
      <c r="G28" s="212" t="s">
        <v>166</v>
      </c>
      <c r="H28" s="212" t="s">
        <v>110</v>
      </c>
      <c r="I28" s="212" t="s">
        <v>172</v>
      </c>
      <c r="J28" s="214" t="s">
        <v>249</v>
      </c>
      <c r="K28" s="223">
        <v>1</v>
      </c>
      <c r="L28" s="216" t="s">
        <v>233</v>
      </c>
      <c r="M28" s="212"/>
      <c r="N28" s="217">
        <v>0.87</v>
      </c>
      <c r="O28" s="212" t="s">
        <v>138</v>
      </c>
      <c r="P28" s="218" t="s">
        <v>141</v>
      </c>
      <c r="Q28" s="218" t="s">
        <v>151</v>
      </c>
      <c r="R28" s="218"/>
      <c r="S28" s="321">
        <v>90</v>
      </c>
      <c r="T28" s="321">
        <v>0</v>
      </c>
      <c r="U28" s="321">
        <v>0</v>
      </c>
      <c r="V28" s="322">
        <f t="shared" si="0"/>
        <v>0</v>
      </c>
      <c r="W28" s="90"/>
      <c r="Y28" s="180">
        <v>0</v>
      </c>
      <c r="Z28" s="180">
        <v>0</v>
      </c>
      <c r="AA28" s="180">
        <v>0</v>
      </c>
      <c r="AB28" s="180">
        <v>0</v>
      </c>
      <c r="AC28" s="180">
        <v>0</v>
      </c>
      <c r="AD28" s="180">
        <v>0</v>
      </c>
      <c r="AE28" s="180">
        <v>0</v>
      </c>
      <c r="AF28" s="180">
        <v>0</v>
      </c>
      <c r="AG28" s="180">
        <v>0</v>
      </c>
      <c r="AH28" s="180">
        <v>0</v>
      </c>
      <c r="AI28" s="180">
        <v>0</v>
      </c>
      <c r="AJ28" s="180">
        <v>0</v>
      </c>
      <c r="AK28" s="180">
        <v>0</v>
      </c>
      <c r="AL28" s="180">
        <v>0</v>
      </c>
      <c r="AM28" s="180">
        <v>0</v>
      </c>
      <c r="AN28" s="180">
        <v>0</v>
      </c>
      <c r="AO28" s="180">
        <v>0</v>
      </c>
      <c r="AP28" s="180">
        <v>0</v>
      </c>
      <c r="AQ28" s="180">
        <v>0</v>
      </c>
      <c r="AR28" s="180">
        <v>0</v>
      </c>
      <c r="AS28" s="180">
        <v>0</v>
      </c>
      <c r="AT28" s="180">
        <v>0</v>
      </c>
      <c r="AU28" s="180">
        <v>0</v>
      </c>
      <c r="AV28" s="180">
        <v>0</v>
      </c>
      <c r="AW28" s="180">
        <v>0</v>
      </c>
      <c r="AX28" s="180">
        <v>0</v>
      </c>
      <c r="AY28" s="90"/>
      <c r="AZ28" s="180">
        <v>0</v>
      </c>
      <c r="BA28" s="180">
        <v>0</v>
      </c>
      <c r="BB28" s="180">
        <v>0</v>
      </c>
      <c r="BC28" s="180">
        <v>0</v>
      </c>
      <c r="BD28" s="180">
        <v>0</v>
      </c>
      <c r="BE28" s="180">
        <v>0</v>
      </c>
      <c r="BF28" s="180">
        <v>0</v>
      </c>
      <c r="BG28" s="111"/>
      <c r="BH28" s="90"/>
      <c r="BI28" s="180">
        <v>0</v>
      </c>
      <c r="BJ28" s="180">
        <v>0</v>
      </c>
      <c r="BK28" s="180">
        <v>0</v>
      </c>
      <c r="BL28" s="90"/>
      <c r="BN28" s="90"/>
      <c r="BO28" s="112"/>
      <c r="BP28" s="112"/>
      <c r="BQ28" s="112"/>
      <c r="BR28" s="112"/>
      <c r="BS28" s="112"/>
      <c r="BT28" s="112"/>
      <c r="BU28" s="112"/>
      <c r="BV28" s="112"/>
      <c r="BW28" s="112"/>
      <c r="BX28" s="112"/>
      <c r="BY28" s="112"/>
      <c r="BZ28" s="112"/>
      <c r="CA28" s="112"/>
      <c r="CB28" s="112"/>
      <c r="CC28" s="112"/>
      <c r="CD28" s="112"/>
      <c r="CE28" s="112"/>
      <c r="CF28" s="178"/>
    </row>
    <row r="29" spans="2:84" ht="15" customHeight="1" x14ac:dyDescent="0.3">
      <c r="B29" s="90"/>
      <c r="C29" s="111">
        <v>15</v>
      </c>
      <c r="D29" s="111" t="s">
        <v>250</v>
      </c>
      <c r="E29" s="111" t="s">
        <v>76</v>
      </c>
      <c r="F29" s="111" t="s">
        <v>75</v>
      </c>
      <c r="G29" s="111" t="s">
        <v>166</v>
      </c>
      <c r="H29" s="111" t="s">
        <v>251</v>
      </c>
      <c r="I29" s="111" t="s">
        <v>172</v>
      </c>
      <c r="J29" s="198" t="s">
        <v>252</v>
      </c>
      <c r="K29" s="207">
        <v>1</v>
      </c>
      <c r="L29" s="202"/>
      <c r="M29" s="111"/>
      <c r="N29" s="185">
        <v>0.77</v>
      </c>
      <c r="O29" s="111" t="s">
        <v>138</v>
      </c>
      <c r="P29" s="109" t="s">
        <v>138</v>
      </c>
      <c r="Q29" s="109" t="s">
        <v>149</v>
      </c>
      <c r="R29" s="109"/>
      <c r="S29" s="156">
        <v>68.08</v>
      </c>
      <c r="T29" s="156">
        <v>68.08</v>
      </c>
      <c r="U29" s="156">
        <v>0</v>
      </c>
      <c r="V29" s="153">
        <f t="shared" si="0"/>
        <v>68.08</v>
      </c>
      <c r="W29" s="90"/>
      <c r="Y29" s="180">
        <v>0</v>
      </c>
      <c r="Z29" s="180">
        <v>0</v>
      </c>
      <c r="AA29" s="180">
        <v>0</v>
      </c>
      <c r="AB29" s="180">
        <v>0</v>
      </c>
      <c r="AC29" s="180">
        <v>0</v>
      </c>
      <c r="AD29" s="180">
        <v>0</v>
      </c>
      <c r="AE29" s="180">
        <v>0</v>
      </c>
      <c r="AF29" s="180">
        <v>0</v>
      </c>
      <c r="AG29" s="180">
        <v>0</v>
      </c>
      <c r="AH29" s="180">
        <v>0</v>
      </c>
      <c r="AI29" s="180">
        <v>0</v>
      </c>
      <c r="AJ29" s="180">
        <v>0</v>
      </c>
      <c r="AK29" s="180">
        <v>0</v>
      </c>
      <c r="AL29" s="180">
        <v>0</v>
      </c>
      <c r="AM29" s="180">
        <v>0</v>
      </c>
      <c r="AN29" s="180">
        <v>0</v>
      </c>
      <c r="AO29" s="180">
        <v>0</v>
      </c>
      <c r="AP29" s="180">
        <v>0</v>
      </c>
      <c r="AQ29" s="180">
        <v>0</v>
      </c>
      <c r="AR29" s="180">
        <v>0</v>
      </c>
      <c r="AS29" s="180">
        <v>0</v>
      </c>
      <c r="AT29" s="180">
        <v>0</v>
      </c>
      <c r="AU29" s="180">
        <v>0</v>
      </c>
      <c r="AV29" s="180">
        <v>0</v>
      </c>
      <c r="AW29" s="180">
        <v>0</v>
      </c>
      <c r="AX29" s="180">
        <v>0</v>
      </c>
      <c r="AY29" s="90"/>
      <c r="AZ29" s="180">
        <v>0</v>
      </c>
      <c r="BA29" s="180">
        <v>0</v>
      </c>
      <c r="BB29" s="180">
        <v>0</v>
      </c>
      <c r="BC29" s="180">
        <v>0</v>
      </c>
      <c r="BD29" s="180">
        <v>0</v>
      </c>
      <c r="BE29" s="180">
        <v>0</v>
      </c>
      <c r="BF29" s="180">
        <v>0</v>
      </c>
      <c r="BG29" s="181"/>
      <c r="BH29" s="90"/>
      <c r="BI29" s="180">
        <v>0</v>
      </c>
      <c r="BJ29" s="180">
        <v>0</v>
      </c>
      <c r="BK29" s="180">
        <v>0</v>
      </c>
      <c r="BL29" s="90"/>
      <c r="BN29" s="90"/>
      <c r="BO29" s="172">
        <v>1</v>
      </c>
      <c r="BP29" s="172">
        <v>1</v>
      </c>
      <c r="BQ29" s="172">
        <v>1</v>
      </c>
      <c r="BR29" s="172">
        <v>1</v>
      </c>
      <c r="BS29" s="172">
        <v>1</v>
      </c>
      <c r="BT29" s="172">
        <v>1</v>
      </c>
      <c r="BU29" s="172">
        <v>1</v>
      </c>
      <c r="BV29" s="172">
        <v>1</v>
      </c>
      <c r="BW29" s="172">
        <v>1</v>
      </c>
      <c r="BX29" s="172">
        <v>1</v>
      </c>
      <c r="BY29" s="172">
        <v>1</v>
      </c>
      <c r="BZ29" s="172">
        <v>1</v>
      </c>
      <c r="CA29" s="172">
        <v>1</v>
      </c>
      <c r="CB29" s="172">
        <v>1</v>
      </c>
      <c r="CC29" s="172">
        <v>1</v>
      </c>
      <c r="CD29" s="172">
        <v>1</v>
      </c>
      <c r="CE29" s="172">
        <v>1</v>
      </c>
      <c r="CF29" s="178"/>
    </row>
    <row r="30" spans="2:84" ht="15" customHeight="1" x14ac:dyDescent="0.3">
      <c r="B30" s="90"/>
      <c r="C30" s="111">
        <v>16</v>
      </c>
      <c r="D30" s="111" t="s">
        <v>253</v>
      </c>
      <c r="E30" s="111" t="s">
        <v>77</v>
      </c>
      <c r="F30" s="111" t="s">
        <v>75</v>
      </c>
      <c r="G30" s="111" t="s">
        <v>166</v>
      </c>
      <c r="H30" s="111" t="s">
        <v>254</v>
      </c>
      <c r="I30" s="111" t="s">
        <v>172</v>
      </c>
      <c r="J30" s="198" t="s">
        <v>252</v>
      </c>
      <c r="K30" s="207">
        <v>2</v>
      </c>
      <c r="L30" s="202"/>
      <c r="M30" s="111"/>
      <c r="N30" s="185">
        <v>0.87</v>
      </c>
      <c r="O30" s="111" t="s">
        <v>141</v>
      </c>
      <c r="P30" s="109" t="s">
        <v>138</v>
      </c>
      <c r="Q30" s="109" t="s">
        <v>1</v>
      </c>
      <c r="R30" s="109"/>
      <c r="S30" s="156">
        <v>45.88</v>
      </c>
      <c r="T30" s="156">
        <v>0</v>
      </c>
      <c r="U30" s="156">
        <v>45.88</v>
      </c>
      <c r="V30" s="153">
        <f t="shared" si="0"/>
        <v>45.88</v>
      </c>
      <c r="W30" s="90"/>
      <c r="Y30" s="180">
        <v>0</v>
      </c>
      <c r="Z30" s="180">
        <v>0</v>
      </c>
      <c r="AA30" s="180">
        <v>0</v>
      </c>
      <c r="AB30" s="180">
        <v>0</v>
      </c>
      <c r="AC30" s="180">
        <v>0</v>
      </c>
      <c r="AD30" s="180">
        <v>0</v>
      </c>
      <c r="AE30" s="180">
        <v>0</v>
      </c>
      <c r="AF30" s="180">
        <v>0</v>
      </c>
      <c r="AG30" s="180">
        <v>0</v>
      </c>
      <c r="AH30" s="180">
        <v>0</v>
      </c>
      <c r="AI30" s="180">
        <v>0</v>
      </c>
      <c r="AJ30" s="180">
        <v>0</v>
      </c>
      <c r="AK30" s="180">
        <v>0</v>
      </c>
      <c r="AL30" s="180">
        <v>0</v>
      </c>
      <c r="AM30" s="180">
        <v>0</v>
      </c>
      <c r="AN30" s="180">
        <v>0</v>
      </c>
      <c r="AO30" s="180">
        <v>0</v>
      </c>
      <c r="AP30" s="180">
        <v>0</v>
      </c>
      <c r="AQ30" s="180">
        <v>0</v>
      </c>
      <c r="AR30" s="180">
        <v>0</v>
      </c>
      <c r="AS30" s="180">
        <v>0</v>
      </c>
      <c r="AT30" s="180">
        <v>0</v>
      </c>
      <c r="AU30" s="180">
        <v>0</v>
      </c>
      <c r="AV30" s="180">
        <v>0</v>
      </c>
      <c r="AW30" s="180">
        <v>0</v>
      </c>
      <c r="AX30" s="180">
        <v>0</v>
      </c>
      <c r="AY30" s="90"/>
      <c r="AZ30" s="180">
        <v>0</v>
      </c>
      <c r="BA30" s="180">
        <v>0</v>
      </c>
      <c r="BB30" s="180">
        <v>0</v>
      </c>
      <c r="BC30" s="180">
        <v>0</v>
      </c>
      <c r="BD30" s="180">
        <v>0</v>
      </c>
      <c r="BE30" s="180">
        <v>0</v>
      </c>
      <c r="BF30" s="180">
        <v>0</v>
      </c>
      <c r="BG30" s="181"/>
      <c r="BH30" s="90"/>
      <c r="BI30" s="180">
        <v>0</v>
      </c>
      <c r="BJ30" s="180">
        <v>0</v>
      </c>
      <c r="BK30" s="180">
        <v>0</v>
      </c>
      <c r="BL30" s="90"/>
      <c r="BN30" s="90"/>
      <c r="BO30" s="112"/>
      <c r="BP30" s="112"/>
      <c r="BQ30" s="112"/>
      <c r="BR30" s="112"/>
      <c r="BS30" s="112"/>
      <c r="BT30" s="112"/>
      <c r="BU30" s="112"/>
      <c r="BV30" s="112"/>
      <c r="BW30" s="112"/>
      <c r="BX30" s="112"/>
      <c r="BY30" s="112"/>
      <c r="BZ30" s="112"/>
      <c r="CA30" s="112"/>
      <c r="CB30" s="112"/>
      <c r="CC30" s="112"/>
      <c r="CD30" s="112"/>
      <c r="CE30" s="112"/>
      <c r="CF30" s="178"/>
    </row>
    <row r="31" spans="2:84" ht="15" customHeight="1" thickBot="1" x14ac:dyDescent="0.35">
      <c r="B31" s="90"/>
      <c r="C31" s="122">
        <v>17</v>
      </c>
      <c r="D31" s="213" t="s">
        <v>255</v>
      </c>
      <c r="E31" s="213" t="s">
        <v>150</v>
      </c>
      <c r="F31" s="230" t="s">
        <v>256</v>
      </c>
      <c r="G31" s="213" t="s">
        <v>166</v>
      </c>
      <c r="H31" s="213" t="s">
        <v>257</v>
      </c>
      <c r="I31" s="213" t="s">
        <v>177</v>
      </c>
      <c r="J31" s="231" t="s">
        <v>258</v>
      </c>
      <c r="K31" s="232">
        <v>1</v>
      </c>
      <c r="L31" s="233" t="s">
        <v>233</v>
      </c>
      <c r="M31" s="230">
        <v>1</v>
      </c>
      <c r="N31" s="234">
        <v>0</v>
      </c>
      <c r="O31" s="213" t="s">
        <v>139</v>
      </c>
      <c r="P31" s="235" t="s">
        <v>139</v>
      </c>
      <c r="Q31" s="236" t="s">
        <v>149</v>
      </c>
      <c r="R31" s="236"/>
      <c r="S31" s="323">
        <v>2.7</v>
      </c>
      <c r="T31" s="323">
        <v>2.7</v>
      </c>
      <c r="U31" s="323">
        <v>0</v>
      </c>
      <c r="V31" s="324">
        <f t="shared" si="0"/>
        <v>2.7</v>
      </c>
      <c r="W31" s="90"/>
      <c r="Y31" s="180">
        <v>0</v>
      </c>
      <c r="Z31" s="180">
        <v>0</v>
      </c>
      <c r="AA31" s="180">
        <v>0</v>
      </c>
      <c r="AB31" s="180">
        <v>0</v>
      </c>
      <c r="AC31" s="180">
        <v>0</v>
      </c>
      <c r="AD31" s="180">
        <v>0</v>
      </c>
      <c r="AE31" s="180">
        <v>0</v>
      </c>
      <c r="AF31" s="180">
        <v>0</v>
      </c>
      <c r="AG31" s="180">
        <v>0</v>
      </c>
      <c r="AH31" s="180">
        <v>0</v>
      </c>
      <c r="AI31" s="180">
        <v>0</v>
      </c>
      <c r="AJ31" s="180">
        <v>0</v>
      </c>
      <c r="AK31" s="180">
        <v>0</v>
      </c>
      <c r="AL31" s="180">
        <v>0</v>
      </c>
      <c r="AM31" s="180">
        <v>0</v>
      </c>
      <c r="AN31" s="180">
        <v>0</v>
      </c>
      <c r="AO31" s="180">
        <v>0</v>
      </c>
      <c r="AP31" s="180">
        <v>0</v>
      </c>
      <c r="AQ31" s="180">
        <v>0</v>
      </c>
      <c r="AR31" s="180">
        <v>0</v>
      </c>
      <c r="AS31" s="180">
        <v>0</v>
      </c>
      <c r="AT31" s="180">
        <v>0</v>
      </c>
      <c r="AU31" s="180">
        <v>0</v>
      </c>
      <c r="AV31" s="180">
        <v>0</v>
      </c>
      <c r="AW31" s="180">
        <v>0</v>
      </c>
      <c r="AX31" s="180">
        <v>0</v>
      </c>
      <c r="AY31" s="90"/>
      <c r="AZ31" s="180">
        <v>0</v>
      </c>
      <c r="BA31" s="180">
        <v>0</v>
      </c>
      <c r="BB31" s="180">
        <v>0</v>
      </c>
      <c r="BC31" s="180">
        <v>0</v>
      </c>
      <c r="BD31" s="180">
        <v>0</v>
      </c>
      <c r="BE31" s="180">
        <v>0</v>
      </c>
      <c r="BF31" s="180">
        <v>0</v>
      </c>
      <c r="BG31" s="181"/>
      <c r="BH31" s="90"/>
      <c r="BI31" s="180">
        <v>0</v>
      </c>
      <c r="BJ31" s="180">
        <v>0</v>
      </c>
      <c r="BK31" s="180">
        <v>0</v>
      </c>
      <c r="BL31" s="90"/>
      <c r="BN31" s="90"/>
      <c r="BO31" s="112"/>
      <c r="BP31" s="112"/>
      <c r="BQ31" s="112"/>
      <c r="BR31" s="112"/>
      <c r="BS31" s="112"/>
      <c r="BT31" s="112"/>
      <c r="BU31" s="112"/>
      <c r="BV31" s="112"/>
      <c r="BW31" s="112"/>
      <c r="BX31" s="112"/>
      <c r="BY31" s="112"/>
      <c r="BZ31" s="112"/>
      <c r="CA31" s="112"/>
      <c r="CB31" s="112"/>
      <c r="CC31" s="112"/>
      <c r="CD31" s="112"/>
      <c r="CE31" s="112"/>
      <c r="CF31" s="178"/>
    </row>
    <row r="32" spans="2:84" ht="15" customHeight="1" thickBot="1" x14ac:dyDescent="0.35">
      <c r="B32" s="90"/>
      <c r="C32" s="325">
        <v>18</v>
      </c>
      <c r="D32" s="120" t="s">
        <v>82</v>
      </c>
      <c r="E32" s="120" t="s">
        <v>80</v>
      </c>
      <c r="F32" s="120" t="s">
        <v>83</v>
      </c>
      <c r="G32" s="120" t="s">
        <v>166</v>
      </c>
      <c r="H32" s="120" t="s">
        <v>259</v>
      </c>
      <c r="I32" s="120" t="s">
        <v>172</v>
      </c>
      <c r="J32" s="199" t="s">
        <v>260</v>
      </c>
      <c r="K32" s="210">
        <v>2</v>
      </c>
      <c r="L32" s="203"/>
      <c r="M32" s="120"/>
      <c r="N32" s="186">
        <v>0.18</v>
      </c>
      <c r="O32" s="120" t="s">
        <v>139</v>
      </c>
      <c r="P32" s="119" t="s">
        <v>141</v>
      </c>
      <c r="Q32" s="119" t="s">
        <v>147</v>
      </c>
      <c r="R32" s="119"/>
      <c r="S32" s="161">
        <v>0</v>
      </c>
      <c r="T32" s="161">
        <v>0</v>
      </c>
      <c r="U32" s="161">
        <v>0</v>
      </c>
      <c r="V32" s="162">
        <f t="shared" si="0"/>
        <v>0</v>
      </c>
      <c r="W32" s="90"/>
      <c r="Y32" s="180">
        <v>0</v>
      </c>
      <c r="Z32" s="180">
        <v>0</v>
      </c>
      <c r="AA32" s="180">
        <v>0</v>
      </c>
      <c r="AB32" s="180">
        <v>0</v>
      </c>
      <c r="AC32" s="180">
        <v>0</v>
      </c>
      <c r="AD32" s="180">
        <v>0</v>
      </c>
      <c r="AE32" s="180">
        <v>0</v>
      </c>
      <c r="AF32" s="180">
        <v>0</v>
      </c>
      <c r="AG32" s="180">
        <v>0</v>
      </c>
      <c r="AH32" s="180">
        <v>0</v>
      </c>
      <c r="AI32" s="180">
        <v>0</v>
      </c>
      <c r="AJ32" s="180">
        <v>0</v>
      </c>
      <c r="AK32" s="180">
        <v>0</v>
      </c>
      <c r="AL32" s="180">
        <v>0</v>
      </c>
      <c r="AM32" s="180">
        <v>0</v>
      </c>
      <c r="AN32" s="180">
        <v>0</v>
      </c>
      <c r="AO32" s="180">
        <v>0</v>
      </c>
      <c r="AP32" s="180">
        <v>0</v>
      </c>
      <c r="AQ32" s="180">
        <v>0</v>
      </c>
      <c r="AR32" s="180">
        <v>0</v>
      </c>
      <c r="AS32" s="180">
        <v>0</v>
      </c>
      <c r="AT32" s="180">
        <v>0</v>
      </c>
      <c r="AU32" s="180">
        <v>0</v>
      </c>
      <c r="AV32" s="180">
        <v>0</v>
      </c>
      <c r="AW32" s="180">
        <v>0</v>
      </c>
      <c r="AX32" s="180">
        <v>0</v>
      </c>
      <c r="AY32" s="90"/>
      <c r="AZ32" s="180">
        <v>0</v>
      </c>
      <c r="BA32" s="180">
        <v>0</v>
      </c>
      <c r="BB32" s="180">
        <v>0</v>
      </c>
      <c r="BC32" s="180">
        <v>0</v>
      </c>
      <c r="BD32" s="180">
        <v>0</v>
      </c>
      <c r="BE32" s="180">
        <v>0</v>
      </c>
      <c r="BF32" s="180">
        <v>0</v>
      </c>
      <c r="BG32" s="111"/>
      <c r="BH32" s="90"/>
      <c r="BI32" s="180">
        <v>0</v>
      </c>
      <c r="BJ32" s="180">
        <v>0</v>
      </c>
      <c r="BK32" s="180">
        <v>0</v>
      </c>
      <c r="BL32" s="90"/>
      <c r="BN32" s="90"/>
      <c r="BO32" s="112"/>
      <c r="BP32" s="112"/>
      <c r="BQ32" s="112"/>
      <c r="BR32" s="112"/>
      <c r="BS32" s="112"/>
      <c r="BT32" s="112"/>
      <c r="BU32" s="112"/>
      <c r="BV32" s="112"/>
      <c r="BW32" s="112"/>
      <c r="BX32" s="112"/>
      <c r="BY32" s="112"/>
      <c r="BZ32" s="112"/>
      <c r="CA32" s="112"/>
      <c r="CB32" s="112"/>
      <c r="CC32" s="112"/>
      <c r="CD32" s="112"/>
      <c r="CE32" s="112"/>
      <c r="CF32" s="178"/>
    </row>
    <row r="33" spans="2:84" ht="15" customHeight="1" x14ac:dyDescent="0.3">
      <c r="B33" s="90"/>
      <c r="C33" s="111">
        <v>19</v>
      </c>
      <c r="D33" s="111" t="s">
        <v>261</v>
      </c>
      <c r="E33" s="111" t="s">
        <v>89</v>
      </c>
      <c r="F33" s="112" t="s">
        <v>83</v>
      </c>
      <c r="G33" s="111" t="s">
        <v>166</v>
      </c>
      <c r="H33" s="111" t="s">
        <v>252</v>
      </c>
      <c r="I33" s="111" t="s">
        <v>173</v>
      </c>
      <c r="J33" s="198" t="s">
        <v>262</v>
      </c>
      <c r="K33" s="207">
        <v>1</v>
      </c>
      <c r="L33" s="204"/>
      <c r="M33" s="112"/>
      <c r="N33" s="185">
        <v>0.11</v>
      </c>
      <c r="O33" s="111" t="s">
        <v>138</v>
      </c>
      <c r="P33" s="110" t="s">
        <v>139</v>
      </c>
      <c r="Q33" s="109" t="s">
        <v>147</v>
      </c>
      <c r="R33" s="109"/>
      <c r="S33" s="156">
        <v>138.24</v>
      </c>
      <c r="T33" s="156">
        <v>0</v>
      </c>
      <c r="U33" s="156">
        <v>20</v>
      </c>
      <c r="V33" s="153">
        <f>SUM(T33+U33)</f>
        <v>20</v>
      </c>
      <c r="W33" s="90"/>
      <c r="Y33" s="180">
        <v>0</v>
      </c>
      <c r="Z33" s="180">
        <v>0</v>
      </c>
      <c r="AA33" s="180">
        <v>0</v>
      </c>
      <c r="AB33" s="180">
        <v>0</v>
      </c>
      <c r="AC33" s="180">
        <v>0</v>
      </c>
      <c r="AD33" s="180">
        <v>0</v>
      </c>
      <c r="AE33" s="180">
        <v>0</v>
      </c>
      <c r="AF33" s="180">
        <v>0</v>
      </c>
      <c r="AG33" s="180">
        <v>0</v>
      </c>
      <c r="AH33" s="180">
        <v>0</v>
      </c>
      <c r="AI33" s="180">
        <v>0</v>
      </c>
      <c r="AJ33" s="180">
        <v>0</v>
      </c>
      <c r="AK33" s="180">
        <v>0</v>
      </c>
      <c r="AL33" s="180">
        <v>0</v>
      </c>
      <c r="AM33" s="180">
        <v>0</v>
      </c>
      <c r="AN33" s="180">
        <v>0</v>
      </c>
      <c r="AO33" s="180">
        <v>0</v>
      </c>
      <c r="AP33" s="180">
        <v>0</v>
      </c>
      <c r="AQ33" s="180">
        <v>0</v>
      </c>
      <c r="AR33" s="180">
        <v>0</v>
      </c>
      <c r="AS33" s="180">
        <v>0</v>
      </c>
      <c r="AT33" s="180">
        <v>0</v>
      </c>
      <c r="AU33" s="180">
        <v>0</v>
      </c>
      <c r="AV33" s="180">
        <v>0</v>
      </c>
      <c r="AW33" s="180">
        <v>0</v>
      </c>
      <c r="AX33" s="180">
        <v>0</v>
      </c>
      <c r="AY33" s="90"/>
      <c r="AZ33" s="180">
        <v>0</v>
      </c>
      <c r="BA33" s="180">
        <v>0</v>
      </c>
      <c r="BB33" s="180">
        <v>0</v>
      </c>
      <c r="BC33" s="180">
        <v>0</v>
      </c>
      <c r="BD33" s="180">
        <v>0</v>
      </c>
      <c r="BE33" s="180">
        <v>0</v>
      </c>
      <c r="BF33" s="180">
        <v>0</v>
      </c>
      <c r="BG33" s="181"/>
      <c r="BH33" s="90"/>
      <c r="BI33" s="180">
        <v>0</v>
      </c>
      <c r="BJ33" s="180">
        <v>0</v>
      </c>
      <c r="BK33" s="180">
        <v>0</v>
      </c>
      <c r="BL33" s="90"/>
      <c r="BN33" s="90"/>
      <c r="BO33" s="112"/>
      <c r="BP33" s="112"/>
      <c r="BQ33" s="112"/>
      <c r="BR33" s="112"/>
      <c r="BS33" s="112"/>
      <c r="BT33" s="112"/>
      <c r="BU33" s="112"/>
      <c r="BV33" s="112"/>
      <c r="BW33" s="112"/>
      <c r="BX33" s="112"/>
      <c r="BY33" s="112"/>
      <c r="BZ33" s="112"/>
      <c r="CA33" s="112"/>
      <c r="CB33" s="112"/>
      <c r="CC33" s="112"/>
      <c r="CD33" s="112"/>
      <c r="CE33" s="112"/>
      <c r="CF33" s="178"/>
    </row>
    <row r="34" spans="2:84" ht="15" customHeight="1" x14ac:dyDescent="0.3">
      <c r="B34" s="90"/>
      <c r="C34" s="111">
        <v>20</v>
      </c>
      <c r="D34" s="111" t="s">
        <v>263</v>
      </c>
      <c r="E34" s="111" t="s">
        <v>80</v>
      </c>
      <c r="F34" s="111" t="s">
        <v>83</v>
      </c>
      <c r="G34" s="111" t="s">
        <v>166</v>
      </c>
      <c r="H34" s="111" t="s">
        <v>264</v>
      </c>
      <c r="I34" s="111" t="s">
        <v>172</v>
      </c>
      <c r="J34" s="198"/>
      <c r="K34" s="209">
        <v>2</v>
      </c>
      <c r="L34" s="202"/>
      <c r="M34" s="111"/>
      <c r="N34" s="185">
        <v>0.18</v>
      </c>
      <c r="O34" s="111" t="s">
        <v>141</v>
      </c>
      <c r="P34" s="109" t="s">
        <v>139</v>
      </c>
      <c r="Q34" s="109" t="s">
        <v>152</v>
      </c>
      <c r="R34" s="109"/>
      <c r="S34" s="153">
        <v>7.4</v>
      </c>
      <c r="T34" s="153">
        <v>0</v>
      </c>
      <c r="U34" s="153">
        <v>0</v>
      </c>
      <c r="V34" s="153">
        <f t="shared" si="0"/>
        <v>0</v>
      </c>
      <c r="W34" s="90"/>
      <c r="Y34" s="180">
        <v>0</v>
      </c>
      <c r="Z34" s="180">
        <v>0</v>
      </c>
      <c r="AA34" s="180">
        <v>0</v>
      </c>
      <c r="AB34" s="180">
        <v>0</v>
      </c>
      <c r="AC34" s="180">
        <v>0</v>
      </c>
      <c r="AD34" s="180">
        <v>0</v>
      </c>
      <c r="AE34" s="180">
        <v>0</v>
      </c>
      <c r="AF34" s="180">
        <v>0</v>
      </c>
      <c r="AG34" s="180">
        <v>0</v>
      </c>
      <c r="AH34" s="180">
        <v>0</v>
      </c>
      <c r="AI34" s="180">
        <v>0</v>
      </c>
      <c r="AJ34" s="180">
        <v>0</v>
      </c>
      <c r="AK34" s="180">
        <v>0</v>
      </c>
      <c r="AL34" s="180">
        <v>0</v>
      </c>
      <c r="AM34" s="180">
        <v>0</v>
      </c>
      <c r="AN34" s="180">
        <v>0</v>
      </c>
      <c r="AO34" s="180">
        <v>0</v>
      </c>
      <c r="AP34" s="180">
        <v>0</v>
      </c>
      <c r="AQ34" s="180">
        <v>0</v>
      </c>
      <c r="AR34" s="180">
        <v>0</v>
      </c>
      <c r="AS34" s="180">
        <v>0</v>
      </c>
      <c r="AT34" s="180">
        <v>0</v>
      </c>
      <c r="AU34" s="180">
        <v>0</v>
      </c>
      <c r="AV34" s="180">
        <v>0</v>
      </c>
      <c r="AW34" s="180">
        <v>0</v>
      </c>
      <c r="AX34" s="180">
        <v>0</v>
      </c>
      <c r="AY34" s="90"/>
      <c r="AZ34" s="180">
        <v>0</v>
      </c>
      <c r="BA34" s="180">
        <v>0</v>
      </c>
      <c r="BB34" s="180">
        <v>0</v>
      </c>
      <c r="BC34" s="180">
        <v>0</v>
      </c>
      <c r="BD34" s="180">
        <v>0</v>
      </c>
      <c r="BE34" s="180">
        <v>0</v>
      </c>
      <c r="BF34" s="180">
        <v>0</v>
      </c>
      <c r="BG34" s="181"/>
      <c r="BH34" s="90"/>
      <c r="BI34" s="180">
        <v>0</v>
      </c>
      <c r="BJ34" s="180">
        <v>0</v>
      </c>
      <c r="BK34" s="180">
        <v>0</v>
      </c>
      <c r="BL34" s="90"/>
      <c r="BN34" s="90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78"/>
    </row>
    <row r="35" spans="2:84" ht="15" hidden="1" customHeight="1" x14ac:dyDescent="0.3">
      <c r="B35" s="90"/>
      <c r="C35" s="111">
        <v>21</v>
      </c>
      <c r="D35" s="111" t="s">
        <v>265</v>
      </c>
      <c r="E35" s="111" t="s">
        <v>76</v>
      </c>
      <c r="F35" s="112" t="s">
        <v>83</v>
      </c>
      <c r="G35" s="111" t="s">
        <v>166</v>
      </c>
      <c r="H35" s="111" t="s">
        <v>266</v>
      </c>
      <c r="I35" s="111" t="s">
        <v>175</v>
      </c>
      <c r="J35" s="198"/>
      <c r="K35" s="207">
        <v>1</v>
      </c>
      <c r="L35" s="204"/>
      <c r="M35" s="112"/>
      <c r="N35" s="185"/>
      <c r="O35" s="111" t="s">
        <v>141</v>
      </c>
      <c r="P35" s="110" t="s">
        <v>141</v>
      </c>
      <c r="Q35" s="109" t="s">
        <v>152</v>
      </c>
      <c r="R35" s="109"/>
      <c r="S35" s="156">
        <v>7.2</v>
      </c>
      <c r="T35" s="156">
        <v>0.6</v>
      </c>
      <c r="U35" s="156">
        <v>0.6</v>
      </c>
      <c r="V35" s="153">
        <f t="shared" si="0"/>
        <v>1.2</v>
      </c>
      <c r="W35" s="90"/>
      <c r="Y35" s="180">
        <v>0</v>
      </c>
      <c r="Z35" s="180">
        <v>0</v>
      </c>
      <c r="AA35" s="180">
        <v>0</v>
      </c>
      <c r="AB35" s="180">
        <v>0</v>
      </c>
      <c r="AC35" s="180">
        <v>0</v>
      </c>
      <c r="AD35" s="180">
        <v>0</v>
      </c>
      <c r="AE35" s="180">
        <v>0</v>
      </c>
      <c r="AF35" s="180">
        <v>0</v>
      </c>
      <c r="AG35" s="180">
        <v>0</v>
      </c>
      <c r="AH35" s="180">
        <v>0</v>
      </c>
      <c r="AI35" s="180">
        <v>0</v>
      </c>
      <c r="AJ35" s="180">
        <v>0</v>
      </c>
      <c r="AK35" s="180">
        <v>0</v>
      </c>
      <c r="AL35" s="180">
        <v>0</v>
      </c>
      <c r="AM35" s="180">
        <v>0</v>
      </c>
      <c r="AN35" s="180">
        <v>0</v>
      </c>
      <c r="AO35" s="180">
        <v>0</v>
      </c>
      <c r="AP35" s="180">
        <v>0</v>
      </c>
      <c r="AQ35" s="180">
        <v>0</v>
      </c>
      <c r="AR35" s="180">
        <v>0</v>
      </c>
      <c r="AS35" s="180">
        <v>0</v>
      </c>
      <c r="AT35" s="180">
        <v>0</v>
      </c>
      <c r="AU35" s="180">
        <v>0</v>
      </c>
      <c r="AV35" s="180">
        <v>0</v>
      </c>
      <c r="AW35" s="180">
        <v>0</v>
      </c>
      <c r="AX35" s="180">
        <v>0</v>
      </c>
      <c r="AY35" s="90"/>
      <c r="AZ35" s="180">
        <v>0</v>
      </c>
      <c r="BA35" s="180">
        <v>0</v>
      </c>
      <c r="BB35" s="180">
        <v>0</v>
      </c>
      <c r="BC35" s="180">
        <v>0</v>
      </c>
      <c r="BD35" s="180">
        <v>0</v>
      </c>
      <c r="BE35" s="180">
        <v>0</v>
      </c>
      <c r="BF35" s="180">
        <v>0</v>
      </c>
      <c r="BG35" s="111"/>
      <c r="BH35" s="90"/>
      <c r="BI35" s="180">
        <v>0</v>
      </c>
      <c r="BJ35" s="180">
        <v>0</v>
      </c>
      <c r="BK35" s="180">
        <v>0</v>
      </c>
      <c r="BL35" s="90"/>
      <c r="BN35" s="90"/>
      <c r="BO35" s="112"/>
      <c r="BP35" s="112"/>
      <c r="BQ35" s="112"/>
      <c r="BR35" s="112"/>
      <c r="BS35" s="112"/>
      <c r="BT35" s="112"/>
      <c r="BU35" s="112"/>
      <c r="BV35" s="112"/>
      <c r="BW35" s="112"/>
      <c r="BX35" s="112"/>
      <c r="BY35" s="112"/>
      <c r="BZ35" s="112"/>
      <c r="CA35" s="112"/>
      <c r="CB35" s="112"/>
      <c r="CC35" s="112"/>
      <c r="CD35" s="112"/>
      <c r="CE35" s="112"/>
      <c r="CF35" s="178"/>
    </row>
    <row r="36" spans="2:84" ht="15" hidden="1" customHeight="1" x14ac:dyDescent="0.3">
      <c r="B36" s="90"/>
      <c r="C36" s="111">
        <v>22</v>
      </c>
      <c r="D36" s="111" t="s">
        <v>267</v>
      </c>
      <c r="E36" s="111" t="s">
        <v>89</v>
      </c>
      <c r="F36" s="112" t="s">
        <v>268</v>
      </c>
      <c r="G36" s="111" t="s">
        <v>166</v>
      </c>
      <c r="H36" s="111" t="s">
        <v>269</v>
      </c>
      <c r="I36" s="111" t="s">
        <v>175</v>
      </c>
      <c r="J36" s="200"/>
      <c r="K36" s="207">
        <v>2</v>
      </c>
      <c r="L36" s="204"/>
      <c r="M36" s="112"/>
      <c r="N36" s="185"/>
      <c r="O36" s="111" t="s">
        <v>141</v>
      </c>
      <c r="P36" s="110" t="s">
        <v>139</v>
      </c>
      <c r="Q36" s="109" t="s">
        <v>152</v>
      </c>
      <c r="R36" s="109"/>
      <c r="S36" s="156">
        <v>30</v>
      </c>
      <c r="T36" s="156">
        <v>0</v>
      </c>
      <c r="U36" s="156">
        <v>7.5</v>
      </c>
      <c r="V36" s="153">
        <f t="shared" si="0"/>
        <v>7.5</v>
      </c>
      <c r="W36" s="90"/>
      <c r="Y36" s="180">
        <v>0</v>
      </c>
      <c r="Z36" s="180">
        <v>0</v>
      </c>
      <c r="AA36" s="180">
        <v>0</v>
      </c>
      <c r="AB36" s="180">
        <v>0</v>
      </c>
      <c r="AC36" s="180">
        <v>0</v>
      </c>
      <c r="AD36" s="180">
        <v>0</v>
      </c>
      <c r="AE36" s="180">
        <v>0</v>
      </c>
      <c r="AF36" s="180">
        <v>0</v>
      </c>
      <c r="AG36" s="180">
        <v>0</v>
      </c>
      <c r="AH36" s="180">
        <v>0</v>
      </c>
      <c r="AI36" s="180">
        <v>0</v>
      </c>
      <c r="AJ36" s="180">
        <v>0</v>
      </c>
      <c r="AK36" s="180">
        <v>0</v>
      </c>
      <c r="AL36" s="180">
        <v>0</v>
      </c>
      <c r="AM36" s="180">
        <v>0</v>
      </c>
      <c r="AN36" s="180">
        <v>0</v>
      </c>
      <c r="AO36" s="180">
        <v>0</v>
      </c>
      <c r="AP36" s="180">
        <v>0</v>
      </c>
      <c r="AQ36" s="180">
        <v>0</v>
      </c>
      <c r="AR36" s="180">
        <v>0</v>
      </c>
      <c r="AS36" s="180">
        <v>0</v>
      </c>
      <c r="AT36" s="180">
        <v>0</v>
      </c>
      <c r="AU36" s="180">
        <v>0</v>
      </c>
      <c r="AV36" s="180">
        <v>0</v>
      </c>
      <c r="AW36" s="180">
        <v>0</v>
      </c>
      <c r="AX36" s="180">
        <v>0</v>
      </c>
      <c r="AY36" s="90"/>
      <c r="AZ36" s="180">
        <v>0</v>
      </c>
      <c r="BA36" s="180">
        <v>0</v>
      </c>
      <c r="BB36" s="180">
        <v>0</v>
      </c>
      <c r="BC36" s="180">
        <v>0</v>
      </c>
      <c r="BD36" s="180">
        <v>0</v>
      </c>
      <c r="BE36" s="180">
        <v>0</v>
      </c>
      <c r="BF36" s="180">
        <v>0</v>
      </c>
      <c r="BG36" s="181"/>
      <c r="BH36" s="90"/>
      <c r="BI36" s="180">
        <v>0</v>
      </c>
      <c r="BJ36" s="180">
        <v>0</v>
      </c>
      <c r="BK36" s="180">
        <v>0</v>
      </c>
      <c r="BL36" s="90"/>
      <c r="BN36" s="90"/>
      <c r="BO36" s="112"/>
      <c r="BP36" s="112"/>
      <c r="BQ36" s="112"/>
      <c r="BR36" s="112"/>
      <c r="BS36" s="112"/>
      <c r="BT36" s="112"/>
      <c r="BU36" s="112"/>
      <c r="BV36" s="112"/>
      <c r="BW36" s="112"/>
      <c r="BX36" s="112"/>
      <c r="BY36" s="112"/>
      <c r="BZ36" s="112"/>
      <c r="CA36" s="112"/>
      <c r="CB36" s="112"/>
      <c r="CC36" s="112"/>
      <c r="CD36" s="112"/>
      <c r="CE36" s="112"/>
      <c r="CF36" s="178"/>
    </row>
    <row r="37" spans="2:84" ht="15" hidden="1" customHeight="1" x14ac:dyDescent="0.3">
      <c r="B37" s="90"/>
      <c r="C37" s="111">
        <v>23</v>
      </c>
      <c r="D37" s="111" t="s">
        <v>270</v>
      </c>
      <c r="E37" s="111" t="s">
        <v>89</v>
      </c>
      <c r="F37" s="112" t="s">
        <v>271</v>
      </c>
      <c r="G37" s="111" t="s">
        <v>166</v>
      </c>
      <c r="H37" s="111" t="s">
        <v>272</v>
      </c>
      <c r="I37" s="111" t="s">
        <v>176</v>
      </c>
      <c r="J37" s="198"/>
      <c r="K37" s="207">
        <v>2</v>
      </c>
      <c r="L37" s="204"/>
      <c r="M37" s="112"/>
      <c r="N37" s="185"/>
      <c r="O37" s="111" t="s">
        <v>141</v>
      </c>
      <c r="P37" s="109" t="s">
        <v>139</v>
      </c>
      <c r="Q37" s="109" t="s">
        <v>152</v>
      </c>
      <c r="R37" s="109"/>
      <c r="S37" s="156">
        <v>36</v>
      </c>
      <c r="T37" s="156">
        <v>0</v>
      </c>
      <c r="U37" s="156">
        <v>0</v>
      </c>
      <c r="V37" s="153">
        <f t="shared" si="0"/>
        <v>0</v>
      </c>
      <c r="W37" s="90"/>
      <c r="Y37" s="180">
        <v>0</v>
      </c>
      <c r="Z37" s="180">
        <v>0</v>
      </c>
      <c r="AA37" s="180">
        <v>0</v>
      </c>
      <c r="AB37" s="180">
        <v>0</v>
      </c>
      <c r="AC37" s="180">
        <v>0</v>
      </c>
      <c r="AD37" s="180">
        <v>0</v>
      </c>
      <c r="AE37" s="180">
        <v>0</v>
      </c>
      <c r="AF37" s="180">
        <v>0</v>
      </c>
      <c r="AG37" s="180">
        <v>0</v>
      </c>
      <c r="AH37" s="180">
        <v>0</v>
      </c>
      <c r="AI37" s="180">
        <v>0</v>
      </c>
      <c r="AJ37" s="180">
        <v>0</v>
      </c>
      <c r="AK37" s="180">
        <v>0</v>
      </c>
      <c r="AL37" s="180">
        <v>0</v>
      </c>
      <c r="AM37" s="180">
        <v>0</v>
      </c>
      <c r="AN37" s="180">
        <v>0</v>
      </c>
      <c r="AO37" s="180">
        <v>0</v>
      </c>
      <c r="AP37" s="180">
        <v>0</v>
      </c>
      <c r="AQ37" s="180">
        <v>0</v>
      </c>
      <c r="AR37" s="180">
        <v>0</v>
      </c>
      <c r="AS37" s="180">
        <v>0</v>
      </c>
      <c r="AT37" s="180">
        <v>0</v>
      </c>
      <c r="AU37" s="180">
        <v>0</v>
      </c>
      <c r="AV37" s="180">
        <v>0</v>
      </c>
      <c r="AW37" s="180">
        <v>0</v>
      </c>
      <c r="AX37" s="180">
        <v>0</v>
      </c>
      <c r="AY37" s="90"/>
      <c r="AZ37" s="180">
        <v>0</v>
      </c>
      <c r="BA37" s="180">
        <v>0</v>
      </c>
      <c r="BB37" s="180">
        <v>0</v>
      </c>
      <c r="BC37" s="180">
        <v>0</v>
      </c>
      <c r="BD37" s="180">
        <v>0</v>
      </c>
      <c r="BE37" s="180">
        <v>0</v>
      </c>
      <c r="BF37" s="180">
        <v>0</v>
      </c>
      <c r="BG37" s="181"/>
      <c r="BH37" s="90"/>
      <c r="BI37" s="180">
        <v>0</v>
      </c>
      <c r="BJ37" s="180">
        <v>0</v>
      </c>
      <c r="BK37" s="180">
        <v>0</v>
      </c>
      <c r="BL37" s="90"/>
      <c r="BN37" s="90"/>
      <c r="BO37" s="112"/>
      <c r="BP37" s="112"/>
      <c r="BQ37" s="112"/>
      <c r="BR37" s="112"/>
      <c r="BS37" s="112"/>
      <c r="BT37" s="112"/>
      <c r="BU37" s="112"/>
      <c r="BV37" s="112"/>
      <c r="BW37" s="112"/>
      <c r="BX37" s="112"/>
      <c r="BY37" s="112"/>
      <c r="BZ37" s="112"/>
      <c r="CA37" s="112"/>
      <c r="CB37" s="112"/>
      <c r="CC37" s="112"/>
      <c r="CD37" s="112"/>
      <c r="CE37" s="112"/>
      <c r="CF37" s="178"/>
    </row>
    <row r="38" spans="2:84" ht="15" hidden="1" customHeight="1" x14ac:dyDescent="0.3">
      <c r="B38" s="90"/>
      <c r="C38" s="117">
        <v>24</v>
      </c>
      <c r="D38" s="117" t="s">
        <v>273</v>
      </c>
      <c r="E38" s="117" t="s">
        <v>153</v>
      </c>
      <c r="F38" s="118" t="s">
        <v>274</v>
      </c>
      <c r="G38" s="117" t="s">
        <v>166</v>
      </c>
      <c r="H38" s="117" t="s">
        <v>275</v>
      </c>
      <c r="I38" s="117" t="s">
        <v>172</v>
      </c>
      <c r="J38" s="201"/>
      <c r="K38" s="208">
        <v>1</v>
      </c>
      <c r="L38" s="205"/>
      <c r="M38" s="118"/>
      <c r="N38" s="187">
        <v>0</v>
      </c>
      <c r="O38" s="117" t="s">
        <v>141</v>
      </c>
      <c r="P38" s="116" t="s">
        <v>138</v>
      </c>
      <c r="Q38" s="115" t="s">
        <v>152</v>
      </c>
      <c r="R38" s="115"/>
      <c r="S38" s="163">
        <v>25.2</v>
      </c>
      <c r="T38" s="163">
        <v>12.6</v>
      </c>
      <c r="U38" s="163">
        <v>12.6</v>
      </c>
      <c r="V38" s="164">
        <f t="shared" si="0"/>
        <v>25.2</v>
      </c>
      <c r="W38" s="90"/>
      <c r="Y38" s="180">
        <v>0</v>
      </c>
      <c r="Z38" s="180">
        <v>0</v>
      </c>
      <c r="AA38" s="180">
        <v>0</v>
      </c>
      <c r="AB38" s="180">
        <v>0</v>
      </c>
      <c r="AC38" s="180">
        <v>0</v>
      </c>
      <c r="AD38" s="180">
        <v>0</v>
      </c>
      <c r="AE38" s="180">
        <v>0</v>
      </c>
      <c r="AF38" s="180">
        <v>0</v>
      </c>
      <c r="AG38" s="180">
        <v>0</v>
      </c>
      <c r="AH38" s="180">
        <v>0</v>
      </c>
      <c r="AI38" s="180">
        <v>0</v>
      </c>
      <c r="AJ38" s="180">
        <v>0</v>
      </c>
      <c r="AK38" s="180">
        <v>0</v>
      </c>
      <c r="AL38" s="180">
        <v>0</v>
      </c>
      <c r="AM38" s="180">
        <v>0</v>
      </c>
      <c r="AN38" s="180">
        <v>0</v>
      </c>
      <c r="AO38" s="180">
        <v>0</v>
      </c>
      <c r="AP38" s="180">
        <v>0</v>
      </c>
      <c r="AQ38" s="180">
        <v>0</v>
      </c>
      <c r="AR38" s="180">
        <v>0</v>
      </c>
      <c r="AS38" s="180">
        <v>0</v>
      </c>
      <c r="AT38" s="180">
        <v>0</v>
      </c>
      <c r="AU38" s="180">
        <v>0</v>
      </c>
      <c r="AV38" s="180">
        <v>0</v>
      </c>
      <c r="AW38" s="180">
        <v>0</v>
      </c>
      <c r="AX38" s="180">
        <v>0</v>
      </c>
      <c r="AY38" s="90"/>
      <c r="AZ38" s="180">
        <v>0</v>
      </c>
      <c r="BA38" s="180">
        <v>0</v>
      </c>
      <c r="BB38" s="180">
        <v>0</v>
      </c>
      <c r="BC38" s="180">
        <v>0</v>
      </c>
      <c r="BD38" s="180">
        <v>0</v>
      </c>
      <c r="BE38" s="180">
        <v>0</v>
      </c>
      <c r="BF38" s="180">
        <v>0</v>
      </c>
      <c r="BG38" s="181"/>
      <c r="BH38" s="90"/>
      <c r="BI38" s="180">
        <v>0</v>
      </c>
      <c r="BJ38" s="180">
        <v>0</v>
      </c>
      <c r="BK38" s="180">
        <v>0</v>
      </c>
      <c r="BL38" s="90"/>
      <c r="BN38" s="90"/>
      <c r="BO38" s="173">
        <v>1</v>
      </c>
      <c r="BP38" s="173">
        <v>1</v>
      </c>
      <c r="BQ38" s="173">
        <v>1</v>
      </c>
      <c r="BR38" s="173">
        <v>1</v>
      </c>
      <c r="BS38" s="173">
        <v>1</v>
      </c>
      <c r="BT38" s="173">
        <v>1</v>
      </c>
      <c r="BU38" s="173">
        <v>1</v>
      </c>
      <c r="BV38" s="173">
        <v>1</v>
      </c>
      <c r="BW38" s="173">
        <v>1</v>
      </c>
      <c r="BX38" s="173">
        <v>1</v>
      </c>
      <c r="BY38" s="173">
        <v>1</v>
      </c>
      <c r="BZ38" s="173">
        <v>1</v>
      </c>
      <c r="CA38" s="173">
        <v>1</v>
      </c>
      <c r="CB38" s="173">
        <v>1</v>
      </c>
      <c r="CC38" s="173">
        <v>1</v>
      </c>
      <c r="CD38" s="173">
        <v>1</v>
      </c>
      <c r="CE38" s="173">
        <v>1</v>
      </c>
      <c r="CF38" s="178"/>
    </row>
    <row r="39" spans="2:84" ht="15" customHeight="1" x14ac:dyDescent="0.3">
      <c r="B39" s="90"/>
      <c r="C39" s="111">
        <v>25</v>
      </c>
      <c r="D39" s="111" t="s">
        <v>276</v>
      </c>
      <c r="E39" s="111" t="s">
        <v>91</v>
      </c>
      <c r="F39" s="112" t="s">
        <v>93</v>
      </c>
      <c r="G39" s="111" t="s">
        <v>166</v>
      </c>
      <c r="H39" s="111" t="s">
        <v>277</v>
      </c>
      <c r="I39" s="111" t="s">
        <v>174</v>
      </c>
      <c r="J39" s="114"/>
      <c r="K39" s="172">
        <v>2</v>
      </c>
      <c r="L39" s="113"/>
      <c r="M39" s="112"/>
      <c r="N39" s="185">
        <v>0.54</v>
      </c>
      <c r="O39" s="111" t="s">
        <v>141</v>
      </c>
      <c r="P39" s="110" t="s">
        <v>139</v>
      </c>
      <c r="Q39" s="109" t="s">
        <v>152</v>
      </c>
      <c r="R39" s="109"/>
      <c r="S39" s="156">
        <v>10</v>
      </c>
      <c r="T39" s="156">
        <v>0</v>
      </c>
      <c r="U39" s="156">
        <v>10</v>
      </c>
      <c r="V39" s="153">
        <f t="shared" si="0"/>
        <v>10</v>
      </c>
      <c r="W39" s="90"/>
      <c r="Y39" s="180">
        <v>0</v>
      </c>
      <c r="Z39" s="180">
        <v>0</v>
      </c>
      <c r="AA39" s="180">
        <v>0</v>
      </c>
      <c r="AB39" s="180">
        <v>0</v>
      </c>
      <c r="AC39" s="180">
        <v>0</v>
      </c>
      <c r="AD39" s="180">
        <v>0</v>
      </c>
      <c r="AE39" s="180">
        <v>0</v>
      </c>
      <c r="AF39" s="180">
        <v>0</v>
      </c>
      <c r="AG39" s="180">
        <v>0</v>
      </c>
      <c r="AH39" s="180">
        <v>0</v>
      </c>
      <c r="AI39" s="180">
        <v>0</v>
      </c>
      <c r="AJ39" s="180">
        <v>0</v>
      </c>
      <c r="AK39" s="180">
        <v>0</v>
      </c>
      <c r="AL39" s="180">
        <v>0</v>
      </c>
      <c r="AM39" s="180">
        <v>0</v>
      </c>
      <c r="AN39" s="180">
        <v>0</v>
      </c>
      <c r="AO39" s="180">
        <v>0</v>
      </c>
      <c r="AP39" s="180">
        <v>0</v>
      </c>
      <c r="AQ39" s="180">
        <v>0</v>
      </c>
      <c r="AR39" s="180">
        <v>0</v>
      </c>
      <c r="AS39" s="180">
        <v>0</v>
      </c>
      <c r="AT39" s="180">
        <v>0</v>
      </c>
      <c r="AU39" s="180">
        <v>0</v>
      </c>
      <c r="AV39" s="180">
        <v>0</v>
      </c>
      <c r="AW39" s="180">
        <v>0</v>
      </c>
      <c r="AX39" s="180">
        <v>0</v>
      </c>
      <c r="AY39" s="90"/>
      <c r="AZ39" s="180">
        <v>0</v>
      </c>
      <c r="BA39" s="180">
        <v>0</v>
      </c>
      <c r="BB39" s="180">
        <v>0</v>
      </c>
      <c r="BC39" s="180">
        <v>0</v>
      </c>
      <c r="BD39" s="180">
        <v>0</v>
      </c>
      <c r="BE39" s="180">
        <v>0</v>
      </c>
      <c r="BF39" s="180">
        <v>0</v>
      </c>
      <c r="BG39" s="181"/>
      <c r="BH39" s="90"/>
      <c r="BI39" s="180">
        <v>0</v>
      </c>
      <c r="BJ39" s="180">
        <v>0</v>
      </c>
      <c r="BK39" s="180">
        <v>0</v>
      </c>
      <c r="BL39" s="90"/>
      <c r="BN39" s="90"/>
      <c r="BO39" s="112"/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12"/>
      <c r="CC39" s="112"/>
      <c r="CD39" s="112"/>
      <c r="CE39" s="112"/>
      <c r="CF39" s="178"/>
    </row>
    <row r="40" spans="2:84" ht="15" hidden="1" customHeight="1" x14ac:dyDescent="0.3">
      <c r="B40" s="90"/>
      <c r="C40" s="111">
        <v>26</v>
      </c>
      <c r="D40" s="212" t="s">
        <v>278</v>
      </c>
      <c r="E40" s="212" t="s">
        <v>91</v>
      </c>
      <c r="F40" s="245" t="s">
        <v>279</v>
      </c>
      <c r="G40" s="212" t="s">
        <v>166</v>
      </c>
      <c r="H40" s="212" t="s">
        <v>280</v>
      </c>
      <c r="I40" s="212" t="s">
        <v>177</v>
      </c>
      <c r="J40" s="249"/>
      <c r="K40" s="250">
        <v>1</v>
      </c>
      <c r="L40" s="251" t="s">
        <v>233</v>
      </c>
      <c r="M40" s="245"/>
      <c r="N40" s="217"/>
      <c r="O40" s="212" t="s">
        <v>138</v>
      </c>
      <c r="P40" s="247" t="s">
        <v>141</v>
      </c>
      <c r="Q40" s="218" t="s">
        <v>151</v>
      </c>
      <c r="R40" s="218"/>
      <c r="S40" s="321">
        <v>20</v>
      </c>
      <c r="T40" s="321">
        <v>0</v>
      </c>
      <c r="U40" s="321">
        <v>20</v>
      </c>
      <c r="V40" s="322">
        <f t="shared" si="0"/>
        <v>20</v>
      </c>
      <c r="W40" s="90"/>
      <c r="Y40" s="180">
        <v>0</v>
      </c>
      <c r="Z40" s="180">
        <v>0</v>
      </c>
      <c r="AA40" s="180">
        <v>0</v>
      </c>
      <c r="AB40" s="180">
        <v>0</v>
      </c>
      <c r="AC40" s="180">
        <v>0</v>
      </c>
      <c r="AD40" s="180">
        <v>0</v>
      </c>
      <c r="AE40" s="180">
        <v>0</v>
      </c>
      <c r="AF40" s="180">
        <v>0</v>
      </c>
      <c r="AG40" s="180">
        <v>0</v>
      </c>
      <c r="AH40" s="180">
        <v>0</v>
      </c>
      <c r="AI40" s="180">
        <v>0</v>
      </c>
      <c r="AJ40" s="180">
        <v>0</v>
      </c>
      <c r="AK40" s="180">
        <v>0</v>
      </c>
      <c r="AL40" s="180">
        <v>0</v>
      </c>
      <c r="AM40" s="180">
        <v>0</v>
      </c>
      <c r="AN40" s="180">
        <v>0</v>
      </c>
      <c r="AO40" s="180">
        <v>0</v>
      </c>
      <c r="AP40" s="180">
        <v>0</v>
      </c>
      <c r="AQ40" s="180">
        <v>0</v>
      </c>
      <c r="AR40" s="180">
        <v>0</v>
      </c>
      <c r="AS40" s="180">
        <v>0</v>
      </c>
      <c r="AT40" s="180">
        <v>0</v>
      </c>
      <c r="AU40" s="180">
        <v>0</v>
      </c>
      <c r="AV40" s="180">
        <v>0</v>
      </c>
      <c r="AW40" s="180">
        <v>0</v>
      </c>
      <c r="AX40" s="180">
        <v>0</v>
      </c>
      <c r="AY40" s="90"/>
      <c r="AZ40" s="180">
        <v>0</v>
      </c>
      <c r="BA40" s="180">
        <v>0</v>
      </c>
      <c r="BB40" s="180">
        <v>0</v>
      </c>
      <c r="BC40" s="180">
        <v>0</v>
      </c>
      <c r="BD40" s="180">
        <v>0</v>
      </c>
      <c r="BE40" s="180">
        <v>0</v>
      </c>
      <c r="BF40" s="180">
        <v>0</v>
      </c>
      <c r="BG40" s="111"/>
      <c r="BH40" s="90"/>
      <c r="BI40" s="180">
        <v>0</v>
      </c>
      <c r="BJ40" s="180">
        <v>0</v>
      </c>
      <c r="BK40" s="180">
        <v>0</v>
      </c>
      <c r="BL40" s="90"/>
      <c r="BN40" s="90"/>
      <c r="BO40" s="112"/>
      <c r="BP40" s="112"/>
      <c r="BQ40" s="112"/>
      <c r="BR40" s="112"/>
      <c r="BS40" s="112"/>
      <c r="BT40" s="112"/>
      <c r="BU40" s="112"/>
      <c r="BV40" s="112"/>
      <c r="BW40" s="112"/>
      <c r="BX40" s="112"/>
      <c r="BY40" s="112"/>
      <c r="BZ40" s="112"/>
      <c r="CA40" s="112"/>
      <c r="CB40" s="112"/>
      <c r="CC40" s="112"/>
      <c r="CD40" s="112"/>
      <c r="CE40" s="112"/>
      <c r="CF40" s="178"/>
    </row>
    <row r="41" spans="2:84" ht="15" customHeight="1" x14ac:dyDescent="0.3">
      <c r="B41" s="90"/>
      <c r="C41" s="111">
        <v>27</v>
      </c>
      <c r="D41" s="111" t="s">
        <v>281</v>
      </c>
      <c r="E41" s="111" t="s">
        <v>77</v>
      </c>
      <c r="F41" s="112" t="s">
        <v>84</v>
      </c>
      <c r="G41" s="111" t="s">
        <v>166</v>
      </c>
      <c r="H41" s="111" t="s">
        <v>282</v>
      </c>
      <c r="I41" s="111" t="s">
        <v>172</v>
      </c>
      <c r="J41" s="114"/>
      <c r="K41" s="172">
        <v>1</v>
      </c>
      <c r="L41" s="113"/>
      <c r="M41" s="112"/>
      <c r="N41" s="185">
        <v>0.09</v>
      </c>
      <c r="O41" s="111" t="s">
        <v>138</v>
      </c>
      <c r="P41" s="110" t="s">
        <v>139</v>
      </c>
      <c r="Q41" s="109" t="s">
        <v>151</v>
      </c>
      <c r="R41" s="109"/>
      <c r="S41" s="156">
        <v>60</v>
      </c>
      <c r="T41" s="156">
        <v>5</v>
      </c>
      <c r="U41" s="156">
        <v>1</v>
      </c>
      <c r="V41" s="153">
        <f t="shared" si="0"/>
        <v>6</v>
      </c>
      <c r="W41" s="90"/>
      <c r="Y41" s="180">
        <v>0</v>
      </c>
      <c r="Z41" s="180">
        <v>0</v>
      </c>
      <c r="AA41" s="180">
        <v>0</v>
      </c>
      <c r="AB41" s="180">
        <v>0</v>
      </c>
      <c r="AC41" s="180">
        <v>0</v>
      </c>
      <c r="AD41" s="180">
        <v>0</v>
      </c>
      <c r="AE41" s="180">
        <v>0</v>
      </c>
      <c r="AF41" s="180">
        <v>0</v>
      </c>
      <c r="AG41" s="180">
        <v>0</v>
      </c>
      <c r="AH41" s="180">
        <v>0</v>
      </c>
      <c r="AI41" s="180">
        <v>0</v>
      </c>
      <c r="AJ41" s="180">
        <v>0</v>
      </c>
      <c r="AK41" s="180">
        <v>0</v>
      </c>
      <c r="AL41" s="180">
        <v>0</v>
      </c>
      <c r="AM41" s="180">
        <v>0</v>
      </c>
      <c r="AN41" s="180">
        <v>0</v>
      </c>
      <c r="AO41" s="180">
        <v>0</v>
      </c>
      <c r="AP41" s="180">
        <v>0</v>
      </c>
      <c r="AQ41" s="180">
        <v>0</v>
      </c>
      <c r="AR41" s="180">
        <v>0</v>
      </c>
      <c r="AS41" s="180">
        <v>0</v>
      </c>
      <c r="AT41" s="180">
        <v>0</v>
      </c>
      <c r="AU41" s="180">
        <v>0</v>
      </c>
      <c r="AV41" s="180">
        <v>0</v>
      </c>
      <c r="AW41" s="180">
        <v>0</v>
      </c>
      <c r="AX41" s="180">
        <v>0</v>
      </c>
      <c r="AY41" s="90"/>
      <c r="AZ41" s="180">
        <v>0</v>
      </c>
      <c r="BA41" s="180">
        <v>0</v>
      </c>
      <c r="BB41" s="180">
        <v>0</v>
      </c>
      <c r="BC41" s="180">
        <v>0</v>
      </c>
      <c r="BD41" s="180">
        <v>0</v>
      </c>
      <c r="BE41" s="180">
        <v>0</v>
      </c>
      <c r="BF41" s="180">
        <v>0</v>
      </c>
      <c r="BG41" s="181"/>
      <c r="BH41" s="90"/>
      <c r="BI41" s="180">
        <v>0</v>
      </c>
      <c r="BJ41" s="180">
        <v>0</v>
      </c>
      <c r="BK41" s="180">
        <v>0</v>
      </c>
      <c r="BL41" s="90"/>
      <c r="BN41" s="90"/>
      <c r="BO41" s="112"/>
      <c r="BP41" s="112"/>
      <c r="BQ41" s="112"/>
      <c r="BR41" s="112"/>
      <c r="BS41" s="112"/>
      <c r="BT41" s="112"/>
      <c r="BU41" s="112"/>
      <c r="BV41" s="112"/>
      <c r="BW41" s="112"/>
      <c r="BX41" s="112"/>
      <c r="BY41" s="112"/>
      <c r="BZ41" s="112"/>
      <c r="CA41" s="112"/>
      <c r="CB41" s="112"/>
      <c r="CC41" s="112"/>
      <c r="CD41" s="112"/>
      <c r="CE41" s="112"/>
      <c r="CF41" s="178"/>
    </row>
    <row r="42" spans="2:84" ht="15" customHeight="1" x14ac:dyDescent="0.3">
      <c r="B42" s="90"/>
      <c r="C42" s="111">
        <v>28</v>
      </c>
      <c r="D42" s="111" t="s">
        <v>283</v>
      </c>
      <c r="E42" s="111" t="s">
        <v>77</v>
      </c>
      <c r="F42" s="112" t="s">
        <v>84</v>
      </c>
      <c r="G42" s="111" t="s">
        <v>166</v>
      </c>
      <c r="H42" s="111" t="s">
        <v>284</v>
      </c>
      <c r="I42" s="111" t="s">
        <v>172</v>
      </c>
      <c r="J42" s="114"/>
      <c r="K42" s="172">
        <v>3</v>
      </c>
      <c r="L42" s="113"/>
      <c r="M42" s="112"/>
      <c r="N42" s="185">
        <v>0.09</v>
      </c>
      <c r="O42" s="111" t="s">
        <v>141</v>
      </c>
      <c r="P42" s="110" t="s">
        <v>138</v>
      </c>
      <c r="Q42" s="109" t="s">
        <v>1</v>
      </c>
      <c r="R42" s="109"/>
      <c r="S42" s="156">
        <v>17.760000000000002</v>
      </c>
      <c r="T42" s="156">
        <v>1.48</v>
      </c>
      <c r="U42" s="156">
        <v>1.48</v>
      </c>
      <c r="V42" s="153">
        <f t="shared" si="0"/>
        <v>2.96</v>
      </c>
      <c r="W42" s="90"/>
      <c r="Y42" s="180">
        <v>0</v>
      </c>
      <c r="Z42" s="180">
        <v>0</v>
      </c>
      <c r="AA42" s="180">
        <v>0</v>
      </c>
      <c r="AB42" s="180">
        <v>0</v>
      </c>
      <c r="AC42" s="180">
        <v>0</v>
      </c>
      <c r="AD42" s="180">
        <v>0</v>
      </c>
      <c r="AE42" s="180">
        <v>0</v>
      </c>
      <c r="AF42" s="180">
        <v>0</v>
      </c>
      <c r="AG42" s="180">
        <v>0</v>
      </c>
      <c r="AH42" s="180">
        <v>0</v>
      </c>
      <c r="AI42" s="180">
        <v>0</v>
      </c>
      <c r="AJ42" s="180">
        <v>0</v>
      </c>
      <c r="AK42" s="180">
        <v>0</v>
      </c>
      <c r="AL42" s="180">
        <v>0</v>
      </c>
      <c r="AM42" s="180">
        <v>0</v>
      </c>
      <c r="AN42" s="180">
        <v>0</v>
      </c>
      <c r="AO42" s="180">
        <v>0</v>
      </c>
      <c r="AP42" s="180">
        <v>0</v>
      </c>
      <c r="AQ42" s="180">
        <v>0</v>
      </c>
      <c r="AR42" s="180">
        <v>0</v>
      </c>
      <c r="AS42" s="180">
        <v>0</v>
      </c>
      <c r="AT42" s="180">
        <v>0</v>
      </c>
      <c r="AU42" s="180">
        <v>0</v>
      </c>
      <c r="AV42" s="180">
        <v>0</v>
      </c>
      <c r="AW42" s="180">
        <v>0</v>
      </c>
      <c r="AX42" s="180">
        <v>0</v>
      </c>
      <c r="AY42" s="90"/>
      <c r="AZ42" s="180">
        <v>0</v>
      </c>
      <c r="BA42" s="180">
        <v>0</v>
      </c>
      <c r="BB42" s="180">
        <v>0</v>
      </c>
      <c r="BC42" s="180">
        <v>0</v>
      </c>
      <c r="BD42" s="180">
        <v>0</v>
      </c>
      <c r="BE42" s="180">
        <v>0</v>
      </c>
      <c r="BF42" s="180">
        <v>0</v>
      </c>
      <c r="BG42" s="181"/>
      <c r="BH42" s="90"/>
      <c r="BI42" s="180">
        <v>0</v>
      </c>
      <c r="BJ42" s="180">
        <v>0</v>
      </c>
      <c r="BK42" s="180">
        <v>0</v>
      </c>
      <c r="BL42" s="90"/>
      <c r="BN42" s="90"/>
      <c r="BO42" s="112"/>
      <c r="BP42" s="112"/>
      <c r="BQ42" s="112"/>
      <c r="BR42" s="112"/>
      <c r="BS42" s="112"/>
      <c r="BT42" s="112"/>
      <c r="BU42" s="112"/>
      <c r="BV42" s="112"/>
      <c r="BW42" s="112"/>
      <c r="BX42" s="112"/>
      <c r="BY42" s="112"/>
      <c r="BZ42" s="112"/>
      <c r="CA42" s="112"/>
      <c r="CB42" s="112"/>
      <c r="CC42" s="112"/>
      <c r="CD42" s="112"/>
      <c r="CE42" s="112"/>
      <c r="CF42" s="178"/>
    </row>
    <row r="43" spans="2:84" ht="15" hidden="1" customHeight="1" x14ac:dyDescent="0.3">
      <c r="B43" s="90"/>
      <c r="C43" s="111">
        <v>29</v>
      </c>
      <c r="D43" s="111" t="s">
        <v>285</v>
      </c>
      <c r="E43" s="111" t="s">
        <v>89</v>
      </c>
      <c r="F43" s="112" t="s">
        <v>88</v>
      </c>
      <c r="G43" s="111" t="s">
        <v>166</v>
      </c>
      <c r="H43" s="111" t="s">
        <v>286</v>
      </c>
      <c r="I43" s="111" t="s">
        <v>171</v>
      </c>
      <c r="J43" s="114"/>
      <c r="K43" s="172">
        <v>1</v>
      </c>
      <c r="L43" s="113"/>
      <c r="M43" s="112"/>
      <c r="N43" s="185">
        <v>0.31</v>
      </c>
      <c r="O43" s="111" t="s">
        <v>138</v>
      </c>
      <c r="P43" s="110" t="s">
        <v>139</v>
      </c>
      <c r="Q43" s="109" t="s">
        <v>151</v>
      </c>
      <c r="R43" s="218"/>
      <c r="S43" s="156">
        <v>21.46</v>
      </c>
      <c r="T43" s="156">
        <v>1.788333</v>
      </c>
      <c r="U43" s="156">
        <v>1.78833</v>
      </c>
      <c r="V43" s="153">
        <f>SUM(T43+U43)</f>
        <v>3.5766629999999999</v>
      </c>
      <c r="W43" s="90"/>
      <c r="Y43" s="180">
        <v>0</v>
      </c>
      <c r="Z43" s="180">
        <v>0</v>
      </c>
      <c r="AA43" s="180">
        <v>0</v>
      </c>
      <c r="AB43" s="180">
        <v>0</v>
      </c>
      <c r="AC43" s="180">
        <v>0</v>
      </c>
      <c r="AD43" s="180">
        <v>0</v>
      </c>
      <c r="AE43" s="180">
        <v>0</v>
      </c>
      <c r="AF43" s="180">
        <v>0</v>
      </c>
      <c r="AG43" s="180">
        <v>0</v>
      </c>
      <c r="AH43" s="180">
        <v>0</v>
      </c>
      <c r="AI43" s="180">
        <v>0</v>
      </c>
      <c r="AJ43" s="180">
        <v>0</v>
      </c>
      <c r="AK43" s="180">
        <v>0</v>
      </c>
      <c r="AL43" s="180">
        <v>0</v>
      </c>
      <c r="AM43" s="180">
        <v>0</v>
      </c>
      <c r="AN43" s="180">
        <v>0</v>
      </c>
      <c r="AO43" s="180">
        <v>0</v>
      </c>
      <c r="AP43" s="180">
        <v>0</v>
      </c>
      <c r="AQ43" s="180">
        <v>0</v>
      </c>
      <c r="AR43" s="180">
        <v>0</v>
      </c>
      <c r="AS43" s="180">
        <v>0</v>
      </c>
      <c r="AT43" s="180">
        <v>0</v>
      </c>
      <c r="AU43" s="180">
        <v>0</v>
      </c>
      <c r="AV43" s="180">
        <v>0</v>
      </c>
      <c r="AW43" s="180">
        <v>0</v>
      </c>
      <c r="AX43" s="180">
        <v>0</v>
      </c>
      <c r="AY43" s="90"/>
      <c r="AZ43" s="180">
        <v>0</v>
      </c>
      <c r="BA43" s="180">
        <v>0</v>
      </c>
      <c r="BB43" s="180">
        <v>0</v>
      </c>
      <c r="BC43" s="180">
        <v>0</v>
      </c>
      <c r="BD43" s="180">
        <v>0</v>
      </c>
      <c r="BE43" s="180">
        <v>0</v>
      </c>
      <c r="BF43" s="180">
        <v>0</v>
      </c>
      <c r="BG43" s="181"/>
      <c r="BH43" s="90"/>
      <c r="BI43" s="180">
        <v>0</v>
      </c>
      <c r="BJ43" s="180">
        <v>0</v>
      </c>
      <c r="BK43" s="180">
        <v>0</v>
      </c>
      <c r="BL43" s="90"/>
      <c r="BN43" s="90"/>
      <c r="BO43" s="112"/>
      <c r="BP43" s="112"/>
      <c r="BQ43" s="112"/>
      <c r="BR43" s="112"/>
      <c r="BS43" s="112"/>
      <c r="BT43" s="112"/>
      <c r="BU43" s="112"/>
      <c r="BV43" s="112"/>
      <c r="BW43" s="112"/>
      <c r="BX43" s="112"/>
      <c r="BY43" s="112"/>
      <c r="BZ43" s="112"/>
      <c r="CA43" s="112"/>
      <c r="CB43" s="112"/>
      <c r="CC43" s="112"/>
      <c r="CD43" s="112"/>
      <c r="CE43" s="112"/>
      <c r="CF43" s="178"/>
    </row>
    <row r="44" spans="2:84" ht="15" customHeight="1" x14ac:dyDescent="0.3">
      <c r="B44" s="90"/>
      <c r="C44" s="111">
        <v>30</v>
      </c>
      <c r="D44" s="111" t="s">
        <v>287</v>
      </c>
      <c r="E44" s="111" t="s">
        <v>89</v>
      </c>
      <c r="F44" s="112" t="s">
        <v>88</v>
      </c>
      <c r="G44" s="111" t="s">
        <v>166</v>
      </c>
      <c r="H44" s="111" t="s">
        <v>288</v>
      </c>
      <c r="I44" s="111" t="s">
        <v>173</v>
      </c>
      <c r="J44" s="114" t="s">
        <v>252</v>
      </c>
      <c r="K44" s="172">
        <v>2</v>
      </c>
      <c r="L44" s="113"/>
      <c r="M44" s="112"/>
      <c r="N44" s="185">
        <v>0.28999999999999998</v>
      </c>
      <c r="O44" s="111" t="s">
        <v>141</v>
      </c>
      <c r="P44" s="110" t="s">
        <v>139</v>
      </c>
      <c r="Q44" s="109" t="s">
        <v>1</v>
      </c>
      <c r="R44" s="109"/>
      <c r="S44" s="156"/>
      <c r="T44" s="156">
        <v>0</v>
      </c>
      <c r="U44" s="156">
        <v>0</v>
      </c>
      <c r="V44" s="153">
        <f t="shared" si="0"/>
        <v>0</v>
      </c>
      <c r="W44" s="90"/>
      <c r="Y44" s="180">
        <v>0</v>
      </c>
      <c r="Z44" s="180">
        <v>0</v>
      </c>
      <c r="AA44" s="180">
        <v>0</v>
      </c>
      <c r="AB44" s="180">
        <v>0</v>
      </c>
      <c r="AC44" s="180">
        <v>0</v>
      </c>
      <c r="AD44" s="180">
        <v>0</v>
      </c>
      <c r="AE44" s="180">
        <v>0</v>
      </c>
      <c r="AF44" s="180">
        <v>0</v>
      </c>
      <c r="AG44" s="180">
        <v>0</v>
      </c>
      <c r="AH44" s="180">
        <v>0</v>
      </c>
      <c r="AI44" s="180">
        <v>0</v>
      </c>
      <c r="AJ44" s="180">
        <v>0</v>
      </c>
      <c r="AK44" s="180">
        <v>0</v>
      </c>
      <c r="AL44" s="180">
        <v>0</v>
      </c>
      <c r="AM44" s="180">
        <v>0</v>
      </c>
      <c r="AN44" s="180">
        <v>0</v>
      </c>
      <c r="AO44" s="180">
        <v>0</v>
      </c>
      <c r="AP44" s="180">
        <v>0</v>
      </c>
      <c r="AQ44" s="180">
        <v>0</v>
      </c>
      <c r="AR44" s="180">
        <v>0</v>
      </c>
      <c r="AS44" s="180">
        <v>0</v>
      </c>
      <c r="AT44" s="180">
        <v>0</v>
      </c>
      <c r="AU44" s="180">
        <v>0</v>
      </c>
      <c r="AV44" s="180">
        <v>0</v>
      </c>
      <c r="AW44" s="180">
        <v>0</v>
      </c>
      <c r="AX44" s="180">
        <v>0</v>
      </c>
      <c r="AY44" s="90"/>
      <c r="AZ44" s="180">
        <v>0</v>
      </c>
      <c r="BA44" s="180">
        <v>0</v>
      </c>
      <c r="BB44" s="180">
        <v>0</v>
      </c>
      <c r="BC44" s="180">
        <v>0</v>
      </c>
      <c r="BD44" s="180">
        <v>0</v>
      </c>
      <c r="BE44" s="180">
        <v>0</v>
      </c>
      <c r="BF44" s="180">
        <v>0</v>
      </c>
      <c r="BG44" s="181"/>
      <c r="BH44" s="90"/>
      <c r="BI44" s="180">
        <v>0</v>
      </c>
      <c r="BJ44" s="180">
        <v>0</v>
      </c>
      <c r="BK44" s="180">
        <v>0</v>
      </c>
      <c r="BL44" s="90"/>
      <c r="BN44" s="90"/>
      <c r="BO44" s="112"/>
      <c r="BP44" s="112"/>
      <c r="BQ44" s="112"/>
      <c r="BR44" s="112"/>
      <c r="BS44" s="112"/>
      <c r="BT44" s="112"/>
      <c r="BU44" s="112"/>
      <c r="BV44" s="112"/>
      <c r="BW44" s="112"/>
      <c r="BX44" s="112"/>
      <c r="BY44" s="112"/>
      <c r="BZ44" s="112"/>
      <c r="CA44" s="112"/>
      <c r="CB44" s="112"/>
      <c r="CC44" s="112"/>
      <c r="CD44" s="112"/>
      <c r="CE44" s="112"/>
      <c r="CF44" s="178"/>
    </row>
    <row r="45" spans="2:84" ht="15" hidden="1" customHeight="1" x14ac:dyDescent="0.3">
      <c r="B45" s="90"/>
      <c r="C45" s="111">
        <v>31</v>
      </c>
      <c r="D45" s="212" t="s">
        <v>289</v>
      </c>
      <c r="E45" s="212" t="s">
        <v>80</v>
      </c>
      <c r="F45" s="245" t="s">
        <v>290</v>
      </c>
      <c r="G45" s="212" t="s">
        <v>166</v>
      </c>
      <c r="H45" s="212" t="s">
        <v>280</v>
      </c>
      <c r="I45" s="212" t="s">
        <v>177</v>
      </c>
      <c r="J45" s="249"/>
      <c r="K45" s="250">
        <v>1</v>
      </c>
      <c r="L45" s="251" t="s">
        <v>233</v>
      </c>
      <c r="M45" s="245"/>
      <c r="N45" s="217">
        <v>0.28000000000000003</v>
      </c>
      <c r="O45" s="212" t="s">
        <v>139</v>
      </c>
      <c r="P45" s="247" t="s">
        <v>141</v>
      </c>
      <c r="Q45" s="218" t="s">
        <v>151</v>
      </c>
      <c r="R45" s="218"/>
      <c r="S45" s="321">
        <v>25</v>
      </c>
      <c r="T45" s="321">
        <v>25</v>
      </c>
      <c r="U45" s="321"/>
      <c r="V45" s="322">
        <f t="shared" si="0"/>
        <v>25</v>
      </c>
      <c r="W45" s="90"/>
      <c r="Y45" s="180">
        <v>0</v>
      </c>
      <c r="Z45" s="180">
        <v>0</v>
      </c>
      <c r="AA45" s="180">
        <v>0</v>
      </c>
      <c r="AB45" s="180">
        <v>0</v>
      </c>
      <c r="AC45" s="180">
        <v>0</v>
      </c>
      <c r="AD45" s="180">
        <v>0</v>
      </c>
      <c r="AE45" s="180">
        <v>0</v>
      </c>
      <c r="AF45" s="180">
        <v>0</v>
      </c>
      <c r="AG45" s="180">
        <v>0</v>
      </c>
      <c r="AH45" s="180">
        <v>0</v>
      </c>
      <c r="AI45" s="180">
        <v>0</v>
      </c>
      <c r="AJ45" s="180">
        <v>0</v>
      </c>
      <c r="AK45" s="180">
        <v>0</v>
      </c>
      <c r="AL45" s="180">
        <v>0</v>
      </c>
      <c r="AM45" s="180">
        <v>0</v>
      </c>
      <c r="AN45" s="180">
        <v>0</v>
      </c>
      <c r="AO45" s="180">
        <v>0</v>
      </c>
      <c r="AP45" s="180">
        <v>0</v>
      </c>
      <c r="AQ45" s="180">
        <v>0</v>
      </c>
      <c r="AR45" s="180">
        <v>0</v>
      </c>
      <c r="AS45" s="180">
        <v>0</v>
      </c>
      <c r="AT45" s="180">
        <v>0</v>
      </c>
      <c r="AU45" s="180">
        <v>0</v>
      </c>
      <c r="AV45" s="180">
        <v>0</v>
      </c>
      <c r="AW45" s="180">
        <v>0</v>
      </c>
      <c r="AX45" s="180">
        <v>0</v>
      </c>
      <c r="AY45" s="90"/>
      <c r="AZ45" s="180">
        <v>0</v>
      </c>
      <c r="BA45" s="180">
        <v>0</v>
      </c>
      <c r="BB45" s="180">
        <v>0</v>
      </c>
      <c r="BC45" s="180">
        <v>0</v>
      </c>
      <c r="BD45" s="180">
        <v>0</v>
      </c>
      <c r="BE45" s="180">
        <v>0</v>
      </c>
      <c r="BF45" s="180">
        <v>0</v>
      </c>
      <c r="BG45" s="111"/>
      <c r="BH45" s="90"/>
      <c r="BI45" s="180">
        <v>0</v>
      </c>
      <c r="BJ45" s="180">
        <v>0</v>
      </c>
      <c r="BK45" s="180">
        <v>0</v>
      </c>
      <c r="BL45" s="90"/>
      <c r="BN45" s="90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78"/>
    </row>
    <row r="46" spans="2:84" ht="15" hidden="1" customHeight="1" x14ac:dyDescent="0.3">
      <c r="B46" s="90"/>
      <c r="C46" s="111">
        <v>32</v>
      </c>
      <c r="D46" s="111" t="s">
        <v>289</v>
      </c>
      <c r="E46" s="111" t="s">
        <v>80</v>
      </c>
      <c r="F46" s="112" t="s">
        <v>290</v>
      </c>
      <c r="G46" s="111" t="s">
        <v>166</v>
      </c>
      <c r="H46" s="111" t="s">
        <v>291</v>
      </c>
      <c r="I46" s="111" t="s">
        <v>171</v>
      </c>
      <c r="J46" s="114"/>
      <c r="K46" s="172">
        <v>1</v>
      </c>
      <c r="L46" s="113"/>
      <c r="M46" s="112"/>
      <c r="N46" s="185">
        <v>0.28000000000000003</v>
      </c>
      <c r="O46" s="111" t="s">
        <v>139</v>
      </c>
      <c r="P46" s="110" t="s">
        <v>139</v>
      </c>
      <c r="Q46" s="109" t="s">
        <v>151</v>
      </c>
      <c r="R46" s="109"/>
      <c r="S46" s="156">
        <v>3.552</v>
      </c>
      <c r="T46" s="156">
        <v>0.71040000000000003</v>
      </c>
      <c r="U46" s="156">
        <v>0.71040000000000003</v>
      </c>
      <c r="V46" s="153">
        <f t="shared" si="0"/>
        <v>1.4208000000000001</v>
      </c>
      <c r="W46" s="90"/>
      <c r="Y46" s="180">
        <v>0</v>
      </c>
      <c r="Z46" s="180">
        <v>0</v>
      </c>
      <c r="AA46" s="180">
        <v>0</v>
      </c>
      <c r="AB46" s="180">
        <v>0</v>
      </c>
      <c r="AC46" s="180">
        <v>0</v>
      </c>
      <c r="AD46" s="180">
        <v>0</v>
      </c>
      <c r="AE46" s="180">
        <v>0</v>
      </c>
      <c r="AF46" s="180">
        <v>0</v>
      </c>
      <c r="AG46" s="180">
        <v>0</v>
      </c>
      <c r="AH46" s="180">
        <v>0</v>
      </c>
      <c r="AI46" s="180">
        <v>0</v>
      </c>
      <c r="AJ46" s="180">
        <v>0</v>
      </c>
      <c r="AK46" s="180">
        <v>0</v>
      </c>
      <c r="AL46" s="180">
        <v>0</v>
      </c>
      <c r="AM46" s="180">
        <v>0</v>
      </c>
      <c r="AN46" s="180">
        <v>0</v>
      </c>
      <c r="AO46" s="180">
        <v>0</v>
      </c>
      <c r="AP46" s="180">
        <v>0</v>
      </c>
      <c r="AQ46" s="180">
        <v>0</v>
      </c>
      <c r="AR46" s="180">
        <v>0</v>
      </c>
      <c r="AS46" s="180">
        <v>0</v>
      </c>
      <c r="AT46" s="180">
        <v>0</v>
      </c>
      <c r="AU46" s="180">
        <v>0</v>
      </c>
      <c r="AV46" s="180">
        <v>0</v>
      </c>
      <c r="AW46" s="180">
        <v>0</v>
      </c>
      <c r="AX46" s="180">
        <v>0</v>
      </c>
      <c r="AY46" s="90"/>
      <c r="AZ46" s="180">
        <v>0</v>
      </c>
      <c r="BA46" s="180">
        <v>0</v>
      </c>
      <c r="BB46" s="180">
        <v>0</v>
      </c>
      <c r="BC46" s="180">
        <v>0</v>
      </c>
      <c r="BD46" s="180">
        <v>0</v>
      </c>
      <c r="BE46" s="180">
        <v>0</v>
      </c>
      <c r="BF46" s="180">
        <v>0</v>
      </c>
      <c r="BG46" s="181"/>
      <c r="BH46" s="90"/>
      <c r="BI46" s="180">
        <v>0</v>
      </c>
      <c r="BJ46" s="180">
        <v>0</v>
      </c>
      <c r="BK46" s="180">
        <v>0</v>
      </c>
      <c r="BL46" s="90"/>
      <c r="BN46" s="90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  <c r="CE46" s="112"/>
      <c r="CF46" s="178"/>
    </row>
    <row r="47" spans="2:84" ht="15" customHeight="1" x14ac:dyDescent="0.3">
      <c r="B47" s="90"/>
      <c r="C47" s="111">
        <v>33</v>
      </c>
      <c r="D47" s="111" t="s">
        <v>78</v>
      </c>
      <c r="E47" s="111" t="s">
        <v>80</v>
      </c>
      <c r="F47" s="112" t="s">
        <v>79</v>
      </c>
      <c r="G47" s="111" t="s">
        <v>166</v>
      </c>
      <c r="H47" s="111" t="s">
        <v>109</v>
      </c>
      <c r="I47" s="111" t="s">
        <v>171</v>
      </c>
      <c r="J47" s="114" t="s">
        <v>292</v>
      </c>
      <c r="K47" s="172">
        <v>1</v>
      </c>
      <c r="L47" s="113"/>
      <c r="M47" s="112"/>
      <c r="N47" s="185">
        <v>0.38</v>
      </c>
      <c r="O47" s="111" t="s">
        <v>141</v>
      </c>
      <c r="P47" s="109" t="s">
        <v>139</v>
      </c>
      <c r="Q47" s="109" t="s">
        <v>148</v>
      </c>
      <c r="R47" s="109"/>
      <c r="S47" s="156">
        <v>5.88</v>
      </c>
      <c r="T47" s="156">
        <v>0.84</v>
      </c>
      <c r="U47" s="156">
        <v>0.84</v>
      </c>
      <c r="V47" s="153">
        <f>SUM(T47+U47)</f>
        <v>1.68</v>
      </c>
      <c r="W47" s="90"/>
      <c r="Y47" s="180">
        <v>0</v>
      </c>
      <c r="Z47" s="180">
        <v>0</v>
      </c>
      <c r="AA47" s="180">
        <v>0</v>
      </c>
      <c r="AB47" s="180">
        <v>0</v>
      </c>
      <c r="AC47" s="180">
        <v>0</v>
      </c>
      <c r="AD47" s="180">
        <v>0</v>
      </c>
      <c r="AE47" s="180">
        <v>0</v>
      </c>
      <c r="AF47" s="180">
        <v>0</v>
      </c>
      <c r="AG47" s="180">
        <v>0</v>
      </c>
      <c r="AH47" s="180">
        <v>0</v>
      </c>
      <c r="AI47" s="180">
        <v>0</v>
      </c>
      <c r="AJ47" s="180">
        <v>0</v>
      </c>
      <c r="AK47" s="180">
        <v>0</v>
      </c>
      <c r="AL47" s="180">
        <v>0</v>
      </c>
      <c r="AM47" s="180">
        <v>0</v>
      </c>
      <c r="AN47" s="180">
        <v>0</v>
      </c>
      <c r="AO47" s="180">
        <v>0</v>
      </c>
      <c r="AP47" s="180">
        <v>0</v>
      </c>
      <c r="AQ47" s="180">
        <v>0</v>
      </c>
      <c r="AR47" s="180">
        <v>0</v>
      </c>
      <c r="AS47" s="180">
        <v>0</v>
      </c>
      <c r="AT47" s="180">
        <v>0</v>
      </c>
      <c r="AU47" s="180">
        <v>0</v>
      </c>
      <c r="AV47" s="180">
        <v>0</v>
      </c>
      <c r="AW47" s="180">
        <v>0</v>
      </c>
      <c r="AX47" s="180">
        <v>0</v>
      </c>
      <c r="AY47" s="90"/>
      <c r="AZ47" s="180">
        <v>0</v>
      </c>
      <c r="BA47" s="180">
        <v>0</v>
      </c>
      <c r="BB47" s="180">
        <v>0</v>
      </c>
      <c r="BC47" s="180">
        <v>0</v>
      </c>
      <c r="BD47" s="180">
        <v>0</v>
      </c>
      <c r="BE47" s="180">
        <v>0</v>
      </c>
      <c r="BF47" s="180">
        <v>0</v>
      </c>
      <c r="BG47" s="181"/>
      <c r="BH47" s="90"/>
      <c r="BI47" s="180">
        <v>0</v>
      </c>
      <c r="BJ47" s="180">
        <v>0</v>
      </c>
      <c r="BK47" s="180">
        <v>0</v>
      </c>
      <c r="BL47" s="90"/>
      <c r="BN47" s="90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  <c r="CE47" s="112"/>
      <c r="CF47" s="178"/>
    </row>
    <row r="48" spans="2:84" ht="15" customHeight="1" x14ac:dyDescent="0.3">
      <c r="B48" s="90"/>
      <c r="C48" s="111">
        <v>34</v>
      </c>
      <c r="D48" s="111" t="s">
        <v>78</v>
      </c>
      <c r="E48" s="111" t="s">
        <v>80</v>
      </c>
      <c r="F48" s="112" t="s">
        <v>79</v>
      </c>
      <c r="G48" s="111" t="s">
        <v>166</v>
      </c>
      <c r="H48" s="111" t="s">
        <v>293</v>
      </c>
      <c r="I48" s="111" t="s">
        <v>173</v>
      </c>
      <c r="J48" s="114" t="s">
        <v>292</v>
      </c>
      <c r="K48" s="172">
        <v>1</v>
      </c>
      <c r="L48" s="113"/>
      <c r="M48" s="112"/>
      <c r="N48" s="185">
        <v>0.38</v>
      </c>
      <c r="O48" s="111" t="s">
        <v>139</v>
      </c>
      <c r="P48" s="110" t="s">
        <v>139</v>
      </c>
      <c r="Q48" s="109" t="s">
        <v>148</v>
      </c>
      <c r="R48" s="109"/>
      <c r="S48" s="156">
        <v>12</v>
      </c>
      <c r="T48" s="156">
        <v>1.2</v>
      </c>
      <c r="U48" s="156">
        <v>1.2</v>
      </c>
      <c r="V48" s="153">
        <f t="shared" si="0"/>
        <v>2.4</v>
      </c>
      <c r="W48" s="90"/>
      <c r="Y48" s="180">
        <v>0</v>
      </c>
      <c r="Z48" s="180">
        <v>0</v>
      </c>
      <c r="AA48" s="180">
        <v>0</v>
      </c>
      <c r="AB48" s="180">
        <v>0</v>
      </c>
      <c r="AC48" s="180">
        <v>0</v>
      </c>
      <c r="AD48" s="180">
        <v>0</v>
      </c>
      <c r="AE48" s="180">
        <v>0</v>
      </c>
      <c r="AF48" s="180">
        <v>0</v>
      </c>
      <c r="AG48" s="180">
        <v>0</v>
      </c>
      <c r="AH48" s="180">
        <v>0</v>
      </c>
      <c r="AI48" s="180">
        <v>0</v>
      </c>
      <c r="AJ48" s="180">
        <v>0</v>
      </c>
      <c r="AK48" s="180">
        <v>0</v>
      </c>
      <c r="AL48" s="180">
        <v>0</v>
      </c>
      <c r="AM48" s="180">
        <v>0</v>
      </c>
      <c r="AN48" s="180">
        <v>0</v>
      </c>
      <c r="AO48" s="180">
        <v>0</v>
      </c>
      <c r="AP48" s="180">
        <v>0</v>
      </c>
      <c r="AQ48" s="180">
        <v>0</v>
      </c>
      <c r="AR48" s="180">
        <v>0</v>
      </c>
      <c r="AS48" s="180">
        <v>0</v>
      </c>
      <c r="AT48" s="180">
        <v>0</v>
      </c>
      <c r="AU48" s="180">
        <v>0</v>
      </c>
      <c r="AV48" s="180">
        <v>0</v>
      </c>
      <c r="AW48" s="180">
        <v>0</v>
      </c>
      <c r="AX48" s="180">
        <v>0</v>
      </c>
      <c r="AY48" s="90"/>
      <c r="AZ48" s="180">
        <v>0</v>
      </c>
      <c r="BA48" s="180">
        <v>0</v>
      </c>
      <c r="BB48" s="180">
        <v>0</v>
      </c>
      <c r="BC48" s="180">
        <v>0</v>
      </c>
      <c r="BD48" s="180">
        <v>0</v>
      </c>
      <c r="BE48" s="180">
        <v>0</v>
      </c>
      <c r="BF48" s="180">
        <v>0</v>
      </c>
      <c r="BG48" s="181"/>
      <c r="BH48" s="90"/>
      <c r="BI48" s="180">
        <v>0</v>
      </c>
      <c r="BJ48" s="180">
        <v>0</v>
      </c>
      <c r="BK48" s="180">
        <v>0</v>
      </c>
      <c r="BL48" s="90"/>
      <c r="BN48" s="90"/>
      <c r="BO48" s="112"/>
      <c r="BP48" s="112"/>
      <c r="BQ48" s="112"/>
      <c r="BR48" s="112"/>
      <c r="BS48" s="112"/>
      <c r="BT48" s="112"/>
      <c r="BU48" s="112"/>
      <c r="BV48" s="112"/>
      <c r="BW48" s="112"/>
      <c r="BX48" s="112"/>
      <c r="BY48" s="112"/>
      <c r="BZ48" s="112"/>
      <c r="CA48" s="112"/>
      <c r="CB48" s="112"/>
      <c r="CC48" s="112"/>
      <c r="CD48" s="112"/>
      <c r="CE48" s="112"/>
      <c r="CF48" s="178"/>
    </row>
    <row r="49" spans="2:84" ht="15" hidden="1" customHeight="1" x14ac:dyDescent="0.3">
      <c r="B49" s="90"/>
      <c r="C49" s="111">
        <v>35</v>
      </c>
      <c r="D49" s="111" t="s">
        <v>78</v>
      </c>
      <c r="E49" s="111" t="s">
        <v>80</v>
      </c>
      <c r="F49" s="112" t="s">
        <v>79</v>
      </c>
      <c r="G49" s="111" t="s">
        <v>166</v>
      </c>
      <c r="H49" s="111" t="s">
        <v>294</v>
      </c>
      <c r="I49" s="111" t="s">
        <v>176</v>
      </c>
      <c r="J49" s="114" t="s">
        <v>292</v>
      </c>
      <c r="K49" s="172">
        <v>2</v>
      </c>
      <c r="L49" s="113" t="s">
        <v>233</v>
      </c>
      <c r="M49" s="112">
        <v>2</v>
      </c>
      <c r="N49" s="185">
        <v>0.38</v>
      </c>
      <c r="O49" s="111" t="s">
        <v>141</v>
      </c>
      <c r="P49" s="110" t="s">
        <v>139</v>
      </c>
      <c r="Q49" s="109" t="s">
        <v>152</v>
      </c>
      <c r="R49" s="109"/>
      <c r="S49" s="156">
        <v>23.04</v>
      </c>
      <c r="T49" s="156">
        <f>S49/12</f>
        <v>1.92</v>
      </c>
      <c r="U49" s="156">
        <f>S49/12</f>
        <v>1.92</v>
      </c>
      <c r="V49" s="153">
        <f t="shared" si="0"/>
        <v>3.84</v>
      </c>
      <c r="W49" s="90"/>
      <c r="Y49" s="180">
        <v>0</v>
      </c>
      <c r="Z49" s="180">
        <v>0</v>
      </c>
      <c r="AA49" s="180">
        <v>0</v>
      </c>
      <c r="AB49" s="180">
        <v>0</v>
      </c>
      <c r="AC49" s="180">
        <v>0</v>
      </c>
      <c r="AD49" s="180">
        <v>0</v>
      </c>
      <c r="AE49" s="180">
        <v>0</v>
      </c>
      <c r="AF49" s="180">
        <v>0</v>
      </c>
      <c r="AG49" s="180">
        <v>0</v>
      </c>
      <c r="AH49" s="180">
        <v>0</v>
      </c>
      <c r="AI49" s="180">
        <v>0</v>
      </c>
      <c r="AJ49" s="180">
        <v>0</v>
      </c>
      <c r="AK49" s="180">
        <v>0</v>
      </c>
      <c r="AL49" s="180">
        <v>0</v>
      </c>
      <c r="AM49" s="180">
        <v>0</v>
      </c>
      <c r="AN49" s="180">
        <v>0</v>
      </c>
      <c r="AO49" s="180">
        <v>0</v>
      </c>
      <c r="AP49" s="180">
        <v>0</v>
      </c>
      <c r="AQ49" s="180">
        <v>0</v>
      </c>
      <c r="AR49" s="180">
        <v>0</v>
      </c>
      <c r="AS49" s="180">
        <v>0</v>
      </c>
      <c r="AT49" s="180">
        <v>0</v>
      </c>
      <c r="AU49" s="180">
        <v>0</v>
      </c>
      <c r="AV49" s="180">
        <v>0</v>
      </c>
      <c r="AW49" s="180">
        <v>0</v>
      </c>
      <c r="AX49" s="180">
        <v>0</v>
      </c>
      <c r="AY49" s="90"/>
      <c r="AZ49" s="180">
        <v>0</v>
      </c>
      <c r="BA49" s="180">
        <v>0</v>
      </c>
      <c r="BB49" s="180">
        <v>0</v>
      </c>
      <c r="BC49" s="180">
        <v>0</v>
      </c>
      <c r="BD49" s="180">
        <v>0</v>
      </c>
      <c r="BE49" s="180">
        <v>0</v>
      </c>
      <c r="BF49" s="180">
        <v>0</v>
      </c>
      <c r="BG49" s="181"/>
      <c r="BH49" s="90"/>
      <c r="BI49" s="180">
        <v>0</v>
      </c>
      <c r="BJ49" s="180">
        <v>0</v>
      </c>
      <c r="BK49" s="180">
        <v>0</v>
      </c>
      <c r="BL49" s="90"/>
      <c r="BN49" s="90"/>
      <c r="BO49" s="112"/>
      <c r="BP49" s="112"/>
      <c r="BQ49" s="112"/>
      <c r="BR49" s="112"/>
      <c r="BS49" s="112"/>
      <c r="BT49" s="112"/>
      <c r="BU49" s="112"/>
      <c r="BV49" s="112"/>
      <c r="BW49" s="112"/>
      <c r="BX49" s="112"/>
      <c r="BY49" s="112"/>
      <c r="BZ49" s="112"/>
      <c r="CA49" s="112"/>
      <c r="CB49" s="112"/>
      <c r="CC49" s="112"/>
      <c r="CD49" s="112"/>
      <c r="CE49" s="112"/>
      <c r="CF49" s="178"/>
    </row>
    <row r="50" spans="2:84" ht="15" customHeight="1" x14ac:dyDescent="0.3">
      <c r="B50" s="90"/>
      <c r="C50" s="111">
        <v>36</v>
      </c>
      <c r="D50" s="111" t="s">
        <v>295</v>
      </c>
      <c r="E50" s="111" t="s">
        <v>80</v>
      </c>
      <c r="F50" s="112" t="s">
        <v>92</v>
      </c>
      <c r="G50" s="111" t="s">
        <v>166</v>
      </c>
      <c r="H50" s="111" t="s">
        <v>296</v>
      </c>
      <c r="I50" s="111" t="s">
        <v>173</v>
      </c>
      <c r="J50" s="114" t="s">
        <v>297</v>
      </c>
      <c r="K50" s="172">
        <v>1</v>
      </c>
      <c r="L50" s="113"/>
      <c r="M50" s="112"/>
      <c r="N50" s="185">
        <v>0.61</v>
      </c>
      <c r="O50" s="111" t="s">
        <v>139</v>
      </c>
      <c r="P50" s="110" t="s">
        <v>139</v>
      </c>
      <c r="Q50" s="109" t="s">
        <v>1</v>
      </c>
      <c r="R50" s="109"/>
      <c r="S50" s="156">
        <v>4.8</v>
      </c>
      <c r="T50" s="156">
        <v>0</v>
      </c>
      <c r="U50" s="156">
        <v>0</v>
      </c>
      <c r="V50" s="153">
        <f t="shared" si="0"/>
        <v>0</v>
      </c>
      <c r="W50" s="90"/>
      <c r="Y50" s="180">
        <v>0</v>
      </c>
      <c r="Z50" s="180">
        <v>0</v>
      </c>
      <c r="AA50" s="180">
        <v>0</v>
      </c>
      <c r="AB50" s="180">
        <v>0</v>
      </c>
      <c r="AC50" s="180">
        <v>0</v>
      </c>
      <c r="AD50" s="180">
        <v>0</v>
      </c>
      <c r="AE50" s="180">
        <v>0</v>
      </c>
      <c r="AF50" s="180">
        <v>0</v>
      </c>
      <c r="AG50" s="180">
        <v>0</v>
      </c>
      <c r="AH50" s="180">
        <v>0</v>
      </c>
      <c r="AI50" s="180">
        <v>0</v>
      </c>
      <c r="AJ50" s="180">
        <v>0</v>
      </c>
      <c r="AK50" s="180">
        <v>0</v>
      </c>
      <c r="AL50" s="180">
        <v>0</v>
      </c>
      <c r="AM50" s="180">
        <v>0</v>
      </c>
      <c r="AN50" s="180">
        <v>0</v>
      </c>
      <c r="AO50" s="180">
        <v>0</v>
      </c>
      <c r="AP50" s="180">
        <v>0</v>
      </c>
      <c r="AQ50" s="180">
        <v>0</v>
      </c>
      <c r="AR50" s="180">
        <v>0</v>
      </c>
      <c r="AS50" s="180">
        <v>0</v>
      </c>
      <c r="AT50" s="180">
        <v>0</v>
      </c>
      <c r="AU50" s="180">
        <v>0</v>
      </c>
      <c r="AV50" s="180">
        <v>0</v>
      </c>
      <c r="AW50" s="180">
        <v>0</v>
      </c>
      <c r="AX50" s="180">
        <v>0</v>
      </c>
      <c r="AY50" s="90"/>
      <c r="AZ50" s="180">
        <v>0</v>
      </c>
      <c r="BA50" s="180">
        <v>0</v>
      </c>
      <c r="BB50" s="180">
        <v>0</v>
      </c>
      <c r="BC50" s="180">
        <v>0</v>
      </c>
      <c r="BD50" s="180">
        <v>0</v>
      </c>
      <c r="BE50" s="180">
        <v>0</v>
      </c>
      <c r="BF50" s="180">
        <v>0</v>
      </c>
      <c r="BG50" s="181"/>
      <c r="BH50" s="90"/>
      <c r="BI50" s="180">
        <v>0</v>
      </c>
      <c r="BJ50" s="180">
        <v>0</v>
      </c>
      <c r="BK50" s="180">
        <v>0</v>
      </c>
      <c r="BL50" s="90"/>
      <c r="BN50" s="90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  <c r="CE50" s="112"/>
      <c r="CF50" s="178"/>
    </row>
    <row r="51" spans="2:84" ht="15" customHeight="1" x14ac:dyDescent="0.3">
      <c r="B51" s="90"/>
      <c r="C51" s="111">
        <v>37</v>
      </c>
      <c r="D51" s="212" t="s">
        <v>298</v>
      </c>
      <c r="E51" s="212" t="s">
        <v>91</v>
      </c>
      <c r="F51" s="245" t="s">
        <v>299</v>
      </c>
      <c r="G51" s="212" t="s">
        <v>166</v>
      </c>
      <c r="H51" s="212" t="s">
        <v>300</v>
      </c>
      <c r="I51" s="212" t="s">
        <v>177</v>
      </c>
      <c r="J51" s="249" t="s">
        <v>301</v>
      </c>
      <c r="K51" s="250">
        <v>3</v>
      </c>
      <c r="L51" s="251" t="s">
        <v>233</v>
      </c>
      <c r="M51" s="245"/>
      <c r="N51" s="217">
        <v>0.04</v>
      </c>
      <c r="O51" s="212" t="s">
        <v>141</v>
      </c>
      <c r="P51" s="247" t="s">
        <v>139</v>
      </c>
      <c r="Q51" s="218" t="s">
        <v>1</v>
      </c>
      <c r="R51" s="218"/>
      <c r="S51" s="321">
        <v>0</v>
      </c>
      <c r="T51" s="321">
        <v>0</v>
      </c>
      <c r="U51" s="321">
        <v>0</v>
      </c>
      <c r="V51" s="322">
        <f t="shared" si="0"/>
        <v>0</v>
      </c>
      <c r="W51" s="90"/>
      <c r="Y51" s="180">
        <v>0</v>
      </c>
      <c r="Z51" s="180">
        <v>0</v>
      </c>
      <c r="AA51" s="180">
        <v>0</v>
      </c>
      <c r="AB51" s="180">
        <v>0</v>
      </c>
      <c r="AC51" s="180">
        <v>0</v>
      </c>
      <c r="AD51" s="180">
        <v>0</v>
      </c>
      <c r="AE51" s="180">
        <v>0</v>
      </c>
      <c r="AF51" s="180">
        <v>0</v>
      </c>
      <c r="AG51" s="180">
        <v>0</v>
      </c>
      <c r="AH51" s="180">
        <v>0</v>
      </c>
      <c r="AI51" s="180">
        <v>0</v>
      </c>
      <c r="AJ51" s="180">
        <v>0</v>
      </c>
      <c r="AK51" s="180">
        <v>0</v>
      </c>
      <c r="AL51" s="180">
        <v>0</v>
      </c>
      <c r="AM51" s="180">
        <v>0</v>
      </c>
      <c r="AN51" s="180">
        <v>0</v>
      </c>
      <c r="AO51" s="180">
        <v>0</v>
      </c>
      <c r="AP51" s="180">
        <v>0</v>
      </c>
      <c r="AQ51" s="180">
        <v>0</v>
      </c>
      <c r="AR51" s="180">
        <v>0</v>
      </c>
      <c r="AS51" s="180">
        <v>0</v>
      </c>
      <c r="AT51" s="180">
        <v>0</v>
      </c>
      <c r="AU51" s="180">
        <v>0</v>
      </c>
      <c r="AV51" s="180">
        <v>0</v>
      </c>
      <c r="AW51" s="180">
        <v>0</v>
      </c>
      <c r="AX51" s="180">
        <v>0</v>
      </c>
      <c r="AY51" s="90"/>
      <c r="AZ51" s="180">
        <v>0</v>
      </c>
      <c r="BA51" s="180">
        <v>0</v>
      </c>
      <c r="BB51" s="180">
        <v>0</v>
      </c>
      <c r="BC51" s="180">
        <v>0</v>
      </c>
      <c r="BD51" s="180">
        <v>0</v>
      </c>
      <c r="BE51" s="180">
        <v>0</v>
      </c>
      <c r="BF51" s="180">
        <v>0</v>
      </c>
      <c r="BG51" s="181"/>
      <c r="BH51" s="90"/>
      <c r="BI51" s="180">
        <v>0</v>
      </c>
      <c r="BJ51" s="180">
        <v>0</v>
      </c>
      <c r="BK51" s="180">
        <v>0</v>
      </c>
      <c r="BL51" s="90"/>
      <c r="BN51" s="90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  <c r="CE51" s="112"/>
      <c r="CF51" s="178"/>
    </row>
    <row r="52" spans="2:84" ht="15" hidden="1" customHeight="1" x14ac:dyDescent="0.3">
      <c r="B52" s="90"/>
      <c r="C52" s="111">
        <v>38</v>
      </c>
      <c r="D52" s="111" t="s">
        <v>302</v>
      </c>
      <c r="E52" s="111" t="s">
        <v>76</v>
      </c>
      <c r="F52" s="112" t="s">
        <v>90</v>
      </c>
      <c r="G52" s="111" t="s">
        <v>166</v>
      </c>
      <c r="H52" s="111" t="s">
        <v>303</v>
      </c>
      <c r="I52" s="111" t="s">
        <v>172</v>
      </c>
      <c r="J52" s="114"/>
      <c r="K52" s="172">
        <v>3</v>
      </c>
      <c r="L52" s="113"/>
      <c r="M52" s="112"/>
      <c r="N52" s="185">
        <v>0.31</v>
      </c>
      <c r="O52" s="111" t="s">
        <v>138</v>
      </c>
      <c r="P52" s="110" t="s">
        <v>141</v>
      </c>
      <c r="Q52" s="109" t="s">
        <v>151</v>
      </c>
      <c r="R52" s="109"/>
      <c r="S52" s="156">
        <v>1.3</v>
      </c>
      <c r="T52" s="170">
        <f>S52/3</f>
        <v>0.43333333333333335</v>
      </c>
      <c r="U52" s="170">
        <v>0</v>
      </c>
      <c r="V52" s="171">
        <f t="shared" si="0"/>
        <v>0.43333333333333335</v>
      </c>
      <c r="W52" s="90"/>
      <c r="Y52" s="180">
        <v>0</v>
      </c>
      <c r="Z52" s="180">
        <v>0</v>
      </c>
      <c r="AA52" s="180">
        <v>0</v>
      </c>
      <c r="AB52" s="180">
        <v>0</v>
      </c>
      <c r="AC52" s="180">
        <v>0</v>
      </c>
      <c r="AD52" s="180">
        <v>0</v>
      </c>
      <c r="AE52" s="180">
        <v>0</v>
      </c>
      <c r="AF52" s="180">
        <v>0</v>
      </c>
      <c r="AG52" s="180">
        <v>0</v>
      </c>
      <c r="AH52" s="180">
        <v>0</v>
      </c>
      <c r="AI52" s="180">
        <v>0</v>
      </c>
      <c r="AJ52" s="180">
        <v>0</v>
      </c>
      <c r="AK52" s="180">
        <v>0</v>
      </c>
      <c r="AL52" s="180">
        <v>0</v>
      </c>
      <c r="AM52" s="180">
        <v>0</v>
      </c>
      <c r="AN52" s="180">
        <v>0</v>
      </c>
      <c r="AO52" s="180">
        <v>0</v>
      </c>
      <c r="AP52" s="180">
        <v>0</v>
      </c>
      <c r="AQ52" s="180">
        <v>0</v>
      </c>
      <c r="AR52" s="180">
        <v>0</v>
      </c>
      <c r="AS52" s="180">
        <v>0</v>
      </c>
      <c r="AT52" s="180">
        <v>0</v>
      </c>
      <c r="AU52" s="180">
        <v>0</v>
      </c>
      <c r="AV52" s="180">
        <v>0</v>
      </c>
      <c r="AW52" s="180">
        <v>0</v>
      </c>
      <c r="AX52" s="180">
        <v>0</v>
      </c>
      <c r="AY52" s="90"/>
      <c r="AZ52" s="180">
        <v>0</v>
      </c>
      <c r="BA52" s="180">
        <v>0</v>
      </c>
      <c r="BB52" s="180">
        <v>0</v>
      </c>
      <c r="BC52" s="180">
        <v>0</v>
      </c>
      <c r="BD52" s="180">
        <v>0</v>
      </c>
      <c r="BE52" s="180">
        <v>0</v>
      </c>
      <c r="BF52" s="180">
        <v>0</v>
      </c>
      <c r="BG52" s="181"/>
      <c r="BH52" s="90"/>
      <c r="BI52" s="180">
        <v>0</v>
      </c>
      <c r="BJ52" s="180">
        <v>0</v>
      </c>
      <c r="BK52" s="180">
        <v>0</v>
      </c>
      <c r="BL52" s="90"/>
      <c r="BN52" s="90"/>
      <c r="BO52" s="112"/>
      <c r="BP52" s="112"/>
      <c r="BQ52" s="112"/>
      <c r="BR52" s="112"/>
      <c r="BS52" s="112"/>
      <c r="BT52" s="112"/>
      <c r="BU52" s="112"/>
      <c r="BV52" s="112"/>
      <c r="BW52" s="112"/>
      <c r="BX52" s="112"/>
      <c r="BY52" s="112"/>
      <c r="BZ52" s="112"/>
      <c r="CA52" s="112"/>
      <c r="CB52" s="112"/>
      <c r="CC52" s="112"/>
      <c r="CD52" s="112"/>
      <c r="CE52" s="112"/>
      <c r="CF52" s="178"/>
    </row>
    <row r="53" spans="2:84" ht="15" customHeight="1" x14ac:dyDescent="0.3">
      <c r="B53" s="90"/>
      <c r="C53" s="111">
        <v>39</v>
      </c>
      <c r="D53" s="111" t="s">
        <v>304</v>
      </c>
      <c r="E53" s="111" t="s">
        <v>91</v>
      </c>
      <c r="F53" s="112" t="s">
        <v>90</v>
      </c>
      <c r="G53" s="111" t="s">
        <v>166</v>
      </c>
      <c r="H53" s="111" t="s">
        <v>305</v>
      </c>
      <c r="I53" s="111" t="s">
        <v>171</v>
      </c>
      <c r="J53" s="114" t="s">
        <v>306</v>
      </c>
      <c r="K53" s="172">
        <v>2</v>
      </c>
      <c r="L53" s="113"/>
      <c r="M53" s="112"/>
      <c r="N53" s="185">
        <v>0.54</v>
      </c>
      <c r="O53" s="111" t="s">
        <v>139</v>
      </c>
      <c r="P53" s="110" t="s">
        <v>139</v>
      </c>
      <c r="Q53" s="109" t="s">
        <v>147</v>
      </c>
      <c r="R53" s="109"/>
      <c r="S53" s="156">
        <v>0.38</v>
      </c>
      <c r="T53" s="170">
        <f>S53/5</f>
        <v>7.5999999999999998E-2</v>
      </c>
      <c r="U53" s="170">
        <f>S53/5</f>
        <v>7.5999999999999998E-2</v>
      </c>
      <c r="V53" s="171">
        <f t="shared" si="0"/>
        <v>0.152</v>
      </c>
      <c r="W53" s="90"/>
      <c r="Y53" s="180">
        <v>0</v>
      </c>
      <c r="Z53" s="180">
        <v>0</v>
      </c>
      <c r="AA53" s="180">
        <v>0</v>
      </c>
      <c r="AB53" s="180">
        <v>0</v>
      </c>
      <c r="AC53" s="180">
        <v>0</v>
      </c>
      <c r="AD53" s="180">
        <v>0</v>
      </c>
      <c r="AE53" s="180">
        <v>0</v>
      </c>
      <c r="AF53" s="180">
        <v>0</v>
      </c>
      <c r="AG53" s="180">
        <v>0</v>
      </c>
      <c r="AH53" s="180">
        <v>0</v>
      </c>
      <c r="AI53" s="180">
        <v>0</v>
      </c>
      <c r="AJ53" s="180">
        <v>0</v>
      </c>
      <c r="AK53" s="180">
        <v>0</v>
      </c>
      <c r="AL53" s="180">
        <v>0</v>
      </c>
      <c r="AM53" s="180">
        <v>0</v>
      </c>
      <c r="AN53" s="180">
        <v>0</v>
      </c>
      <c r="AO53" s="180">
        <v>0</v>
      </c>
      <c r="AP53" s="180">
        <v>0</v>
      </c>
      <c r="AQ53" s="180">
        <v>0</v>
      </c>
      <c r="AR53" s="180">
        <v>0</v>
      </c>
      <c r="AS53" s="180">
        <v>0</v>
      </c>
      <c r="AT53" s="180">
        <v>0</v>
      </c>
      <c r="AU53" s="180">
        <v>0</v>
      </c>
      <c r="AV53" s="180">
        <v>0</v>
      </c>
      <c r="AW53" s="180">
        <v>0</v>
      </c>
      <c r="AX53" s="180">
        <v>0</v>
      </c>
      <c r="AY53" s="90"/>
      <c r="AZ53" s="180">
        <v>0</v>
      </c>
      <c r="BA53" s="180">
        <v>0</v>
      </c>
      <c r="BB53" s="180">
        <v>0</v>
      </c>
      <c r="BC53" s="180">
        <v>0</v>
      </c>
      <c r="BD53" s="180">
        <v>0</v>
      </c>
      <c r="BE53" s="180">
        <v>0</v>
      </c>
      <c r="BF53" s="180">
        <v>0</v>
      </c>
      <c r="BG53" s="181"/>
      <c r="BH53" s="90"/>
      <c r="BI53" s="180">
        <v>0</v>
      </c>
      <c r="BJ53" s="180">
        <v>0</v>
      </c>
      <c r="BK53" s="180">
        <v>0</v>
      </c>
      <c r="BL53" s="90"/>
      <c r="BN53" s="90"/>
      <c r="BO53" s="112"/>
      <c r="BP53" s="112"/>
      <c r="BQ53" s="112"/>
      <c r="BR53" s="112"/>
      <c r="BS53" s="112"/>
      <c r="BT53" s="112"/>
      <c r="BU53" s="112"/>
      <c r="BV53" s="112"/>
      <c r="BW53" s="112"/>
      <c r="BX53" s="112"/>
      <c r="BY53" s="112"/>
      <c r="BZ53" s="112"/>
      <c r="CA53" s="112"/>
      <c r="CB53" s="112"/>
      <c r="CC53" s="112"/>
      <c r="CD53" s="112"/>
      <c r="CE53" s="112"/>
      <c r="CF53" s="178"/>
    </row>
    <row r="54" spans="2:84" ht="15" customHeight="1" x14ac:dyDescent="0.3">
      <c r="B54" s="90"/>
      <c r="C54" s="111">
        <v>40</v>
      </c>
      <c r="D54" s="111" t="s">
        <v>307</v>
      </c>
      <c r="E54" s="111" t="s">
        <v>89</v>
      </c>
      <c r="F54" s="112" t="s">
        <v>308</v>
      </c>
      <c r="G54" s="111" t="s">
        <v>166</v>
      </c>
      <c r="H54" s="111" t="s">
        <v>246</v>
      </c>
      <c r="I54" s="111" t="s">
        <v>173</v>
      </c>
      <c r="J54" s="114"/>
      <c r="K54" s="172">
        <v>3</v>
      </c>
      <c r="L54" s="113"/>
      <c r="M54" s="112"/>
      <c r="N54" s="185">
        <v>0.19</v>
      </c>
      <c r="O54" s="111" t="s">
        <v>141</v>
      </c>
      <c r="P54" s="110" t="s">
        <v>139</v>
      </c>
      <c r="Q54" s="109" t="s">
        <v>1</v>
      </c>
      <c r="R54" s="109"/>
      <c r="S54" s="156">
        <v>12</v>
      </c>
      <c r="T54" s="156">
        <v>0</v>
      </c>
      <c r="U54" s="156">
        <v>0</v>
      </c>
      <c r="V54" s="153">
        <f t="shared" si="0"/>
        <v>0</v>
      </c>
      <c r="W54" s="90"/>
      <c r="Y54" s="180">
        <v>0</v>
      </c>
      <c r="Z54" s="180">
        <v>0</v>
      </c>
      <c r="AA54" s="180">
        <v>0</v>
      </c>
      <c r="AB54" s="180">
        <v>0</v>
      </c>
      <c r="AC54" s="180">
        <v>0</v>
      </c>
      <c r="AD54" s="180">
        <v>0</v>
      </c>
      <c r="AE54" s="180">
        <v>0</v>
      </c>
      <c r="AF54" s="180">
        <v>0</v>
      </c>
      <c r="AG54" s="180">
        <v>0</v>
      </c>
      <c r="AH54" s="180">
        <v>0</v>
      </c>
      <c r="AI54" s="180">
        <v>0</v>
      </c>
      <c r="AJ54" s="180">
        <v>0</v>
      </c>
      <c r="AK54" s="180">
        <v>0</v>
      </c>
      <c r="AL54" s="180">
        <v>0</v>
      </c>
      <c r="AM54" s="180">
        <v>0</v>
      </c>
      <c r="AN54" s="180">
        <v>0</v>
      </c>
      <c r="AO54" s="180">
        <v>0</v>
      </c>
      <c r="AP54" s="180">
        <v>0</v>
      </c>
      <c r="AQ54" s="180">
        <v>0</v>
      </c>
      <c r="AR54" s="180">
        <v>0</v>
      </c>
      <c r="AS54" s="180">
        <v>0</v>
      </c>
      <c r="AT54" s="180">
        <v>0</v>
      </c>
      <c r="AU54" s="180">
        <v>0</v>
      </c>
      <c r="AV54" s="180">
        <v>0</v>
      </c>
      <c r="AW54" s="180">
        <v>0</v>
      </c>
      <c r="AX54" s="180">
        <v>0</v>
      </c>
      <c r="AY54" s="90"/>
      <c r="AZ54" s="180">
        <v>0</v>
      </c>
      <c r="BA54" s="180">
        <v>0</v>
      </c>
      <c r="BB54" s="180">
        <v>0</v>
      </c>
      <c r="BC54" s="180">
        <v>0</v>
      </c>
      <c r="BD54" s="180">
        <v>0</v>
      </c>
      <c r="BE54" s="180">
        <v>0</v>
      </c>
      <c r="BF54" s="180">
        <v>0</v>
      </c>
      <c r="BG54" s="181"/>
      <c r="BH54" s="90"/>
      <c r="BI54" s="180">
        <v>0</v>
      </c>
      <c r="BJ54" s="180">
        <v>0</v>
      </c>
      <c r="BK54" s="180">
        <v>0</v>
      </c>
      <c r="BL54" s="90"/>
      <c r="BN54" s="90"/>
      <c r="BO54" s="112"/>
      <c r="BP54" s="112"/>
      <c r="BQ54" s="112"/>
      <c r="BR54" s="112"/>
      <c r="BS54" s="112"/>
      <c r="BT54" s="112"/>
      <c r="BU54" s="112"/>
      <c r="BV54" s="112"/>
      <c r="BW54" s="112"/>
      <c r="BX54" s="112"/>
      <c r="BY54" s="112"/>
      <c r="BZ54" s="112"/>
      <c r="CA54" s="112"/>
      <c r="CB54" s="112"/>
      <c r="CC54" s="112"/>
      <c r="CD54" s="112"/>
      <c r="CE54" s="112"/>
      <c r="CF54" s="178"/>
    </row>
    <row r="55" spans="2:84" ht="15" customHeight="1" x14ac:dyDescent="0.3">
      <c r="B55" s="90"/>
      <c r="C55" s="111">
        <v>41</v>
      </c>
      <c r="D55" s="212" t="s">
        <v>309</v>
      </c>
      <c r="E55" s="212" t="s">
        <v>89</v>
      </c>
      <c r="F55" s="245" t="s">
        <v>309</v>
      </c>
      <c r="G55" s="212" t="s">
        <v>166</v>
      </c>
      <c r="H55" s="212" t="s">
        <v>310</v>
      </c>
      <c r="I55" s="212" t="s">
        <v>176</v>
      </c>
      <c r="J55" s="249"/>
      <c r="K55" s="250">
        <v>3</v>
      </c>
      <c r="L55" s="251"/>
      <c r="M55" s="245"/>
      <c r="N55" s="217"/>
      <c r="O55" s="212" t="s">
        <v>139</v>
      </c>
      <c r="P55" s="247" t="s">
        <v>139</v>
      </c>
      <c r="Q55" s="218" t="s">
        <v>152</v>
      </c>
      <c r="R55" s="218"/>
      <c r="S55" s="321">
        <v>54</v>
      </c>
      <c r="T55" s="321">
        <v>0</v>
      </c>
      <c r="U55" s="321">
        <v>0</v>
      </c>
      <c r="V55" s="322">
        <f t="shared" si="0"/>
        <v>0</v>
      </c>
      <c r="W55" s="90"/>
      <c r="Y55" s="180">
        <v>0</v>
      </c>
      <c r="Z55" s="180">
        <v>0</v>
      </c>
      <c r="AA55" s="180">
        <v>0</v>
      </c>
      <c r="AB55" s="180">
        <v>0</v>
      </c>
      <c r="AC55" s="180">
        <v>0</v>
      </c>
      <c r="AD55" s="180">
        <v>0</v>
      </c>
      <c r="AE55" s="180">
        <v>0</v>
      </c>
      <c r="AF55" s="180">
        <v>0</v>
      </c>
      <c r="AG55" s="180">
        <v>0</v>
      </c>
      <c r="AH55" s="180">
        <v>0</v>
      </c>
      <c r="AI55" s="180">
        <v>0</v>
      </c>
      <c r="AJ55" s="180">
        <v>0</v>
      </c>
      <c r="AK55" s="180">
        <v>0</v>
      </c>
      <c r="AL55" s="180">
        <v>0</v>
      </c>
      <c r="AM55" s="180">
        <v>0</v>
      </c>
      <c r="AN55" s="180">
        <v>0</v>
      </c>
      <c r="AO55" s="180">
        <v>0</v>
      </c>
      <c r="AP55" s="180">
        <v>0</v>
      </c>
      <c r="AQ55" s="180">
        <v>0</v>
      </c>
      <c r="AR55" s="180">
        <v>0</v>
      </c>
      <c r="AS55" s="180">
        <v>0</v>
      </c>
      <c r="AT55" s="180">
        <v>0</v>
      </c>
      <c r="AU55" s="180">
        <v>0</v>
      </c>
      <c r="AV55" s="180">
        <v>0</v>
      </c>
      <c r="AW55" s="180">
        <v>0</v>
      </c>
      <c r="AX55" s="180">
        <v>0</v>
      </c>
      <c r="AY55" s="90"/>
      <c r="AZ55" s="180">
        <v>0</v>
      </c>
      <c r="BA55" s="180">
        <v>0</v>
      </c>
      <c r="BB55" s="180">
        <v>0</v>
      </c>
      <c r="BC55" s="180">
        <v>0</v>
      </c>
      <c r="BD55" s="180">
        <v>0</v>
      </c>
      <c r="BE55" s="180">
        <v>0</v>
      </c>
      <c r="BF55" s="180">
        <v>0</v>
      </c>
      <c r="BG55" s="181"/>
      <c r="BH55" s="90"/>
      <c r="BI55" s="180">
        <v>0</v>
      </c>
      <c r="BJ55" s="180">
        <v>0</v>
      </c>
      <c r="BK55" s="180">
        <v>0</v>
      </c>
      <c r="BL55" s="90"/>
      <c r="BN55" s="90"/>
      <c r="BO55" s="112"/>
      <c r="BP55" s="112"/>
      <c r="BQ55" s="112"/>
      <c r="BR55" s="112"/>
      <c r="BS55" s="112"/>
      <c r="BT55" s="112"/>
      <c r="BU55" s="112"/>
      <c r="BV55" s="112"/>
      <c r="BW55" s="112"/>
      <c r="BX55" s="112"/>
      <c r="BY55" s="112"/>
      <c r="BZ55" s="112"/>
      <c r="CA55" s="112"/>
      <c r="CB55" s="112"/>
      <c r="CC55" s="112"/>
      <c r="CD55" s="112"/>
      <c r="CE55" s="112"/>
      <c r="CF55" s="178"/>
    </row>
    <row r="56" spans="2:84" ht="15" customHeight="1" x14ac:dyDescent="0.3">
      <c r="B56" s="90"/>
      <c r="C56" s="111">
        <v>42</v>
      </c>
      <c r="D56" s="212" t="s">
        <v>295</v>
      </c>
      <c r="E56" s="212" t="s">
        <v>80</v>
      </c>
      <c r="F56" s="245" t="s">
        <v>92</v>
      </c>
      <c r="G56" s="212" t="s">
        <v>166</v>
      </c>
      <c r="H56" s="212" t="s">
        <v>311</v>
      </c>
      <c r="I56" s="212" t="s">
        <v>177</v>
      </c>
      <c r="J56" s="249" t="s">
        <v>312</v>
      </c>
      <c r="K56" s="250">
        <v>1</v>
      </c>
      <c r="L56" s="212" t="s">
        <v>139</v>
      </c>
      <c r="M56" s="247" t="s">
        <v>139</v>
      </c>
      <c r="N56" s="218" t="s">
        <v>147</v>
      </c>
      <c r="O56" s="111" t="s">
        <v>141</v>
      </c>
      <c r="P56" s="109" t="s">
        <v>141</v>
      </c>
      <c r="Q56" s="109" t="s">
        <v>1</v>
      </c>
      <c r="R56" s="109"/>
      <c r="S56" s="156"/>
      <c r="T56" s="156"/>
      <c r="U56" s="156"/>
      <c r="V56" s="153">
        <f t="shared" ref="V56:V119" si="1">SUM(T56+U56)</f>
        <v>0</v>
      </c>
      <c r="W56" s="90"/>
      <c r="Y56" s="180">
        <v>0</v>
      </c>
      <c r="Z56" s="180">
        <v>0</v>
      </c>
      <c r="AA56" s="180">
        <v>0</v>
      </c>
      <c r="AB56" s="180">
        <v>0</v>
      </c>
      <c r="AC56" s="180">
        <v>0</v>
      </c>
      <c r="AD56" s="180">
        <v>0</v>
      </c>
      <c r="AE56" s="180">
        <v>0</v>
      </c>
      <c r="AF56" s="180">
        <v>0</v>
      </c>
      <c r="AG56" s="180">
        <v>0</v>
      </c>
      <c r="AH56" s="180">
        <v>0</v>
      </c>
      <c r="AI56" s="180">
        <v>0</v>
      </c>
      <c r="AJ56" s="180">
        <v>0</v>
      </c>
      <c r="AK56" s="180">
        <v>0</v>
      </c>
      <c r="AL56" s="180">
        <v>0</v>
      </c>
      <c r="AM56" s="180">
        <v>0</v>
      </c>
      <c r="AN56" s="180">
        <v>0</v>
      </c>
      <c r="AO56" s="180">
        <v>0</v>
      </c>
      <c r="AP56" s="180">
        <v>0</v>
      </c>
      <c r="AQ56" s="180">
        <v>0</v>
      </c>
      <c r="AR56" s="180">
        <v>0</v>
      </c>
      <c r="AS56" s="180">
        <v>0</v>
      </c>
      <c r="AT56" s="180">
        <v>0</v>
      </c>
      <c r="AU56" s="180">
        <v>0</v>
      </c>
      <c r="AV56" s="180">
        <v>0</v>
      </c>
      <c r="AW56" s="180">
        <v>0</v>
      </c>
      <c r="AX56" s="180">
        <v>0</v>
      </c>
      <c r="AY56" s="90"/>
      <c r="AZ56" s="180">
        <v>0</v>
      </c>
      <c r="BA56" s="180">
        <v>0</v>
      </c>
      <c r="BB56" s="180">
        <v>0</v>
      </c>
      <c r="BC56" s="180">
        <v>0</v>
      </c>
      <c r="BD56" s="180">
        <v>0</v>
      </c>
      <c r="BE56" s="180">
        <v>0</v>
      </c>
      <c r="BF56" s="180">
        <v>0</v>
      </c>
      <c r="BG56" s="181"/>
      <c r="BH56" s="90"/>
      <c r="BI56" s="180">
        <v>0</v>
      </c>
      <c r="BJ56" s="180">
        <v>0</v>
      </c>
      <c r="BK56" s="180">
        <v>0</v>
      </c>
      <c r="BL56" s="90"/>
      <c r="BN56" s="90"/>
      <c r="BO56" s="112"/>
      <c r="BP56" s="112"/>
      <c r="BQ56" s="112"/>
      <c r="BR56" s="112"/>
      <c r="BS56" s="112"/>
      <c r="BT56" s="112"/>
      <c r="BU56" s="112"/>
      <c r="BV56" s="112"/>
      <c r="BW56" s="112"/>
      <c r="BX56" s="112"/>
      <c r="BY56" s="112"/>
      <c r="BZ56" s="112"/>
      <c r="CA56" s="112"/>
      <c r="CB56" s="112"/>
      <c r="CC56" s="112"/>
      <c r="CD56" s="112"/>
      <c r="CE56" s="112"/>
      <c r="CF56" s="178"/>
    </row>
    <row r="57" spans="2:84" ht="15" customHeight="1" x14ac:dyDescent="0.3">
      <c r="B57" s="90"/>
      <c r="C57" s="111">
        <v>43</v>
      </c>
      <c r="D57" s="212" t="s">
        <v>313</v>
      </c>
      <c r="E57" s="212" t="s">
        <v>76</v>
      </c>
      <c r="F57" s="245" t="s">
        <v>83</v>
      </c>
      <c r="G57" s="212" t="s">
        <v>166</v>
      </c>
      <c r="H57" s="212" t="s">
        <v>314</v>
      </c>
      <c r="I57" s="212" t="s">
        <v>315</v>
      </c>
      <c r="J57" s="249" t="s">
        <v>258</v>
      </c>
      <c r="K57" s="250">
        <v>2</v>
      </c>
      <c r="L57" s="111"/>
      <c r="M57" s="109"/>
      <c r="N57" s="109"/>
      <c r="O57" s="212" t="s">
        <v>139</v>
      </c>
      <c r="P57" s="212" t="s">
        <v>139</v>
      </c>
      <c r="Q57" s="245" t="s">
        <v>1</v>
      </c>
      <c r="R57" s="212"/>
      <c r="S57" s="212"/>
      <c r="T57" s="212"/>
      <c r="U57" s="249"/>
      <c r="V57" s="250">
        <f t="shared" si="1"/>
        <v>0</v>
      </c>
      <c r="W57" s="111"/>
      <c r="X57" s="109"/>
      <c r="Y57" s="109">
        <v>0</v>
      </c>
      <c r="Z57" s="180">
        <v>0</v>
      </c>
      <c r="AA57" s="180">
        <v>0</v>
      </c>
      <c r="AB57" s="180">
        <v>0</v>
      </c>
      <c r="AC57" s="180">
        <v>0</v>
      </c>
      <c r="AD57" s="180">
        <v>0</v>
      </c>
      <c r="AE57" s="180">
        <v>0</v>
      </c>
      <c r="AF57" s="180">
        <v>0</v>
      </c>
      <c r="AG57" s="180">
        <v>0</v>
      </c>
      <c r="AH57" s="180">
        <v>0</v>
      </c>
      <c r="AI57" s="180">
        <v>0</v>
      </c>
      <c r="AJ57" s="180">
        <v>0</v>
      </c>
      <c r="AK57" s="180">
        <v>0</v>
      </c>
      <c r="AL57" s="180">
        <v>0</v>
      </c>
      <c r="AM57" s="180">
        <v>0</v>
      </c>
      <c r="AN57" s="180">
        <v>0</v>
      </c>
      <c r="AO57" s="180">
        <v>0</v>
      </c>
      <c r="AP57" s="180">
        <v>0</v>
      </c>
      <c r="AQ57" s="180">
        <v>0</v>
      </c>
      <c r="AR57" s="180">
        <v>0</v>
      </c>
      <c r="AS57" s="180">
        <v>0</v>
      </c>
      <c r="AT57" s="180">
        <v>0</v>
      </c>
      <c r="AU57" s="180">
        <v>0</v>
      </c>
      <c r="AV57" s="180">
        <v>0</v>
      </c>
      <c r="AW57" s="180">
        <v>0</v>
      </c>
      <c r="AX57" s="180">
        <v>0</v>
      </c>
      <c r="AY57" s="90"/>
      <c r="AZ57" s="180">
        <v>0</v>
      </c>
      <c r="BA57" s="180">
        <v>0</v>
      </c>
      <c r="BB57" s="180">
        <v>0</v>
      </c>
      <c r="BC57" s="180">
        <v>0</v>
      </c>
      <c r="BD57" s="180">
        <v>0</v>
      </c>
      <c r="BE57" s="180">
        <v>0</v>
      </c>
      <c r="BF57" s="180">
        <v>0</v>
      </c>
      <c r="BG57" s="181"/>
      <c r="BH57" s="90"/>
      <c r="BI57" s="180">
        <v>0</v>
      </c>
      <c r="BJ57" s="180">
        <v>0</v>
      </c>
      <c r="BK57" s="180">
        <v>0</v>
      </c>
      <c r="BL57" s="90"/>
      <c r="BN57" s="90"/>
      <c r="BO57" s="112"/>
      <c r="BP57" s="112"/>
      <c r="BQ57" s="112"/>
      <c r="BR57" s="112"/>
      <c r="BS57" s="112"/>
      <c r="BT57" s="112"/>
      <c r="BU57" s="112"/>
      <c r="BV57" s="112"/>
      <c r="BW57" s="112"/>
      <c r="BX57" s="112"/>
      <c r="BY57" s="112"/>
      <c r="BZ57" s="112"/>
      <c r="CA57" s="112"/>
      <c r="CB57" s="112"/>
      <c r="CC57" s="112"/>
      <c r="CD57" s="112"/>
      <c r="CE57" s="112"/>
      <c r="CF57" s="178"/>
    </row>
    <row r="58" spans="2:84" ht="15" customHeight="1" x14ac:dyDescent="0.3">
      <c r="B58" s="90"/>
      <c r="C58" s="111">
        <v>44</v>
      </c>
      <c r="D58" s="212" t="s">
        <v>316</v>
      </c>
      <c r="E58" s="212" t="s">
        <v>73</v>
      </c>
      <c r="F58" s="245" t="s">
        <v>72</v>
      </c>
      <c r="G58" s="212" t="s">
        <v>166</v>
      </c>
      <c r="H58" s="212" t="s">
        <v>317</v>
      </c>
      <c r="I58" s="111" t="s">
        <v>172</v>
      </c>
      <c r="J58" s="249" t="s">
        <v>318</v>
      </c>
      <c r="K58" s="250">
        <v>1</v>
      </c>
      <c r="L58" s="212"/>
      <c r="M58" s="212"/>
      <c r="N58" s="245"/>
      <c r="O58" s="212" t="s">
        <v>139</v>
      </c>
      <c r="P58" s="212" t="s">
        <v>138</v>
      </c>
      <c r="Q58" s="245" t="s">
        <v>1</v>
      </c>
      <c r="R58" s="212"/>
      <c r="S58" s="212"/>
      <c r="T58" s="212"/>
      <c r="U58" s="249"/>
      <c r="V58" s="250">
        <f t="shared" si="1"/>
        <v>0</v>
      </c>
      <c r="W58" s="111"/>
      <c r="X58" s="109"/>
      <c r="Y58" s="109">
        <v>0</v>
      </c>
      <c r="Z58" s="180">
        <v>0</v>
      </c>
      <c r="AA58" s="180">
        <v>0</v>
      </c>
      <c r="AB58" s="180">
        <v>0</v>
      </c>
      <c r="AC58" s="180">
        <v>0</v>
      </c>
      <c r="AD58" s="180">
        <v>0</v>
      </c>
      <c r="AE58" s="180">
        <v>0</v>
      </c>
      <c r="AF58" s="180">
        <v>0</v>
      </c>
      <c r="AG58" s="180">
        <v>0</v>
      </c>
      <c r="AH58" s="180">
        <v>0</v>
      </c>
      <c r="AI58" s="180">
        <v>0</v>
      </c>
      <c r="AJ58" s="180">
        <v>0</v>
      </c>
      <c r="AK58" s="180">
        <v>0</v>
      </c>
      <c r="AL58" s="180">
        <v>0</v>
      </c>
      <c r="AM58" s="180">
        <v>0</v>
      </c>
      <c r="AN58" s="180">
        <v>0</v>
      </c>
      <c r="AO58" s="180">
        <v>0</v>
      </c>
      <c r="AP58" s="180">
        <v>0</v>
      </c>
      <c r="AQ58" s="180">
        <v>0</v>
      </c>
      <c r="AR58" s="180">
        <v>0</v>
      </c>
      <c r="AS58" s="180">
        <v>0</v>
      </c>
      <c r="AT58" s="180">
        <v>0</v>
      </c>
      <c r="AU58" s="180">
        <v>0</v>
      </c>
      <c r="AV58" s="180">
        <v>0</v>
      </c>
      <c r="AW58" s="180">
        <v>0</v>
      </c>
      <c r="AX58" s="180">
        <v>0</v>
      </c>
      <c r="AY58" s="90"/>
      <c r="AZ58" s="180">
        <v>0</v>
      </c>
      <c r="BA58" s="180">
        <v>0</v>
      </c>
      <c r="BB58" s="180">
        <v>0</v>
      </c>
      <c r="BC58" s="180">
        <v>0</v>
      </c>
      <c r="BD58" s="180">
        <v>0</v>
      </c>
      <c r="BE58" s="180">
        <v>0</v>
      </c>
      <c r="BF58" s="180">
        <v>0</v>
      </c>
      <c r="BG58" s="181"/>
      <c r="BH58" s="90"/>
      <c r="BI58" s="180">
        <v>0</v>
      </c>
      <c r="BJ58" s="180">
        <v>0</v>
      </c>
      <c r="BK58" s="180">
        <v>0</v>
      </c>
      <c r="BL58" s="90"/>
      <c r="BN58" s="90"/>
      <c r="BO58" s="112"/>
      <c r="BP58" s="112"/>
      <c r="BQ58" s="112"/>
      <c r="BR58" s="112"/>
      <c r="BS58" s="112"/>
      <c r="BT58" s="112"/>
      <c r="BU58" s="112"/>
      <c r="BV58" s="112"/>
      <c r="BW58" s="112"/>
      <c r="BX58" s="112"/>
      <c r="BY58" s="112"/>
      <c r="BZ58" s="112"/>
      <c r="CA58" s="112"/>
      <c r="CB58" s="112"/>
      <c r="CC58" s="112"/>
      <c r="CD58" s="112"/>
      <c r="CE58" s="112"/>
      <c r="CF58" s="178"/>
    </row>
    <row r="59" spans="2:84" ht="15" customHeight="1" x14ac:dyDescent="0.3">
      <c r="B59" s="90"/>
      <c r="C59" s="111">
        <v>45</v>
      </c>
      <c r="D59" s="212" t="s">
        <v>319</v>
      </c>
      <c r="E59" s="212" t="s">
        <v>153</v>
      </c>
      <c r="F59" s="245" t="s">
        <v>274</v>
      </c>
      <c r="G59" s="212" t="s">
        <v>166</v>
      </c>
      <c r="H59" s="212" t="s">
        <v>320</v>
      </c>
      <c r="I59" s="111" t="s">
        <v>172</v>
      </c>
      <c r="J59" s="249" t="s">
        <v>321</v>
      </c>
      <c r="K59" s="250">
        <v>1</v>
      </c>
      <c r="L59" s="111"/>
      <c r="M59" s="109"/>
      <c r="N59" s="109"/>
      <c r="O59" s="212" t="s">
        <v>138</v>
      </c>
      <c r="P59" s="212" t="s">
        <v>139</v>
      </c>
      <c r="Q59" s="245" t="s">
        <v>147</v>
      </c>
      <c r="R59" s="212"/>
      <c r="S59" s="212"/>
      <c r="T59" s="212"/>
      <c r="U59" s="249"/>
      <c r="V59" s="250">
        <f t="shared" si="1"/>
        <v>0</v>
      </c>
      <c r="W59" s="111"/>
      <c r="X59" s="109"/>
      <c r="Y59" s="109">
        <v>0</v>
      </c>
      <c r="Z59" s="180">
        <v>0</v>
      </c>
      <c r="AA59" s="180">
        <v>0</v>
      </c>
      <c r="AB59" s="180">
        <v>0</v>
      </c>
      <c r="AC59" s="180">
        <v>0</v>
      </c>
      <c r="AD59" s="180">
        <v>0</v>
      </c>
      <c r="AE59" s="180">
        <v>0</v>
      </c>
      <c r="AF59" s="180">
        <v>0</v>
      </c>
      <c r="AG59" s="180">
        <v>0</v>
      </c>
      <c r="AH59" s="180">
        <v>0</v>
      </c>
      <c r="AI59" s="180">
        <v>0</v>
      </c>
      <c r="AJ59" s="180">
        <v>0</v>
      </c>
      <c r="AK59" s="180">
        <v>0</v>
      </c>
      <c r="AL59" s="180">
        <v>0</v>
      </c>
      <c r="AM59" s="180">
        <v>0</v>
      </c>
      <c r="AN59" s="180">
        <v>0</v>
      </c>
      <c r="AO59" s="180">
        <v>0</v>
      </c>
      <c r="AP59" s="180">
        <v>0</v>
      </c>
      <c r="AQ59" s="180">
        <v>0</v>
      </c>
      <c r="AR59" s="180">
        <v>0</v>
      </c>
      <c r="AS59" s="180">
        <v>0</v>
      </c>
      <c r="AT59" s="180">
        <v>0</v>
      </c>
      <c r="AU59" s="180">
        <v>0</v>
      </c>
      <c r="AV59" s="180">
        <v>0</v>
      </c>
      <c r="AW59" s="180">
        <v>0</v>
      </c>
      <c r="AX59" s="180">
        <v>0</v>
      </c>
      <c r="AY59" s="90"/>
      <c r="AZ59" s="180">
        <v>0</v>
      </c>
      <c r="BA59" s="180">
        <v>0</v>
      </c>
      <c r="BB59" s="180">
        <v>0</v>
      </c>
      <c r="BC59" s="180">
        <v>0</v>
      </c>
      <c r="BD59" s="180">
        <v>0</v>
      </c>
      <c r="BE59" s="180">
        <v>0</v>
      </c>
      <c r="BF59" s="180">
        <v>0</v>
      </c>
      <c r="BG59" s="181"/>
      <c r="BH59" s="90"/>
      <c r="BI59" s="180">
        <v>0</v>
      </c>
      <c r="BJ59" s="180">
        <v>0</v>
      </c>
      <c r="BK59" s="180">
        <v>0</v>
      </c>
      <c r="BL59" s="90"/>
      <c r="BN59" s="90"/>
      <c r="BO59" s="112"/>
      <c r="BP59" s="112"/>
      <c r="BQ59" s="112"/>
      <c r="BR59" s="112"/>
      <c r="BS59" s="112"/>
      <c r="BT59" s="112"/>
      <c r="BU59" s="112"/>
      <c r="BV59" s="112"/>
      <c r="BW59" s="112"/>
      <c r="BX59" s="112"/>
      <c r="BY59" s="112"/>
      <c r="BZ59" s="112"/>
      <c r="CA59" s="112"/>
      <c r="CB59" s="112"/>
      <c r="CC59" s="112"/>
      <c r="CD59" s="112"/>
      <c r="CE59" s="112"/>
      <c r="CF59" s="178"/>
    </row>
    <row r="60" spans="2:84" ht="15" customHeight="1" x14ac:dyDescent="0.3">
      <c r="B60" s="90"/>
      <c r="C60" s="111">
        <v>46</v>
      </c>
      <c r="D60" s="212"/>
      <c r="E60" s="212"/>
      <c r="F60" s="245"/>
      <c r="G60" s="212"/>
      <c r="H60" s="212"/>
      <c r="I60" s="212"/>
      <c r="J60" s="249"/>
      <c r="K60" s="250"/>
      <c r="L60" s="111"/>
      <c r="M60" s="109"/>
      <c r="N60" s="109"/>
      <c r="O60" s="212"/>
      <c r="P60" s="212"/>
      <c r="Q60" s="245"/>
      <c r="R60" s="212"/>
      <c r="S60" s="212"/>
      <c r="T60" s="212"/>
      <c r="U60" s="249"/>
      <c r="V60" s="250">
        <f t="shared" si="1"/>
        <v>0</v>
      </c>
      <c r="W60" s="111"/>
      <c r="X60" s="109"/>
      <c r="Y60" s="109">
        <v>0</v>
      </c>
      <c r="Z60" s="180">
        <v>0</v>
      </c>
      <c r="AA60" s="180">
        <v>0</v>
      </c>
      <c r="AB60" s="180">
        <v>0</v>
      </c>
      <c r="AC60" s="180">
        <v>0</v>
      </c>
      <c r="AD60" s="180">
        <v>0</v>
      </c>
      <c r="AE60" s="180">
        <v>0</v>
      </c>
      <c r="AF60" s="180">
        <v>0</v>
      </c>
      <c r="AG60" s="180">
        <v>0</v>
      </c>
      <c r="AH60" s="180">
        <v>0</v>
      </c>
      <c r="AI60" s="180">
        <v>0</v>
      </c>
      <c r="AJ60" s="180">
        <v>0</v>
      </c>
      <c r="AK60" s="180">
        <v>0</v>
      </c>
      <c r="AL60" s="180">
        <v>0</v>
      </c>
      <c r="AM60" s="180">
        <v>0</v>
      </c>
      <c r="AN60" s="180">
        <v>0</v>
      </c>
      <c r="AO60" s="180">
        <v>0</v>
      </c>
      <c r="AP60" s="180">
        <v>0</v>
      </c>
      <c r="AQ60" s="180">
        <v>0</v>
      </c>
      <c r="AR60" s="180">
        <v>0</v>
      </c>
      <c r="AS60" s="180">
        <v>0</v>
      </c>
      <c r="AT60" s="180">
        <v>0</v>
      </c>
      <c r="AU60" s="180">
        <v>0</v>
      </c>
      <c r="AV60" s="180">
        <v>0</v>
      </c>
      <c r="AW60" s="180">
        <v>0</v>
      </c>
      <c r="AX60" s="180">
        <v>0</v>
      </c>
      <c r="AY60" s="90"/>
      <c r="AZ60" s="180">
        <v>0</v>
      </c>
      <c r="BA60" s="180">
        <v>0</v>
      </c>
      <c r="BB60" s="180">
        <v>0</v>
      </c>
      <c r="BC60" s="180">
        <v>0</v>
      </c>
      <c r="BD60" s="180">
        <v>0</v>
      </c>
      <c r="BE60" s="180">
        <v>0</v>
      </c>
      <c r="BF60" s="180">
        <v>0</v>
      </c>
      <c r="BG60" s="181"/>
      <c r="BH60" s="90"/>
      <c r="BI60" s="180">
        <v>0</v>
      </c>
      <c r="BJ60" s="180">
        <v>0</v>
      </c>
      <c r="BK60" s="180">
        <v>0</v>
      </c>
      <c r="BL60" s="90"/>
      <c r="BN60" s="90"/>
      <c r="BO60" s="112"/>
      <c r="BP60" s="112"/>
      <c r="BQ60" s="112"/>
      <c r="BR60" s="112"/>
      <c r="BS60" s="112"/>
      <c r="BT60" s="112"/>
      <c r="BU60" s="112"/>
      <c r="BV60" s="112"/>
      <c r="BW60" s="112"/>
      <c r="BX60" s="112"/>
      <c r="BY60" s="112"/>
      <c r="BZ60" s="112"/>
      <c r="CA60" s="112"/>
      <c r="CB60" s="112"/>
      <c r="CC60" s="112"/>
      <c r="CD60" s="112"/>
      <c r="CE60" s="112"/>
      <c r="CF60" s="178"/>
    </row>
    <row r="61" spans="2:84" ht="15" customHeight="1" x14ac:dyDescent="0.3">
      <c r="B61" s="90"/>
      <c r="C61" s="111">
        <v>47</v>
      </c>
      <c r="D61" s="212"/>
      <c r="E61" s="212"/>
      <c r="F61" s="245"/>
      <c r="G61" s="212"/>
      <c r="H61" s="212"/>
      <c r="I61" s="212"/>
      <c r="J61" s="249"/>
      <c r="K61" s="250"/>
      <c r="L61" s="111"/>
      <c r="M61" s="109"/>
      <c r="N61" s="109"/>
      <c r="O61" s="212"/>
      <c r="P61" s="212"/>
      <c r="Q61" s="245"/>
      <c r="R61" s="212"/>
      <c r="S61" s="212"/>
      <c r="T61" s="212"/>
      <c r="U61" s="249"/>
      <c r="V61" s="250">
        <f t="shared" si="1"/>
        <v>0</v>
      </c>
      <c r="W61" s="111"/>
      <c r="X61" s="109"/>
      <c r="Y61" s="109">
        <v>0</v>
      </c>
      <c r="Z61" s="180">
        <v>0</v>
      </c>
      <c r="AA61" s="180">
        <v>0</v>
      </c>
      <c r="AB61" s="180">
        <v>0</v>
      </c>
      <c r="AC61" s="180">
        <v>0</v>
      </c>
      <c r="AD61" s="180">
        <v>0</v>
      </c>
      <c r="AE61" s="180">
        <v>0</v>
      </c>
      <c r="AF61" s="180">
        <v>0</v>
      </c>
      <c r="AG61" s="180">
        <v>0</v>
      </c>
      <c r="AH61" s="180">
        <v>0</v>
      </c>
      <c r="AI61" s="180">
        <v>0</v>
      </c>
      <c r="AJ61" s="180">
        <v>0</v>
      </c>
      <c r="AK61" s="180">
        <v>0</v>
      </c>
      <c r="AL61" s="180">
        <v>0</v>
      </c>
      <c r="AM61" s="180">
        <v>0</v>
      </c>
      <c r="AN61" s="180">
        <v>0</v>
      </c>
      <c r="AO61" s="180">
        <v>0</v>
      </c>
      <c r="AP61" s="180">
        <v>0</v>
      </c>
      <c r="AQ61" s="180">
        <v>0</v>
      </c>
      <c r="AR61" s="180">
        <v>0</v>
      </c>
      <c r="AS61" s="180">
        <v>0</v>
      </c>
      <c r="AT61" s="180">
        <v>0</v>
      </c>
      <c r="AU61" s="180">
        <v>0</v>
      </c>
      <c r="AV61" s="180">
        <v>0</v>
      </c>
      <c r="AW61" s="180">
        <v>0</v>
      </c>
      <c r="AX61" s="180">
        <v>0</v>
      </c>
      <c r="AY61" s="90"/>
      <c r="AZ61" s="180">
        <v>0</v>
      </c>
      <c r="BA61" s="180">
        <v>0</v>
      </c>
      <c r="BB61" s="180">
        <v>0</v>
      </c>
      <c r="BC61" s="180">
        <v>0</v>
      </c>
      <c r="BD61" s="180">
        <v>0</v>
      </c>
      <c r="BE61" s="180">
        <v>0</v>
      </c>
      <c r="BF61" s="180">
        <v>0</v>
      </c>
      <c r="BG61" s="181"/>
      <c r="BH61" s="90"/>
      <c r="BI61" s="180">
        <v>0</v>
      </c>
      <c r="BJ61" s="180">
        <v>0</v>
      </c>
      <c r="BK61" s="180">
        <v>0</v>
      </c>
      <c r="BL61" s="90"/>
      <c r="BN61" s="90"/>
      <c r="BO61" s="112"/>
      <c r="BP61" s="112"/>
      <c r="BQ61" s="112"/>
      <c r="BR61" s="112"/>
      <c r="BS61" s="112"/>
      <c r="BT61" s="112"/>
      <c r="BU61" s="112"/>
      <c r="BV61" s="112"/>
      <c r="BW61" s="112"/>
      <c r="BX61" s="112"/>
      <c r="BY61" s="112"/>
      <c r="BZ61" s="112"/>
      <c r="CA61" s="112"/>
      <c r="CB61" s="112"/>
      <c r="CC61" s="112"/>
      <c r="CD61" s="112"/>
      <c r="CE61" s="112"/>
      <c r="CF61" s="178"/>
    </row>
    <row r="62" spans="2:84" ht="15" customHeight="1" x14ac:dyDescent="0.3">
      <c r="B62" s="90"/>
      <c r="C62" s="111">
        <v>48</v>
      </c>
      <c r="D62" s="212"/>
      <c r="E62" s="212"/>
      <c r="F62" s="245"/>
      <c r="G62" s="212"/>
      <c r="H62" s="212"/>
      <c r="I62" s="212"/>
      <c r="J62" s="249"/>
      <c r="K62" s="250"/>
      <c r="L62" s="111"/>
      <c r="M62" s="109"/>
      <c r="N62" s="109"/>
      <c r="O62" s="212"/>
      <c r="P62" s="212"/>
      <c r="Q62" s="245"/>
      <c r="R62" s="212"/>
      <c r="S62" s="212"/>
      <c r="T62" s="212"/>
      <c r="U62" s="249"/>
      <c r="V62" s="250">
        <f t="shared" si="1"/>
        <v>0</v>
      </c>
      <c r="W62" s="111"/>
      <c r="X62" s="109"/>
      <c r="Y62" s="109">
        <v>0</v>
      </c>
      <c r="Z62" s="180">
        <v>0</v>
      </c>
      <c r="AA62" s="180">
        <v>0</v>
      </c>
      <c r="AB62" s="180">
        <v>0</v>
      </c>
      <c r="AC62" s="180">
        <v>0</v>
      </c>
      <c r="AD62" s="180">
        <v>0</v>
      </c>
      <c r="AE62" s="180">
        <v>0</v>
      </c>
      <c r="AF62" s="180">
        <v>0</v>
      </c>
      <c r="AG62" s="180">
        <v>0</v>
      </c>
      <c r="AH62" s="180">
        <v>0</v>
      </c>
      <c r="AI62" s="180">
        <v>0</v>
      </c>
      <c r="AJ62" s="180">
        <v>0</v>
      </c>
      <c r="AK62" s="180">
        <v>0</v>
      </c>
      <c r="AL62" s="180">
        <v>0</v>
      </c>
      <c r="AM62" s="180">
        <v>0</v>
      </c>
      <c r="AN62" s="180">
        <v>0</v>
      </c>
      <c r="AO62" s="180">
        <v>0</v>
      </c>
      <c r="AP62" s="180">
        <v>0</v>
      </c>
      <c r="AQ62" s="180">
        <v>0</v>
      </c>
      <c r="AR62" s="180">
        <v>0</v>
      </c>
      <c r="AS62" s="180">
        <v>0</v>
      </c>
      <c r="AT62" s="180">
        <v>0</v>
      </c>
      <c r="AU62" s="180">
        <v>0</v>
      </c>
      <c r="AV62" s="180">
        <v>0</v>
      </c>
      <c r="AW62" s="180">
        <v>0</v>
      </c>
      <c r="AX62" s="180">
        <v>0</v>
      </c>
      <c r="AY62" s="90"/>
      <c r="AZ62" s="180">
        <v>0</v>
      </c>
      <c r="BA62" s="180">
        <v>0</v>
      </c>
      <c r="BB62" s="180">
        <v>0</v>
      </c>
      <c r="BC62" s="180">
        <v>0</v>
      </c>
      <c r="BD62" s="180">
        <v>0</v>
      </c>
      <c r="BE62" s="180">
        <v>0</v>
      </c>
      <c r="BF62" s="180">
        <v>0</v>
      </c>
      <c r="BG62" s="181"/>
      <c r="BH62" s="90"/>
      <c r="BI62" s="180">
        <v>0</v>
      </c>
      <c r="BJ62" s="180">
        <v>0</v>
      </c>
      <c r="BK62" s="180">
        <v>0</v>
      </c>
      <c r="BL62" s="90"/>
      <c r="BN62" s="90"/>
      <c r="BO62" s="112"/>
      <c r="BP62" s="112"/>
      <c r="BQ62" s="112"/>
      <c r="BR62" s="112"/>
      <c r="BS62" s="112"/>
      <c r="BT62" s="112"/>
      <c r="BU62" s="112"/>
      <c r="BV62" s="112"/>
      <c r="BW62" s="112"/>
      <c r="BX62" s="112"/>
      <c r="BY62" s="112"/>
      <c r="BZ62" s="112"/>
      <c r="CA62" s="112"/>
      <c r="CB62" s="112"/>
      <c r="CC62" s="112"/>
      <c r="CD62" s="112"/>
      <c r="CE62" s="112"/>
      <c r="CF62" s="178"/>
    </row>
    <row r="63" spans="2:84" ht="15" customHeight="1" x14ac:dyDescent="0.3">
      <c r="B63" s="90"/>
      <c r="C63" s="111">
        <v>49</v>
      </c>
      <c r="D63" s="212"/>
      <c r="E63" s="212"/>
      <c r="F63" s="245"/>
      <c r="G63" s="212"/>
      <c r="H63" s="212"/>
      <c r="I63" s="212"/>
      <c r="J63" s="249"/>
      <c r="K63" s="250"/>
      <c r="L63" s="111"/>
      <c r="M63" s="109"/>
      <c r="N63" s="109"/>
      <c r="O63" s="212"/>
      <c r="P63" s="212"/>
      <c r="Q63" s="245"/>
      <c r="R63" s="212"/>
      <c r="S63" s="212"/>
      <c r="T63" s="212"/>
      <c r="U63" s="249"/>
      <c r="V63" s="250">
        <f t="shared" si="1"/>
        <v>0</v>
      </c>
      <c r="W63" s="111"/>
      <c r="X63" s="109"/>
      <c r="Y63" s="109">
        <v>0</v>
      </c>
      <c r="Z63" s="180">
        <v>0</v>
      </c>
      <c r="AA63" s="180">
        <v>0</v>
      </c>
      <c r="AB63" s="180">
        <v>0</v>
      </c>
      <c r="AC63" s="180">
        <v>0</v>
      </c>
      <c r="AD63" s="180">
        <v>0</v>
      </c>
      <c r="AE63" s="180">
        <v>0</v>
      </c>
      <c r="AF63" s="180">
        <v>0</v>
      </c>
      <c r="AG63" s="180">
        <v>0</v>
      </c>
      <c r="AH63" s="180">
        <v>0</v>
      </c>
      <c r="AI63" s="180">
        <v>0</v>
      </c>
      <c r="AJ63" s="180">
        <v>0</v>
      </c>
      <c r="AK63" s="180">
        <v>0</v>
      </c>
      <c r="AL63" s="180">
        <v>0</v>
      </c>
      <c r="AM63" s="180">
        <v>0</v>
      </c>
      <c r="AN63" s="180">
        <v>0</v>
      </c>
      <c r="AO63" s="180">
        <v>0</v>
      </c>
      <c r="AP63" s="180">
        <v>0</v>
      </c>
      <c r="AQ63" s="180">
        <v>0</v>
      </c>
      <c r="AR63" s="180">
        <v>0</v>
      </c>
      <c r="AS63" s="180">
        <v>0</v>
      </c>
      <c r="AT63" s="180">
        <v>0</v>
      </c>
      <c r="AU63" s="180">
        <v>0</v>
      </c>
      <c r="AV63" s="180">
        <v>0</v>
      </c>
      <c r="AW63" s="180">
        <v>0</v>
      </c>
      <c r="AX63" s="180">
        <v>0</v>
      </c>
      <c r="AY63" s="90"/>
      <c r="AZ63" s="180">
        <v>0</v>
      </c>
      <c r="BA63" s="180">
        <v>0</v>
      </c>
      <c r="BB63" s="180">
        <v>0</v>
      </c>
      <c r="BC63" s="180">
        <v>0</v>
      </c>
      <c r="BD63" s="180">
        <v>0</v>
      </c>
      <c r="BE63" s="180">
        <v>0</v>
      </c>
      <c r="BF63" s="180">
        <v>0</v>
      </c>
      <c r="BG63" s="181"/>
      <c r="BH63" s="90"/>
      <c r="BI63" s="180">
        <v>0</v>
      </c>
      <c r="BJ63" s="180">
        <v>0</v>
      </c>
      <c r="BK63" s="180">
        <v>0</v>
      </c>
      <c r="BL63" s="90"/>
      <c r="BN63" s="90"/>
      <c r="BO63" s="112"/>
      <c r="BP63" s="112"/>
      <c r="BQ63" s="112"/>
      <c r="BR63" s="112"/>
      <c r="BS63" s="112"/>
      <c r="BT63" s="112"/>
      <c r="BU63" s="112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78"/>
    </row>
    <row r="64" spans="2:84" ht="15" customHeight="1" x14ac:dyDescent="0.3">
      <c r="B64" s="90"/>
      <c r="C64" s="111">
        <v>50</v>
      </c>
      <c r="D64" s="212"/>
      <c r="E64" s="212"/>
      <c r="F64" s="245"/>
      <c r="G64" s="212"/>
      <c r="H64" s="212"/>
      <c r="I64" s="212"/>
      <c r="J64" s="249"/>
      <c r="K64" s="250"/>
      <c r="L64" s="111"/>
      <c r="M64" s="109"/>
      <c r="N64" s="109"/>
      <c r="O64" s="212"/>
      <c r="P64" s="212"/>
      <c r="Q64" s="245"/>
      <c r="R64" s="212"/>
      <c r="S64" s="212"/>
      <c r="T64" s="212"/>
      <c r="U64" s="249"/>
      <c r="V64" s="250">
        <f t="shared" si="1"/>
        <v>0</v>
      </c>
      <c r="W64" s="111"/>
      <c r="X64" s="109"/>
      <c r="Y64" s="109">
        <v>0</v>
      </c>
      <c r="Z64" s="180">
        <v>0</v>
      </c>
      <c r="AA64" s="180">
        <v>0</v>
      </c>
      <c r="AB64" s="180">
        <v>0</v>
      </c>
      <c r="AC64" s="180">
        <v>0</v>
      </c>
      <c r="AD64" s="180">
        <v>0</v>
      </c>
      <c r="AE64" s="180">
        <v>0</v>
      </c>
      <c r="AF64" s="180">
        <v>0</v>
      </c>
      <c r="AG64" s="180">
        <v>0</v>
      </c>
      <c r="AH64" s="180">
        <v>0</v>
      </c>
      <c r="AI64" s="180">
        <v>0</v>
      </c>
      <c r="AJ64" s="180">
        <v>0</v>
      </c>
      <c r="AK64" s="180">
        <v>0</v>
      </c>
      <c r="AL64" s="180">
        <v>0</v>
      </c>
      <c r="AM64" s="180">
        <v>0</v>
      </c>
      <c r="AN64" s="180">
        <v>0</v>
      </c>
      <c r="AO64" s="180">
        <v>0</v>
      </c>
      <c r="AP64" s="180">
        <v>0</v>
      </c>
      <c r="AQ64" s="180">
        <v>0</v>
      </c>
      <c r="AR64" s="180">
        <v>0</v>
      </c>
      <c r="AS64" s="180">
        <v>0</v>
      </c>
      <c r="AT64" s="180">
        <v>0</v>
      </c>
      <c r="AU64" s="180">
        <v>0</v>
      </c>
      <c r="AV64" s="180">
        <v>0</v>
      </c>
      <c r="AW64" s="180">
        <v>0</v>
      </c>
      <c r="AX64" s="180">
        <v>0</v>
      </c>
      <c r="AY64" s="90"/>
      <c r="AZ64" s="180">
        <v>0</v>
      </c>
      <c r="BA64" s="180">
        <v>0</v>
      </c>
      <c r="BB64" s="180">
        <v>0</v>
      </c>
      <c r="BC64" s="180">
        <v>0</v>
      </c>
      <c r="BD64" s="180">
        <v>0</v>
      </c>
      <c r="BE64" s="180">
        <v>0</v>
      </c>
      <c r="BF64" s="180">
        <v>0</v>
      </c>
      <c r="BG64" s="181"/>
      <c r="BH64" s="90"/>
      <c r="BI64" s="180">
        <v>0</v>
      </c>
      <c r="BJ64" s="180">
        <v>0</v>
      </c>
      <c r="BK64" s="180">
        <v>0</v>
      </c>
      <c r="BL64" s="90"/>
      <c r="BN64" s="90"/>
      <c r="BO64" s="112"/>
      <c r="BP64" s="112"/>
      <c r="BQ64" s="112"/>
      <c r="BR64" s="112"/>
      <c r="BS64" s="112"/>
      <c r="BT64" s="112"/>
      <c r="BU64" s="112"/>
      <c r="BV64" s="112"/>
      <c r="BW64" s="112"/>
      <c r="BX64" s="112"/>
      <c r="BY64" s="112"/>
      <c r="BZ64" s="112"/>
      <c r="CA64" s="112"/>
      <c r="CB64" s="112"/>
      <c r="CC64" s="112"/>
      <c r="CD64" s="112"/>
      <c r="CE64" s="112"/>
      <c r="CF64" s="178"/>
    </row>
    <row r="65" spans="2:84" ht="15" customHeight="1" x14ac:dyDescent="0.3">
      <c r="B65" s="90"/>
      <c r="C65" s="111">
        <v>51</v>
      </c>
      <c r="D65" s="212"/>
      <c r="E65" s="212"/>
      <c r="F65" s="245"/>
      <c r="G65" s="212"/>
      <c r="H65" s="212"/>
      <c r="I65" s="212"/>
      <c r="J65" s="249"/>
      <c r="K65" s="250"/>
      <c r="L65" s="111"/>
      <c r="M65" s="109"/>
      <c r="N65" s="109"/>
      <c r="O65" s="212"/>
      <c r="P65" s="212"/>
      <c r="Q65" s="245"/>
      <c r="R65" s="212"/>
      <c r="S65" s="212"/>
      <c r="T65" s="212"/>
      <c r="U65" s="249"/>
      <c r="V65" s="250">
        <f t="shared" si="1"/>
        <v>0</v>
      </c>
      <c r="W65" s="111"/>
      <c r="X65" s="109"/>
      <c r="Y65" s="109">
        <v>0</v>
      </c>
      <c r="Z65" s="180">
        <v>0</v>
      </c>
      <c r="AA65" s="180">
        <v>0</v>
      </c>
      <c r="AB65" s="180">
        <v>0</v>
      </c>
      <c r="AC65" s="180">
        <v>0</v>
      </c>
      <c r="AD65" s="180">
        <v>0</v>
      </c>
      <c r="AE65" s="180">
        <v>0</v>
      </c>
      <c r="AF65" s="180">
        <v>0</v>
      </c>
      <c r="AG65" s="180">
        <v>0</v>
      </c>
      <c r="AH65" s="180">
        <v>0</v>
      </c>
      <c r="AI65" s="180">
        <v>0</v>
      </c>
      <c r="AJ65" s="180">
        <v>0</v>
      </c>
      <c r="AK65" s="180">
        <v>0</v>
      </c>
      <c r="AL65" s="180">
        <v>0</v>
      </c>
      <c r="AM65" s="180">
        <v>0</v>
      </c>
      <c r="AN65" s="180">
        <v>0</v>
      </c>
      <c r="AO65" s="180">
        <v>0</v>
      </c>
      <c r="AP65" s="180">
        <v>0</v>
      </c>
      <c r="AQ65" s="180">
        <v>0</v>
      </c>
      <c r="AR65" s="180">
        <v>0</v>
      </c>
      <c r="AS65" s="180">
        <v>0</v>
      </c>
      <c r="AT65" s="180">
        <v>0</v>
      </c>
      <c r="AU65" s="180">
        <v>0</v>
      </c>
      <c r="AV65" s="180">
        <v>0</v>
      </c>
      <c r="AW65" s="180">
        <v>0</v>
      </c>
      <c r="AX65" s="180">
        <v>0</v>
      </c>
      <c r="AY65" s="90"/>
      <c r="AZ65" s="180">
        <v>0</v>
      </c>
      <c r="BA65" s="180">
        <v>0</v>
      </c>
      <c r="BB65" s="180">
        <v>0</v>
      </c>
      <c r="BC65" s="180">
        <v>0</v>
      </c>
      <c r="BD65" s="180">
        <v>0</v>
      </c>
      <c r="BE65" s="180">
        <v>0</v>
      </c>
      <c r="BF65" s="180">
        <v>0</v>
      </c>
      <c r="BG65" s="181"/>
      <c r="BH65" s="90"/>
      <c r="BI65" s="180">
        <v>0</v>
      </c>
      <c r="BJ65" s="180">
        <v>0</v>
      </c>
      <c r="BK65" s="180">
        <v>0</v>
      </c>
      <c r="BL65" s="90"/>
      <c r="BN65" s="90"/>
      <c r="BO65" s="112"/>
      <c r="BP65" s="112"/>
      <c r="BQ65" s="112"/>
      <c r="BR65" s="112"/>
      <c r="BS65" s="112"/>
      <c r="BT65" s="112"/>
      <c r="BU65" s="112"/>
      <c r="BV65" s="112"/>
      <c r="BW65" s="112"/>
      <c r="BX65" s="112"/>
      <c r="BY65" s="112"/>
      <c r="BZ65" s="112"/>
      <c r="CA65" s="112"/>
      <c r="CB65" s="112"/>
      <c r="CC65" s="112"/>
      <c r="CD65" s="112"/>
      <c r="CE65" s="112"/>
      <c r="CF65" s="178"/>
    </row>
    <row r="66" spans="2:84" ht="15" customHeight="1" x14ac:dyDescent="0.3">
      <c r="B66" s="90"/>
      <c r="C66" s="111">
        <v>52</v>
      </c>
      <c r="D66" s="212"/>
      <c r="E66" s="212"/>
      <c r="F66" s="245"/>
      <c r="G66" s="212"/>
      <c r="H66" s="212"/>
      <c r="I66" s="212"/>
      <c r="J66" s="249"/>
      <c r="K66" s="250"/>
      <c r="L66" s="111"/>
      <c r="M66" s="109"/>
      <c r="N66" s="109"/>
      <c r="O66" s="212"/>
      <c r="P66" s="212"/>
      <c r="Q66" s="245"/>
      <c r="R66" s="212"/>
      <c r="S66" s="212"/>
      <c r="T66" s="212"/>
      <c r="U66" s="249"/>
      <c r="V66" s="250">
        <f t="shared" si="1"/>
        <v>0</v>
      </c>
      <c r="W66" s="111"/>
      <c r="X66" s="109"/>
      <c r="Y66" s="109">
        <v>0</v>
      </c>
      <c r="Z66" s="180">
        <v>0</v>
      </c>
      <c r="AA66" s="180">
        <v>0</v>
      </c>
      <c r="AB66" s="180">
        <v>0</v>
      </c>
      <c r="AC66" s="180">
        <v>0</v>
      </c>
      <c r="AD66" s="180">
        <v>0</v>
      </c>
      <c r="AE66" s="180">
        <v>0</v>
      </c>
      <c r="AF66" s="180">
        <v>0</v>
      </c>
      <c r="AG66" s="180">
        <v>0</v>
      </c>
      <c r="AH66" s="180">
        <v>0</v>
      </c>
      <c r="AI66" s="180">
        <v>0</v>
      </c>
      <c r="AJ66" s="180">
        <v>0</v>
      </c>
      <c r="AK66" s="180">
        <v>0</v>
      </c>
      <c r="AL66" s="180">
        <v>0</v>
      </c>
      <c r="AM66" s="180">
        <v>0</v>
      </c>
      <c r="AN66" s="180">
        <v>0</v>
      </c>
      <c r="AO66" s="180">
        <v>0</v>
      </c>
      <c r="AP66" s="180">
        <v>0</v>
      </c>
      <c r="AQ66" s="180">
        <v>0</v>
      </c>
      <c r="AR66" s="180">
        <v>0</v>
      </c>
      <c r="AS66" s="180">
        <v>0</v>
      </c>
      <c r="AT66" s="180">
        <v>0</v>
      </c>
      <c r="AU66" s="180">
        <v>0</v>
      </c>
      <c r="AV66" s="180">
        <v>0</v>
      </c>
      <c r="AW66" s="180">
        <v>0</v>
      </c>
      <c r="AX66" s="180">
        <v>0</v>
      </c>
      <c r="AY66" s="90"/>
      <c r="AZ66" s="180">
        <v>0</v>
      </c>
      <c r="BA66" s="180">
        <v>0</v>
      </c>
      <c r="BB66" s="180">
        <v>0</v>
      </c>
      <c r="BC66" s="180">
        <v>0</v>
      </c>
      <c r="BD66" s="180">
        <v>0</v>
      </c>
      <c r="BE66" s="180">
        <v>0</v>
      </c>
      <c r="BF66" s="180">
        <v>0</v>
      </c>
      <c r="BG66" s="181"/>
      <c r="BH66" s="90"/>
      <c r="BI66" s="180">
        <v>0</v>
      </c>
      <c r="BJ66" s="180">
        <v>0</v>
      </c>
      <c r="BK66" s="180">
        <v>0</v>
      </c>
      <c r="BL66" s="90"/>
      <c r="BN66" s="90"/>
      <c r="BO66" s="112"/>
      <c r="BP66" s="112"/>
      <c r="BQ66" s="112"/>
      <c r="BR66" s="112"/>
      <c r="BS66" s="112"/>
      <c r="BT66" s="112"/>
      <c r="BU66" s="112"/>
      <c r="BV66" s="112"/>
      <c r="BW66" s="112"/>
      <c r="BX66" s="112"/>
      <c r="BY66" s="112"/>
      <c r="BZ66" s="112"/>
      <c r="CA66" s="112"/>
      <c r="CB66" s="112"/>
      <c r="CC66" s="112"/>
      <c r="CD66" s="112"/>
      <c r="CE66" s="112"/>
      <c r="CF66" s="178"/>
    </row>
    <row r="67" spans="2:84" ht="15" customHeight="1" x14ac:dyDescent="0.3">
      <c r="B67" s="90"/>
      <c r="C67" s="111">
        <v>53</v>
      </c>
      <c r="D67" s="212"/>
      <c r="E67" s="212"/>
      <c r="F67" s="245"/>
      <c r="G67" s="212"/>
      <c r="H67" s="212"/>
      <c r="I67" s="212"/>
      <c r="J67" s="249"/>
      <c r="K67" s="250"/>
      <c r="L67" s="111"/>
      <c r="M67" s="109"/>
      <c r="N67" s="109"/>
      <c r="O67" s="212"/>
      <c r="P67" s="212"/>
      <c r="Q67" s="245"/>
      <c r="R67" s="212"/>
      <c r="S67" s="212"/>
      <c r="T67" s="212"/>
      <c r="U67" s="249"/>
      <c r="V67" s="250">
        <f t="shared" si="1"/>
        <v>0</v>
      </c>
      <c r="W67" s="111"/>
      <c r="X67" s="109"/>
      <c r="Y67" s="109">
        <v>0</v>
      </c>
      <c r="Z67" s="180">
        <v>0</v>
      </c>
      <c r="AA67" s="180">
        <v>0</v>
      </c>
      <c r="AB67" s="180">
        <v>0</v>
      </c>
      <c r="AC67" s="180">
        <v>0</v>
      </c>
      <c r="AD67" s="180">
        <v>0</v>
      </c>
      <c r="AE67" s="180">
        <v>0</v>
      </c>
      <c r="AF67" s="180">
        <v>0</v>
      </c>
      <c r="AG67" s="180">
        <v>0</v>
      </c>
      <c r="AH67" s="180">
        <v>0</v>
      </c>
      <c r="AI67" s="180">
        <v>0</v>
      </c>
      <c r="AJ67" s="180">
        <v>0</v>
      </c>
      <c r="AK67" s="180">
        <v>0</v>
      </c>
      <c r="AL67" s="180">
        <v>0</v>
      </c>
      <c r="AM67" s="180">
        <v>0</v>
      </c>
      <c r="AN67" s="180">
        <v>0</v>
      </c>
      <c r="AO67" s="180">
        <v>0</v>
      </c>
      <c r="AP67" s="180">
        <v>0</v>
      </c>
      <c r="AQ67" s="180">
        <v>0</v>
      </c>
      <c r="AR67" s="180">
        <v>0</v>
      </c>
      <c r="AS67" s="180">
        <v>0</v>
      </c>
      <c r="AT67" s="180">
        <v>0</v>
      </c>
      <c r="AU67" s="180">
        <v>0</v>
      </c>
      <c r="AV67" s="180">
        <v>0</v>
      </c>
      <c r="AW67" s="180">
        <v>0</v>
      </c>
      <c r="AX67" s="180">
        <v>0</v>
      </c>
      <c r="AY67" s="90"/>
      <c r="AZ67" s="180">
        <v>0</v>
      </c>
      <c r="BA67" s="180">
        <v>0</v>
      </c>
      <c r="BB67" s="180">
        <v>0</v>
      </c>
      <c r="BC67" s="180">
        <v>0</v>
      </c>
      <c r="BD67" s="180">
        <v>0</v>
      </c>
      <c r="BE67" s="180">
        <v>0</v>
      </c>
      <c r="BF67" s="180">
        <v>0</v>
      </c>
      <c r="BG67" s="181"/>
      <c r="BH67" s="90"/>
      <c r="BI67" s="180">
        <v>0</v>
      </c>
      <c r="BJ67" s="180">
        <v>0</v>
      </c>
      <c r="BK67" s="180">
        <v>0</v>
      </c>
      <c r="BL67" s="90"/>
      <c r="BN67" s="90"/>
      <c r="BO67" s="112"/>
      <c r="BP67" s="112"/>
      <c r="BQ67" s="112"/>
      <c r="BR67" s="112"/>
      <c r="BS67" s="112"/>
      <c r="BT67" s="112"/>
      <c r="BU67" s="112"/>
      <c r="BV67" s="112"/>
      <c r="BW67" s="112"/>
      <c r="BX67" s="112"/>
      <c r="BY67" s="112"/>
      <c r="BZ67" s="112"/>
      <c r="CA67" s="112"/>
      <c r="CB67" s="112"/>
      <c r="CC67" s="112"/>
      <c r="CD67" s="112"/>
      <c r="CE67" s="112"/>
      <c r="CF67" s="178"/>
    </row>
    <row r="68" spans="2:84" ht="15" customHeight="1" x14ac:dyDescent="0.3">
      <c r="B68" s="90"/>
      <c r="C68" s="111">
        <v>54</v>
      </c>
      <c r="D68" s="212"/>
      <c r="E68" s="212"/>
      <c r="F68" s="245"/>
      <c r="G68" s="212"/>
      <c r="H68" s="212"/>
      <c r="I68" s="212"/>
      <c r="J68" s="249"/>
      <c r="K68" s="250"/>
      <c r="L68" s="111"/>
      <c r="M68" s="109"/>
      <c r="N68" s="109"/>
      <c r="O68" s="212"/>
      <c r="P68" s="212"/>
      <c r="Q68" s="245"/>
      <c r="R68" s="212"/>
      <c r="S68" s="212"/>
      <c r="T68" s="212"/>
      <c r="U68" s="249"/>
      <c r="V68" s="250">
        <f t="shared" si="1"/>
        <v>0</v>
      </c>
      <c r="W68" s="111"/>
      <c r="X68" s="109"/>
      <c r="Y68" s="109">
        <v>0</v>
      </c>
      <c r="Z68" s="180">
        <v>0</v>
      </c>
      <c r="AA68" s="180">
        <v>0</v>
      </c>
      <c r="AB68" s="180">
        <v>0</v>
      </c>
      <c r="AC68" s="180">
        <v>0</v>
      </c>
      <c r="AD68" s="180">
        <v>0</v>
      </c>
      <c r="AE68" s="180">
        <v>0</v>
      </c>
      <c r="AF68" s="180">
        <v>0</v>
      </c>
      <c r="AG68" s="180">
        <v>0</v>
      </c>
      <c r="AH68" s="180">
        <v>0</v>
      </c>
      <c r="AI68" s="180">
        <v>0</v>
      </c>
      <c r="AJ68" s="180">
        <v>0</v>
      </c>
      <c r="AK68" s="180">
        <v>0</v>
      </c>
      <c r="AL68" s="180">
        <v>0</v>
      </c>
      <c r="AM68" s="180">
        <v>0</v>
      </c>
      <c r="AN68" s="180">
        <v>0</v>
      </c>
      <c r="AO68" s="180">
        <v>0</v>
      </c>
      <c r="AP68" s="180">
        <v>0</v>
      </c>
      <c r="AQ68" s="180">
        <v>0</v>
      </c>
      <c r="AR68" s="180">
        <v>0</v>
      </c>
      <c r="AS68" s="180">
        <v>0</v>
      </c>
      <c r="AT68" s="180">
        <v>0</v>
      </c>
      <c r="AU68" s="180">
        <v>0</v>
      </c>
      <c r="AV68" s="180">
        <v>0</v>
      </c>
      <c r="AW68" s="180">
        <v>0</v>
      </c>
      <c r="AX68" s="180">
        <v>0</v>
      </c>
      <c r="AY68" s="90"/>
      <c r="AZ68" s="180">
        <v>0</v>
      </c>
      <c r="BA68" s="180">
        <v>0</v>
      </c>
      <c r="BB68" s="180">
        <v>0</v>
      </c>
      <c r="BC68" s="180">
        <v>0</v>
      </c>
      <c r="BD68" s="180">
        <v>0</v>
      </c>
      <c r="BE68" s="180">
        <v>0</v>
      </c>
      <c r="BF68" s="180">
        <v>0</v>
      </c>
      <c r="BG68" s="181"/>
      <c r="BH68" s="90"/>
      <c r="BI68" s="180">
        <v>0</v>
      </c>
      <c r="BJ68" s="180">
        <v>0</v>
      </c>
      <c r="BK68" s="180">
        <v>0</v>
      </c>
      <c r="BL68" s="90"/>
      <c r="BN68" s="90"/>
      <c r="BO68" s="112"/>
      <c r="BP68" s="112"/>
      <c r="BQ68" s="112"/>
      <c r="BR68" s="112"/>
      <c r="BS68" s="112"/>
      <c r="BT68" s="112"/>
      <c r="BU68" s="112"/>
      <c r="BV68" s="112"/>
      <c r="BW68" s="112"/>
      <c r="BX68" s="112"/>
      <c r="BY68" s="112"/>
      <c r="BZ68" s="112"/>
      <c r="CA68" s="112"/>
      <c r="CB68" s="112"/>
      <c r="CC68" s="112"/>
      <c r="CD68" s="112"/>
      <c r="CE68" s="112"/>
      <c r="CF68" s="178"/>
    </row>
    <row r="69" spans="2:84" ht="15" customHeight="1" x14ac:dyDescent="0.3">
      <c r="B69" s="90"/>
      <c r="C69" s="111">
        <v>55</v>
      </c>
      <c r="D69" s="111"/>
      <c r="E69" s="111"/>
      <c r="F69" s="112"/>
      <c r="G69" s="111"/>
      <c r="H69" s="111"/>
      <c r="I69" s="111"/>
      <c r="J69" s="114"/>
      <c r="K69" s="172"/>
      <c r="L69" s="113"/>
      <c r="M69" s="112"/>
      <c r="N69" s="185"/>
      <c r="O69" s="111"/>
      <c r="P69" s="110"/>
      <c r="Q69" s="109"/>
      <c r="R69" s="109"/>
      <c r="S69" s="156"/>
      <c r="T69" s="156"/>
      <c r="U69" s="156"/>
      <c r="V69" s="153">
        <f t="shared" si="1"/>
        <v>0</v>
      </c>
      <c r="W69" s="90"/>
      <c r="Y69" s="180">
        <v>0</v>
      </c>
      <c r="Z69" s="180">
        <v>0</v>
      </c>
      <c r="AA69" s="180">
        <v>0</v>
      </c>
      <c r="AB69" s="180">
        <v>0</v>
      </c>
      <c r="AC69" s="180">
        <v>0</v>
      </c>
      <c r="AD69" s="180">
        <v>0</v>
      </c>
      <c r="AE69" s="180">
        <v>0</v>
      </c>
      <c r="AF69" s="180">
        <v>0</v>
      </c>
      <c r="AG69" s="180">
        <v>0</v>
      </c>
      <c r="AH69" s="180">
        <v>0</v>
      </c>
      <c r="AI69" s="180">
        <v>0</v>
      </c>
      <c r="AJ69" s="180">
        <v>0</v>
      </c>
      <c r="AK69" s="180">
        <v>0</v>
      </c>
      <c r="AL69" s="180">
        <v>0</v>
      </c>
      <c r="AM69" s="180">
        <v>0</v>
      </c>
      <c r="AN69" s="180">
        <v>0</v>
      </c>
      <c r="AO69" s="180">
        <v>0</v>
      </c>
      <c r="AP69" s="180">
        <v>0</v>
      </c>
      <c r="AQ69" s="180">
        <v>0</v>
      </c>
      <c r="AR69" s="180">
        <v>0</v>
      </c>
      <c r="AS69" s="180">
        <v>0</v>
      </c>
      <c r="AT69" s="180">
        <v>0</v>
      </c>
      <c r="AU69" s="180">
        <v>0</v>
      </c>
      <c r="AV69" s="180">
        <v>0</v>
      </c>
      <c r="AW69" s="180">
        <v>0</v>
      </c>
      <c r="AX69" s="180">
        <v>0</v>
      </c>
      <c r="AY69" s="90"/>
      <c r="AZ69" s="180">
        <v>0</v>
      </c>
      <c r="BA69" s="180">
        <v>0</v>
      </c>
      <c r="BB69" s="180">
        <v>0</v>
      </c>
      <c r="BC69" s="180">
        <v>0</v>
      </c>
      <c r="BD69" s="180">
        <v>0</v>
      </c>
      <c r="BE69" s="180">
        <v>0</v>
      </c>
      <c r="BF69" s="180">
        <v>0</v>
      </c>
      <c r="BG69" s="181"/>
      <c r="BH69" s="90"/>
      <c r="BI69" s="180">
        <v>0</v>
      </c>
      <c r="BJ69" s="180">
        <v>0</v>
      </c>
      <c r="BK69" s="180">
        <v>0</v>
      </c>
      <c r="BL69" s="90"/>
      <c r="BN69" s="90"/>
      <c r="BO69" s="112"/>
      <c r="BP69" s="112"/>
      <c r="BQ69" s="112"/>
      <c r="BR69" s="112"/>
      <c r="BS69" s="112"/>
      <c r="BT69" s="112"/>
      <c r="BU69" s="112"/>
      <c r="BV69" s="112"/>
      <c r="BW69" s="112"/>
      <c r="BX69" s="112"/>
      <c r="BY69" s="112"/>
      <c r="BZ69" s="112"/>
      <c r="CA69" s="112"/>
      <c r="CB69" s="112"/>
      <c r="CC69" s="112"/>
      <c r="CD69" s="112"/>
      <c r="CE69" s="112"/>
      <c r="CF69" s="178"/>
    </row>
    <row r="70" spans="2:84" ht="15" customHeight="1" x14ac:dyDescent="0.3">
      <c r="B70" s="90"/>
      <c r="C70" s="111">
        <v>56</v>
      </c>
      <c r="D70" s="111"/>
      <c r="E70" s="111"/>
      <c r="F70" s="112"/>
      <c r="G70" s="111"/>
      <c r="H70" s="111"/>
      <c r="I70" s="111"/>
      <c r="J70" s="114"/>
      <c r="K70" s="172"/>
      <c r="L70" s="113"/>
      <c r="M70" s="112"/>
      <c r="N70" s="185"/>
      <c r="O70" s="111"/>
      <c r="P70" s="110"/>
      <c r="Q70" s="109"/>
      <c r="R70" s="109"/>
      <c r="S70" s="156"/>
      <c r="T70" s="156"/>
      <c r="U70" s="156"/>
      <c r="V70" s="153">
        <f t="shared" si="1"/>
        <v>0</v>
      </c>
      <c r="W70" s="90"/>
      <c r="Y70" s="180">
        <v>0</v>
      </c>
      <c r="Z70" s="180">
        <v>0</v>
      </c>
      <c r="AA70" s="180">
        <v>0</v>
      </c>
      <c r="AB70" s="180">
        <v>0</v>
      </c>
      <c r="AC70" s="180">
        <v>0</v>
      </c>
      <c r="AD70" s="180">
        <v>0</v>
      </c>
      <c r="AE70" s="180">
        <v>0</v>
      </c>
      <c r="AF70" s="180">
        <v>0</v>
      </c>
      <c r="AG70" s="180">
        <v>0</v>
      </c>
      <c r="AH70" s="180">
        <v>0</v>
      </c>
      <c r="AI70" s="180">
        <v>0</v>
      </c>
      <c r="AJ70" s="180">
        <v>0</v>
      </c>
      <c r="AK70" s="180">
        <v>0</v>
      </c>
      <c r="AL70" s="180">
        <v>0</v>
      </c>
      <c r="AM70" s="180">
        <v>0</v>
      </c>
      <c r="AN70" s="180">
        <v>0</v>
      </c>
      <c r="AO70" s="180">
        <v>0</v>
      </c>
      <c r="AP70" s="180">
        <v>0</v>
      </c>
      <c r="AQ70" s="180">
        <v>0</v>
      </c>
      <c r="AR70" s="180">
        <v>0</v>
      </c>
      <c r="AS70" s="180">
        <v>0</v>
      </c>
      <c r="AT70" s="180">
        <v>0</v>
      </c>
      <c r="AU70" s="180">
        <v>0</v>
      </c>
      <c r="AV70" s="180">
        <v>0</v>
      </c>
      <c r="AW70" s="180">
        <v>0</v>
      </c>
      <c r="AX70" s="180">
        <v>0</v>
      </c>
      <c r="AY70" s="90"/>
      <c r="AZ70" s="180">
        <v>0</v>
      </c>
      <c r="BA70" s="180">
        <v>0</v>
      </c>
      <c r="BB70" s="180">
        <v>0</v>
      </c>
      <c r="BC70" s="180">
        <v>0</v>
      </c>
      <c r="BD70" s="180">
        <v>0</v>
      </c>
      <c r="BE70" s="180">
        <v>0</v>
      </c>
      <c r="BF70" s="180">
        <v>0</v>
      </c>
      <c r="BG70" s="181"/>
      <c r="BH70" s="90"/>
      <c r="BI70" s="180">
        <v>0</v>
      </c>
      <c r="BJ70" s="180">
        <v>0</v>
      </c>
      <c r="BK70" s="180">
        <v>0</v>
      </c>
      <c r="BL70" s="90"/>
      <c r="BN70" s="90"/>
      <c r="BO70" s="112"/>
      <c r="BP70" s="112"/>
      <c r="BQ70" s="112"/>
      <c r="BR70" s="112"/>
      <c r="BS70" s="112"/>
      <c r="BT70" s="112"/>
      <c r="BU70" s="112"/>
      <c r="BV70" s="112"/>
      <c r="BW70" s="112"/>
      <c r="BX70" s="112"/>
      <c r="BY70" s="112"/>
      <c r="BZ70" s="112"/>
      <c r="CA70" s="112"/>
      <c r="CB70" s="112"/>
      <c r="CC70" s="112"/>
      <c r="CD70" s="112"/>
      <c r="CE70" s="112"/>
      <c r="CF70" s="178"/>
    </row>
    <row r="71" spans="2:84" ht="15" customHeight="1" x14ac:dyDescent="0.3">
      <c r="B71" s="90"/>
      <c r="C71" s="111">
        <v>57</v>
      </c>
      <c r="D71" s="111"/>
      <c r="E71" s="111"/>
      <c r="F71" s="112"/>
      <c r="G71" s="111"/>
      <c r="H71" s="111"/>
      <c r="I71" s="111"/>
      <c r="J71" s="114"/>
      <c r="K71" s="172"/>
      <c r="L71" s="113"/>
      <c r="M71" s="112"/>
      <c r="N71" s="185"/>
      <c r="O71" s="111"/>
      <c r="P71" s="110"/>
      <c r="Q71" s="109"/>
      <c r="R71" s="109"/>
      <c r="S71" s="156"/>
      <c r="T71" s="156"/>
      <c r="U71" s="156"/>
      <c r="V71" s="153">
        <f t="shared" si="1"/>
        <v>0</v>
      </c>
      <c r="W71" s="90"/>
      <c r="Y71" s="180">
        <v>0</v>
      </c>
      <c r="Z71" s="180">
        <v>0</v>
      </c>
      <c r="AA71" s="180">
        <v>0</v>
      </c>
      <c r="AB71" s="180">
        <v>0</v>
      </c>
      <c r="AC71" s="180">
        <v>0</v>
      </c>
      <c r="AD71" s="180">
        <v>0</v>
      </c>
      <c r="AE71" s="180">
        <v>0</v>
      </c>
      <c r="AF71" s="180">
        <v>0</v>
      </c>
      <c r="AG71" s="180">
        <v>0</v>
      </c>
      <c r="AH71" s="180">
        <v>0</v>
      </c>
      <c r="AI71" s="180">
        <v>0</v>
      </c>
      <c r="AJ71" s="180">
        <v>0</v>
      </c>
      <c r="AK71" s="180">
        <v>0</v>
      </c>
      <c r="AL71" s="180">
        <v>0</v>
      </c>
      <c r="AM71" s="180">
        <v>0</v>
      </c>
      <c r="AN71" s="180">
        <v>0</v>
      </c>
      <c r="AO71" s="180">
        <v>0</v>
      </c>
      <c r="AP71" s="180">
        <v>0</v>
      </c>
      <c r="AQ71" s="180">
        <v>0</v>
      </c>
      <c r="AR71" s="180">
        <v>0</v>
      </c>
      <c r="AS71" s="180">
        <v>0</v>
      </c>
      <c r="AT71" s="180">
        <v>0</v>
      </c>
      <c r="AU71" s="180">
        <v>0</v>
      </c>
      <c r="AV71" s="180">
        <v>0</v>
      </c>
      <c r="AW71" s="180">
        <v>0</v>
      </c>
      <c r="AX71" s="180">
        <v>0</v>
      </c>
      <c r="AY71" s="90"/>
      <c r="AZ71" s="180">
        <v>0</v>
      </c>
      <c r="BA71" s="180">
        <v>0</v>
      </c>
      <c r="BB71" s="180">
        <v>0</v>
      </c>
      <c r="BC71" s="180">
        <v>0</v>
      </c>
      <c r="BD71" s="180">
        <v>0</v>
      </c>
      <c r="BE71" s="180">
        <v>0</v>
      </c>
      <c r="BF71" s="180">
        <v>0</v>
      </c>
      <c r="BG71" s="181"/>
      <c r="BH71" s="90"/>
      <c r="BI71" s="180">
        <v>0</v>
      </c>
      <c r="BJ71" s="180">
        <v>0</v>
      </c>
      <c r="BK71" s="180">
        <v>0</v>
      </c>
      <c r="BL71" s="90"/>
      <c r="BN71" s="90"/>
      <c r="BO71" s="112"/>
      <c r="BP71" s="112"/>
      <c r="BQ71" s="112"/>
      <c r="BR71" s="112"/>
      <c r="BS71" s="112"/>
      <c r="BT71" s="112"/>
      <c r="BU71" s="112"/>
      <c r="BV71" s="112"/>
      <c r="BW71" s="112"/>
      <c r="BX71" s="112"/>
      <c r="BY71" s="112"/>
      <c r="BZ71" s="112"/>
      <c r="CA71" s="112"/>
      <c r="CB71" s="112"/>
      <c r="CC71" s="112"/>
      <c r="CD71" s="112"/>
      <c r="CE71" s="112"/>
      <c r="CF71" s="178"/>
    </row>
    <row r="72" spans="2:84" ht="15" customHeight="1" x14ac:dyDescent="0.3">
      <c r="B72" s="90"/>
      <c r="C72" s="111">
        <v>58</v>
      </c>
      <c r="D72" s="111"/>
      <c r="E72" s="111"/>
      <c r="F72" s="112"/>
      <c r="G72" s="111"/>
      <c r="H72" s="111"/>
      <c r="I72" s="111"/>
      <c r="J72" s="114"/>
      <c r="K72" s="172"/>
      <c r="L72" s="113"/>
      <c r="M72" s="112"/>
      <c r="N72" s="185"/>
      <c r="O72" s="111"/>
      <c r="P72" s="110"/>
      <c r="Q72" s="109"/>
      <c r="R72" s="109"/>
      <c r="S72" s="156"/>
      <c r="T72" s="156"/>
      <c r="U72" s="156"/>
      <c r="V72" s="153">
        <f t="shared" si="1"/>
        <v>0</v>
      </c>
      <c r="W72" s="90"/>
      <c r="Y72" s="180">
        <v>0</v>
      </c>
      <c r="Z72" s="180">
        <v>0</v>
      </c>
      <c r="AA72" s="180">
        <v>0</v>
      </c>
      <c r="AB72" s="180">
        <v>0</v>
      </c>
      <c r="AC72" s="180">
        <v>0</v>
      </c>
      <c r="AD72" s="180">
        <v>0</v>
      </c>
      <c r="AE72" s="180">
        <v>0</v>
      </c>
      <c r="AF72" s="180">
        <v>0</v>
      </c>
      <c r="AG72" s="180">
        <v>0</v>
      </c>
      <c r="AH72" s="180">
        <v>0</v>
      </c>
      <c r="AI72" s="180">
        <v>0</v>
      </c>
      <c r="AJ72" s="180">
        <v>0</v>
      </c>
      <c r="AK72" s="180">
        <v>0</v>
      </c>
      <c r="AL72" s="180">
        <v>0</v>
      </c>
      <c r="AM72" s="180">
        <v>0</v>
      </c>
      <c r="AN72" s="180">
        <v>0</v>
      </c>
      <c r="AO72" s="180">
        <v>0</v>
      </c>
      <c r="AP72" s="180">
        <v>0</v>
      </c>
      <c r="AQ72" s="180">
        <v>0</v>
      </c>
      <c r="AR72" s="180">
        <v>0</v>
      </c>
      <c r="AS72" s="180">
        <v>0</v>
      </c>
      <c r="AT72" s="180">
        <v>0</v>
      </c>
      <c r="AU72" s="180">
        <v>0</v>
      </c>
      <c r="AV72" s="180">
        <v>0</v>
      </c>
      <c r="AW72" s="180">
        <v>0</v>
      </c>
      <c r="AX72" s="180">
        <v>0</v>
      </c>
      <c r="AY72" s="90"/>
      <c r="AZ72" s="180">
        <v>0</v>
      </c>
      <c r="BA72" s="180">
        <v>0</v>
      </c>
      <c r="BB72" s="180">
        <v>0</v>
      </c>
      <c r="BC72" s="180">
        <v>0</v>
      </c>
      <c r="BD72" s="180">
        <v>0</v>
      </c>
      <c r="BE72" s="180">
        <v>0</v>
      </c>
      <c r="BF72" s="180">
        <v>0</v>
      </c>
      <c r="BG72" s="181"/>
      <c r="BH72" s="90"/>
      <c r="BI72" s="180">
        <v>0</v>
      </c>
      <c r="BJ72" s="180">
        <v>0</v>
      </c>
      <c r="BK72" s="180">
        <v>0</v>
      </c>
      <c r="BL72" s="90"/>
      <c r="BN72" s="90"/>
      <c r="BO72" s="112"/>
      <c r="BP72" s="112"/>
      <c r="BQ72" s="112"/>
      <c r="BR72" s="112"/>
      <c r="BS72" s="112"/>
      <c r="BT72" s="112"/>
      <c r="BU72" s="112"/>
      <c r="BV72" s="112"/>
      <c r="BW72" s="112"/>
      <c r="BX72" s="112"/>
      <c r="BY72" s="112"/>
      <c r="BZ72" s="112"/>
      <c r="CA72" s="112"/>
      <c r="CB72" s="112"/>
      <c r="CC72" s="112"/>
      <c r="CD72" s="112"/>
      <c r="CE72" s="112"/>
      <c r="CF72" s="178"/>
    </row>
    <row r="73" spans="2:84" ht="15" customHeight="1" x14ac:dyDescent="0.3">
      <c r="B73" s="90"/>
      <c r="C73" s="111">
        <v>59</v>
      </c>
      <c r="D73" s="111"/>
      <c r="E73" s="111"/>
      <c r="F73" s="112"/>
      <c r="G73" s="111"/>
      <c r="H73" s="111"/>
      <c r="I73" s="111"/>
      <c r="J73" s="114"/>
      <c r="K73" s="172"/>
      <c r="L73" s="113"/>
      <c r="M73" s="112"/>
      <c r="N73" s="185"/>
      <c r="O73" s="111"/>
      <c r="P73" s="110"/>
      <c r="Q73" s="109"/>
      <c r="R73" s="109"/>
      <c r="S73" s="156"/>
      <c r="T73" s="156"/>
      <c r="U73" s="156"/>
      <c r="V73" s="153">
        <f t="shared" si="1"/>
        <v>0</v>
      </c>
      <c r="W73" s="90"/>
      <c r="Y73" s="180">
        <v>0</v>
      </c>
      <c r="Z73" s="180">
        <v>0</v>
      </c>
      <c r="AA73" s="180">
        <v>0</v>
      </c>
      <c r="AB73" s="180">
        <v>0</v>
      </c>
      <c r="AC73" s="180">
        <v>0</v>
      </c>
      <c r="AD73" s="180">
        <v>0</v>
      </c>
      <c r="AE73" s="180">
        <v>0</v>
      </c>
      <c r="AF73" s="180">
        <v>0</v>
      </c>
      <c r="AG73" s="180">
        <v>0</v>
      </c>
      <c r="AH73" s="180">
        <v>0</v>
      </c>
      <c r="AI73" s="180">
        <v>0</v>
      </c>
      <c r="AJ73" s="180">
        <v>0</v>
      </c>
      <c r="AK73" s="180">
        <v>0</v>
      </c>
      <c r="AL73" s="180">
        <v>0</v>
      </c>
      <c r="AM73" s="180">
        <v>0</v>
      </c>
      <c r="AN73" s="180">
        <v>0</v>
      </c>
      <c r="AO73" s="180">
        <v>0</v>
      </c>
      <c r="AP73" s="180">
        <v>0</v>
      </c>
      <c r="AQ73" s="180">
        <v>0</v>
      </c>
      <c r="AR73" s="180">
        <v>0</v>
      </c>
      <c r="AS73" s="180">
        <v>0</v>
      </c>
      <c r="AT73" s="180">
        <v>0</v>
      </c>
      <c r="AU73" s="180">
        <v>0</v>
      </c>
      <c r="AV73" s="180">
        <v>0</v>
      </c>
      <c r="AW73" s="180">
        <v>0</v>
      </c>
      <c r="AX73" s="180">
        <v>0</v>
      </c>
      <c r="AY73" s="90"/>
      <c r="AZ73" s="180">
        <v>0</v>
      </c>
      <c r="BA73" s="180">
        <v>0</v>
      </c>
      <c r="BB73" s="180">
        <v>0</v>
      </c>
      <c r="BC73" s="180">
        <v>0</v>
      </c>
      <c r="BD73" s="180">
        <v>0</v>
      </c>
      <c r="BE73" s="180">
        <v>0</v>
      </c>
      <c r="BF73" s="180">
        <v>0</v>
      </c>
      <c r="BG73" s="181"/>
      <c r="BH73" s="90"/>
      <c r="BI73" s="180">
        <v>0</v>
      </c>
      <c r="BJ73" s="180">
        <v>0</v>
      </c>
      <c r="BK73" s="180">
        <v>0</v>
      </c>
      <c r="BL73" s="90"/>
      <c r="BN73" s="90"/>
      <c r="BO73" s="112"/>
      <c r="BP73" s="112"/>
      <c r="BQ73" s="112"/>
      <c r="BR73" s="112"/>
      <c r="BS73" s="112"/>
      <c r="BT73" s="112"/>
      <c r="BU73" s="112"/>
      <c r="BV73" s="112"/>
      <c r="BW73" s="112"/>
      <c r="BX73" s="112"/>
      <c r="BY73" s="112"/>
      <c r="BZ73" s="112"/>
      <c r="CA73" s="112"/>
      <c r="CB73" s="112"/>
      <c r="CC73" s="112"/>
      <c r="CD73" s="112"/>
      <c r="CE73" s="112"/>
      <c r="CF73" s="178"/>
    </row>
    <row r="74" spans="2:84" ht="15" customHeight="1" x14ac:dyDescent="0.3">
      <c r="B74" s="90"/>
      <c r="C74" s="111">
        <v>60</v>
      </c>
      <c r="D74" s="111"/>
      <c r="E74" s="111"/>
      <c r="F74" s="112"/>
      <c r="G74" s="111"/>
      <c r="H74" s="111"/>
      <c r="I74" s="111"/>
      <c r="J74" s="114"/>
      <c r="K74" s="172"/>
      <c r="L74" s="113"/>
      <c r="M74" s="112"/>
      <c r="N74" s="185"/>
      <c r="O74" s="111"/>
      <c r="P74" s="110"/>
      <c r="Q74" s="109"/>
      <c r="R74" s="109"/>
      <c r="S74" s="156"/>
      <c r="T74" s="156"/>
      <c r="U74" s="156"/>
      <c r="V74" s="153">
        <f t="shared" si="1"/>
        <v>0</v>
      </c>
      <c r="W74" s="90"/>
      <c r="Y74" s="180">
        <v>0</v>
      </c>
      <c r="Z74" s="180">
        <v>0</v>
      </c>
      <c r="AA74" s="180">
        <v>0</v>
      </c>
      <c r="AB74" s="180">
        <v>0</v>
      </c>
      <c r="AC74" s="180">
        <v>0</v>
      </c>
      <c r="AD74" s="180">
        <v>0</v>
      </c>
      <c r="AE74" s="180">
        <v>0</v>
      </c>
      <c r="AF74" s="180">
        <v>0</v>
      </c>
      <c r="AG74" s="180">
        <v>0</v>
      </c>
      <c r="AH74" s="180">
        <v>0</v>
      </c>
      <c r="AI74" s="180">
        <v>0</v>
      </c>
      <c r="AJ74" s="180">
        <v>0</v>
      </c>
      <c r="AK74" s="180">
        <v>0</v>
      </c>
      <c r="AL74" s="180">
        <v>0</v>
      </c>
      <c r="AM74" s="180">
        <v>0</v>
      </c>
      <c r="AN74" s="180">
        <v>0</v>
      </c>
      <c r="AO74" s="180">
        <v>0</v>
      </c>
      <c r="AP74" s="180">
        <v>0</v>
      </c>
      <c r="AQ74" s="180">
        <v>0</v>
      </c>
      <c r="AR74" s="180">
        <v>0</v>
      </c>
      <c r="AS74" s="180">
        <v>0</v>
      </c>
      <c r="AT74" s="180">
        <v>0</v>
      </c>
      <c r="AU74" s="180">
        <v>0</v>
      </c>
      <c r="AV74" s="180">
        <v>0</v>
      </c>
      <c r="AW74" s="180">
        <v>0</v>
      </c>
      <c r="AX74" s="180">
        <v>0</v>
      </c>
      <c r="AY74" s="90"/>
      <c r="AZ74" s="180">
        <v>0</v>
      </c>
      <c r="BA74" s="180">
        <v>0</v>
      </c>
      <c r="BB74" s="180">
        <v>0</v>
      </c>
      <c r="BC74" s="180">
        <v>0</v>
      </c>
      <c r="BD74" s="180">
        <v>0</v>
      </c>
      <c r="BE74" s="180">
        <v>0</v>
      </c>
      <c r="BF74" s="180">
        <v>0</v>
      </c>
      <c r="BG74" s="181"/>
      <c r="BH74" s="90"/>
      <c r="BI74" s="180">
        <v>0</v>
      </c>
      <c r="BJ74" s="180">
        <v>0</v>
      </c>
      <c r="BK74" s="180">
        <v>0</v>
      </c>
      <c r="BL74" s="90"/>
      <c r="BN74" s="90"/>
      <c r="BO74" s="112"/>
      <c r="BP74" s="112"/>
      <c r="BQ74" s="112"/>
      <c r="BR74" s="112"/>
      <c r="BS74" s="112"/>
      <c r="BT74" s="112"/>
      <c r="BU74" s="112"/>
      <c r="BV74" s="112"/>
      <c r="BW74" s="112"/>
      <c r="BX74" s="112"/>
      <c r="BY74" s="112"/>
      <c r="BZ74" s="112"/>
      <c r="CA74" s="112"/>
      <c r="CB74" s="112"/>
      <c r="CC74" s="112"/>
      <c r="CD74" s="112"/>
      <c r="CE74" s="112"/>
      <c r="CF74" s="178"/>
    </row>
    <row r="75" spans="2:84" ht="15" customHeight="1" x14ac:dyDescent="0.3">
      <c r="B75" s="90"/>
      <c r="C75" s="111">
        <v>61</v>
      </c>
      <c r="D75" s="111"/>
      <c r="E75" s="111"/>
      <c r="F75" s="112"/>
      <c r="G75" s="111"/>
      <c r="H75" s="111"/>
      <c r="I75" s="111"/>
      <c r="J75" s="114"/>
      <c r="K75" s="172"/>
      <c r="L75" s="113"/>
      <c r="M75" s="112"/>
      <c r="N75" s="185"/>
      <c r="O75" s="111"/>
      <c r="P75" s="110"/>
      <c r="Q75" s="109"/>
      <c r="R75" s="109"/>
      <c r="S75" s="156"/>
      <c r="T75" s="156"/>
      <c r="U75" s="156"/>
      <c r="V75" s="153">
        <f t="shared" si="1"/>
        <v>0</v>
      </c>
      <c r="W75" s="90"/>
      <c r="Y75" s="180">
        <v>0</v>
      </c>
      <c r="Z75" s="180">
        <v>0</v>
      </c>
      <c r="AA75" s="180">
        <v>0</v>
      </c>
      <c r="AB75" s="180">
        <v>0</v>
      </c>
      <c r="AC75" s="180">
        <v>0</v>
      </c>
      <c r="AD75" s="180">
        <v>0</v>
      </c>
      <c r="AE75" s="180">
        <v>0</v>
      </c>
      <c r="AF75" s="180">
        <v>0</v>
      </c>
      <c r="AG75" s="180">
        <v>0</v>
      </c>
      <c r="AH75" s="180">
        <v>0</v>
      </c>
      <c r="AI75" s="180">
        <v>0</v>
      </c>
      <c r="AJ75" s="180">
        <v>0</v>
      </c>
      <c r="AK75" s="180">
        <v>0</v>
      </c>
      <c r="AL75" s="180">
        <v>0</v>
      </c>
      <c r="AM75" s="180">
        <v>0</v>
      </c>
      <c r="AN75" s="180">
        <v>0</v>
      </c>
      <c r="AO75" s="180">
        <v>0</v>
      </c>
      <c r="AP75" s="180">
        <v>0</v>
      </c>
      <c r="AQ75" s="180">
        <v>0</v>
      </c>
      <c r="AR75" s="180">
        <v>0</v>
      </c>
      <c r="AS75" s="180">
        <v>0</v>
      </c>
      <c r="AT75" s="180">
        <v>0</v>
      </c>
      <c r="AU75" s="180">
        <v>0</v>
      </c>
      <c r="AV75" s="180">
        <v>0</v>
      </c>
      <c r="AW75" s="180">
        <v>0</v>
      </c>
      <c r="AX75" s="180">
        <v>0</v>
      </c>
      <c r="AY75" s="90"/>
      <c r="AZ75" s="180">
        <v>0</v>
      </c>
      <c r="BA75" s="180">
        <v>0</v>
      </c>
      <c r="BB75" s="180">
        <v>0</v>
      </c>
      <c r="BC75" s="180">
        <v>0</v>
      </c>
      <c r="BD75" s="180">
        <v>0</v>
      </c>
      <c r="BE75" s="180">
        <v>0</v>
      </c>
      <c r="BF75" s="180">
        <v>0</v>
      </c>
      <c r="BG75" s="181"/>
      <c r="BH75" s="90"/>
      <c r="BI75" s="180">
        <v>0</v>
      </c>
      <c r="BJ75" s="180">
        <v>0</v>
      </c>
      <c r="BK75" s="180">
        <v>0</v>
      </c>
      <c r="BL75" s="90"/>
      <c r="BN75" s="90"/>
      <c r="BO75" s="112"/>
      <c r="BP75" s="112"/>
      <c r="BQ75" s="112"/>
      <c r="BR75" s="112"/>
      <c r="BS75" s="112"/>
      <c r="BT75" s="112"/>
      <c r="BU75" s="112"/>
      <c r="BV75" s="112"/>
      <c r="BW75" s="112"/>
      <c r="BX75" s="112"/>
      <c r="BY75" s="112"/>
      <c r="BZ75" s="112"/>
      <c r="CA75" s="112"/>
      <c r="CB75" s="112"/>
      <c r="CC75" s="112"/>
      <c r="CD75" s="112"/>
      <c r="CE75" s="112"/>
      <c r="CF75" s="178"/>
    </row>
    <row r="76" spans="2:84" ht="15" customHeight="1" x14ac:dyDescent="0.3">
      <c r="B76" s="90"/>
      <c r="C76" s="111">
        <v>62</v>
      </c>
      <c r="D76" s="111"/>
      <c r="E76" s="111"/>
      <c r="F76" s="112"/>
      <c r="G76" s="111"/>
      <c r="H76" s="111"/>
      <c r="I76" s="111"/>
      <c r="J76" s="114"/>
      <c r="K76" s="172"/>
      <c r="L76" s="113"/>
      <c r="M76" s="112"/>
      <c r="N76" s="185"/>
      <c r="O76" s="111"/>
      <c r="P76" s="109"/>
      <c r="Q76" s="109"/>
      <c r="R76" s="109"/>
      <c r="S76" s="156"/>
      <c r="T76" s="156"/>
      <c r="U76" s="156"/>
      <c r="V76" s="153">
        <f t="shared" si="1"/>
        <v>0</v>
      </c>
      <c r="W76" s="90"/>
      <c r="Y76" s="180">
        <v>0</v>
      </c>
      <c r="Z76" s="180">
        <v>0</v>
      </c>
      <c r="AA76" s="180">
        <v>0</v>
      </c>
      <c r="AB76" s="180">
        <v>0</v>
      </c>
      <c r="AC76" s="180">
        <v>0</v>
      </c>
      <c r="AD76" s="180">
        <v>0</v>
      </c>
      <c r="AE76" s="180">
        <v>0</v>
      </c>
      <c r="AF76" s="180">
        <v>0</v>
      </c>
      <c r="AG76" s="180">
        <v>0</v>
      </c>
      <c r="AH76" s="180">
        <v>0</v>
      </c>
      <c r="AI76" s="180">
        <v>0</v>
      </c>
      <c r="AJ76" s="180">
        <v>0</v>
      </c>
      <c r="AK76" s="180">
        <v>0</v>
      </c>
      <c r="AL76" s="180">
        <v>0</v>
      </c>
      <c r="AM76" s="180">
        <v>0</v>
      </c>
      <c r="AN76" s="180">
        <v>0</v>
      </c>
      <c r="AO76" s="180">
        <v>0</v>
      </c>
      <c r="AP76" s="180">
        <v>0</v>
      </c>
      <c r="AQ76" s="180">
        <v>0</v>
      </c>
      <c r="AR76" s="180">
        <v>0</v>
      </c>
      <c r="AS76" s="180">
        <v>0</v>
      </c>
      <c r="AT76" s="180">
        <v>0</v>
      </c>
      <c r="AU76" s="180">
        <v>0</v>
      </c>
      <c r="AV76" s="180">
        <v>0</v>
      </c>
      <c r="AW76" s="180">
        <v>0</v>
      </c>
      <c r="AX76" s="180">
        <v>0</v>
      </c>
      <c r="AY76" s="90"/>
      <c r="AZ76" s="180">
        <v>0</v>
      </c>
      <c r="BA76" s="180">
        <v>0</v>
      </c>
      <c r="BB76" s="180">
        <v>0</v>
      </c>
      <c r="BC76" s="180">
        <v>0</v>
      </c>
      <c r="BD76" s="180">
        <v>0</v>
      </c>
      <c r="BE76" s="180">
        <v>0</v>
      </c>
      <c r="BF76" s="180">
        <v>0</v>
      </c>
      <c r="BG76" s="181"/>
      <c r="BH76" s="90"/>
      <c r="BI76" s="180">
        <v>0</v>
      </c>
      <c r="BJ76" s="180">
        <v>0</v>
      </c>
      <c r="BK76" s="180">
        <v>0</v>
      </c>
      <c r="BL76" s="90"/>
      <c r="BN76" s="90"/>
      <c r="BO76" s="112"/>
      <c r="BP76" s="112"/>
      <c r="BQ76" s="112"/>
      <c r="BR76" s="112"/>
      <c r="BS76" s="112"/>
      <c r="BT76" s="112"/>
      <c r="BU76" s="112"/>
      <c r="BV76" s="112"/>
      <c r="BW76" s="112"/>
      <c r="BX76" s="112"/>
      <c r="BY76" s="112"/>
      <c r="BZ76" s="112"/>
      <c r="CA76" s="112"/>
      <c r="CB76" s="112"/>
      <c r="CC76" s="112"/>
      <c r="CD76" s="112"/>
      <c r="CE76" s="112"/>
      <c r="CF76" s="178"/>
    </row>
    <row r="77" spans="2:84" ht="15" customHeight="1" x14ac:dyDescent="0.3">
      <c r="B77" s="90"/>
      <c r="C77" s="111">
        <v>63</v>
      </c>
      <c r="D77" s="111"/>
      <c r="E77" s="111"/>
      <c r="F77" s="112"/>
      <c r="G77" s="111"/>
      <c r="H77" s="111"/>
      <c r="I77" s="111"/>
      <c r="J77" s="114"/>
      <c r="K77" s="172"/>
      <c r="L77" s="113"/>
      <c r="M77" s="112"/>
      <c r="N77" s="185"/>
      <c r="O77" s="111"/>
      <c r="P77" s="110"/>
      <c r="Q77" s="109"/>
      <c r="R77" s="109"/>
      <c r="S77" s="156"/>
      <c r="T77" s="156"/>
      <c r="U77" s="156"/>
      <c r="V77" s="153">
        <f t="shared" si="1"/>
        <v>0</v>
      </c>
      <c r="W77" s="90"/>
      <c r="Y77" s="180">
        <v>0</v>
      </c>
      <c r="Z77" s="180">
        <v>0</v>
      </c>
      <c r="AA77" s="180">
        <v>0</v>
      </c>
      <c r="AB77" s="180">
        <v>0</v>
      </c>
      <c r="AC77" s="180">
        <v>0</v>
      </c>
      <c r="AD77" s="180">
        <v>0</v>
      </c>
      <c r="AE77" s="180">
        <v>0</v>
      </c>
      <c r="AF77" s="180">
        <v>0</v>
      </c>
      <c r="AG77" s="180">
        <v>0</v>
      </c>
      <c r="AH77" s="180">
        <v>0</v>
      </c>
      <c r="AI77" s="180">
        <v>0</v>
      </c>
      <c r="AJ77" s="180">
        <v>0</v>
      </c>
      <c r="AK77" s="180">
        <v>0</v>
      </c>
      <c r="AL77" s="180">
        <v>0</v>
      </c>
      <c r="AM77" s="180">
        <v>0</v>
      </c>
      <c r="AN77" s="180">
        <v>0</v>
      </c>
      <c r="AO77" s="180">
        <v>0</v>
      </c>
      <c r="AP77" s="180">
        <v>0</v>
      </c>
      <c r="AQ77" s="180">
        <v>0</v>
      </c>
      <c r="AR77" s="180">
        <v>0</v>
      </c>
      <c r="AS77" s="180">
        <v>0</v>
      </c>
      <c r="AT77" s="180">
        <v>0</v>
      </c>
      <c r="AU77" s="180">
        <v>0</v>
      </c>
      <c r="AV77" s="180">
        <v>0</v>
      </c>
      <c r="AW77" s="180">
        <v>0</v>
      </c>
      <c r="AX77" s="180">
        <v>0</v>
      </c>
      <c r="AY77" s="90"/>
      <c r="AZ77" s="180">
        <v>0</v>
      </c>
      <c r="BA77" s="180">
        <v>0</v>
      </c>
      <c r="BB77" s="180">
        <v>0</v>
      </c>
      <c r="BC77" s="180">
        <v>0</v>
      </c>
      <c r="BD77" s="180">
        <v>0</v>
      </c>
      <c r="BE77" s="180">
        <v>0</v>
      </c>
      <c r="BF77" s="180">
        <v>0</v>
      </c>
      <c r="BG77" s="181"/>
      <c r="BH77" s="90"/>
      <c r="BI77" s="180">
        <v>0</v>
      </c>
      <c r="BJ77" s="180">
        <v>0</v>
      </c>
      <c r="BK77" s="180">
        <v>0</v>
      </c>
      <c r="BL77" s="90"/>
      <c r="BN77" s="90"/>
      <c r="BO77" s="112"/>
      <c r="BP77" s="112"/>
      <c r="BQ77" s="112"/>
      <c r="BR77" s="112"/>
      <c r="BS77" s="112"/>
      <c r="BT77" s="112"/>
      <c r="BU77" s="112"/>
      <c r="BV77" s="112"/>
      <c r="BW77" s="112"/>
      <c r="BX77" s="112"/>
      <c r="BY77" s="112"/>
      <c r="BZ77" s="112"/>
      <c r="CA77" s="112"/>
      <c r="CB77" s="112"/>
      <c r="CC77" s="112"/>
      <c r="CD77" s="112"/>
      <c r="CE77" s="112"/>
      <c r="CF77" s="178"/>
    </row>
    <row r="78" spans="2:84" ht="15" customHeight="1" x14ac:dyDescent="0.3">
      <c r="B78" s="90"/>
      <c r="C78" s="111">
        <v>64</v>
      </c>
      <c r="D78" s="111"/>
      <c r="E78" s="111"/>
      <c r="F78" s="112"/>
      <c r="G78" s="111"/>
      <c r="H78" s="111"/>
      <c r="I78" s="111"/>
      <c r="J78" s="114"/>
      <c r="K78" s="172"/>
      <c r="L78" s="113"/>
      <c r="M78" s="112"/>
      <c r="N78" s="185"/>
      <c r="O78" s="111"/>
      <c r="P78" s="110"/>
      <c r="Q78" s="109"/>
      <c r="R78" s="109"/>
      <c r="S78" s="156"/>
      <c r="T78" s="156"/>
      <c r="U78" s="156"/>
      <c r="V78" s="153">
        <f t="shared" si="1"/>
        <v>0</v>
      </c>
      <c r="W78" s="90"/>
      <c r="Y78" s="180">
        <v>0</v>
      </c>
      <c r="Z78" s="180">
        <v>0</v>
      </c>
      <c r="AA78" s="180">
        <v>0</v>
      </c>
      <c r="AB78" s="180">
        <v>0</v>
      </c>
      <c r="AC78" s="180">
        <v>0</v>
      </c>
      <c r="AD78" s="180">
        <v>0</v>
      </c>
      <c r="AE78" s="180">
        <v>0</v>
      </c>
      <c r="AF78" s="180">
        <v>0</v>
      </c>
      <c r="AG78" s="180">
        <v>0</v>
      </c>
      <c r="AH78" s="180">
        <v>0</v>
      </c>
      <c r="AI78" s="180">
        <v>0</v>
      </c>
      <c r="AJ78" s="180">
        <v>0</v>
      </c>
      <c r="AK78" s="180">
        <v>0</v>
      </c>
      <c r="AL78" s="180">
        <v>0</v>
      </c>
      <c r="AM78" s="180">
        <v>0</v>
      </c>
      <c r="AN78" s="180">
        <v>0</v>
      </c>
      <c r="AO78" s="180">
        <v>0</v>
      </c>
      <c r="AP78" s="180">
        <v>0</v>
      </c>
      <c r="AQ78" s="180">
        <v>0</v>
      </c>
      <c r="AR78" s="180">
        <v>0</v>
      </c>
      <c r="AS78" s="180">
        <v>0</v>
      </c>
      <c r="AT78" s="180">
        <v>0</v>
      </c>
      <c r="AU78" s="180">
        <v>0</v>
      </c>
      <c r="AV78" s="180">
        <v>0</v>
      </c>
      <c r="AW78" s="180">
        <v>0</v>
      </c>
      <c r="AX78" s="180">
        <v>0</v>
      </c>
      <c r="AY78" s="90"/>
      <c r="AZ78" s="180">
        <v>0</v>
      </c>
      <c r="BA78" s="180">
        <v>0</v>
      </c>
      <c r="BB78" s="180">
        <v>0</v>
      </c>
      <c r="BC78" s="180">
        <v>0</v>
      </c>
      <c r="BD78" s="180">
        <v>0</v>
      </c>
      <c r="BE78" s="180">
        <v>0</v>
      </c>
      <c r="BF78" s="180">
        <v>0</v>
      </c>
      <c r="BG78" s="181"/>
      <c r="BH78" s="90"/>
      <c r="BI78" s="180">
        <v>0</v>
      </c>
      <c r="BJ78" s="180">
        <v>0</v>
      </c>
      <c r="BK78" s="180">
        <v>0</v>
      </c>
      <c r="BL78" s="90"/>
      <c r="BN78" s="90"/>
      <c r="BO78" s="112"/>
      <c r="BP78" s="112"/>
      <c r="BQ78" s="112"/>
      <c r="BR78" s="112"/>
      <c r="BS78" s="112"/>
      <c r="BT78" s="112"/>
      <c r="BU78" s="112"/>
      <c r="BV78" s="112"/>
      <c r="BW78" s="112"/>
      <c r="BX78" s="112"/>
      <c r="BY78" s="112"/>
      <c r="BZ78" s="112"/>
      <c r="CA78" s="112"/>
      <c r="CB78" s="112"/>
      <c r="CC78" s="112"/>
      <c r="CD78" s="112"/>
      <c r="CE78" s="112"/>
      <c r="CF78" s="178"/>
    </row>
    <row r="79" spans="2:84" ht="15" customHeight="1" x14ac:dyDescent="0.3">
      <c r="B79" s="90"/>
      <c r="C79" s="111">
        <v>65</v>
      </c>
      <c r="D79" s="111"/>
      <c r="E79" s="111"/>
      <c r="F79" s="112"/>
      <c r="G79" s="111"/>
      <c r="H79" s="111"/>
      <c r="I79" s="111"/>
      <c r="J79" s="114"/>
      <c r="K79" s="172"/>
      <c r="L79" s="113"/>
      <c r="M79" s="112"/>
      <c r="N79" s="185"/>
      <c r="O79" s="111"/>
      <c r="P79" s="110"/>
      <c r="Q79" s="109"/>
      <c r="R79" s="109"/>
      <c r="S79" s="156"/>
      <c r="T79" s="156"/>
      <c r="U79" s="156"/>
      <c r="V79" s="153">
        <f t="shared" si="1"/>
        <v>0</v>
      </c>
      <c r="W79" s="90"/>
      <c r="Y79" s="180">
        <v>0</v>
      </c>
      <c r="Z79" s="180">
        <v>0</v>
      </c>
      <c r="AA79" s="180">
        <v>0</v>
      </c>
      <c r="AB79" s="180">
        <v>0</v>
      </c>
      <c r="AC79" s="180">
        <v>0</v>
      </c>
      <c r="AD79" s="180">
        <v>0</v>
      </c>
      <c r="AE79" s="180">
        <v>0</v>
      </c>
      <c r="AF79" s="180">
        <v>0</v>
      </c>
      <c r="AG79" s="180">
        <v>0</v>
      </c>
      <c r="AH79" s="180">
        <v>0</v>
      </c>
      <c r="AI79" s="180">
        <v>0</v>
      </c>
      <c r="AJ79" s="180">
        <v>0</v>
      </c>
      <c r="AK79" s="180">
        <v>0</v>
      </c>
      <c r="AL79" s="180">
        <v>0</v>
      </c>
      <c r="AM79" s="180">
        <v>0</v>
      </c>
      <c r="AN79" s="180">
        <v>0</v>
      </c>
      <c r="AO79" s="180">
        <v>0</v>
      </c>
      <c r="AP79" s="180">
        <v>0</v>
      </c>
      <c r="AQ79" s="180">
        <v>0</v>
      </c>
      <c r="AR79" s="180">
        <v>0</v>
      </c>
      <c r="AS79" s="180">
        <v>0</v>
      </c>
      <c r="AT79" s="180">
        <v>0</v>
      </c>
      <c r="AU79" s="180">
        <v>0</v>
      </c>
      <c r="AV79" s="180">
        <v>0</v>
      </c>
      <c r="AW79" s="180">
        <v>0</v>
      </c>
      <c r="AX79" s="180">
        <v>0</v>
      </c>
      <c r="AY79" s="90"/>
      <c r="AZ79" s="180">
        <v>0</v>
      </c>
      <c r="BA79" s="180">
        <v>0</v>
      </c>
      <c r="BB79" s="180">
        <v>0</v>
      </c>
      <c r="BC79" s="180">
        <v>0</v>
      </c>
      <c r="BD79" s="180">
        <v>0</v>
      </c>
      <c r="BE79" s="180">
        <v>0</v>
      </c>
      <c r="BF79" s="180">
        <v>0</v>
      </c>
      <c r="BG79" s="181"/>
      <c r="BH79" s="90"/>
      <c r="BI79" s="180">
        <v>0</v>
      </c>
      <c r="BJ79" s="180">
        <v>0</v>
      </c>
      <c r="BK79" s="180">
        <v>0</v>
      </c>
      <c r="BL79" s="90"/>
      <c r="BN79" s="90"/>
      <c r="BO79" s="112"/>
      <c r="BP79" s="112"/>
      <c r="BQ79" s="112"/>
      <c r="BR79" s="112"/>
      <c r="BS79" s="112"/>
      <c r="BT79" s="112"/>
      <c r="BU79" s="112"/>
      <c r="BV79" s="112"/>
      <c r="BW79" s="112"/>
      <c r="BX79" s="112"/>
      <c r="BY79" s="112"/>
      <c r="BZ79" s="112"/>
      <c r="CA79" s="112"/>
      <c r="CB79" s="112"/>
      <c r="CC79" s="112"/>
      <c r="CD79" s="112"/>
      <c r="CE79" s="112"/>
      <c r="CF79" s="178"/>
    </row>
    <row r="80" spans="2:84" ht="15" customHeight="1" x14ac:dyDescent="0.3">
      <c r="B80" s="90"/>
      <c r="C80" s="111">
        <v>66</v>
      </c>
      <c r="D80" s="111"/>
      <c r="E80" s="111"/>
      <c r="F80" s="112"/>
      <c r="G80" s="111"/>
      <c r="H80" s="111"/>
      <c r="I80" s="111"/>
      <c r="J80" s="114"/>
      <c r="K80" s="172"/>
      <c r="L80" s="113"/>
      <c r="M80" s="112"/>
      <c r="N80" s="185"/>
      <c r="O80" s="111"/>
      <c r="P80" s="110"/>
      <c r="Q80" s="109"/>
      <c r="R80" s="109"/>
      <c r="S80" s="156"/>
      <c r="T80" s="156"/>
      <c r="U80" s="156"/>
      <c r="V80" s="153">
        <f t="shared" si="1"/>
        <v>0</v>
      </c>
      <c r="W80" s="90"/>
      <c r="Y80" s="180">
        <v>0</v>
      </c>
      <c r="Z80" s="180">
        <v>0</v>
      </c>
      <c r="AA80" s="180">
        <v>0</v>
      </c>
      <c r="AB80" s="180">
        <v>0</v>
      </c>
      <c r="AC80" s="180">
        <v>0</v>
      </c>
      <c r="AD80" s="180">
        <v>0</v>
      </c>
      <c r="AE80" s="180">
        <v>0</v>
      </c>
      <c r="AF80" s="180">
        <v>0</v>
      </c>
      <c r="AG80" s="180">
        <v>0</v>
      </c>
      <c r="AH80" s="180">
        <v>0</v>
      </c>
      <c r="AI80" s="180">
        <v>0</v>
      </c>
      <c r="AJ80" s="180">
        <v>0</v>
      </c>
      <c r="AK80" s="180">
        <v>0</v>
      </c>
      <c r="AL80" s="180">
        <v>0</v>
      </c>
      <c r="AM80" s="180">
        <v>0</v>
      </c>
      <c r="AN80" s="180">
        <v>0</v>
      </c>
      <c r="AO80" s="180">
        <v>0</v>
      </c>
      <c r="AP80" s="180">
        <v>0</v>
      </c>
      <c r="AQ80" s="180">
        <v>0</v>
      </c>
      <c r="AR80" s="180">
        <v>0</v>
      </c>
      <c r="AS80" s="180">
        <v>0</v>
      </c>
      <c r="AT80" s="180">
        <v>0</v>
      </c>
      <c r="AU80" s="180">
        <v>0</v>
      </c>
      <c r="AV80" s="180">
        <v>0</v>
      </c>
      <c r="AW80" s="180">
        <v>0</v>
      </c>
      <c r="AX80" s="180">
        <v>0</v>
      </c>
      <c r="AY80" s="90"/>
      <c r="AZ80" s="180">
        <v>0</v>
      </c>
      <c r="BA80" s="180">
        <v>0</v>
      </c>
      <c r="BB80" s="180">
        <v>0</v>
      </c>
      <c r="BC80" s="180">
        <v>0</v>
      </c>
      <c r="BD80" s="180">
        <v>0</v>
      </c>
      <c r="BE80" s="180">
        <v>0</v>
      </c>
      <c r="BF80" s="180">
        <v>0</v>
      </c>
      <c r="BG80" s="181"/>
      <c r="BH80" s="90"/>
      <c r="BI80" s="180">
        <v>0</v>
      </c>
      <c r="BJ80" s="180">
        <v>0</v>
      </c>
      <c r="BK80" s="180">
        <v>0</v>
      </c>
      <c r="BL80" s="90"/>
      <c r="BN80" s="90"/>
      <c r="BO80" s="112"/>
      <c r="BP80" s="112"/>
      <c r="BQ80" s="112"/>
      <c r="BR80" s="112"/>
      <c r="BS80" s="112"/>
      <c r="BT80" s="112"/>
      <c r="BU80" s="112"/>
      <c r="BV80" s="112"/>
      <c r="BW80" s="112"/>
      <c r="BX80" s="112"/>
      <c r="BY80" s="112"/>
      <c r="BZ80" s="112"/>
      <c r="CA80" s="112"/>
      <c r="CB80" s="112"/>
      <c r="CC80" s="112"/>
      <c r="CD80" s="112"/>
      <c r="CE80" s="112"/>
      <c r="CF80" s="178"/>
    </row>
    <row r="81" spans="2:84" ht="15" customHeight="1" x14ac:dyDescent="0.3">
      <c r="B81" s="90"/>
      <c r="C81" s="111">
        <v>67</v>
      </c>
      <c r="D81" s="111"/>
      <c r="E81" s="111"/>
      <c r="F81" s="112"/>
      <c r="G81" s="111"/>
      <c r="H81" s="111"/>
      <c r="I81" s="111"/>
      <c r="J81" s="114"/>
      <c r="K81" s="172"/>
      <c r="L81" s="113"/>
      <c r="M81" s="112"/>
      <c r="N81" s="185"/>
      <c r="O81" s="111"/>
      <c r="P81" s="110"/>
      <c r="Q81" s="109"/>
      <c r="R81" s="109"/>
      <c r="S81" s="156"/>
      <c r="T81" s="156"/>
      <c r="U81" s="156"/>
      <c r="V81" s="153">
        <f t="shared" si="1"/>
        <v>0</v>
      </c>
      <c r="W81" s="90"/>
      <c r="Y81" s="180">
        <v>0</v>
      </c>
      <c r="Z81" s="180">
        <v>0</v>
      </c>
      <c r="AA81" s="180">
        <v>0</v>
      </c>
      <c r="AB81" s="180">
        <v>0</v>
      </c>
      <c r="AC81" s="180">
        <v>0</v>
      </c>
      <c r="AD81" s="180">
        <v>0</v>
      </c>
      <c r="AE81" s="180">
        <v>0</v>
      </c>
      <c r="AF81" s="180">
        <v>0</v>
      </c>
      <c r="AG81" s="180">
        <v>0</v>
      </c>
      <c r="AH81" s="180">
        <v>0</v>
      </c>
      <c r="AI81" s="180">
        <v>0</v>
      </c>
      <c r="AJ81" s="180">
        <v>0</v>
      </c>
      <c r="AK81" s="180">
        <v>0</v>
      </c>
      <c r="AL81" s="180">
        <v>0</v>
      </c>
      <c r="AM81" s="180">
        <v>0</v>
      </c>
      <c r="AN81" s="180">
        <v>0</v>
      </c>
      <c r="AO81" s="180">
        <v>0</v>
      </c>
      <c r="AP81" s="180">
        <v>0</v>
      </c>
      <c r="AQ81" s="180">
        <v>0</v>
      </c>
      <c r="AR81" s="180">
        <v>0</v>
      </c>
      <c r="AS81" s="180">
        <v>0</v>
      </c>
      <c r="AT81" s="180">
        <v>0</v>
      </c>
      <c r="AU81" s="180">
        <v>0</v>
      </c>
      <c r="AV81" s="180">
        <v>0</v>
      </c>
      <c r="AW81" s="180">
        <v>0</v>
      </c>
      <c r="AX81" s="180">
        <v>0</v>
      </c>
      <c r="AY81" s="90"/>
      <c r="AZ81" s="180">
        <v>0</v>
      </c>
      <c r="BA81" s="180">
        <v>0</v>
      </c>
      <c r="BB81" s="180">
        <v>0</v>
      </c>
      <c r="BC81" s="180">
        <v>0</v>
      </c>
      <c r="BD81" s="180">
        <v>0</v>
      </c>
      <c r="BE81" s="180">
        <v>0</v>
      </c>
      <c r="BF81" s="180">
        <v>0</v>
      </c>
      <c r="BG81" s="181"/>
      <c r="BH81" s="90"/>
      <c r="BI81" s="180">
        <v>0</v>
      </c>
      <c r="BJ81" s="180">
        <v>0</v>
      </c>
      <c r="BK81" s="180">
        <v>0</v>
      </c>
      <c r="BL81" s="90"/>
      <c r="BN81" s="90"/>
      <c r="BO81" s="112"/>
      <c r="BP81" s="112"/>
      <c r="BQ81" s="112"/>
      <c r="BR81" s="112"/>
      <c r="BS81" s="112"/>
      <c r="BT81" s="112"/>
      <c r="BU81" s="112"/>
      <c r="BV81" s="112"/>
      <c r="BW81" s="112"/>
      <c r="BX81" s="112"/>
      <c r="BY81" s="112"/>
      <c r="BZ81" s="112"/>
      <c r="CA81" s="112"/>
      <c r="CB81" s="112"/>
      <c r="CC81" s="112"/>
      <c r="CD81" s="112"/>
      <c r="CE81" s="112"/>
      <c r="CF81" s="178"/>
    </row>
    <row r="82" spans="2:84" ht="15" customHeight="1" x14ac:dyDescent="0.3">
      <c r="B82" s="90"/>
      <c r="C82" s="111">
        <v>68</v>
      </c>
      <c r="D82" s="111"/>
      <c r="E82" s="111"/>
      <c r="F82" s="112"/>
      <c r="G82" s="111"/>
      <c r="H82" s="111"/>
      <c r="I82" s="111"/>
      <c r="J82" s="114"/>
      <c r="K82" s="172"/>
      <c r="L82" s="113"/>
      <c r="M82" s="112"/>
      <c r="N82" s="185"/>
      <c r="O82" s="111"/>
      <c r="P82" s="110"/>
      <c r="Q82" s="109"/>
      <c r="R82" s="109"/>
      <c r="S82" s="156"/>
      <c r="T82" s="156"/>
      <c r="U82" s="156"/>
      <c r="V82" s="153">
        <f t="shared" si="1"/>
        <v>0</v>
      </c>
      <c r="W82" s="90"/>
      <c r="Y82" s="180">
        <v>0</v>
      </c>
      <c r="Z82" s="180">
        <v>0</v>
      </c>
      <c r="AA82" s="180">
        <v>0</v>
      </c>
      <c r="AB82" s="180">
        <v>0</v>
      </c>
      <c r="AC82" s="180">
        <v>0</v>
      </c>
      <c r="AD82" s="180">
        <v>0</v>
      </c>
      <c r="AE82" s="180">
        <v>0</v>
      </c>
      <c r="AF82" s="180">
        <v>0</v>
      </c>
      <c r="AG82" s="180">
        <v>0</v>
      </c>
      <c r="AH82" s="180">
        <v>0</v>
      </c>
      <c r="AI82" s="180">
        <v>0</v>
      </c>
      <c r="AJ82" s="180">
        <v>0</v>
      </c>
      <c r="AK82" s="180">
        <v>0</v>
      </c>
      <c r="AL82" s="180">
        <v>0</v>
      </c>
      <c r="AM82" s="180">
        <v>0</v>
      </c>
      <c r="AN82" s="180">
        <v>0</v>
      </c>
      <c r="AO82" s="180">
        <v>0</v>
      </c>
      <c r="AP82" s="180">
        <v>0</v>
      </c>
      <c r="AQ82" s="180">
        <v>0</v>
      </c>
      <c r="AR82" s="180">
        <v>0</v>
      </c>
      <c r="AS82" s="180">
        <v>0</v>
      </c>
      <c r="AT82" s="180">
        <v>0</v>
      </c>
      <c r="AU82" s="180">
        <v>0</v>
      </c>
      <c r="AV82" s="180">
        <v>0</v>
      </c>
      <c r="AW82" s="180">
        <v>0</v>
      </c>
      <c r="AX82" s="180">
        <v>0</v>
      </c>
      <c r="AY82" s="90"/>
      <c r="AZ82" s="180">
        <v>0</v>
      </c>
      <c r="BA82" s="180">
        <v>0</v>
      </c>
      <c r="BB82" s="180">
        <v>0</v>
      </c>
      <c r="BC82" s="180">
        <v>0</v>
      </c>
      <c r="BD82" s="180">
        <v>0</v>
      </c>
      <c r="BE82" s="180">
        <v>0</v>
      </c>
      <c r="BF82" s="180">
        <v>0</v>
      </c>
      <c r="BG82" s="181"/>
      <c r="BH82" s="90"/>
      <c r="BI82" s="180">
        <v>0</v>
      </c>
      <c r="BJ82" s="180">
        <v>0</v>
      </c>
      <c r="BK82" s="180">
        <v>0</v>
      </c>
      <c r="BL82" s="90"/>
      <c r="BN82" s="90"/>
      <c r="BO82" s="112"/>
      <c r="BP82" s="112"/>
      <c r="BQ82" s="112"/>
      <c r="BR82" s="112"/>
      <c r="BS82" s="112"/>
      <c r="BT82" s="112"/>
      <c r="BU82" s="112"/>
      <c r="BV82" s="112"/>
      <c r="BW82" s="112"/>
      <c r="BX82" s="112"/>
      <c r="BY82" s="112"/>
      <c r="BZ82" s="112"/>
      <c r="CA82" s="112"/>
      <c r="CB82" s="112"/>
      <c r="CC82" s="112"/>
      <c r="CD82" s="112"/>
      <c r="CE82" s="112"/>
      <c r="CF82" s="178"/>
    </row>
    <row r="83" spans="2:84" ht="15" customHeight="1" x14ac:dyDescent="0.3">
      <c r="B83" s="90"/>
      <c r="C83" s="111">
        <v>69</v>
      </c>
      <c r="D83" s="111"/>
      <c r="E83" s="111"/>
      <c r="F83" s="112"/>
      <c r="G83" s="111"/>
      <c r="H83" s="111"/>
      <c r="I83" s="111"/>
      <c r="J83" s="114"/>
      <c r="K83" s="172"/>
      <c r="L83" s="113"/>
      <c r="M83" s="112"/>
      <c r="N83" s="185"/>
      <c r="O83" s="111"/>
      <c r="P83" s="110"/>
      <c r="Q83" s="109"/>
      <c r="R83" s="109"/>
      <c r="S83" s="156"/>
      <c r="T83" s="156"/>
      <c r="U83" s="156"/>
      <c r="V83" s="153">
        <f t="shared" si="1"/>
        <v>0</v>
      </c>
      <c r="W83" s="90"/>
      <c r="Y83" s="180">
        <v>0</v>
      </c>
      <c r="Z83" s="180">
        <v>0</v>
      </c>
      <c r="AA83" s="180">
        <v>0</v>
      </c>
      <c r="AB83" s="180">
        <v>0</v>
      </c>
      <c r="AC83" s="180">
        <v>0</v>
      </c>
      <c r="AD83" s="180">
        <v>0</v>
      </c>
      <c r="AE83" s="180">
        <v>0</v>
      </c>
      <c r="AF83" s="180">
        <v>0</v>
      </c>
      <c r="AG83" s="180">
        <v>0</v>
      </c>
      <c r="AH83" s="180">
        <v>0</v>
      </c>
      <c r="AI83" s="180">
        <v>0</v>
      </c>
      <c r="AJ83" s="180">
        <v>0</v>
      </c>
      <c r="AK83" s="180">
        <v>0</v>
      </c>
      <c r="AL83" s="180">
        <v>0</v>
      </c>
      <c r="AM83" s="180">
        <v>0</v>
      </c>
      <c r="AN83" s="180">
        <v>0</v>
      </c>
      <c r="AO83" s="180">
        <v>0</v>
      </c>
      <c r="AP83" s="180">
        <v>0</v>
      </c>
      <c r="AQ83" s="180">
        <v>0</v>
      </c>
      <c r="AR83" s="180">
        <v>0</v>
      </c>
      <c r="AS83" s="180">
        <v>0</v>
      </c>
      <c r="AT83" s="180">
        <v>0</v>
      </c>
      <c r="AU83" s="180">
        <v>0</v>
      </c>
      <c r="AV83" s="180">
        <v>0</v>
      </c>
      <c r="AW83" s="180">
        <v>0</v>
      </c>
      <c r="AX83" s="180">
        <v>0</v>
      </c>
      <c r="AY83" s="90"/>
      <c r="AZ83" s="180">
        <v>0</v>
      </c>
      <c r="BA83" s="180">
        <v>0</v>
      </c>
      <c r="BB83" s="180">
        <v>0</v>
      </c>
      <c r="BC83" s="180">
        <v>0</v>
      </c>
      <c r="BD83" s="180">
        <v>0</v>
      </c>
      <c r="BE83" s="180">
        <v>0</v>
      </c>
      <c r="BF83" s="180">
        <v>0</v>
      </c>
      <c r="BG83" s="181"/>
      <c r="BH83" s="90"/>
      <c r="BI83" s="180">
        <v>0</v>
      </c>
      <c r="BJ83" s="180">
        <v>0</v>
      </c>
      <c r="BK83" s="180">
        <v>0</v>
      </c>
      <c r="BL83" s="90"/>
      <c r="BN83" s="90"/>
      <c r="BO83" s="112"/>
      <c r="BP83" s="112"/>
      <c r="BQ83" s="112"/>
      <c r="BR83" s="112"/>
      <c r="BS83" s="112"/>
      <c r="BT83" s="112"/>
      <c r="BU83" s="112"/>
      <c r="BV83" s="112"/>
      <c r="BW83" s="112"/>
      <c r="BX83" s="112"/>
      <c r="BY83" s="112"/>
      <c r="BZ83" s="112"/>
      <c r="CA83" s="112"/>
      <c r="CB83" s="112"/>
      <c r="CC83" s="112"/>
      <c r="CD83" s="112"/>
      <c r="CE83" s="112"/>
      <c r="CF83" s="178"/>
    </row>
    <row r="84" spans="2:84" ht="15" customHeight="1" x14ac:dyDescent="0.3">
      <c r="B84" s="90"/>
      <c r="C84" s="111">
        <v>70</v>
      </c>
      <c r="D84" s="111"/>
      <c r="E84" s="111"/>
      <c r="F84" s="112"/>
      <c r="G84" s="111"/>
      <c r="H84" s="111"/>
      <c r="I84" s="111"/>
      <c r="J84" s="114"/>
      <c r="K84" s="172"/>
      <c r="L84" s="113"/>
      <c r="M84" s="112"/>
      <c r="N84" s="185"/>
      <c r="O84" s="111"/>
      <c r="P84" s="110"/>
      <c r="Q84" s="109"/>
      <c r="R84" s="109"/>
      <c r="S84" s="156"/>
      <c r="T84" s="156"/>
      <c r="U84" s="156"/>
      <c r="V84" s="153">
        <f t="shared" si="1"/>
        <v>0</v>
      </c>
      <c r="W84" s="90"/>
      <c r="Y84" s="180">
        <v>0</v>
      </c>
      <c r="Z84" s="180">
        <v>0</v>
      </c>
      <c r="AA84" s="180">
        <v>0</v>
      </c>
      <c r="AB84" s="180">
        <v>0</v>
      </c>
      <c r="AC84" s="180">
        <v>0</v>
      </c>
      <c r="AD84" s="180">
        <v>0</v>
      </c>
      <c r="AE84" s="180">
        <v>0</v>
      </c>
      <c r="AF84" s="180">
        <v>0</v>
      </c>
      <c r="AG84" s="180">
        <v>0</v>
      </c>
      <c r="AH84" s="180">
        <v>0</v>
      </c>
      <c r="AI84" s="180">
        <v>0</v>
      </c>
      <c r="AJ84" s="180">
        <v>0</v>
      </c>
      <c r="AK84" s="180">
        <v>0</v>
      </c>
      <c r="AL84" s="180">
        <v>0</v>
      </c>
      <c r="AM84" s="180">
        <v>0</v>
      </c>
      <c r="AN84" s="180">
        <v>0</v>
      </c>
      <c r="AO84" s="180">
        <v>0</v>
      </c>
      <c r="AP84" s="180">
        <v>0</v>
      </c>
      <c r="AQ84" s="180">
        <v>0</v>
      </c>
      <c r="AR84" s="180">
        <v>0</v>
      </c>
      <c r="AS84" s="180">
        <v>0</v>
      </c>
      <c r="AT84" s="180">
        <v>0</v>
      </c>
      <c r="AU84" s="180">
        <v>0</v>
      </c>
      <c r="AV84" s="180">
        <v>0</v>
      </c>
      <c r="AW84" s="180">
        <v>0</v>
      </c>
      <c r="AX84" s="180">
        <v>0</v>
      </c>
      <c r="AY84" s="90"/>
      <c r="AZ84" s="180">
        <v>0</v>
      </c>
      <c r="BA84" s="180">
        <v>0</v>
      </c>
      <c r="BB84" s="180">
        <v>0</v>
      </c>
      <c r="BC84" s="180">
        <v>0</v>
      </c>
      <c r="BD84" s="180">
        <v>0</v>
      </c>
      <c r="BE84" s="180">
        <v>0</v>
      </c>
      <c r="BF84" s="180">
        <v>0</v>
      </c>
      <c r="BG84" s="181"/>
      <c r="BH84" s="90"/>
      <c r="BI84" s="180">
        <v>0</v>
      </c>
      <c r="BJ84" s="180">
        <v>0</v>
      </c>
      <c r="BK84" s="180">
        <v>0</v>
      </c>
      <c r="BL84" s="90"/>
      <c r="BN84" s="90"/>
      <c r="BO84" s="112"/>
      <c r="BP84" s="112"/>
      <c r="BQ84" s="112"/>
      <c r="BR84" s="112"/>
      <c r="BS84" s="112"/>
      <c r="BT84" s="112"/>
      <c r="BU84" s="112"/>
      <c r="BV84" s="112"/>
      <c r="BW84" s="112"/>
      <c r="BX84" s="112"/>
      <c r="BY84" s="112"/>
      <c r="BZ84" s="112"/>
      <c r="CA84" s="112"/>
      <c r="CB84" s="112"/>
      <c r="CC84" s="112"/>
      <c r="CD84" s="112"/>
      <c r="CE84" s="112"/>
      <c r="CF84" s="178"/>
    </row>
    <row r="85" spans="2:84" ht="15" customHeight="1" x14ac:dyDescent="0.3">
      <c r="B85" s="90"/>
      <c r="C85" s="111">
        <v>71</v>
      </c>
      <c r="D85" s="111"/>
      <c r="E85" s="111"/>
      <c r="F85" s="112"/>
      <c r="G85" s="111"/>
      <c r="H85" s="111"/>
      <c r="I85" s="111"/>
      <c r="J85" s="114"/>
      <c r="K85" s="172"/>
      <c r="L85" s="113"/>
      <c r="M85" s="112"/>
      <c r="N85" s="185"/>
      <c r="O85" s="111"/>
      <c r="P85" s="110"/>
      <c r="Q85" s="109"/>
      <c r="R85" s="109"/>
      <c r="S85" s="156"/>
      <c r="T85" s="156"/>
      <c r="U85" s="156"/>
      <c r="V85" s="153">
        <f t="shared" si="1"/>
        <v>0</v>
      </c>
      <c r="W85" s="90"/>
      <c r="Y85" s="180">
        <v>0</v>
      </c>
      <c r="Z85" s="180">
        <v>0</v>
      </c>
      <c r="AA85" s="180">
        <v>0</v>
      </c>
      <c r="AB85" s="180">
        <v>0</v>
      </c>
      <c r="AC85" s="180">
        <v>0</v>
      </c>
      <c r="AD85" s="180">
        <v>0</v>
      </c>
      <c r="AE85" s="180">
        <v>0</v>
      </c>
      <c r="AF85" s="180">
        <v>0</v>
      </c>
      <c r="AG85" s="180">
        <v>0</v>
      </c>
      <c r="AH85" s="180">
        <v>0</v>
      </c>
      <c r="AI85" s="180">
        <v>0</v>
      </c>
      <c r="AJ85" s="180">
        <v>0</v>
      </c>
      <c r="AK85" s="180">
        <v>0</v>
      </c>
      <c r="AL85" s="180">
        <v>0</v>
      </c>
      <c r="AM85" s="180">
        <v>0</v>
      </c>
      <c r="AN85" s="180">
        <v>0</v>
      </c>
      <c r="AO85" s="180">
        <v>0</v>
      </c>
      <c r="AP85" s="180">
        <v>0</v>
      </c>
      <c r="AQ85" s="180">
        <v>0</v>
      </c>
      <c r="AR85" s="180">
        <v>0</v>
      </c>
      <c r="AS85" s="180">
        <v>0</v>
      </c>
      <c r="AT85" s="180">
        <v>0</v>
      </c>
      <c r="AU85" s="180">
        <v>0</v>
      </c>
      <c r="AV85" s="180">
        <v>0</v>
      </c>
      <c r="AW85" s="180">
        <v>0</v>
      </c>
      <c r="AX85" s="180">
        <v>0</v>
      </c>
      <c r="AY85" s="90"/>
      <c r="AZ85" s="180">
        <v>0</v>
      </c>
      <c r="BA85" s="180">
        <v>0</v>
      </c>
      <c r="BB85" s="180">
        <v>0</v>
      </c>
      <c r="BC85" s="180">
        <v>0</v>
      </c>
      <c r="BD85" s="180">
        <v>0</v>
      </c>
      <c r="BE85" s="180">
        <v>0</v>
      </c>
      <c r="BF85" s="180">
        <v>0</v>
      </c>
      <c r="BG85" s="181"/>
      <c r="BH85" s="90"/>
      <c r="BI85" s="180">
        <v>0</v>
      </c>
      <c r="BJ85" s="180">
        <v>0</v>
      </c>
      <c r="BK85" s="180">
        <v>0</v>
      </c>
      <c r="BL85" s="90"/>
      <c r="BN85" s="90"/>
      <c r="BO85" s="112"/>
      <c r="BP85" s="112"/>
      <c r="BQ85" s="112"/>
      <c r="BR85" s="112"/>
      <c r="BS85" s="112"/>
      <c r="BT85" s="112"/>
      <c r="BU85" s="112"/>
      <c r="BV85" s="112"/>
      <c r="BW85" s="112"/>
      <c r="BX85" s="112"/>
      <c r="BY85" s="112"/>
      <c r="BZ85" s="112"/>
      <c r="CA85" s="112"/>
      <c r="CB85" s="112"/>
      <c r="CC85" s="112"/>
      <c r="CD85" s="112"/>
      <c r="CE85" s="112"/>
      <c r="CF85" s="178"/>
    </row>
    <row r="86" spans="2:84" ht="15" customHeight="1" x14ac:dyDescent="0.3">
      <c r="B86" s="90"/>
      <c r="C86" s="111">
        <v>72</v>
      </c>
      <c r="D86" s="111"/>
      <c r="E86" s="111"/>
      <c r="F86" s="112"/>
      <c r="G86" s="111"/>
      <c r="H86" s="111"/>
      <c r="I86" s="111"/>
      <c r="J86" s="114"/>
      <c r="K86" s="172"/>
      <c r="L86" s="113"/>
      <c r="M86" s="112"/>
      <c r="N86" s="185"/>
      <c r="O86" s="111"/>
      <c r="P86" s="109"/>
      <c r="Q86" s="109"/>
      <c r="R86" s="109"/>
      <c r="S86" s="156"/>
      <c r="T86" s="156"/>
      <c r="U86" s="156"/>
      <c r="V86" s="153">
        <f t="shared" si="1"/>
        <v>0</v>
      </c>
      <c r="W86" s="90"/>
      <c r="Y86" s="180">
        <v>0</v>
      </c>
      <c r="Z86" s="180">
        <v>0</v>
      </c>
      <c r="AA86" s="180">
        <v>0</v>
      </c>
      <c r="AB86" s="180">
        <v>0</v>
      </c>
      <c r="AC86" s="180">
        <v>0</v>
      </c>
      <c r="AD86" s="180">
        <v>0</v>
      </c>
      <c r="AE86" s="180">
        <v>0</v>
      </c>
      <c r="AF86" s="180">
        <v>0</v>
      </c>
      <c r="AG86" s="180">
        <v>0</v>
      </c>
      <c r="AH86" s="180">
        <v>0</v>
      </c>
      <c r="AI86" s="180">
        <v>0</v>
      </c>
      <c r="AJ86" s="180">
        <v>0</v>
      </c>
      <c r="AK86" s="180">
        <v>0</v>
      </c>
      <c r="AL86" s="180">
        <v>0</v>
      </c>
      <c r="AM86" s="180">
        <v>0</v>
      </c>
      <c r="AN86" s="180">
        <v>0</v>
      </c>
      <c r="AO86" s="180">
        <v>0</v>
      </c>
      <c r="AP86" s="180">
        <v>0</v>
      </c>
      <c r="AQ86" s="180">
        <v>0</v>
      </c>
      <c r="AR86" s="180">
        <v>0</v>
      </c>
      <c r="AS86" s="180">
        <v>0</v>
      </c>
      <c r="AT86" s="180">
        <v>0</v>
      </c>
      <c r="AU86" s="180">
        <v>0</v>
      </c>
      <c r="AV86" s="180">
        <v>0</v>
      </c>
      <c r="AW86" s="180">
        <v>0</v>
      </c>
      <c r="AX86" s="180">
        <v>0</v>
      </c>
      <c r="AY86" s="90"/>
      <c r="AZ86" s="180">
        <v>0</v>
      </c>
      <c r="BA86" s="180">
        <v>0</v>
      </c>
      <c r="BB86" s="180">
        <v>0</v>
      </c>
      <c r="BC86" s="180">
        <v>0</v>
      </c>
      <c r="BD86" s="180">
        <v>0</v>
      </c>
      <c r="BE86" s="180">
        <v>0</v>
      </c>
      <c r="BF86" s="180">
        <v>0</v>
      </c>
      <c r="BG86" s="181"/>
      <c r="BH86" s="90"/>
      <c r="BI86" s="180">
        <v>0</v>
      </c>
      <c r="BJ86" s="180">
        <v>0</v>
      </c>
      <c r="BK86" s="180">
        <v>0</v>
      </c>
      <c r="BL86" s="90"/>
      <c r="BN86" s="90"/>
      <c r="BO86" s="112"/>
      <c r="BP86" s="112"/>
      <c r="BQ86" s="112"/>
      <c r="BR86" s="112"/>
      <c r="BS86" s="112"/>
      <c r="BT86" s="112"/>
      <c r="BU86" s="112"/>
      <c r="BV86" s="112"/>
      <c r="BW86" s="112"/>
      <c r="BX86" s="112"/>
      <c r="BY86" s="112"/>
      <c r="BZ86" s="112"/>
      <c r="CA86" s="112"/>
      <c r="CB86" s="112"/>
      <c r="CC86" s="112"/>
      <c r="CD86" s="112"/>
      <c r="CE86" s="112"/>
      <c r="CF86" s="178"/>
    </row>
    <row r="87" spans="2:84" ht="15" customHeight="1" x14ac:dyDescent="0.3">
      <c r="B87" s="90"/>
      <c r="C87" s="111">
        <v>73</v>
      </c>
      <c r="D87" s="111"/>
      <c r="E87" s="111"/>
      <c r="F87" s="112"/>
      <c r="G87" s="111"/>
      <c r="H87" s="111"/>
      <c r="I87" s="111"/>
      <c r="J87" s="114"/>
      <c r="K87" s="172"/>
      <c r="L87" s="113"/>
      <c r="M87" s="112"/>
      <c r="N87" s="185"/>
      <c r="O87" s="111"/>
      <c r="P87" s="110"/>
      <c r="Q87" s="109"/>
      <c r="R87" s="109"/>
      <c r="S87" s="156"/>
      <c r="T87" s="156"/>
      <c r="U87" s="156"/>
      <c r="V87" s="153">
        <f t="shared" si="1"/>
        <v>0</v>
      </c>
      <c r="W87" s="90"/>
      <c r="Y87" s="180">
        <v>0</v>
      </c>
      <c r="Z87" s="180">
        <v>0</v>
      </c>
      <c r="AA87" s="180">
        <v>0</v>
      </c>
      <c r="AB87" s="180">
        <v>0</v>
      </c>
      <c r="AC87" s="180">
        <v>0</v>
      </c>
      <c r="AD87" s="180">
        <v>0</v>
      </c>
      <c r="AE87" s="180">
        <v>0</v>
      </c>
      <c r="AF87" s="180">
        <v>0</v>
      </c>
      <c r="AG87" s="180">
        <v>0</v>
      </c>
      <c r="AH87" s="180">
        <v>0</v>
      </c>
      <c r="AI87" s="180">
        <v>0</v>
      </c>
      <c r="AJ87" s="180">
        <v>0</v>
      </c>
      <c r="AK87" s="180">
        <v>0</v>
      </c>
      <c r="AL87" s="180">
        <v>0</v>
      </c>
      <c r="AM87" s="180">
        <v>0</v>
      </c>
      <c r="AN87" s="180">
        <v>0</v>
      </c>
      <c r="AO87" s="180">
        <v>0</v>
      </c>
      <c r="AP87" s="180">
        <v>0</v>
      </c>
      <c r="AQ87" s="180">
        <v>0</v>
      </c>
      <c r="AR87" s="180">
        <v>0</v>
      </c>
      <c r="AS87" s="180">
        <v>0</v>
      </c>
      <c r="AT87" s="180">
        <v>0</v>
      </c>
      <c r="AU87" s="180">
        <v>0</v>
      </c>
      <c r="AV87" s="180">
        <v>0</v>
      </c>
      <c r="AW87" s="180">
        <v>0</v>
      </c>
      <c r="AX87" s="180">
        <v>0</v>
      </c>
      <c r="AY87" s="90"/>
      <c r="AZ87" s="180">
        <v>0</v>
      </c>
      <c r="BA87" s="180">
        <v>0</v>
      </c>
      <c r="BB87" s="180">
        <v>0</v>
      </c>
      <c r="BC87" s="180">
        <v>0</v>
      </c>
      <c r="BD87" s="180">
        <v>0</v>
      </c>
      <c r="BE87" s="180">
        <v>0</v>
      </c>
      <c r="BF87" s="180">
        <v>0</v>
      </c>
      <c r="BG87" s="181"/>
      <c r="BH87" s="90"/>
      <c r="BI87" s="180">
        <v>0</v>
      </c>
      <c r="BJ87" s="180">
        <v>0</v>
      </c>
      <c r="BK87" s="180">
        <v>0</v>
      </c>
      <c r="BL87" s="90"/>
      <c r="BN87" s="90"/>
      <c r="BO87" s="112"/>
      <c r="BP87" s="112"/>
      <c r="BQ87" s="112"/>
      <c r="BR87" s="112"/>
      <c r="BS87" s="112"/>
      <c r="BT87" s="112"/>
      <c r="BU87" s="112"/>
      <c r="BV87" s="112"/>
      <c r="BW87" s="112"/>
      <c r="BX87" s="112"/>
      <c r="BY87" s="112"/>
      <c r="BZ87" s="112"/>
      <c r="CA87" s="112"/>
      <c r="CB87" s="112"/>
      <c r="CC87" s="112"/>
      <c r="CD87" s="112"/>
      <c r="CE87" s="112"/>
      <c r="CF87" s="178"/>
    </row>
    <row r="88" spans="2:84" ht="15" customHeight="1" x14ac:dyDescent="0.3">
      <c r="B88" s="90"/>
      <c r="C88" s="111">
        <v>74</v>
      </c>
      <c r="D88" s="111"/>
      <c r="E88" s="111"/>
      <c r="F88" s="112"/>
      <c r="G88" s="111"/>
      <c r="H88" s="111"/>
      <c r="I88" s="111"/>
      <c r="J88" s="114"/>
      <c r="K88" s="172"/>
      <c r="L88" s="113"/>
      <c r="M88" s="112"/>
      <c r="N88" s="185"/>
      <c r="O88" s="111"/>
      <c r="P88" s="110"/>
      <c r="Q88" s="109"/>
      <c r="R88" s="109"/>
      <c r="S88" s="156"/>
      <c r="T88" s="156"/>
      <c r="U88" s="156"/>
      <c r="V88" s="153">
        <f t="shared" si="1"/>
        <v>0</v>
      </c>
      <c r="W88" s="90"/>
      <c r="Y88" s="180">
        <v>0</v>
      </c>
      <c r="Z88" s="180">
        <v>0</v>
      </c>
      <c r="AA88" s="180">
        <v>0</v>
      </c>
      <c r="AB88" s="180">
        <v>0</v>
      </c>
      <c r="AC88" s="180">
        <v>0</v>
      </c>
      <c r="AD88" s="180">
        <v>0</v>
      </c>
      <c r="AE88" s="180">
        <v>0</v>
      </c>
      <c r="AF88" s="180">
        <v>0</v>
      </c>
      <c r="AG88" s="180">
        <v>0</v>
      </c>
      <c r="AH88" s="180">
        <v>0</v>
      </c>
      <c r="AI88" s="180">
        <v>0</v>
      </c>
      <c r="AJ88" s="180">
        <v>0</v>
      </c>
      <c r="AK88" s="180">
        <v>0</v>
      </c>
      <c r="AL88" s="180">
        <v>0</v>
      </c>
      <c r="AM88" s="180">
        <v>0</v>
      </c>
      <c r="AN88" s="180">
        <v>0</v>
      </c>
      <c r="AO88" s="180">
        <v>0</v>
      </c>
      <c r="AP88" s="180">
        <v>0</v>
      </c>
      <c r="AQ88" s="180">
        <v>0</v>
      </c>
      <c r="AR88" s="180">
        <v>0</v>
      </c>
      <c r="AS88" s="180">
        <v>0</v>
      </c>
      <c r="AT88" s="180">
        <v>0</v>
      </c>
      <c r="AU88" s="180">
        <v>0</v>
      </c>
      <c r="AV88" s="180">
        <v>0</v>
      </c>
      <c r="AW88" s="180">
        <v>0</v>
      </c>
      <c r="AX88" s="180">
        <v>0</v>
      </c>
      <c r="AY88" s="90"/>
      <c r="AZ88" s="180">
        <v>0</v>
      </c>
      <c r="BA88" s="180">
        <v>0</v>
      </c>
      <c r="BB88" s="180">
        <v>0</v>
      </c>
      <c r="BC88" s="180">
        <v>0</v>
      </c>
      <c r="BD88" s="180">
        <v>0</v>
      </c>
      <c r="BE88" s="180">
        <v>0</v>
      </c>
      <c r="BF88" s="180">
        <v>0</v>
      </c>
      <c r="BG88" s="181"/>
      <c r="BH88" s="90"/>
      <c r="BI88" s="180">
        <v>0</v>
      </c>
      <c r="BJ88" s="180">
        <v>0</v>
      </c>
      <c r="BK88" s="180">
        <v>0</v>
      </c>
      <c r="BL88" s="90"/>
      <c r="BN88" s="90"/>
      <c r="BO88" s="112"/>
      <c r="BP88" s="112"/>
      <c r="BQ88" s="112"/>
      <c r="BR88" s="112"/>
      <c r="BS88" s="112"/>
      <c r="BT88" s="112"/>
      <c r="BU88" s="112"/>
      <c r="BV88" s="112"/>
      <c r="BW88" s="112"/>
      <c r="BX88" s="112"/>
      <c r="BY88" s="112"/>
      <c r="BZ88" s="112"/>
      <c r="CA88" s="112"/>
      <c r="CB88" s="112"/>
      <c r="CC88" s="112"/>
      <c r="CD88" s="112"/>
      <c r="CE88" s="112"/>
      <c r="CF88" s="178"/>
    </row>
    <row r="89" spans="2:84" ht="15" customHeight="1" x14ac:dyDescent="0.3">
      <c r="B89" s="90"/>
      <c r="C89" s="111">
        <v>75</v>
      </c>
      <c r="D89" s="111"/>
      <c r="E89" s="111"/>
      <c r="F89" s="112"/>
      <c r="G89" s="111"/>
      <c r="H89" s="111"/>
      <c r="I89" s="111"/>
      <c r="J89" s="114"/>
      <c r="K89" s="172"/>
      <c r="L89" s="113"/>
      <c r="M89" s="112"/>
      <c r="N89" s="185"/>
      <c r="O89" s="111"/>
      <c r="P89" s="110"/>
      <c r="Q89" s="109"/>
      <c r="R89" s="109"/>
      <c r="S89" s="156"/>
      <c r="T89" s="156"/>
      <c r="U89" s="156"/>
      <c r="V89" s="153">
        <f t="shared" si="1"/>
        <v>0</v>
      </c>
      <c r="W89" s="90"/>
      <c r="Y89" s="180">
        <v>0</v>
      </c>
      <c r="Z89" s="180">
        <v>0</v>
      </c>
      <c r="AA89" s="180">
        <v>0</v>
      </c>
      <c r="AB89" s="180">
        <v>0</v>
      </c>
      <c r="AC89" s="180">
        <v>0</v>
      </c>
      <c r="AD89" s="180">
        <v>0</v>
      </c>
      <c r="AE89" s="180">
        <v>0</v>
      </c>
      <c r="AF89" s="180">
        <v>0</v>
      </c>
      <c r="AG89" s="180">
        <v>0</v>
      </c>
      <c r="AH89" s="180">
        <v>0</v>
      </c>
      <c r="AI89" s="180">
        <v>0</v>
      </c>
      <c r="AJ89" s="180">
        <v>0</v>
      </c>
      <c r="AK89" s="180">
        <v>0</v>
      </c>
      <c r="AL89" s="180">
        <v>0</v>
      </c>
      <c r="AM89" s="180">
        <v>0</v>
      </c>
      <c r="AN89" s="180">
        <v>0</v>
      </c>
      <c r="AO89" s="180">
        <v>0</v>
      </c>
      <c r="AP89" s="180">
        <v>0</v>
      </c>
      <c r="AQ89" s="180">
        <v>0</v>
      </c>
      <c r="AR89" s="180">
        <v>0</v>
      </c>
      <c r="AS89" s="180">
        <v>0</v>
      </c>
      <c r="AT89" s="180">
        <v>0</v>
      </c>
      <c r="AU89" s="180">
        <v>0</v>
      </c>
      <c r="AV89" s="180">
        <v>0</v>
      </c>
      <c r="AW89" s="180">
        <v>0</v>
      </c>
      <c r="AX89" s="180">
        <v>0</v>
      </c>
      <c r="AY89" s="90"/>
      <c r="AZ89" s="180">
        <v>0</v>
      </c>
      <c r="BA89" s="180">
        <v>0</v>
      </c>
      <c r="BB89" s="180">
        <v>0</v>
      </c>
      <c r="BC89" s="180">
        <v>0</v>
      </c>
      <c r="BD89" s="180">
        <v>0</v>
      </c>
      <c r="BE89" s="180">
        <v>0</v>
      </c>
      <c r="BF89" s="180">
        <v>0</v>
      </c>
      <c r="BG89" s="181"/>
      <c r="BH89" s="90"/>
      <c r="BI89" s="180">
        <v>0</v>
      </c>
      <c r="BJ89" s="180">
        <v>0</v>
      </c>
      <c r="BK89" s="180">
        <v>0</v>
      </c>
      <c r="BL89" s="90"/>
      <c r="BN89" s="90"/>
      <c r="BO89" s="112"/>
      <c r="BP89" s="112"/>
      <c r="BQ89" s="112"/>
      <c r="BR89" s="112"/>
      <c r="BS89" s="112"/>
      <c r="BT89" s="112"/>
      <c r="BU89" s="112"/>
      <c r="BV89" s="112"/>
      <c r="BW89" s="112"/>
      <c r="BX89" s="112"/>
      <c r="BY89" s="112"/>
      <c r="BZ89" s="112"/>
      <c r="CA89" s="112"/>
      <c r="CB89" s="112"/>
      <c r="CC89" s="112"/>
      <c r="CD89" s="112"/>
      <c r="CE89" s="112"/>
      <c r="CF89" s="178"/>
    </row>
    <row r="90" spans="2:84" ht="15" customHeight="1" x14ac:dyDescent="0.3">
      <c r="B90" s="90"/>
      <c r="C90" s="111">
        <v>76</v>
      </c>
      <c r="D90" s="111"/>
      <c r="E90" s="111"/>
      <c r="F90" s="112"/>
      <c r="G90" s="111"/>
      <c r="H90" s="111"/>
      <c r="I90" s="111"/>
      <c r="J90" s="114"/>
      <c r="K90" s="172"/>
      <c r="L90" s="113"/>
      <c r="M90" s="112"/>
      <c r="N90" s="185"/>
      <c r="O90" s="111"/>
      <c r="P90" s="110"/>
      <c r="Q90" s="109"/>
      <c r="R90" s="109"/>
      <c r="S90" s="156"/>
      <c r="T90" s="156"/>
      <c r="U90" s="156"/>
      <c r="V90" s="153">
        <f t="shared" si="1"/>
        <v>0</v>
      </c>
      <c r="W90" s="90"/>
      <c r="Y90" s="180">
        <v>0</v>
      </c>
      <c r="Z90" s="180">
        <v>0</v>
      </c>
      <c r="AA90" s="180">
        <v>0</v>
      </c>
      <c r="AB90" s="180">
        <v>0</v>
      </c>
      <c r="AC90" s="180">
        <v>0</v>
      </c>
      <c r="AD90" s="180">
        <v>0</v>
      </c>
      <c r="AE90" s="180">
        <v>0</v>
      </c>
      <c r="AF90" s="180">
        <v>0</v>
      </c>
      <c r="AG90" s="180">
        <v>0</v>
      </c>
      <c r="AH90" s="180">
        <v>0</v>
      </c>
      <c r="AI90" s="180">
        <v>0</v>
      </c>
      <c r="AJ90" s="180">
        <v>0</v>
      </c>
      <c r="AK90" s="180">
        <v>0</v>
      </c>
      <c r="AL90" s="180">
        <v>0</v>
      </c>
      <c r="AM90" s="180">
        <v>0</v>
      </c>
      <c r="AN90" s="180">
        <v>0</v>
      </c>
      <c r="AO90" s="180">
        <v>0</v>
      </c>
      <c r="AP90" s="180">
        <v>0</v>
      </c>
      <c r="AQ90" s="180">
        <v>0</v>
      </c>
      <c r="AR90" s="180">
        <v>0</v>
      </c>
      <c r="AS90" s="180">
        <v>0</v>
      </c>
      <c r="AT90" s="180">
        <v>0</v>
      </c>
      <c r="AU90" s="180">
        <v>0</v>
      </c>
      <c r="AV90" s="180">
        <v>0</v>
      </c>
      <c r="AW90" s="180">
        <v>0</v>
      </c>
      <c r="AX90" s="180">
        <v>0</v>
      </c>
      <c r="AY90" s="90"/>
      <c r="AZ90" s="180">
        <v>0</v>
      </c>
      <c r="BA90" s="180">
        <v>0</v>
      </c>
      <c r="BB90" s="180">
        <v>0</v>
      </c>
      <c r="BC90" s="180">
        <v>0</v>
      </c>
      <c r="BD90" s="180">
        <v>0</v>
      </c>
      <c r="BE90" s="180">
        <v>0</v>
      </c>
      <c r="BF90" s="180">
        <v>0</v>
      </c>
      <c r="BG90" s="181"/>
      <c r="BH90" s="90"/>
      <c r="BI90" s="180">
        <v>0</v>
      </c>
      <c r="BJ90" s="180">
        <v>0</v>
      </c>
      <c r="BK90" s="180">
        <v>0</v>
      </c>
      <c r="BL90" s="90"/>
      <c r="BN90" s="90"/>
      <c r="BO90" s="112"/>
      <c r="BP90" s="112"/>
      <c r="BQ90" s="112"/>
      <c r="BR90" s="112"/>
      <c r="BS90" s="112"/>
      <c r="BT90" s="112"/>
      <c r="BU90" s="112"/>
      <c r="BV90" s="112"/>
      <c r="BW90" s="112"/>
      <c r="BX90" s="112"/>
      <c r="BY90" s="112"/>
      <c r="BZ90" s="112"/>
      <c r="CA90" s="112"/>
      <c r="CB90" s="112"/>
      <c r="CC90" s="112"/>
      <c r="CD90" s="112"/>
      <c r="CE90" s="112"/>
      <c r="CF90" s="178"/>
    </row>
    <row r="91" spans="2:84" ht="15" customHeight="1" x14ac:dyDescent="0.3">
      <c r="B91" s="90"/>
      <c r="C91" s="111">
        <v>77</v>
      </c>
      <c r="D91" s="111"/>
      <c r="E91" s="111"/>
      <c r="F91" s="112"/>
      <c r="G91" s="111"/>
      <c r="H91" s="111"/>
      <c r="I91" s="111"/>
      <c r="J91" s="114"/>
      <c r="K91" s="172"/>
      <c r="L91" s="113"/>
      <c r="M91" s="112"/>
      <c r="N91" s="185"/>
      <c r="O91" s="111"/>
      <c r="P91" s="110"/>
      <c r="Q91" s="109"/>
      <c r="R91" s="109"/>
      <c r="S91" s="156"/>
      <c r="T91" s="156"/>
      <c r="U91" s="156"/>
      <c r="V91" s="153">
        <f t="shared" si="1"/>
        <v>0</v>
      </c>
      <c r="W91" s="90"/>
      <c r="Y91" s="180">
        <v>0</v>
      </c>
      <c r="Z91" s="180">
        <v>0</v>
      </c>
      <c r="AA91" s="180">
        <v>0</v>
      </c>
      <c r="AB91" s="180">
        <v>0</v>
      </c>
      <c r="AC91" s="180">
        <v>0</v>
      </c>
      <c r="AD91" s="180">
        <v>0</v>
      </c>
      <c r="AE91" s="180">
        <v>0</v>
      </c>
      <c r="AF91" s="180">
        <v>0</v>
      </c>
      <c r="AG91" s="180">
        <v>0</v>
      </c>
      <c r="AH91" s="180">
        <v>0</v>
      </c>
      <c r="AI91" s="180">
        <v>0</v>
      </c>
      <c r="AJ91" s="180">
        <v>0</v>
      </c>
      <c r="AK91" s="180">
        <v>0</v>
      </c>
      <c r="AL91" s="180">
        <v>0</v>
      </c>
      <c r="AM91" s="180">
        <v>0</v>
      </c>
      <c r="AN91" s="180">
        <v>0</v>
      </c>
      <c r="AO91" s="180">
        <v>0</v>
      </c>
      <c r="AP91" s="180">
        <v>0</v>
      </c>
      <c r="AQ91" s="180">
        <v>0</v>
      </c>
      <c r="AR91" s="180">
        <v>0</v>
      </c>
      <c r="AS91" s="180">
        <v>0</v>
      </c>
      <c r="AT91" s="180">
        <v>0</v>
      </c>
      <c r="AU91" s="180">
        <v>0</v>
      </c>
      <c r="AV91" s="180">
        <v>0</v>
      </c>
      <c r="AW91" s="180">
        <v>0</v>
      </c>
      <c r="AX91" s="180">
        <v>0</v>
      </c>
      <c r="AY91" s="90"/>
      <c r="AZ91" s="180">
        <v>0</v>
      </c>
      <c r="BA91" s="180">
        <v>0</v>
      </c>
      <c r="BB91" s="180">
        <v>0</v>
      </c>
      <c r="BC91" s="180">
        <v>0</v>
      </c>
      <c r="BD91" s="180">
        <v>0</v>
      </c>
      <c r="BE91" s="180">
        <v>0</v>
      </c>
      <c r="BF91" s="180">
        <v>0</v>
      </c>
      <c r="BG91" s="181"/>
      <c r="BH91" s="90"/>
      <c r="BI91" s="180">
        <v>0</v>
      </c>
      <c r="BJ91" s="180">
        <v>0</v>
      </c>
      <c r="BK91" s="180">
        <v>0</v>
      </c>
      <c r="BL91" s="90"/>
      <c r="BN91" s="90"/>
      <c r="BO91" s="112"/>
      <c r="BP91" s="112"/>
      <c r="BQ91" s="112"/>
      <c r="BR91" s="112"/>
      <c r="BS91" s="112"/>
      <c r="BT91" s="112"/>
      <c r="BU91" s="112"/>
      <c r="BV91" s="112"/>
      <c r="BW91" s="112"/>
      <c r="BX91" s="112"/>
      <c r="BY91" s="112"/>
      <c r="BZ91" s="112"/>
      <c r="CA91" s="112"/>
      <c r="CB91" s="112"/>
      <c r="CC91" s="112"/>
      <c r="CD91" s="112"/>
      <c r="CE91" s="112"/>
      <c r="CF91" s="178"/>
    </row>
    <row r="92" spans="2:84" ht="15" customHeight="1" x14ac:dyDescent="0.3">
      <c r="B92" s="90"/>
      <c r="C92" s="111">
        <v>78</v>
      </c>
      <c r="D92" s="111"/>
      <c r="E92" s="111"/>
      <c r="F92" s="112"/>
      <c r="G92" s="111"/>
      <c r="H92" s="111"/>
      <c r="I92" s="111"/>
      <c r="J92" s="114"/>
      <c r="K92" s="172"/>
      <c r="L92" s="113"/>
      <c r="M92" s="112"/>
      <c r="N92" s="185"/>
      <c r="O92" s="111"/>
      <c r="P92" s="110"/>
      <c r="Q92" s="109"/>
      <c r="R92" s="109"/>
      <c r="S92" s="156"/>
      <c r="T92" s="156"/>
      <c r="U92" s="156"/>
      <c r="V92" s="153">
        <f t="shared" si="1"/>
        <v>0</v>
      </c>
      <c r="W92" s="90"/>
      <c r="Y92" s="180">
        <v>0</v>
      </c>
      <c r="Z92" s="180">
        <v>0</v>
      </c>
      <c r="AA92" s="180">
        <v>0</v>
      </c>
      <c r="AB92" s="180">
        <v>0</v>
      </c>
      <c r="AC92" s="180">
        <v>0</v>
      </c>
      <c r="AD92" s="180">
        <v>0</v>
      </c>
      <c r="AE92" s="180">
        <v>0</v>
      </c>
      <c r="AF92" s="180">
        <v>0</v>
      </c>
      <c r="AG92" s="180">
        <v>0</v>
      </c>
      <c r="AH92" s="180">
        <v>0</v>
      </c>
      <c r="AI92" s="180">
        <v>0</v>
      </c>
      <c r="AJ92" s="180">
        <v>0</v>
      </c>
      <c r="AK92" s="180">
        <v>0</v>
      </c>
      <c r="AL92" s="180">
        <v>0</v>
      </c>
      <c r="AM92" s="180">
        <v>0</v>
      </c>
      <c r="AN92" s="180">
        <v>0</v>
      </c>
      <c r="AO92" s="180">
        <v>0</v>
      </c>
      <c r="AP92" s="180">
        <v>0</v>
      </c>
      <c r="AQ92" s="180">
        <v>0</v>
      </c>
      <c r="AR92" s="180">
        <v>0</v>
      </c>
      <c r="AS92" s="180">
        <v>0</v>
      </c>
      <c r="AT92" s="180">
        <v>0</v>
      </c>
      <c r="AU92" s="180">
        <v>0</v>
      </c>
      <c r="AV92" s="180">
        <v>0</v>
      </c>
      <c r="AW92" s="180">
        <v>0</v>
      </c>
      <c r="AX92" s="180">
        <v>0</v>
      </c>
      <c r="AY92" s="90"/>
      <c r="AZ92" s="180">
        <v>0</v>
      </c>
      <c r="BA92" s="180">
        <v>0</v>
      </c>
      <c r="BB92" s="180">
        <v>0</v>
      </c>
      <c r="BC92" s="180">
        <v>0</v>
      </c>
      <c r="BD92" s="180">
        <v>0</v>
      </c>
      <c r="BE92" s="180">
        <v>0</v>
      </c>
      <c r="BF92" s="180">
        <v>0</v>
      </c>
      <c r="BG92" s="181"/>
      <c r="BH92" s="90"/>
      <c r="BI92" s="180">
        <v>0</v>
      </c>
      <c r="BJ92" s="180">
        <v>0</v>
      </c>
      <c r="BK92" s="180">
        <v>0</v>
      </c>
      <c r="BL92" s="90"/>
      <c r="BN92" s="90"/>
      <c r="BO92" s="112"/>
      <c r="BP92" s="112"/>
      <c r="BQ92" s="112"/>
      <c r="BR92" s="112"/>
      <c r="BS92" s="112"/>
      <c r="BT92" s="112"/>
      <c r="BU92" s="112"/>
      <c r="BV92" s="112"/>
      <c r="BW92" s="112"/>
      <c r="BX92" s="112"/>
      <c r="BY92" s="112"/>
      <c r="BZ92" s="112"/>
      <c r="CA92" s="112"/>
      <c r="CB92" s="112"/>
      <c r="CC92" s="112"/>
      <c r="CD92" s="112"/>
      <c r="CE92" s="112"/>
      <c r="CF92" s="178"/>
    </row>
    <row r="93" spans="2:84" ht="15" customHeight="1" x14ac:dyDescent="0.3">
      <c r="B93" s="90"/>
      <c r="C93" s="111">
        <v>79</v>
      </c>
      <c r="D93" s="111"/>
      <c r="E93" s="111"/>
      <c r="F93" s="112"/>
      <c r="G93" s="111"/>
      <c r="H93" s="111"/>
      <c r="I93" s="111"/>
      <c r="J93" s="114"/>
      <c r="K93" s="172"/>
      <c r="L93" s="113"/>
      <c r="M93" s="112"/>
      <c r="N93" s="185"/>
      <c r="O93" s="111"/>
      <c r="P93" s="110"/>
      <c r="Q93" s="109"/>
      <c r="R93" s="109"/>
      <c r="S93" s="156"/>
      <c r="T93" s="156"/>
      <c r="U93" s="156"/>
      <c r="V93" s="153">
        <f t="shared" si="1"/>
        <v>0</v>
      </c>
      <c r="W93" s="90"/>
      <c r="Y93" s="180">
        <v>0</v>
      </c>
      <c r="Z93" s="180">
        <v>0</v>
      </c>
      <c r="AA93" s="180">
        <v>0</v>
      </c>
      <c r="AB93" s="180">
        <v>0</v>
      </c>
      <c r="AC93" s="180">
        <v>0</v>
      </c>
      <c r="AD93" s="180">
        <v>0</v>
      </c>
      <c r="AE93" s="180">
        <v>0</v>
      </c>
      <c r="AF93" s="180">
        <v>0</v>
      </c>
      <c r="AG93" s="180">
        <v>0</v>
      </c>
      <c r="AH93" s="180">
        <v>0</v>
      </c>
      <c r="AI93" s="180">
        <v>0</v>
      </c>
      <c r="AJ93" s="180">
        <v>0</v>
      </c>
      <c r="AK93" s="180">
        <v>0</v>
      </c>
      <c r="AL93" s="180">
        <v>0</v>
      </c>
      <c r="AM93" s="180">
        <v>0</v>
      </c>
      <c r="AN93" s="180">
        <v>0</v>
      </c>
      <c r="AO93" s="180">
        <v>0</v>
      </c>
      <c r="AP93" s="180">
        <v>0</v>
      </c>
      <c r="AQ93" s="180">
        <v>0</v>
      </c>
      <c r="AR93" s="180">
        <v>0</v>
      </c>
      <c r="AS93" s="180">
        <v>0</v>
      </c>
      <c r="AT93" s="180">
        <v>0</v>
      </c>
      <c r="AU93" s="180">
        <v>0</v>
      </c>
      <c r="AV93" s="180">
        <v>0</v>
      </c>
      <c r="AW93" s="180">
        <v>0</v>
      </c>
      <c r="AX93" s="180">
        <v>0</v>
      </c>
      <c r="AY93" s="90"/>
      <c r="AZ93" s="180">
        <v>0</v>
      </c>
      <c r="BA93" s="180">
        <v>0</v>
      </c>
      <c r="BB93" s="180">
        <v>0</v>
      </c>
      <c r="BC93" s="180">
        <v>0</v>
      </c>
      <c r="BD93" s="180">
        <v>0</v>
      </c>
      <c r="BE93" s="180">
        <v>0</v>
      </c>
      <c r="BF93" s="180">
        <v>0</v>
      </c>
      <c r="BG93" s="181"/>
      <c r="BH93" s="90"/>
      <c r="BI93" s="180">
        <v>0</v>
      </c>
      <c r="BJ93" s="180">
        <v>0</v>
      </c>
      <c r="BK93" s="180">
        <v>0</v>
      </c>
      <c r="BL93" s="90"/>
      <c r="BN93" s="90"/>
      <c r="BO93" s="112"/>
      <c r="BP93" s="112"/>
      <c r="BQ93" s="112"/>
      <c r="BR93" s="112"/>
      <c r="BS93" s="112"/>
      <c r="BT93" s="112"/>
      <c r="BU93" s="112"/>
      <c r="BV93" s="112"/>
      <c r="BW93" s="112"/>
      <c r="BX93" s="112"/>
      <c r="BY93" s="112"/>
      <c r="BZ93" s="112"/>
      <c r="CA93" s="112"/>
      <c r="CB93" s="112"/>
      <c r="CC93" s="112"/>
      <c r="CD93" s="112"/>
      <c r="CE93" s="112"/>
      <c r="CF93" s="178"/>
    </row>
    <row r="94" spans="2:84" ht="15" customHeight="1" x14ac:dyDescent="0.3">
      <c r="B94" s="90"/>
      <c r="C94" s="111">
        <v>80</v>
      </c>
      <c r="D94" s="111"/>
      <c r="E94" s="111"/>
      <c r="F94" s="112"/>
      <c r="G94" s="111"/>
      <c r="H94" s="111"/>
      <c r="I94" s="111"/>
      <c r="J94" s="114"/>
      <c r="K94" s="172"/>
      <c r="L94" s="113"/>
      <c r="M94" s="112"/>
      <c r="N94" s="185"/>
      <c r="O94" s="111"/>
      <c r="P94" s="110"/>
      <c r="Q94" s="109"/>
      <c r="R94" s="109"/>
      <c r="S94" s="156"/>
      <c r="T94" s="156"/>
      <c r="U94" s="156"/>
      <c r="V94" s="153">
        <f t="shared" si="1"/>
        <v>0</v>
      </c>
      <c r="W94" s="90"/>
      <c r="Y94" s="180">
        <v>0</v>
      </c>
      <c r="Z94" s="180">
        <v>0</v>
      </c>
      <c r="AA94" s="180">
        <v>0</v>
      </c>
      <c r="AB94" s="180">
        <v>0</v>
      </c>
      <c r="AC94" s="180">
        <v>0</v>
      </c>
      <c r="AD94" s="180">
        <v>0</v>
      </c>
      <c r="AE94" s="180">
        <v>0</v>
      </c>
      <c r="AF94" s="180">
        <v>0</v>
      </c>
      <c r="AG94" s="180">
        <v>0</v>
      </c>
      <c r="AH94" s="180">
        <v>0</v>
      </c>
      <c r="AI94" s="180">
        <v>0</v>
      </c>
      <c r="AJ94" s="180">
        <v>0</v>
      </c>
      <c r="AK94" s="180">
        <v>0</v>
      </c>
      <c r="AL94" s="180">
        <v>0</v>
      </c>
      <c r="AM94" s="180">
        <v>0</v>
      </c>
      <c r="AN94" s="180">
        <v>0</v>
      </c>
      <c r="AO94" s="180">
        <v>0</v>
      </c>
      <c r="AP94" s="180">
        <v>0</v>
      </c>
      <c r="AQ94" s="180">
        <v>0</v>
      </c>
      <c r="AR94" s="180">
        <v>0</v>
      </c>
      <c r="AS94" s="180">
        <v>0</v>
      </c>
      <c r="AT94" s="180">
        <v>0</v>
      </c>
      <c r="AU94" s="180">
        <v>0</v>
      </c>
      <c r="AV94" s="180">
        <v>0</v>
      </c>
      <c r="AW94" s="180">
        <v>0</v>
      </c>
      <c r="AX94" s="180">
        <v>0</v>
      </c>
      <c r="AY94" s="90"/>
      <c r="AZ94" s="180">
        <v>0</v>
      </c>
      <c r="BA94" s="180">
        <v>0</v>
      </c>
      <c r="BB94" s="180">
        <v>0</v>
      </c>
      <c r="BC94" s="180">
        <v>0</v>
      </c>
      <c r="BD94" s="180">
        <v>0</v>
      </c>
      <c r="BE94" s="180">
        <v>0</v>
      </c>
      <c r="BF94" s="180">
        <v>0</v>
      </c>
      <c r="BG94" s="181"/>
      <c r="BH94" s="90"/>
      <c r="BI94" s="180">
        <v>0</v>
      </c>
      <c r="BJ94" s="180">
        <v>0</v>
      </c>
      <c r="BK94" s="180">
        <v>0</v>
      </c>
      <c r="BL94" s="90"/>
      <c r="BN94" s="90"/>
      <c r="BO94" s="112"/>
      <c r="BP94" s="112"/>
      <c r="BQ94" s="112"/>
      <c r="BR94" s="112"/>
      <c r="BS94" s="112"/>
      <c r="BT94" s="112"/>
      <c r="BU94" s="112"/>
      <c r="BV94" s="112"/>
      <c r="BW94" s="112"/>
      <c r="BX94" s="112"/>
      <c r="BY94" s="112"/>
      <c r="BZ94" s="112"/>
      <c r="CA94" s="112"/>
      <c r="CB94" s="112"/>
      <c r="CC94" s="112"/>
      <c r="CD94" s="112"/>
      <c r="CE94" s="112"/>
      <c r="CF94" s="178"/>
    </row>
    <row r="95" spans="2:84" ht="15" customHeight="1" x14ac:dyDescent="0.3">
      <c r="B95" s="90"/>
      <c r="C95" s="111">
        <v>81</v>
      </c>
      <c r="D95" s="111"/>
      <c r="E95" s="111"/>
      <c r="F95" s="112"/>
      <c r="G95" s="111"/>
      <c r="H95" s="111"/>
      <c r="I95" s="111"/>
      <c r="J95" s="114"/>
      <c r="K95" s="172"/>
      <c r="L95" s="113"/>
      <c r="M95" s="112"/>
      <c r="N95" s="185"/>
      <c r="O95" s="111"/>
      <c r="P95" s="110"/>
      <c r="Q95" s="109"/>
      <c r="R95" s="109"/>
      <c r="S95" s="156"/>
      <c r="T95" s="156"/>
      <c r="U95" s="156"/>
      <c r="V95" s="153">
        <f t="shared" si="1"/>
        <v>0</v>
      </c>
      <c r="W95" s="90"/>
      <c r="Y95" s="180">
        <v>0</v>
      </c>
      <c r="Z95" s="180">
        <v>0</v>
      </c>
      <c r="AA95" s="180">
        <v>0</v>
      </c>
      <c r="AB95" s="180">
        <v>0</v>
      </c>
      <c r="AC95" s="180">
        <v>0</v>
      </c>
      <c r="AD95" s="180">
        <v>0</v>
      </c>
      <c r="AE95" s="180">
        <v>0</v>
      </c>
      <c r="AF95" s="180">
        <v>0</v>
      </c>
      <c r="AG95" s="180">
        <v>0</v>
      </c>
      <c r="AH95" s="180">
        <v>0</v>
      </c>
      <c r="AI95" s="180">
        <v>0</v>
      </c>
      <c r="AJ95" s="180">
        <v>0</v>
      </c>
      <c r="AK95" s="180">
        <v>0</v>
      </c>
      <c r="AL95" s="180">
        <v>0</v>
      </c>
      <c r="AM95" s="180">
        <v>0</v>
      </c>
      <c r="AN95" s="180">
        <v>0</v>
      </c>
      <c r="AO95" s="180">
        <v>0</v>
      </c>
      <c r="AP95" s="180">
        <v>0</v>
      </c>
      <c r="AQ95" s="180">
        <v>0</v>
      </c>
      <c r="AR95" s="180">
        <v>0</v>
      </c>
      <c r="AS95" s="180">
        <v>0</v>
      </c>
      <c r="AT95" s="180">
        <v>0</v>
      </c>
      <c r="AU95" s="180">
        <v>0</v>
      </c>
      <c r="AV95" s="180">
        <v>0</v>
      </c>
      <c r="AW95" s="180">
        <v>0</v>
      </c>
      <c r="AX95" s="180">
        <v>0</v>
      </c>
      <c r="AY95" s="90"/>
      <c r="AZ95" s="180">
        <v>0</v>
      </c>
      <c r="BA95" s="180">
        <v>0</v>
      </c>
      <c r="BB95" s="180">
        <v>0</v>
      </c>
      <c r="BC95" s="180">
        <v>0</v>
      </c>
      <c r="BD95" s="180">
        <v>0</v>
      </c>
      <c r="BE95" s="180">
        <v>0</v>
      </c>
      <c r="BF95" s="180">
        <v>0</v>
      </c>
      <c r="BG95" s="181"/>
      <c r="BH95" s="90"/>
      <c r="BI95" s="180">
        <v>0</v>
      </c>
      <c r="BJ95" s="180">
        <v>0</v>
      </c>
      <c r="BK95" s="180">
        <v>0</v>
      </c>
      <c r="BL95" s="90"/>
      <c r="BN95" s="90"/>
      <c r="BO95" s="112"/>
      <c r="BP95" s="112"/>
      <c r="BQ95" s="112"/>
      <c r="BR95" s="112"/>
      <c r="BS95" s="112"/>
      <c r="BT95" s="112"/>
      <c r="BU95" s="112"/>
      <c r="BV95" s="112"/>
      <c r="BW95" s="112"/>
      <c r="BX95" s="112"/>
      <c r="BY95" s="112"/>
      <c r="BZ95" s="112"/>
      <c r="CA95" s="112"/>
      <c r="CB95" s="112"/>
      <c r="CC95" s="112"/>
      <c r="CD95" s="112"/>
      <c r="CE95" s="112"/>
      <c r="CF95" s="178"/>
    </row>
    <row r="96" spans="2:84" ht="15" customHeight="1" x14ac:dyDescent="0.3">
      <c r="B96" s="90"/>
      <c r="C96" s="111">
        <v>82</v>
      </c>
      <c r="D96" s="111"/>
      <c r="E96" s="111"/>
      <c r="F96" s="112"/>
      <c r="G96" s="111"/>
      <c r="H96" s="111"/>
      <c r="I96" s="111"/>
      <c r="J96" s="114"/>
      <c r="K96" s="172"/>
      <c r="L96" s="113"/>
      <c r="M96" s="112"/>
      <c r="N96" s="185"/>
      <c r="O96" s="111"/>
      <c r="P96" s="109"/>
      <c r="Q96" s="109"/>
      <c r="R96" s="109"/>
      <c r="S96" s="156"/>
      <c r="T96" s="156"/>
      <c r="U96" s="156"/>
      <c r="V96" s="153">
        <f t="shared" si="1"/>
        <v>0</v>
      </c>
      <c r="W96" s="90"/>
      <c r="Y96" s="180">
        <v>0</v>
      </c>
      <c r="Z96" s="180">
        <v>0</v>
      </c>
      <c r="AA96" s="180">
        <v>0</v>
      </c>
      <c r="AB96" s="180">
        <v>0</v>
      </c>
      <c r="AC96" s="180">
        <v>0</v>
      </c>
      <c r="AD96" s="180">
        <v>0</v>
      </c>
      <c r="AE96" s="180">
        <v>0</v>
      </c>
      <c r="AF96" s="180">
        <v>0</v>
      </c>
      <c r="AG96" s="180">
        <v>0</v>
      </c>
      <c r="AH96" s="180">
        <v>0</v>
      </c>
      <c r="AI96" s="180">
        <v>0</v>
      </c>
      <c r="AJ96" s="180">
        <v>0</v>
      </c>
      <c r="AK96" s="180">
        <v>0</v>
      </c>
      <c r="AL96" s="180">
        <v>0</v>
      </c>
      <c r="AM96" s="180">
        <v>0</v>
      </c>
      <c r="AN96" s="180">
        <v>0</v>
      </c>
      <c r="AO96" s="180">
        <v>0</v>
      </c>
      <c r="AP96" s="180">
        <v>0</v>
      </c>
      <c r="AQ96" s="180">
        <v>0</v>
      </c>
      <c r="AR96" s="180">
        <v>0</v>
      </c>
      <c r="AS96" s="180">
        <v>0</v>
      </c>
      <c r="AT96" s="180">
        <v>0</v>
      </c>
      <c r="AU96" s="180">
        <v>0</v>
      </c>
      <c r="AV96" s="180">
        <v>0</v>
      </c>
      <c r="AW96" s="180">
        <v>0</v>
      </c>
      <c r="AX96" s="180">
        <v>0</v>
      </c>
      <c r="AY96" s="90"/>
      <c r="AZ96" s="180">
        <v>0</v>
      </c>
      <c r="BA96" s="180">
        <v>0</v>
      </c>
      <c r="BB96" s="180">
        <v>0</v>
      </c>
      <c r="BC96" s="180">
        <v>0</v>
      </c>
      <c r="BD96" s="180">
        <v>0</v>
      </c>
      <c r="BE96" s="180">
        <v>0</v>
      </c>
      <c r="BF96" s="180">
        <v>0</v>
      </c>
      <c r="BG96" s="181"/>
      <c r="BH96" s="90"/>
      <c r="BI96" s="180">
        <v>0</v>
      </c>
      <c r="BJ96" s="180">
        <v>0</v>
      </c>
      <c r="BK96" s="180">
        <v>0</v>
      </c>
      <c r="BL96" s="90"/>
      <c r="BN96" s="90"/>
      <c r="BO96" s="112"/>
      <c r="BP96" s="112"/>
      <c r="BQ96" s="112"/>
      <c r="BR96" s="112"/>
      <c r="BS96" s="112"/>
      <c r="BT96" s="112"/>
      <c r="BU96" s="112"/>
      <c r="BV96" s="112"/>
      <c r="BW96" s="112"/>
      <c r="BX96" s="112"/>
      <c r="BY96" s="112"/>
      <c r="BZ96" s="112"/>
      <c r="CA96" s="112"/>
      <c r="CB96" s="112"/>
      <c r="CC96" s="112"/>
      <c r="CD96" s="112"/>
      <c r="CE96" s="112"/>
      <c r="CF96" s="178"/>
    </row>
    <row r="97" spans="2:84" ht="15" customHeight="1" x14ac:dyDescent="0.3">
      <c r="B97" s="90"/>
      <c r="C97" s="111">
        <v>83</v>
      </c>
      <c r="D97" s="111"/>
      <c r="E97" s="111"/>
      <c r="F97" s="112"/>
      <c r="G97" s="111"/>
      <c r="H97" s="111"/>
      <c r="I97" s="111"/>
      <c r="J97" s="114"/>
      <c r="K97" s="172"/>
      <c r="L97" s="113"/>
      <c r="M97" s="112"/>
      <c r="N97" s="185"/>
      <c r="O97" s="111"/>
      <c r="P97" s="110"/>
      <c r="Q97" s="109"/>
      <c r="R97" s="109"/>
      <c r="S97" s="156"/>
      <c r="T97" s="156"/>
      <c r="U97" s="156"/>
      <c r="V97" s="153">
        <f t="shared" si="1"/>
        <v>0</v>
      </c>
      <c r="W97" s="90"/>
      <c r="Y97" s="180">
        <v>0</v>
      </c>
      <c r="Z97" s="180">
        <v>0</v>
      </c>
      <c r="AA97" s="180">
        <v>0</v>
      </c>
      <c r="AB97" s="180">
        <v>0</v>
      </c>
      <c r="AC97" s="180">
        <v>0</v>
      </c>
      <c r="AD97" s="180">
        <v>0</v>
      </c>
      <c r="AE97" s="180">
        <v>0</v>
      </c>
      <c r="AF97" s="180">
        <v>0</v>
      </c>
      <c r="AG97" s="180">
        <v>0</v>
      </c>
      <c r="AH97" s="180">
        <v>0</v>
      </c>
      <c r="AI97" s="180">
        <v>0</v>
      </c>
      <c r="AJ97" s="180">
        <v>0</v>
      </c>
      <c r="AK97" s="180">
        <v>0</v>
      </c>
      <c r="AL97" s="180">
        <v>0</v>
      </c>
      <c r="AM97" s="180">
        <v>0</v>
      </c>
      <c r="AN97" s="180">
        <v>0</v>
      </c>
      <c r="AO97" s="180">
        <v>0</v>
      </c>
      <c r="AP97" s="180">
        <v>0</v>
      </c>
      <c r="AQ97" s="180">
        <v>0</v>
      </c>
      <c r="AR97" s="180">
        <v>0</v>
      </c>
      <c r="AS97" s="180">
        <v>0</v>
      </c>
      <c r="AT97" s="180">
        <v>0</v>
      </c>
      <c r="AU97" s="180">
        <v>0</v>
      </c>
      <c r="AV97" s="180">
        <v>0</v>
      </c>
      <c r="AW97" s="180">
        <v>0</v>
      </c>
      <c r="AX97" s="180">
        <v>0</v>
      </c>
      <c r="AY97" s="90"/>
      <c r="AZ97" s="180">
        <v>0</v>
      </c>
      <c r="BA97" s="180">
        <v>0</v>
      </c>
      <c r="BB97" s="180">
        <v>0</v>
      </c>
      <c r="BC97" s="180">
        <v>0</v>
      </c>
      <c r="BD97" s="180">
        <v>0</v>
      </c>
      <c r="BE97" s="180">
        <v>0</v>
      </c>
      <c r="BF97" s="180">
        <v>0</v>
      </c>
      <c r="BG97" s="181"/>
      <c r="BH97" s="90"/>
      <c r="BI97" s="180">
        <v>0</v>
      </c>
      <c r="BJ97" s="180">
        <v>0</v>
      </c>
      <c r="BK97" s="180">
        <v>0</v>
      </c>
      <c r="BL97" s="90"/>
      <c r="BN97" s="90"/>
      <c r="BO97" s="112"/>
      <c r="BP97" s="112"/>
      <c r="BQ97" s="112"/>
      <c r="BR97" s="112"/>
      <c r="BS97" s="112"/>
      <c r="BT97" s="112"/>
      <c r="BU97" s="112"/>
      <c r="BV97" s="112"/>
      <c r="BW97" s="112"/>
      <c r="BX97" s="112"/>
      <c r="BY97" s="112"/>
      <c r="BZ97" s="112"/>
      <c r="CA97" s="112"/>
      <c r="CB97" s="112"/>
      <c r="CC97" s="112"/>
      <c r="CD97" s="112"/>
      <c r="CE97" s="112"/>
      <c r="CF97" s="178"/>
    </row>
    <row r="98" spans="2:84" ht="15" customHeight="1" x14ac:dyDescent="0.3">
      <c r="B98" s="90"/>
      <c r="C98" s="111">
        <v>84</v>
      </c>
      <c r="D98" s="111"/>
      <c r="E98" s="111"/>
      <c r="F98" s="112"/>
      <c r="G98" s="111"/>
      <c r="H98" s="111"/>
      <c r="I98" s="111"/>
      <c r="J98" s="114"/>
      <c r="K98" s="172"/>
      <c r="L98" s="113"/>
      <c r="M98" s="112"/>
      <c r="N98" s="185"/>
      <c r="O98" s="111"/>
      <c r="P98" s="110"/>
      <c r="Q98" s="109"/>
      <c r="R98" s="109"/>
      <c r="S98" s="156"/>
      <c r="T98" s="156"/>
      <c r="U98" s="156"/>
      <c r="V98" s="153">
        <f t="shared" si="1"/>
        <v>0</v>
      </c>
      <c r="W98" s="90"/>
      <c r="Y98" s="180">
        <v>0</v>
      </c>
      <c r="Z98" s="180">
        <v>0</v>
      </c>
      <c r="AA98" s="180">
        <v>0</v>
      </c>
      <c r="AB98" s="180">
        <v>0</v>
      </c>
      <c r="AC98" s="180">
        <v>0</v>
      </c>
      <c r="AD98" s="180">
        <v>0</v>
      </c>
      <c r="AE98" s="180">
        <v>0</v>
      </c>
      <c r="AF98" s="180">
        <v>0</v>
      </c>
      <c r="AG98" s="180">
        <v>0</v>
      </c>
      <c r="AH98" s="180">
        <v>0</v>
      </c>
      <c r="AI98" s="180">
        <v>0</v>
      </c>
      <c r="AJ98" s="180">
        <v>0</v>
      </c>
      <c r="AK98" s="180">
        <v>0</v>
      </c>
      <c r="AL98" s="180">
        <v>0</v>
      </c>
      <c r="AM98" s="180">
        <v>0</v>
      </c>
      <c r="AN98" s="180">
        <v>0</v>
      </c>
      <c r="AO98" s="180">
        <v>0</v>
      </c>
      <c r="AP98" s="180">
        <v>0</v>
      </c>
      <c r="AQ98" s="180">
        <v>0</v>
      </c>
      <c r="AR98" s="180">
        <v>0</v>
      </c>
      <c r="AS98" s="180">
        <v>0</v>
      </c>
      <c r="AT98" s="180">
        <v>0</v>
      </c>
      <c r="AU98" s="180">
        <v>0</v>
      </c>
      <c r="AV98" s="180">
        <v>0</v>
      </c>
      <c r="AW98" s="180">
        <v>0</v>
      </c>
      <c r="AX98" s="180">
        <v>0</v>
      </c>
      <c r="AY98" s="90"/>
      <c r="AZ98" s="180">
        <v>0</v>
      </c>
      <c r="BA98" s="180">
        <v>0</v>
      </c>
      <c r="BB98" s="180">
        <v>0</v>
      </c>
      <c r="BC98" s="180">
        <v>0</v>
      </c>
      <c r="BD98" s="180">
        <v>0</v>
      </c>
      <c r="BE98" s="180">
        <v>0</v>
      </c>
      <c r="BF98" s="180">
        <v>0</v>
      </c>
      <c r="BG98" s="181"/>
      <c r="BH98" s="90"/>
      <c r="BI98" s="180">
        <v>0</v>
      </c>
      <c r="BJ98" s="180">
        <v>0</v>
      </c>
      <c r="BK98" s="180">
        <v>0</v>
      </c>
      <c r="BL98" s="90"/>
      <c r="BN98" s="90"/>
      <c r="BO98" s="112"/>
      <c r="BP98" s="112"/>
      <c r="BQ98" s="112"/>
      <c r="BR98" s="112"/>
      <c r="BS98" s="112"/>
      <c r="BT98" s="112"/>
      <c r="BU98" s="112"/>
      <c r="BV98" s="112"/>
      <c r="BW98" s="112"/>
      <c r="BX98" s="112"/>
      <c r="BY98" s="112"/>
      <c r="BZ98" s="112"/>
      <c r="CA98" s="112"/>
      <c r="CB98" s="112"/>
      <c r="CC98" s="112"/>
      <c r="CD98" s="112"/>
      <c r="CE98" s="112"/>
      <c r="CF98" s="178"/>
    </row>
    <row r="99" spans="2:84" ht="15" customHeight="1" x14ac:dyDescent="0.3">
      <c r="B99" s="90"/>
      <c r="C99" s="111">
        <v>85</v>
      </c>
      <c r="D99" s="111"/>
      <c r="E99" s="111"/>
      <c r="F99" s="112"/>
      <c r="G99" s="111"/>
      <c r="H99" s="111"/>
      <c r="I99" s="111"/>
      <c r="J99" s="114"/>
      <c r="K99" s="172"/>
      <c r="L99" s="113"/>
      <c r="M99" s="112"/>
      <c r="N99" s="185"/>
      <c r="O99" s="111"/>
      <c r="P99" s="110"/>
      <c r="Q99" s="109"/>
      <c r="R99" s="109"/>
      <c r="S99" s="156"/>
      <c r="T99" s="156"/>
      <c r="U99" s="156"/>
      <c r="V99" s="153">
        <f t="shared" si="1"/>
        <v>0</v>
      </c>
      <c r="W99" s="90"/>
      <c r="Y99" s="180">
        <v>0</v>
      </c>
      <c r="Z99" s="180">
        <v>0</v>
      </c>
      <c r="AA99" s="180">
        <v>0</v>
      </c>
      <c r="AB99" s="180">
        <v>0</v>
      </c>
      <c r="AC99" s="180">
        <v>0</v>
      </c>
      <c r="AD99" s="180">
        <v>0</v>
      </c>
      <c r="AE99" s="180">
        <v>0</v>
      </c>
      <c r="AF99" s="180">
        <v>0</v>
      </c>
      <c r="AG99" s="180">
        <v>0</v>
      </c>
      <c r="AH99" s="180">
        <v>0</v>
      </c>
      <c r="AI99" s="180">
        <v>0</v>
      </c>
      <c r="AJ99" s="180">
        <v>0</v>
      </c>
      <c r="AK99" s="180">
        <v>0</v>
      </c>
      <c r="AL99" s="180">
        <v>0</v>
      </c>
      <c r="AM99" s="180">
        <v>0</v>
      </c>
      <c r="AN99" s="180">
        <v>0</v>
      </c>
      <c r="AO99" s="180">
        <v>0</v>
      </c>
      <c r="AP99" s="180">
        <v>0</v>
      </c>
      <c r="AQ99" s="180">
        <v>0</v>
      </c>
      <c r="AR99" s="180">
        <v>0</v>
      </c>
      <c r="AS99" s="180">
        <v>0</v>
      </c>
      <c r="AT99" s="180">
        <v>0</v>
      </c>
      <c r="AU99" s="180">
        <v>0</v>
      </c>
      <c r="AV99" s="180">
        <v>0</v>
      </c>
      <c r="AW99" s="180">
        <v>0</v>
      </c>
      <c r="AX99" s="180">
        <v>0</v>
      </c>
      <c r="AY99" s="90"/>
      <c r="AZ99" s="180">
        <v>0</v>
      </c>
      <c r="BA99" s="180">
        <v>0</v>
      </c>
      <c r="BB99" s="180">
        <v>0</v>
      </c>
      <c r="BC99" s="180">
        <v>0</v>
      </c>
      <c r="BD99" s="180">
        <v>0</v>
      </c>
      <c r="BE99" s="180">
        <v>0</v>
      </c>
      <c r="BF99" s="180">
        <v>0</v>
      </c>
      <c r="BG99" s="181"/>
      <c r="BH99" s="90"/>
      <c r="BI99" s="180">
        <v>0</v>
      </c>
      <c r="BJ99" s="180">
        <v>0</v>
      </c>
      <c r="BK99" s="180">
        <v>0</v>
      </c>
      <c r="BL99" s="90"/>
      <c r="BN99" s="90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78"/>
    </row>
    <row r="100" spans="2:84" ht="15" customHeight="1" x14ac:dyDescent="0.3">
      <c r="B100" s="90"/>
      <c r="C100" s="111">
        <v>86</v>
      </c>
      <c r="D100" s="111"/>
      <c r="E100" s="111"/>
      <c r="F100" s="112"/>
      <c r="G100" s="111"/>
      <c r="H100" s="111"/>
      <c r="I100" s="111"/>
      <c r="J100" s="114"/>
      <c r="K100" s="172"/>
      <c r="L100" s="113"/>
      <c r="M100" s="112"/>
      <c r="N100" s="185"/>
      <c r="O100" s="111"/>
      <c r="P100" s="110"/>
      <c r="Q100" s="109"/>
      <c r="R100" s="109"/>
      <c r="S100" s="156"/>
      <c r="T100" s="156"/>
      <c r="U100" s="156"/>
      <c r="V100" s="153">
        <f t="shared" si="1"/>
        <v>0</v>
      </c>
      <c r="W100" s="90"/>
      <c r="Y100" s="180">
        <v>0</v>
      </c>
      <c r="Z100" s="180">
        <v>0</v>
      </c>
      <c r="AA100" s="180">
        <v>0</v>
      </c>
      <c r="AB100" s="180">
        <v>0</v>
      </c>
      <c r="AC100" s="180">
        <v>0</v>
      </c>
      <c r="AD100" s="180">
        <v>0</v>
      </c>
      <c r="AE100" s="180">
        <v>0</v>
      </c>
      <c r="AF100" s="180">
        <v>0</v>
      </c>
      <c r="AG100" s="180">
        <v>0</v>
      </c>
      <c r="AH100" s="180">
        <v>0</v>
      </c>
      <c r="AI100" s="180">
        <v>0</v>
      </c>
      <c r="AJ100" s="180">
        <v>0</v>
      </c>
      <c r="AK100" s="180">
        <v>0</v>
      </c>
      <c r="AL100" s="180">
        <v>0</v>
      </c>
      <c r="AM100" s="180">
        <v>0</v>
      </c>
      <c r="AN100" s="180">
        <v>0</v>
      </c>
      <c r="AO100" s="180">
        <v>0</v>
      </c>
      <c r="AP100" s="180">
        <v>0</v>
      </c>
      <c r="AQ100" s="180">
        <v>0</v>
      </c>
      <c r="AR100" s="180">
        <v>0</v>
      </c>
      <c r="AS100" s="180">
        <v>0</v>
      </c>
      <c r="AT100" s="180">
        <v>0</v>
      </c>
      <c r="AU100" s="180">
        <v>0</v>
      </c>
      <c r="AV100" s="180">
        <v>0</v>
      </c>
      <c r="AW100" s="180">
        <v>0</v>
      </c>
      <c r="AX100" s="180">
        <v>0</v>
      </c>
      <c r="AY100" s="90"/>
      <c r="AZ100" s="180">
        <v>0</v>
      </c>
      <c r="BA100" s="180">
        <v>0</v>
      </c>
      <c r="BB100" s="180">
        <v>0</v>
      </c>
      <c r="BC100" s="180">
        <v>0</v>
      </c>
      <c r="BD100" s="180">
        <v>0</v>
      </c>
      <c r="BE100" s="180">
        <v>0</v>
      </c>
      <c r="BF100" s="180">
        <v>0</v>
      </c>
      <c r="BG100" s="181"/>
      <c r="BH100" s="90"/>
      <c r="BI100" s="180">
        <v>0</v>
      </c>
      <c r="BJ100" s="180">
        <v>0</v>
      </c>
      <c r="BK100" s="180">
        <v>0</v>
      </c>
      <c r="BL100" s="90"/>
      <c r="BN100" s="90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78"/>
    </row>
    <row r="101" spans="2:84" ht="15" customHeight="1" x14ac:dyDescent="0.3">
      <c r="B101" s="90"/>
      <c r="C101" s="111">
        <v>87</v>
      </c>
      <c r="D101" s="111"/>
      <c r="E101" s="111"/>
      <c r="F101" s="112"/>
      <c r="G101" s="111"/>
      <c r="H101" s="111"/>
      <c r="I101" s="111"/>
      <c r="J101" s="114"/>
      <c r="K101" s="172"/>
      <c r="L101" s="113"/>
      <c r="M101" s="112"/>
      <c r="N101" s="185"/>
      <c r="O101" s="111"/>
      <c r="P101" s="110"/>
      <c r="Q101" s="109"/>
      <c r="R101" s="109"/>
      <c r="S101" s="156"/>
      <c r="T101" s="156"/>
      <c r="U101" s="156"/>
      <c r="V101" s="153">
        <f t="shared" si="1"/>
        <v>0</v>
      </c>
      <c r="W101" s="90"/>
      <c r="Y101" s="180">
        <v>0</v>
      </c>
      <c r="Z101" s="180">
        <v>0</v>
      </c>
      <c r="AA101" s="180">
        <v>0</v>
      </c>
      <c r="AB101" s="180">
        <v>0</v>
      </c>
      <c r="AC101" s="180">
        <v>0</v>
      </c>
      <c r="AD101" s="180">
        <v>0</v>
      </c>
      <c r="AE101" s="180">
        <v>0</v>
      </c>
      <c r="AF101" s="180">
        <v>0</v>
      </c>
      <c r="AG101" s="180">
        <v>0</v>
      </c>
      <c r="AH101" s="180">
        <v>0</v>
      </c>
      <c r="AI101" s="180">
        <v>0</v>
      </c>
      <c r="AJ101" s="180">
        <v>0</v>
      </c>
      <c r="AK101" s="180">
        <v>0</v>
      </c>
      <c r="AL101" s="180">
        <v>0</v>
      </c>
      <c r="AM101" s="180">
        <v>0</v>
      </c>
      <c r="AN101" s="180">
        <v>0</v>
      </c>
      <c r="AO101" s="180">
        <v>0</v>
      </c>
      <c r="AP101" s="180">
        <v>0</v>
      </c>
      <c r="AQ101" s="180">
        <v>0</v>
      </c>
      <c r="AR101" s="180">
        <v>0</v>
      </c>
      <c r="AS101" s="180">
        <v>0</v>
      </c>
      <c r="AT101" s="180">
        <v>0</v>
      </c>
      <c r="AU101" s="180">
        <v>0</v>
      </c>
      <c r="AV101" s="180">
        <v>0</v>
      </c>
      <c r="AW101" s="180">
        <v>0</v>
      </c>
      <c r="AX101" s="180">
        <v>0</v>
      </c>
      <c r="AY101" s="90"/>
      <c r="AZ101" s="180">
        <v>0</v>
      </c>
      <c r="BA101" s="180">
        <v>0</v>
      </c>
      <c r="BB101" s="180">
        <v>0</v>
      </c>
      <c r="BC101" s="180">
        <v>0</v>
      </c>
      <c r="BD101" s="180">
        <v>0</v>
      </c>
      <c r="BE101" s="180">
        <v>0</v>
      </c>
      <c r="BF101" s="180">
        <v>0</v>
      </c>
      <c r="BG101" s="181"/>
      <c r="BH101" s="90"/>
      <c r="BI101" s="180">
        <v>0</v>
      </c>
      <c r="BJ101" s="180">
        <v>0</v>
      </c>
      <c r="BK101" s="180">
        <v>0</v>
      </c>
      <c r="BL101" s="90"/>
      <c r="BN101" s="90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78"/>
    </row>
    <row r="102" spans="2:84" ht="15" customHeight="1" x14ac:dyDescent="0.3">
      <c r="B102" s="90"/>
      <c r="C102" s="111">
        <v>88</v>
      </c>
      <c r="D102" s="111"/>
      <c r="E102" s="111"/>
      <c r="F102" s="112"/>
      <c r="G102" s="111"/>
      <c r="H102" s="111"/>
      <c r="I102" s="111"/>
      <c r="J102" s="114"/>
      <c r="K102" s="172"/>
      <c r="L102" s="113"/>
      <c r="M102" s="112"/>
      <c r="N102" s="185"/>
      <c r="O102" s="111"/>
      <c r="P102" s="110"/>
      <c r="Q102" s="109"/>
      <c r="R102" s="109"/>
      <c r="S102" s="156"/>
      <c r="T102" s="156"/>
      <c r="U102" s="156"/>
      <c r="V102" s="153">
        <f t="shared" si="1"/>
        <v>0</v>
      </c>
      <c r="W102" s="90"/>
      <c r="Y102" s="180">
        <v>0</v>
      </c>
      <c r="Z102" s="180">
        <v>0</v>
      </c>
      <c r="AA102" s="180">
        <v>0</v>
      </c>
      <c r="AB102" s="180">
        <v>0</v>
      </c>
      <c r="AC102" s="180">
        <v>0</v>
      </c>
      <c r="AD102" s="180">
        <v>0</v>
      </c>
      <c r="AE102" s="180">
        <v>0</v>
      </c>
      <c r="AF102" s="180">
        <v>0</v>
      </c>
      <c r="AG102" s="180">
        <v>0</v>
      </c>
      <c r="AH102" s="180">
        <v>0</v>
      </c>
      <c r="AI102" s="180">
        <v>0</v>
      </c>
      <c r="AJ102" s="180">
        <v>0</v>
      </c>
      <c r="AK102" s="180">
        <v>0</v>
      </c>
      <c r="AL102" s="180">
        <v>0</v>
      </c>
      <c r="AM102" s="180">
        <v>0</v>
      </c>
      <c r="AN102" s="180">
        <v>0</v>
      </c>
      <c r="AO102" s="180">
        <v>0</v>
      </c>
      <c r="AP102" s="180">
        <v>0</v>
      </c>
      <c r="AQ102" s="180">
        <v>0</v>
      </c>
      <c r="AR102" s="180">
        <v>0</v>
      </c>
      <c r="AS102" s="180">
        <v>0</v>
      </c>
      <c r="AT102" s="180">
        <v>0</v>
      </c>
      <c r="AU102" s="180">
        <v>0</v>
      </c>
      <c r="AV102" s="180">
        <v>0</v>
      </c>
      <c r="AW102" s="180">
        <v>0</v>
      </c>
      <c r="AX102" s="180">
        <v>0</v>
      </c>
      <c r="AY102" s="90"/>
      <c r="AZ102" s="180">
        <v>0</v>
      </c>
      <c r="BA102" s="180">
        <v>0</v>
      </c>
      <c r="BB102" s="180">
        <v>0</v>
      </c>
      <c r="BC102" s="180">
        <v>0</v>
      </c>
      <c r="BD102" s="180">
        <v>0</v>
      </c>
      <c r="BE102" s="180">
        <v>0</v>
      </c>
      <c r="BF102" s="180">
        <v>0</v>
      </c>
      <c r="BG102" s="181"/>
      <c r="BH102" s="90"/>
      <c r="BI102" s="180">
        <v>0</v>
      </c>
      <c r="BJ102" s="180">
        <v>0</v>
      </c>
      <c r="BK102" s="180">
        <v>0</v>
      </c>
      <c r="BL102" s="90"/>
      <c r="BN102" s="90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78"/>
    </row>
    <row r="103" spans="2:84" ht="15" customHeight="1" x14ac:dyDescent="0.3">
      <c r="B103" s="90"/>
      <c r="C103" s="111">
        <v>89</v>
      </c>
      <c r="D103" s="111"/>
      <c r="E103" s="111"/>
      <c r="F103" s="112"/>
      <c r="G103" s="111"/>
      <c r="H103" s="111"/>
      <c r="I103" s="111"/>
      <c r="J103" s="114"/>
      <c r="K103" s="172"/>
      <c r="L103" s="113"/>
      <c r="M103" s="112"/>
      <c r="N103" s="185"/>
      <c r="O103" s="111"/>
      <c r="P103" s="110"/>
      <c r="Q103" s="109"/>
      <c r="R103" s="109"/>
      <c r="S103" s="156"/>
      <c r="T103" s="156"/>
      <c r="U103" s="156"/>
      <c r="V103" s="153">
        <f t="shared" si="1"/>
        <v>0</v>
      </c>
      <c r="W103" s="90"/>
      <c r="Y103" s="180">
        <v>0</v>
      </c>
      <c r="Z103" s="180">
        <v>0</v>
      </c>
      <c r="AA103" s="180">
        <v>0</v>
      </c>
      <c r="AB103" s="180">
        <v>0</v>
      </c>
      <c r="AC103" s="180">
        <v>0</v>
      </c>
      <c r="AD103" s="180">
        <v>0</v>
      </c>
      <c r="AE103" s="180">
        <v>0</v>
      </c>
      <c r="AF103" s="180">
        <v>0</v>
      </c>
      <c r="AG103" s="180">
        <v>0</v>
      </c>
      <c r="AH103" s="180">
        <v>0</v>
      </c>
      <c r="AI103" s="180">
        <v>0</v>
      </c>
      <c r="AJ103" s="180">
        <v>0</v>
      </c>
      <c r="AK103" s="180">
        <v>0</v>
      </c>
      <c r="AL103" s="180">
        <v>0</v>
      </c>
      <c r="AM103" s="180">
        <v>0</v>
      </c>
      <c r="AN103" s="180">
        <v>0</v>
      </c>
      <c r="AO103" s="180">
        <v>0</v>
      </c>
      <c r="AP103" s="180">
        <v>0</v>
      </c>
      <c r="AQ103" s="180">
        <v>0</v>
      </c>
      <c r="AR103" s="180">
        <v>0</v>
      </c>
      <c r="AS103" s="180">
        <v>0</v>
      </c>
      <c r="AT103" s="180">
        <v>0</v>
      </c>
      <c r="AU103" s="180">
        <v>0</v>
      </c>
      <c r="AV103" s="180">
        <v>0</v>
      </c>
      <c r="AW103" s="180">
        <v>0</v>
      </c>
      <c r="AX103" s="180">
        <v>0</v>
      </c>
      <c r="AY103" s="90"/>
      <c r="AZ103" s="180">
        <v>0</v>
      </c>
      <c r="BA103" s="180">
        <v>0</v>
      </c>
      <c r="BB103" s="180">
        <v>0</v>
      </c>
      <c r="BC103" s="180">
        <v>0</v>
      </c>
      <c r="BD103" s="180">
        <v>0</v>
      </c>
      <c r="BE103" s="180">
        <v>0</v>
      </c>
      <c r="BF103" s="180">
        <v>0</v>
      </c>
      <c r="BG103" s="181"/>
      <c r="BH103" s="90"/>
      <c r="BI103" s="180">
        <v>0</v>
      </c>
      <c r="BJ103" s="180">
        <v>0</v>
      </c>
      <c r="BK103" s="180">
        <v>0</v>
      </c>
      <c r="BL103" s="90"/>
      <c r="BN103" s="90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78"/>
    </row>
    <row r="104" spans="2:84" ht="15" customHeight="1" x14ac:dyDescent="0.3">
      <c r="B104" s="90"/>
      <c r="C104" s="111">
        <v>90</v>
      </c>
      <c r="D104" s="111"/>
      <c r="E104" s="111"/>
      <c r="F104" s="112"/>
      <c r="G104" s="111"/>
      <c r="H104" s="111"/>
      <c r="I104" s="111"/>
      <c r="J104" s="114"/>
      <c r="K104" s="172"/>
      <c r="L104" s="113"/>
      <c r="M104" s="112"/>
      <c r="N104" s="185"/>
      <c r="O104" s="111"/>
      <c r="P104" s="110"/>
      <c r="Q104" s="109"/>
      <c r="R104" s="109"/>
      <c r="S104" s="156"/>
      <c r="T104" s="156"/>
      <c r="U104" s="156"/>
      <c r="V104" s="153">
        <f t="shared" si="1"/>
        <v>0</v>
      </c>
      <c r="W104" s="90"/>
      <c r="Y104" s="180">
        <v>0</v>
      </c>
      <c r="Z104" s="180">
        <v>0</v>
      </c>
      <c r="AA104" s="180">
        <v>0</v>
      </c>
      <c r="AB104" s="180">
        <v>0</v>
      </c>
      <c r="AC104" s="180">
        <v>0</v>
      </c>
      <c r="AD104" s="180">
        <v>0</v>
      </c>
      <c r="AE104" s="180">
        <v>0</v>
      </c>
      <c r="AF104" s="180">
        <v>0</v>
      </c>
      <c r="AG104" s="180">
        <v>0</v>
      </c>
      <c r="AH104" s="180">
        <v>0</v>
      </c>
      <c r="AI104" s="180">
        <v>0</v>
      </c>
      <c r="AJ104" s="180">
        <v>0</v>
      </c>
      <c r="AK104" s="180">
        <v>0</v>
      </c>
      <c r="AL104" s="180">
        <v>0</v>
      </c>
      <c r="AM104" s="180">
        <v>0</v>
      </c>
      <c r="AN104" s="180">
        <v>0</v>
      </c>
      <c r="AO104" s="180">
        <v>0</v>
      </c>
      <c r="AP104" s="180">
        <v>0</v>
      </c>
      <c r="AQ104" s="180">
        <v>0</v>
      </c>
      <c r="AR104" s="180">
        <v>0</v>
      </c>
      <c r="AS104" s="180">
        <v>0</v>
      </c>
      <c r="AT104" s="180">
        <v>0</v>
      </c>
      <c r="AU104" s="180">
        <v>0</v>
      </c>
      <c r="AV104" s="180">
        <v>0</v>
      </c>
      <c r="AW104" s="180">
        <v>0</v>
      </c>
      <c r="AX104" s="180">
        <v>0</v>
      </c>
      <c r="AY104" s="90"/>
      <c r="AZ104" s="180">
        <v>0</v>
      </c>
      <c r="BA104" s="180">
        <v>0</v>
      </c>
      <c r="BB104" s="180">
        <v>0</v>
      </c>
      <c r="BC104" s="180">
        <v>0</v>
      </c>
      <c r="BD104" s="180">
        <v>0</v>
      </c>
      <c r="BE104" s="180">
        <v>0</v>
      </c>
      <c r="BF104" s="180">
        <v>0</v>
      </c>
      <c r="BG104" s="181"/>
      <c r="BH104" s="90"/>
      <c r="BI104" s="180">
        <v>0</v>
      </c>
      <c r="BJ104" s="180">
        <v>0</v>
      </c>
      <c r="BK104" s="180">
        <v>0</v>
      </c>
      <c r="BL104" s="90"/>
      <c r="BN104" s="90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78"/>
    </row>
    <row r="105" spans="2:84" ht="15" customHeight="1" x14ac:dyDescent="0.3">
      <c r="B105" s="90"/>
      <c r="C105" s="111">
        <v>91</v>
      </c>
      <c r="D105" s="111"/>
      <c r="E105" s="111"/>
      <c r="F105" s="112"/>
      <c r="G105" s="111"/>
      <c r="H105" s="111"/>
      <c r="I105" s="111"/>
      <c r="J105" s="114"/>
      <c r="K105" s="172"/>
      <c r="L105" s="113"/>
      <c r="M105" s="112"/>
      <c r="N105" s="185"/>
      <c r="O105" s="111"/>
      <c r="P105" s="110"/>
      <c r="Q105" s="109"/>
      <c r="R105" s="109"/>
      <c r="S105" s="156"/>
      <c r="T105" s="156"/>
      <c r="U105" s="156"/>
      <c r="V105" s="153">
        <f t="shared" si="1"/>
        <v>0</v>
      </c>
      <c r="W105" s="90"/>
      <c r="Y105" s="180">
        <v>0</v>
      </c>
      <c r="Z105" s="180">
        <v>0</v>
      </c>
      <c r="AA105" s="180">
        <v>0</v>
      </c>
      <c r="AB105" s="180">
        <v>0</v>
      </c>
      <c r="AC105" s="180">
        <v>0</v>
      </c>
      <c r="AD105" s="180">
        <v>0</v>
      </c>
      <c r="AE105" s="180">
        <v>0</v>
      </c>
      <c r="AF105" s="180">
        <v>0</v>
      </c>
      <c r="AG105" s="180">
        <v>0</v>
      </c>
      <c r="AH105" s="180">
        <v>0</v>
      </c>
      <c r="AI105" s="180">
        <v>0</v>
      </c>
      <c r="AJ105" s="180">
        <v>0</v>
      </c>
      <c r="AK105" s="180">
        <v>0</v>
      </c>
      <c r="AL105" s="180">
        <v>0</v>
      </c>
      <c r="AM105" s="180">
        <v>0</v>
      </c>
      <c r="AN105" s="180">
        <v>0</v>
      </c>
      <c r="AO105" s="180">
        <v>0</v>
      </c>
      <c r="AP105" s="180">
        <v>0</v>
      </c>
      <c r="AQ105" s="180">
        <v>0</v>
      </c>
      <c r="AR105" s="180">
        <v>0</v>
      </c>
      <c r="AS105" s="180">
        <v>0</v>
      </c>
      <c r="AT105" s="180">
        <v>0</v>
      </c>
      <c r="AU105" s="180">
        <v>0</v>
      </c>
      <c r="AV105" s="180">
        <v>0</v>
      </c>
      <c r="AW105" s="180">
        <v>0</v>
      </c>
      <c r="AX105" s="180">
        <v>0</v>
      </c>
      <c r="AY105" s="90"/>
      <c r="AZ105" s="180">
        <v>0</v>
      </c>
      <c r="BA105" s="180">
        <v>0</v>
      </c>
      <c r="BB105" s="180">
        <v>0</v>
      </c>
      <c r="BC105" s="180">
        <v>0</v>
      </c>
      <c r="BD105" s="180">
        <v>0</v>
      </c>
      <c r="BE105" s="180">
        <v>0</v>
      </c>
      <c r="BF105" s="180">
        <v>0</v>
      </c>
      <c r="BG105" s="181"/>
      <c r="BH105" s="90"/>
      <c r="BI105" s="180">
        <v>0</v>
      </c>
      <c r="BJ105" s="180">
        <v>0</v>
      </c>
      <c r="BK105" s="180">
        <v>0</v>
      </c>
      <c r="BL105" s="90"/>
      <c r="BN105" s="90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78"/>
    </row>
    <row r="106" spans="2:84" ht="15" customHeight="1" x14ac:dyDescent="0.3">
      <c r="B106" s="90"/>
      <c r="C106" s="111">
        <v>92</v>
      </c>
      <c r="D106" s="111"/>
      <c r="E106" s="111"/>
      <c r="F106" s="112"/>
      <c r="G106" s="111"/>
      <c r="H106" s="111"/>
      <c r="I106" s="111"/>
      <c r="J106" s="114"/>
      <c r="K106" s="172"/>
      <c r="L106" s="113"/>
      <c r="M106" s="112"/>
      <c r="N106" s="185"/>
      <c r="O106" s="111"/>
      <c r="P106" s="109"/>
      <c r="Q106" s="109"/>
      <c r="R106" s="109"/>
      <c r="S106" s="156"/>
      <c r="T106" s="156"/>
      <c r="U106" s="156"/>
      <c r="V106" s="153">
        <f t="shared" si="1"/>
        <v>0</v>
      </c>
      <c r="W106" s="90"/>
      <c r="Y106" s="180">
        <v>0</v>
      </c>
      <c r="Z106" s="180">
        <v>0</v>
      </c>
      <c r="AA106" s="180">
        <v>0</v>
      </c>
      <c r="AB106" s="180">
        <v>0</v>
      </c>
      <c r="AC106" s="180">
        <v>0</v>
      </c>
      <c r="AD106" s="180">
        <v>0</v>
      </c>
      <c r="AE106" s="180">
        <v>0</v>
      </c>
      <c r="AF106" s="180">
        <v>0</v>
      </c>
      <c r="AG106" s="180">
        <v>0</v>
      </c>
      <c r="AH106" s="180">
        <v>0</v>
      </c>
      <c r="AI106" s="180">
        <v>0</v>
      </c>
      <c r="AJ106" s="180">
        <v>0</v>
      </c>
      <c r="AK106" s="180">
        <v>0</v>
      </c>
      <c r="AL106" s="180">
        <v>0</v>
      </c>
      <c r="AM106" s="180">
        <v>0</v>
      </c>
      <c r="AN106" s="180">
        <v>0</v>
      </c>
      <c r="AO106" s="180">
        <v>0</v>
      </c>
      <c r="AP106" s="180">
        <v>0</v>
      </c>
      <c r="AQ106" s="180">
        <v>0</v>
      </c>
      <c r="AR106" s="180">
        <v>0</v>
      </c>
      <c r="AS106" s="180">
        <v>0</v>
      </c>
      <c r="AT106" s="180">
        <v>0</v>
      </c>
      <c r="AU106" s="180">
        <v>0</v>
      </c>
      <c r="AV106" s="180">
        <v>0</v>
      </c>
      <c r="AW106" s="180">
        <v>0</v>
      </c>
      <c r="AX106" s="180">
        <v>0</v>
      </c>
      <c r="AY106" s="90"/>
      <c r="AZ106" s="180">
        <v>0</v>
      </c>
      <c r="BA106" s="180">
        <v>0</v>
      </c>
      <c r="BB106" s="180">
        <v>0</v>
      </c>
      <c r="BC106" s="180">
        <v>0</v>
      </c>
      <c r="BD106" s="180">
        <v>0</v>
      </c>
      <c r="BE106" s="180">
        <v>0</v>
      </c>
      <c r="BF106" s="180">
        <v>0</v>
      </c>
      <c r="BG106" s="181"/>
      <c r="BH106" s="90"/>
      <c r="BI106" s="180">
        <v>0</v>
      </c>
      <c r="BJ106" s="180">
        <v>0</v>
      </c>
      <c r="BK106" s="180">
        <v>0</v>
      </c>
      <c r="BL106" s="90"/>
      <c r="BN106" s="90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78"/>
    </row>
    <row r="107" spans="2:84" ht="15" customHeight="1" x14ac:dyDescent="0.3">
      <c r="B107" s="90"/>
      <c r="C107" s="111">
        <v>93</v>
      </c>
      <c r="D107" s="111"/>
      <c r="E107" s="111"/>
      <c r="F107" s="112"/>
      <c r="G107" s="111"/>
      <c r="H107" s="111"/>
      <c r="I107" s="111"/>
      <c r="J107" s="114"/>
      <c r="K107" s="172"/>
      <c r="L107" s="113"/>
      <c r="M107" s="112"/>
      <c r="N107" s="185"/>
      <c r="O107" s="111"/>
      <c r="P107" s="110"/>
      <c r="Q107" s="109"/>
      <c r="R107" s="109"/>
      <c r="S107" s="156"/>
      <c r="T107" s="156"/>
      <c r="U107" s="156"/>
      <c r="V107" s="153">
        <f t="shared" si="1"/>
        <v>0</v>
      </c>
      <c r="W107" s="90"/>
      <c r="Y107" s="180">
        <v>0</v>
      </c>
      <c r="Z107" s="180">
        <v>0</v>
      </c>
      <c r="AA107" s="180">
        <v>0</v>
      </c>
      <c r="AB107" s="180">
        <v>0</v>
      </c>
      <c r="AC107" s="180">
        <v>0</v>
      </c>
      <c r="AD107" s="180">
        <v>0</v>
      </c>
      <c r="AE107" s="180">
        <v>0</v>
      </c>
      <c r="AF107" s="180">
        <v>0</v>
      </c>
      <c r="AG107" s="180">
        <v>0</v>
      </c>
      <c r="AH107" s="180">
        <v>0</v>
      </c>
      <c r="AI107" s="180">
        <v>0</v>
      </c>
      <c r="AJ107" s="180">
        <v>0</v>
      </c>
      <c r="AK107" s="180">
        <v>0</v>
      </c>
      <c r="AL107" s="180">
        <v>0</v>
      </c>
      <c r="AM107" s="180">
        <v>0</v>
      </c>
      <c r="AN107" s="180">
        <v>0</v>
      </c>
      <c r="AO107" s="180">
        <v>0</v>
      </c>
      <c r="AP107" s="180">
        <v>0</v>
      </c>
      <c r="AQ107" s="180">
        <v>0</v>
      </c>
      <c r="AR107" s="180">
        <v>0</v>
      </c>
      <c r="AS107" s="180">
        <v>0</v>
      </c>
      <c r="AT107" s="180">
        <v>0</v>
      </c>
      <c r="AU107" s="180">
        <v>0</v>
      </c>
      <c r="AV107" s="180">
        <v>0</v>
      </c>
      <c r="AW107" s="180">
        <v>0</v>
      </c>
      <c r="AX107" s="180">
        <v>0</v>
      </c>
      <c r="AY107" s="90"/>
      <c r="AZ107" s="180">
        <v>0</v>
      </c>
      <c r="BA107" s="180">
        <v>0</v>
      </c>
      <c r="BB107" s="180">
        <v>0</v>
      </c>
      <c r="BC107" s="180">
        <v>0</v>
      </c>
      <c r="BD107" s="180">
        <v>0</v>
      </c>
      <c r="BE107" s="180">
        <v>0</v>
      </c>
      <c r="BF107" s="180">
        <v>0</v>
      </c>
      <c r="BG107" s="181"/>
      <c r="BH107" s="90"/>
      <c r="BI107" s="180">
        <v>0</v>
      </c>
      <c r="BJ107" s="180">
        <v>0</v>
      </c>
      <c r="BK107" s="180">
        <v>0</v>
      </c>
      <c r="BL107" s="90"/>
      <c r="BN107" s="90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78"/>
    </row>
    <row r="108" spans="2:84" ht="15" customHeight="1" x14ac:dyDescent="0.3">
      <c r="B108" s="90"/>
      <c r="C108" s="111">
        <v>94</v>
      </c>
      <c r="D108" s="111"/>
      <c r="E108" s="111"/>
      <c r="F108" s="112"/>
      <c r="G108" s="111"/>
      <c r="H108" s="111"/>
      <c r="I108" s="111"/>
      <c r="J108" s="114"/>
      <c r="K108" s="172"/>
      <c r="L108" s="113"/>
      <c r="M108" s="112"/>
      <c r="N108" s="185"/>
      <c r="O108" s="111"/>
      <c r="P108" s="110"/>
      <c r="Q108" s="109"/>
      <c r="R108" s="109"/>
      <c r="S108" s="156"/>
      <c r="T108" s="156"/>
      <c r="U108" s="156"/>
      <c r="V108" s="153">
        <f t="shared" si="1"/>
        <v>0</v>
      </c>
      <c r="W108" s="90"/>
      <c r="Y108" s="180">
        <v>0</v>
      </c>
      <c r="Z108" s="180">
        <v>0</v>
      </c>
      <c r="AA108" s="180">
        <v>0</v>
      </c>
      <c r="AB108" s="180">
        <v>0</v>
      </c>
      <c r="AC108" s="180">
        <v>0</v>
      </c>
      <c r="AD108" s="180">
        <v>0</v>
      </c>
      <c r="AE108" s="180">
        <v>0</v>
      </c>
      <c r="AF108" s="180">
        <v>0</v>
      </c>
      <c r="AG108" s="180">
        <v>0</v>
      </c>
      <c r="AH108" s="180">
        <v>0</v>
      </c>
      <c r="AI108" s="180">
        <v>0</v>
      </c>
      <c r="AJ108" s="180">
        <v>0</v>
      </c>
      <c r="AK108" s="180">
        <v>0</v>
      </c>
      <c r="AL108" s="180">
        <v>0</v>
      </c>
      <c r="AM108" s="180">
        <v>0</v>
      </c>
      <c r="AN108" s="180">
        <v>0</v>
      </c>
      <c r="AO108" s="180">
        <v>0</v>
      </c>
      <c r="AP108" s="180">
        <v>0</v>
      </c>
      <c r="AQ108" s="180">
        <v>0</v>
      </c>
      <c r="AR108" s="180">
        <v>0</v>
      </c>
      <c r="AS108" s="180">
        <v>0</v>
      </c>
      <c r="AT108" s="180">
        <v>0</v>
      </c>
      <c r="AU108" s="180">
        <v>0</v>
      </c>
      <c r="AV108" s="180">
        <v>0</v>
      </c>
      <c r="AW108" s="180">
        <v>0</v>
      </c>
      <c r="AX108" s="180">
        <v>0</v>
      </c>
      <c r="AY108" s="90"/>
      <c r="AZ108" s="180">
        <v>0</v>
      </c>
      <c r="BA108" s="180">
        <v>0</v>
      </c>
      <c r="BB108" s="180">
        <v>0</v>
      </c>
      <c r="BC108" s="180">
        <v>0</v>
      </c>
      <c r="BD108" s="180">
        <v>0</v>
      </c>
      <c r="BE108" s="180">
        <v>0</v>
      </c>
      <c r="BF108" s="180">
        <v>0</v>
      </c>
      <c r="BG108" s="181"/>
      <c r="BH108" s="90"/>
      <c r="BI108" s="180">
        <v>0</v>
      </c>
      <c r="BJ108" s="180">
        <v>0</v>
      </c>
      <c r="BK108" s="180">
        <v>0</v>
      </c>
      <c r="BL108" s="90"/>
      <c r="BN108" s="90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78"/>
    </row>
    <row r="109" spans="2:84" ht="15" customHeight="1" x14ac:dyDescent="0.3">
      <c r="B109" s="90"/>
      <c r="C109" s="111">
        <v>95</v>
      </c>
      <c r="D109" s="111"/>
      <c r="E109" s="111"/>
      <c r="F109" s="112"/>
      <c r="G109" s="111"/>
      <c r="H109" s="111"/>
      <c r="I109" s="111"/>
      <c r="J109" s="114"/>
      <c r="K109" s="172"/>
      <c r="L109" s="113"/>
      <c r="M109" s="112"/>
      <c r="N109" s="185"/>
      <c r="O109" s="111"/>
      <c r="P109" s="110"/>
      <c r="Q109" s="109"/>
      <c r="R109" s="109"/>
      <c r="S109" s="156"/>
      <c r="T109" s="156"/>
      <c r="U109" s="156"/>
      <c r="V109" s="153">
        <f t="shared" si="1"/>
        <v>0</v>
      </c>
      <c r="W109" s="90"/>
      <c r="Y109" s="180">
        <v>0</v>
      </c>
      <c r="Z109" s="180">
        <v>0</v>
      </c>
      <c r="AA109" s="180">
        <v>0</v>
      </c>
      <c r="AB109" s="180">
        <v>0</v>
      </c>
      <c r="AC109" s="180">
        <v>0</v>
      </c>
      <c r="AD109" s="180">
        <v>0</v>
      </c>
      <c r="AE109" s="180">
        <v>0</v>
      </c>
      <c r="AF109" s="180">
        <v>0</v>
      </c>
      <c r="AG109" s="180">
        <v>0</v>
      </c>
      <c r="AH109" s="180">
        <v>0</v>
      </c>
      <c r="AI109" s="180">
        <v>0</v>
      </c>
      <c r="AJ109" s="180">
        <v>0</v>
      </c>
      <c r="AK109" s="180">
        <v>0</v>
      </c>
      <c r="AL109" s="180">
        <v>0</v>
      </c>
      <c r="AM109" s="180">
        <v>0</v>
      </c>
      <c r="AN109" s="180">
        <v>0</v>
      </c>
      <c r="AO109" s="180">
        <v>0</v>
      </c>
      <c r="AP109" s="180">
        <v>0</v>
      </c>
      <c r="AQ109" s="180">
        <v>0</v>
      </c>
      <c r="AR109" s="180">
        <v>0</v>
      </c>
      <c r="AS109" s="180">
        <v>0</v>
      </c>
      <c r="AT109" s="180">
        <v>0</v>
      </c>
      <c r="AU109" s="180">
        <v>0</v>
      </c>
      <c r="AV109" s="180">
        <v>0</v>
      </c>
      <c r="AW109" s="180">
        <v>0</v>
      </c>
      <c r="AX109" s="180">
        <v>0</v>
      </c>
      <c r="AY109" s="90"/>
      <c r="AZ109" s="180">
        <v>0</v>
      </c>
      <c r="BA109" s="180">
        <v>0</v>
      </c>
      <c r="BB109" s="180">
        <v>0</v>
      </c>
      <c r="BC109" s="180">
        <v>0</v>
      </c>
      <c r="BD109" s="180">
        <v>0</v>
      </c>
      <c r="BE109" s="180">
        <v>0</v>
      </c>
      <c r="BF109" s="180">
        <v>0</v>
      </c>
      <c r="BG109" s="181"/>
      <c r="BH109" s="90"/>
      <c r="BI109" s="180">
        <v>0</v>
      </c>
      <c r="BJ109" s="180">
        <v>0</v>
      </c>
      <c r="BK109" s="180">
        <v>0</v>
      </c>
      <c r="BL109" s="90"/>
      <c r="BN109" s="90"/>
      <c r="BO109" s="112"/>
      <c r="BP109" s="112"/>
      <c r="BQ109" s="112"/>
      <c r="BR109" s="112"/>
      <c r="BS109" s="112"/>
      <c r="BT109" s="112"/>
      <c r="BU109" s="112"/>
      <c r="BV109" s="112"/>
      <c r="BW109" s="112"/>
      <c r="BX109" s="112"/>
      <c r="BY109" s="112"/>
      <c r="BZ109" s="112"/>
      <c r="CA109" s="112"/>
      <c r="CB109" s="112"/>
      <c r="CC109" s="112"/>
      <c r="CD109" s="112"/>
      <c r="CE109" s="112"/>
      <c r="CF109" s="178"/>
    </row>
    <row r="110" spans="2:84" ht="15" customHeight="1" x14ac:dyDescent="0.3">
      <c r="B110" s="90"/>
      <c r="C110" s="111">
        <v>96</v>
      </c>
      <c r="D110" s="111"/>
      <c r="E110" s="111"/>
      <c r="F110" s="112"/>
      <c r="G110" s="111"/>
      <c r="H110" s="111"/>
      <c r="I110" s="111"/>
      <c r="J110" s="114"/>
      <c r="K110" s="172"/>
      <c r="L110" s="113"/>
      <c r="M110" s="112"/>
      <c r="N110" s="185"/>
      <c r="O110" s="111"/>
      <c r="P110" s="110"/>
      <c r="Q110" s="109"/>
      <c r="R110" s="109"/>
      <c r="S110" s="156"/>
      <c r="T110" s="156"/>
      <c r="U110" s="156"/>
      <c r="V110" s="153">
        <f t="shared" si="1"/>
        <v>0</v>
      </c>
      <c r="W110" s="90"/>
      <c r="Y110" s="180">
        <v>0</v>
      </c>
      <c r="Z110" s="180">
        <v>0</v>
      </c>
      <c r="AA110" s="180">
        <v>0</v>
      </c>
      <c r="AB110" s="180">
        <v>0</v>
      </c>
      <c r="AC110" s="180">
        <v>0</v>
      </c>
      <c r="AD110" s="180">
        <v>0</v>
      </c>
      <c r="AE110" s="180">
        <v>0</v>
      </c>
      <c r="AF110" s="180">
        <v>0</v>
      </c>
      <c r="AG110" s="180">
        <v>0</v>
      </c>
      <c r="AH110" s="180">
        <v>0</v>
      </c>
      <c r="AI110" s="180">
        <v>0</v>
      </c>
      <c r="AJ110" s="180">
        <v>0</v>
      </c>
      <c r="AK110" s="180">
        <v>0</v>
      </c>
      <c r="AL110" s="180">
        <v>0</v>
      </c>
      <c r="AM110" s="180">
        <v>0</v>
      </c>
      <c r="AN110" s="180">
        <v>0</v>
      </c>
      <c r="AO110" s="180">
        <v>0</v>
      </c>
      <c r="AP110" s="180">
        <v>0</v>
      </c>
      <c r="AQ110" s="180">
        <v>0</v>
      </c>
      <c r="AR110" s="180">
        <v>0</v>
      </c>
      <c r="AS110" s="180">
        <v>0</v>
      </c>
      <c r="AT110" s="180">
        <v>0</v>
      </c>
      <c r="AU110" s="180">
        <v>0</v>
      </c>
      <c r="AV110" s="180">
        <v>0</v>
      </c>
      <c r="AW110" s="180">
        <v>0</v>
      </c>
      <c r="AX110" s="180">
        <v>0</v>
      </c>
      <c r="AY110" s="90"/>
      <c r="AZ110" s="180">
        <v>0</v>
      </c>
      <c r="BA110" s="180">
        <v>0</v>
      </c>
      <c r="BB110" s="180">
        <v>0</v>
      </c>
      <c r="BC110" s="180">
        <v>0</v>
      </c>
      <c r="BD110" s="180">
        <v>0</v>
      </c>
      <c r="BE110" s="180">
        <v>0</v>
      </c>
      <c r="BF110" s="180">
        <v>0</v>
      </c>
      <c r="BG110" s="181"/>
      <c r="BH110" s="90"/>
      <c r="BI110" s="180">
        <v>0</v>
      </c>
      <c r="BJ110" s="180">
        <v>0</v>
      </c>
      <c r="BK110" s="180">
        <v>0</v>
      </c>
      <c r="BL110" s="90"/>
      <c r="BN110" s="90"/>
      <c r="BO110" s="112"/>
      <c r="BP110" s="112"/>
      <c r="BQ110" s="112"/>
      <c r="BR110" s="112"/>
      <c r="BS110" s="112"/>
      <c r="BT110" s="112"/>
      <c r="BU110" s="112"/>
      <c r="BV110" s="112"/>
      <c r="BW110" s="112"/>
      <c r="BX110" s="112"/>
      <c r="BY110" s="112"/>
      <c r="BZ110" s="112"/>
      <c r="CA110" s="112"/>
      <c r="CB110" s="112"/>
      <c r="CC110" s="112"/>
      <c r="CD110" s="112"/>
      <c r="CE110" s="112"/>
      <c r="CF110" s="178"/>
    </row>
    <row r="111" spans="2:84" ht="15" customHeight="1" x14ac:dyDescent="0.3">
      <c r="B111" s="90"/>
      <c r="C111" s="111">
        <v>97</v>
      </c>
      <c r="D111" s="111"/>
      <c r="E111" s="111"/>
      <c r="F111" s="112"/>
      <c r="G111" s="111"/>
      <c r="H111" s="111"/>
      <c r="I111" s="111"/>
      <c r="J111" s="114"/>
      <c r="K111" s="172"/>
      <c r="L111" s="113"/>
      <c r="M111" s="112"/>
      <c r="N111" s="185"/>
      <c r="O111" s="111"/>
      <c r="P111" s="110"/>
      <c r="Q111" s="109"/>
      <c r="R111" s="109"/>
      <c r="S111" s="156"/>
      <c r="T111" s="156"/>
      <c r="U111" s="156"/>
      <c r="V111" s="153">
        <f t="shared" si="1"/>
        <v>0</v>
      </c>
      <c r="W111" s="90"/>
      <c r="Y111" s="180">
        <v>0</v>
      </c>
      <c r="Z111" s="180">
        <v>0</v>
      </c>
      <c r="AA111" s="180">
        <v>0</v>
      </c>
      <c r="AB111" s="180">
        <v>0</v>
      </c>
      <c r="AC111" s="180">
        <v>0</v>
      </c>
      <c r="AD111" s="180">
        <v>0</v>
      </c>
      <c r="AE111" s="180">
        <v>0</v>
      </c>
      <c r="AF111" s="180">
        <v>0</v>
      </c>
      <c r="AG111" s="180">
        <v>0</v>
      </c>
      <c r="AH111" s="180">
        <v>0</v>
      </c>
      <c r="AI111" s="180">
        <v>0</v>
      </c>
      <c r="AJ111" s="180">
        <v>0</v>
      </c>
      <c r="AK111" s="180">
        <v>0</v>
      </c>
      <c r="AL111" s="180">
        <v>0</v>
      </c>
      <c r="AM111" s="180">
        <v>0</v>
      </c>
      <c r="AN111" s="180">
        <v>0</v>
      </c>
      <c r="AO111" s="180">
        <v>0</v>
      </c>
      <c r="AP111" s="180">
        <v>0</v>
      </c>
      <c r="AQ111" s="180">
        <v>0</v>
      </c>
      <c r="AR111" s="180">
        <v>0</v>
      </c>
      <c r="AS111" s="180">
        <v>0</v>
      </c>
      <c r="AT111" s="180">
        <v>0</v>
      </c>
      <c r="AU111" s="180">
        <v>0</v>
      </c>
      <c r="AV111" s="180">
        <v>0</v>
      </c>
      <c r="AW111" s="180">
        <v>0</v>
      </c>
      <c r="AX111" s="180">
        <v>0</v>
      </c>
      <c r="AY111" s="90"/>
      <c r="AZ111" s="180">
        <v>0</v>
      </c>
      <c r="BA111" s="180">
        <v>0</v>
      </c>
      <c r="BB111" s="180">
        <v>0</v>
      </c>
      <c r="BC111" s="180">
        <v>0</v>
      </c>
      <c r="BD111" s="180">
        <v>0</v>
      </c>
      <c r="BE111" s="180">
        <v>0</v>
      </c>
      <c r="BF111" s="180">
        <v>0</v>
      </c>
      <c r="BG111" s="181"/>
      <c r="BH111" s="90"/>
      <c r="BI111" s="180">
        <v>0</v>
      </c>
      <c r="BJ111" s="180">
        <v>0</v>
      </c>
      <c r="BK111" s="180">
        <v>0</v>
      </c>
      <c r="BL111" s="90"/>
      <c r="BN111" s="90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78"/>
    </row>
    <row r="112" spans="2:84" ht="15" customHeight="1" x14ac:dyDescent="0.3">
      <c r="B112" s="90"/>
      <c r="C112" s="111">
        <v>98</v>
      </c>
      <c r="D112" s="111"/>
      <c r="E112" s="111"/>
      <c r="F112" s="112"/>
      <c r="G112" s="111"/>
      <c r="H112" s="111"/>
      <c r="I112" s="111"/>
      <c r="J112" s="114"/>
      <c r="K112" s="172"/>
      <c r="L112" s="113"/>
      <c r="M112" s="112"/>
      <c r="N112" s="185"/>
      <c r="O112" s="111"/>
      <c r="P112" s="110"/>
      <c r="Q112" s="109"/>
      <c r="R112" s="109"/>
      <c r="S112" s="156"/>
      <c r="T112" s="156"/>
      <c r="U112" s="156"/>
      <c r="V112" s="153">
        <f t="shared" si="1"/>
        <v>0</v>
      </c>
      <c r="W112" s="90"/>
      <c r="Y112" s="180">
        <v>0</v>
      </c>
      <c r="Z112" s="180">
        <v>0</v>
      </c>
      <c r="AA112" s="180">
        <v>0</v>
      </c>
      <c r="AB112" s="180">
        <v>0</v>
      </c>
      <c r="AC112" s="180">
        <v>0</v>
      </c>
      <c r="AD112" s="180">
        <v>0</v>
      </c>
      <c r="AE112" s="180">
        <v>0</v>
      </c>
      <c r="AF112" s="180">
        <v>0</v>
      </c>
      <c r="AG112" s="180">
        <v>0</v>
      </c>
      <c r="AH112" s="180">
        <v>0</v>
      </c>
      <c r="AI112" s="180">
        <v>0</v>
      </c>
      <c r="AJ112" s="180">
        <v>0</v>
      </c>
      <c r="AK112" s="180">
        <v>0</v>
      </c>
      <c r="AL112" s="180">
        <v>0</v>
      </c>
      <c r="AM112" s="180">
        <v>0</v>
      </c>
      <c r="AN112" s="180">
        <v>0</v>
      </c>
      <c r="AO112" s="180">
        <v>0</v>
      </c>
      <c r="AP112" s="180">
        <v>0</v>
      </c>
      <c r="AQ112" s="180">
        <v>0</v>
      </c>
      <c r="AR112" s="180">
        <v>0</v>
      </c>
      <c r="AS112" s="180">
        <v>0</v>
      </c>
      <c r="AT112" s="180">
        <v>0</v>
      </c>
      <c r="AU112" s="180">
        <v>0</v>
      </c>
      <c r="AV112" s="180">
        <v>0</v>
      </c>
      <c r="AW112" s="180">
        <v>0</v>
      </c>
      <c r="AX112" s="180">
        <v>0</v>
      </c>
      <c r="AY112" s="90"/>
      <c r="AZ112" s="180">
        <v>0</v>
      </c>
      <c r="BA112" s="180">
        <v>0</v>
      </c>
      <c r="BB112" s="180">
        <v>0</v>
      </c>
      <c r="BC112" s="180">
        <v>0</v>
      </c>
      <c r="BD112" s="180">
        <v>0</v>
      </c>
      <c r="BE112" s="180">
        <v>0</v>
      </c>
      <c r="BF112" s="180">
        <v>0</v>
      </c>
      <c r="BG112" s="181"/>
      <c r="BH112" s="90"/>
      <c r="BI112" s="180">
        <v>0</v>
      </c>
      <c r="BJ112" s="180">
        <v>0</v>
      </c>
      <c r="BK112" s="180">
        <v>0</v>
      </c>
      <c r="BL112" s="90"/>
      <c r="BN112" s="90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78"/>
    </row>
    <row r="113" spans="2:84" ht="15" customHeight="1" x14ac:dyDescent="0.3">
      <c r="B113" s="90"/>
      <c r="C113" s="111">
        <v>99</v>
      </c>
      <c r="D113" s="111"/>
      <c r="E113" s="111"/>
      <c r="F113" s="112"/>
      <c r="G113" s="111"/>
      <c r="H113" s="111"/>
      <c r="I113" s="111"/>
      <c r="J113" s="114"/>
      <c r="K113" s="172"/>
      <c r="L113" s="113"/>
      <c r="M113" s="112"/>
      <c r="N113" s="185"/>
      <c r="O113" s="111"/>
      <c r="P113" s="110"/>
      <c r="Q113" s="109"/>
      <c r="R113" s="109"/>
      <c r="S113" s="156"/>
      <c r="T113" s="156"/>
      <c r="U113" s="156"/>
      <c r="V113" s="153">
        <f t="shared" si="1"/>
        <v>0</v>
      </c>
      <c r="W113" s="90"/>
      <c r="Y113" s="180">
        <v>0</v>
      </c>
      <c r="Z113" s="180">
        <v>0</v>
      </c>
      <c r="AA113" s="180">
        <v>0</v>
      </c>
      <c r="AB113" s="180">
        <v>0</v>
      </c>
      <c r="AC113" s="180">
        <v>0</v>
      </c>
      <c r="AD113" s="180">
        <v>0</v>
      </c>
      <c r="AE113" s="180">
        <v>0</v>
      </c>
      <c r="AF113" s="180">
        <v>0</v>
      </c>
      <c r="AG113" s="180">
        <v>0</v>
      </c>
      <c r="AH113" s="180">
        <v>0</v>
      </c>
      <c r="AI113" s="180">
        <v>0</v>
      </c>
      <c r="AJ113" s="180">
        <v>0</v>
      </c>
      <c r="AK113" s="180">
        <v>0</v>
      </c>
      <c r="AL113" s="180">
        <v>0</v>
      </c>
      <c r="AM113" s="180">
        <v>0</v>
      </c>
      <c r="AN113" s="180">
        <v>0</v>
      </c>
      <c r="AO113" s="180">
        <v>0</v>
      </c>
      <c r="AP113" s="180">
        <v>0</v>
      </c>
      <c r="AQ113" s="180">
        <v>0</v>
      </c>
      <c r="AR113" s="180">
        <v>0</v>
      </c>
      <c r="AS113" s="180">
        <v>0</v>
      </c>
      <c r="AT113" s="180">
        <v>0</v>
      </c>
      <c r="AU113" s="180">
        <v>0</v>
      </c>
      <c r="AV113" s="180">
        <v>0</v>
      </c>
      <c r="AW113" s="180">
        <v>0</v>
      </c>
      <c r="AX113" s="180">
        <v>0</v>
      </c>
      <c r="AY113" s="90"/>
      <c r="AZ113" s="180">
        <v>0</v>
      </c>
      <c r="BA113" s="180">
        <v>0</v>
      </c>
      <c r="BB113" s="180">
        <v>0</v>
      </c>
      <c r="BC113" s="180">
        <v>0</v>
      </c>
      <c r="BD113" s="180">
        <v>0</v>
      </c>
      <c r="BE113" s="180">
        <v>0</v>
      </c>
      <c r="BF113" s="180">
        <v>0</v>
      </c>
      <c r="BG113" s="181"/>
      <c r="BH113" s="90"/>
      <c r="BI113" s="180">
        <v>0</v>
      </c>
      <c r="BJ113" s="180">
        <v>0</v>
      </c>
      <c r="BK113" s="180">
        <v>0</v>
      </c>
      <c r="BL113" s="90"/>
      <c r="BN113" s="90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78"/>
    </row>
    <row r="114" spans="2:84" ht="15" customHeight="1" x14ac:dyDescent="0.3">
      <c r="B114" s="90"/>
      <c r="C114" s="111">
        <v>100</v>
      </c>
      <c r="D114" s="111"/>
      <c r="E114" s="111"/>
      <c r="F114" s="112"/>
      <c r="G114" s="111"/>
      <c r="H114" s="111"/>
      <c r="I114" s="111"/>
      <c r="J114" s="114"/>
      <c r="K114" s="172"/>
      <c r="L114" s="113"/>
      <c r="M114" s="112"/>
      <c r="N114" s="185"/>
      <c r="O114" s="111"/>
      <c r="P114" s="110"/>
      <c r="Q114" s="109"/>
      <c r="R114" s="109"/>
      <c r="S114" s="156"/>
      <c r="T114" s="156"/>
      <c r="U114" s="156"/>
      <c r="V114" s="153">
        <f t="shared" si="1"/>
        <v>0</v>
      </c>
      <c r="W114" s="90"/>
      <c r="Y114" s="180">
        <v>0</v>
      </c>
      <c r="Z114" s="180">
        <v>0</v>
      </c>
      <c r="AA114" s="180">
        <v>0</v>
      </c>
      <c r="AB114" s="180">
        <v>0</v>
      </c>
      <c r="AC114" s="180">
        <v>0</v>
      </c>
      <c r="AD114" s="180">
        <v>0</v>
      </c>
      <c r="AE114" s="180">
        <v>0</v>
      </c>
      <c r="AF114" s="180">
        <v>0</v>
      </c>
      <c r="AG114" s="180">
        <v>0</v>
      </c>
      <c r="AH114" s="180">
        <v>0</v>
      </c>
      <c r="AI114" s="180">
        <v>0</v>
      </c>
      <c r="AJ114" s="180">
        <v>0</v>
      </c>
      <c r="AK114" s="180">
        <v>0</v>
      </c>
      <c r="AL114" s="180">
        <v>0</v>
      </c>
      <c r="AM114" s="180">
        <v>0</v>
      </c>
      <c r="AN114" s="180">
        <v>0</v>
      </c>
      <c r="AO114" s="180">
        <v>0</v>
      </c>
      <c r="AP114" s="180">
        <v>0</v>
      </c>
      <c r="AQ114" s="180">
        <v>0</v>
      </c>
      <c r="AR114" s="180">
        <v>0</v>
      </c>
      <c r="AS114" s="180">
        <v>0</v>
      </c>
      <c r="AT114" s="180">
        <v>0</v>
      </c>
      <c r="AU114" s="180">
        <v>0</v>
      </c>
      <c r="AV114" s="180">
        <v>0</v>
      </c>
      <c r="AW114" s="180">
        <v>0</v>
      </c>
      <c r="AX114" s="180">
        <v>0</v>
      </c>
      <c r="AY114" s="90"/>
      <c r="AZ114" s="180">
        <v>0</v>
      </c>
      <c r="BA114" s="180">
        <v>0</v>
      </c>
      <c r="BB114" s="180">
        <v>0</v>
      </c>
      <c r="BC114" s="180">
        <v>0</v>
      </c>
      <c r="BD114" s="180">
        <v>0</v>
      </c>
      <c r="BE114" s="180">
        <v>0</v>
      </c>
      <c r="BF114" s="180">
        <v>0</v>
      </c>
      <c r="BG114" s="181"/>
      <c r="BH114" s="90"/>
      <c r="BI114" s="180">
        <v>0</v>
      </c>
      <c r="BJ114" s="180">
        <v>0</v>
      </c>
      <c r="BK114" s="180">
        <v>0</v>
      </c>
      <c r="BL114" s="90"/>
      <c r="BN114" s="90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78"/>
    </row>
    <row r="115" spans="2:84" ht="15" customHeight="1" x14ac:dyDescent="0.3">
      <c r="B115" s="90"/>
      <c r="C115" s="111">
        <v>101</v>
      </c>
      <c r="D115" s="111"/>
      <c r="E115" s="111"/>
      <c r="F115" s="112"/>
      <c r="G115" s="111"/>
      <c r="H115" s="111"/>
      <c r="I115" s="111"/>
      <c r="J115" s="114"/>
      <c r="K115" s="172"/>
      <c r="L115" s="113"/>
      <c r="M115" s="112"/>
      <c r="N115" s="185"/>
      <c r="O115" s="111"/>
      <c r="P115" s="110"/>
      <c r="Q115" s="109"/>
      <c r="R115" s="109"/>
      <c r="S115" s="156"/>
      <c r="T115" s="156"/>
      <c r="U115" s="156"/>
      <c r="V115" s="153">
        <f t="shared" si="1"/>
        <v>0</v>
      </c>
      <c r="W115" s="90"/>
      <c r="Y115" s="180">
        <v>0</v>
      </c>
      <c r="Z115" s="180">
        <v>0</v>
      </c>
      <c r="AA115" s="180">
        <v>0</v>
      </c>
      <c r="AB115" s="180">
        <v>0</v>
      </c>
      <c r="AC115" s="180">
        <v>0</v>
      </c>
      <c r="AD115" s="180">
        <v>0</v>
      </c>
      <c r="AE115" s="180">
        <v>0</v>
      </c>
      <c r="AF115" s="180">
        <v>0</v>
      </c>
      <c r="AG115" s="180">
        <v>0</v>
      </c>
      <c r="AH115" s="180">
        <v>0</v>
      </c>
      <c r="AI115" s="180">
        <v>0</v>
      </c>
      <c r="AJ115" s="180">
        <v>0</v>
      </c>
      <c r="AK115" s="180">
        <v>0</v>
      </c>
      <c r="AL115" s="180">
        <v>0</v>
      </c>
      <c r="AM115" s="180">
        <v>0</v>
      </c>
      <c r="AN115" s="180">
        <v>0</v>
      </c>
      <c r="AO115" s="180">
        <v>0</v>
      </c>
      <c r="AP115" s="180">
        <v>0</v>
      </c>
      <c r="AQ115" s="180">
        <v>0</v>
      </c>
      <c r="AR115" s="180">
        <v>0</v>
      </c>
      <c r="AS115" s="180">
        <v>0</v>
      </c>
      <c r="AT115" s="180">
        <v>0</v>
      </c>
      <c r="AU115" s="180">
        <v>0</v>
      </c>
      <c r="AV115" s="180">
        <v>0</v>
      </c>
      <c r="AW115" s="180">
        <v>0</v>
      </c>
      <c r="AX115" s="180">
        <v>0</v>
      </c>
      <c r="AY115" s="90"/>
      <c r="AZ115" s="180">
        <v>0</v>
      </c>
      <c r="BA115" s="180">
        <v>0</v>
      </c>
      <c r="BB115" s="180">
        <v>0</v>
      </c>
      <c r="BC115" s="180">
        <v>0</v>
      </c>
      <c r="BD115" s="180">
        <v>0</v>
      </c>
      <c r="BE115" s="180">
        <v>0</v>
      </c>
      <c r="BF115" s="180">
        <v>0</v>
      </c>
      <c r="BG115" s="181"/>
      <c r="BH115" s="90"/>
      <c r="BI115" s="180">
        <v>0</v>
      </c>
      <c r="BJ115" s="180">
        <v>0</v>
      </c>
      <c r="BK115" s="180">
        <v>0</v>
      </c>
      <c r="BL115" s="90"/>
      <c r="BN115" s="90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78"/>
    </row>
    <row r="116" spans="2:84" ht="15" customHeight="1" x14ac:dyDescent="0.3">
      <c r="B116" s="90"/>
      <c r="C116" s="111">
        <v>102</v>
      </c>
      <c r="D116" s="111"/>
      <c r="E116" s="111"/>
      <c r="F116" s="112"/>
      <c r="G116" s="111"/>
      <c r="H116" s="111"/>
      <c r="I116" s="111"/>
      <c r="J116" s="114"/>
      <c r="K116" s="172"/>
      <c r="L116" s="113"/>
      <c r="M116" s="112"/>
      <c r="N116" s="185"/>
      <c r="O116" s="111"/>
      <c r="P116" s="109"/>
      <c r="Q116" s="109"/>
      <c r="R116" s="109"/>
      <c r="S116" s="156"/>
      <c r="T116" s="156"/>
      <c r="U116" s="156"/>
      <c r="V116" s="153">
        <f t="shared" si="1"/>
        <v>0</v>
      </c>
      <c r="W116" s="90"/>
      <c r="Y116" s="180">
        <v>0</v>
      </c>
      <c r="Z116" s="180">
        <v>0</v>
      </c>
      <c r="AA116" s="180">
        <v>0</v>
      </c>
      <c r="AB116" s="180">
        <v>0</v>
      </c>
      <c r="AC116" s="180">
        <v>0</v>
      </c>
      <c r="AD116" s="180">
        <v>0</v>
      </c>
      <c r="AE116" s="180">
        <v>0</v>
      </c>
      <c r="AF116" s="180">
        <v>0</v>
      </c>
      <c r="AG116" s="180">
        <v>0</v>
      </c>
      <c r="AH116" s="180">
        <v>0</v>
      </c>
      <c r="AI116" s="180">
        <v>0</v>
      </c>
      <c r="AJ116" s="180">
        <v>0</v>
      </c>
      <c r="AK116" s="180">
        <v>0</v>
      </c>
      <c r="AL116" s="180">
        <v>0</v>
      </c>
      <c r="AM116" s="180">
        <v>0</v>
      </c>
      <c r="AN116" s="180">
        <v>0</v>
      </c>
      <c r="AO116" s="180">
        <v>0</v>
      </c>
      <c r="AP116" s="180">
        <v>0</v>
      </c>
      <c r="AQ116" s="180">
        <v>0</v>
      </c>
      <c r="AR116" s="180">
        <v>0</v>
      </c>
      <c r="AS116" s="180">
        <v>0</v>
      </c>
      <c r="AT116" s="180">
        <v>0</v>
      </c>
      <c r="AU116" s="180">
        <v>0</v>
      </c>
      <c r="AV116" s="180">
        <v>0</v>
      </c>
      <c r="AW116" s="180">
        <v>0</v>
      </c>
      <c r="AX116" s="180">
        <v>0</v>
      </c>
      <c r="AY116" s="90"/>
      <c r="AZ116" s="180">
        <v>0</v>
      </c>
      <c r="BA116" s="180">
        <v>0</v>
      </c>
      <c r="BB116" s="180">
        <v>0</v>
      </c>
      <c r="BC116" s="180">
        <v>0</v>
      </c>
      <c r="BD116" s="180">
        <v>0</v>
      </c>
      <c r="BE116" s="180">
        <v>0</v>
      </c>
      <c r="BF116" s="180">
        <v>0</v>
      </c>
      <c r="BG116" s="181"/>
      <c r="BH116" s="90"/>
      <c r="BI116" s="180">
        <v>0</v>
      </c>
      <c r="BJ116" s="180">
        <v>0</v>
      </c>
      <c r="BK116" s="180">
        <v>0</v>
      </c>
      <c r="BL116" s="90"/>
      <c r="BN116" s="90"/>
      <c r="BO116" s="112"/>
      <c r="BP116" s="112"/>
      <c r="BQ116" s="112"/>
      <c r="BR116" s="112"/>
      <c r="BS116" s="112"/>
      <c r="BT116" s="112"/>
      <c r="BU116" s="112"/>
      <c r="BV116" s="112"/>
      <c r="BW116" s="112"/>
      <c r="BX116" s="112"/>
      <c r="BY116" s="112"/>
      <c r="BZ116" s="112"/>
      <c r="CA116" s="112"/>
      <c r="CB116" s="112"/>
      <c r="CC116" s="112"/>
      <c r="CD116" s="112"/>
      <c r="CE116" s="112"/>
      <c r="CF116" s="178"/>
    </row>
    <row r="117" spans="2:84" ht="15" customHeight="1" x14ac:dyDescent="0.3">
      <c r="B117" s="90"/>
      <c r="C117" s="111">
        <v>103</v>
      </c>
      <c r="D117" s="111"/>
      <c r="E117" s="111"/>
      <c r="F117" s="112"/>
      <c r="G117" s="111"/>
      <c r="H117" s="111"/>
      <c r="I117" s="111"/>
      <c r="J117" s="114"/>
      <c r="K117" s="172"/>
      <c r="L117" s="113"/>
      <c r="M117" s="112"/>
      <c r="N117" s="185"/>
      <c r="O117" s="111"/>
      <c r="P117" s="110"/>
      <c r="Q117" s="109"/>
      <c r="R117" s="109"/>
      <c r="S117" s="156"/>
      <c r="T117" s="156"/>
      <c r="U117" s="156"/>
      <c r="V117" s="153">
        <f t="shared" si="1"/>
        <v>0</v>
      </c>
      <c r="W117" s="90"/>
      <c r="Y117" s="180">
        <v>0</v>
      </c>
      <c r="Z117" s="180">
        <v>0</v>
      </c>
      <c r="AA117" s="180">
        <v>0</v>
      </c>
      <c r="AB117" s="180">
        <v>0</v>
      </c>
      <c r="AC117" s="180">
        <v>0</v>
      </c>
      <c r="AD117" s="180">
        <v>0</v>
      </c>
      <c r="AE117" s="180">
        <v>0</v>
      </c>
      <c r="AF117" s="180">
        <v>0</v>
      </c>
      <c r="AG117" s="180">
        <v>0</v>
      </c>
      <c r="AH117" s="180">
        <v>0</v>
      </c>
      <c r="AI117" s="180">
        <v>0</v>
      </c>
      <c r="AJ117" s="180">
        <v>0</v>
      </c>
      <c r="AK117" s="180">
        <v>0</v>
      </c>
      <c r="AL117" s="180">
        <v>0</v>
      </c>
      <c r="AM117" s="180">
        <v>0</v>
      </c>
      <c r="AN117" s="180">
        <v>0</v>
      </c>
      <c r="AO117" s="180">
        <v>0</v>
      </c>
      <c r="AP117" s="180">
        <v>0</v>
      </c>
      <c r="AQ117" s="180">
        <v>0</v>
      </c>
      <c r="AR117" s="180">
        <v>0</v>
      </c>
      <c r="AS117" s="180">
        <v>0</v>
      </c>
      <c r="AT117" s="180">
        <v>0</v>
      </c>
      <c r="AU117" s="180">
        <v>0</v>
      </c>
      <c r="AV117" s="180">
        <v>0</v>
      </c>
      <c r="AW117" s="180">
        <v>0</v>
      </c>
      <c r="AX117" s="180">
        <v>0</v>
      </c>
      <c r="AY117" s="90"/>
      <c r="AZ117" s="180">
        <v>0</v>
      </c>
      <c r="BA117" s="180">
        <v>0</v>
      </c>
      <c r="BB117" s="180">
        <v>0</v>
      </c>
      <c r="BC117" s="180">
        <v>0</v>
      </c>
      <c r="BD117" s="180">
        <v>0</v>
      </c>
      <c r="BE117" s="180">
        <v>0</v>
      </c>
      <c r="BF117" s="180">
        <v>0</v>
      </c>
      <c r="BG117" s="181"/>
      <c r="BH117" s="90"/>
      <c r="BI117" s="180">
        <v>0</v>
      </c>
      <c r="BJ117" s="180">
        <v>0</v>
      </c>
      <c r="BK117" s="180">
        <v>0</v>
      </c>
      <c r="BL117" s="90"/>
      <c r="BN117" s="90"/>
      <c r="BO117" s="112"/>
      <c r="BP117" s="112"/>
      <c r="BQ117" s="112"/>
      <c r="BR117" s="112"/>
      <c r="BS117" s="112"/>
      <c r="BT117" s="112"/>
      <c r="BU117" s="112"/>
      <c r="BV117" s="112"/>
      <c r="BW117" s="112"/>
      <c r="BX117" s="112"/>
      <c r="BY117" s="112"/>
      <c r="BZ117" s="112"/>
      <c r="CA117" s="112"/>
      <c r="CB117" s="112"/>
      <c r="CC117" s="112"/>
      <c r="CD117" s="112"/>
      <c r="CE117" s="112"/>
      <c r="CF117" s="178"/>
    </row>
    <row r="118" spans="2:84" ht="15" customHeight="1" x14ac:dyDescent="0.3">
      <c r="B118" s="90"/>
      <c r="C118" s="111">
        <v>104</v>
      </c>
      <c r="D118" s="111"/>
      <c r="E118" s="111"/>
      <c r="F118" s="112"/>
      <c r="G118" s="111"/>
      <c r="H118" s="111"/>
      <c r="I118" s="111"/>
      <c r="J118" s="114"/>
      <c r="K118" s="172"/>
      <c r="L118" s="113"/>
      <c r="M118" s="112"/>
      <c r="N118" s="185"/>
      <c r="O118" s="111"/>
      <c r="P118" s="110"/>
      <c r="Q118" s="109"/>
      <c r="R118" s="109"/>
      <c r="S118" s="156"/>
      <c r="T118" s="156"/>
      <c r="U118" s="156"/>
      <c r="V118" s="153">
        <f t="shared" si="1"/>
        <v>0</v>
      </c>
      <c r="W118" s="90"/>
      <c r="Y118" s="180">
        <v>0</v>
      </c>
      <c r="Z118" s="180">
        <v>0</v>
      </c>
      <c r="AA118" s="180">
        <v>0</v>
      </c>
      <c r="AB118" s="180">
        <v>0</v>
      </c>
      <c r="AC118" s="180">
        <v>0</v>
      </c>
      <c r="AD118" s="180">
        <v>0</v>
      </c>
      <c r="AE118" s="180">
        <v>0</v>
      </c>
      <c r="AF118" s="180">
        <v>0</v>
      </c>
      <c r="AG118" s="180">
        <v>0</v>
      </c>
      <c r="AH118" s="180">
        <v>0</v>
      </c>
      <c r="AI118" s="180">
        <v>0</v>
      </c>
      <c r="AJ118" s="180">
        <v>0</v>
      </c>
      <c r="AK118" s="180">
        <v>0</v>
      </c>
      <c r="AL118" s="180">
        <v>0</v>
      </c>
      <c r="AM118" s="180">
        <v>0</v>
      </c>
      <c r="AN118" s="180">
        <v>0</v>
      </c>
      <c r="AO118" s="180">
        <v>0</v>
      </c>
      <c r="AP118" s="180">
        <v>0</v>
      </c>
      <c r="AQ118" s="180">
        <v>0</v>
      </c>
      <c r="AR118" s="180">
        <v>0</v>
      </c>
      <c r="AS118" s="180">
        <v>0</v>
      </c>
      <c r="AT118" s="180">
        <v>0</v>
      </c>
      <c r="AU118" s="180">
        <v>0</v>
      </c>
      <c r="AV118" s="180">
        <v>0</v>
      </c>
      <c r="AW118" s="180">
        <v>0</v>
      </c>
      <c r="AX118" s="180">
        <v>0</v>
      </c>
      <c r="AY118" s="90"/>
      <c r="AZ118" s="180">
        <v>0</v>
      </c>
      <c r="BA118" s="180">
        <v>0</v>
      </c>
      <c r="BB118" s="180">
        <v>0</v>
      </c>
      <c r="BC118" s="180">
        <v>0</v>
      </c>
      <c r="BD118" s="180">
        <v>0</v>
      </c>
      <c r="BE118" s="180">
        <v>0</v>
      </c>
      <c r="BF118" s="180">
        <v>0</v>
      </c>
      <c r="BG118" s="181"/>
      <c r="BH118" s="90"/>
      <c r="BI118" s="180">
        <v>0</v>
      </c>
      <c r="BJ118" s="180">
        <v>0</v>
      </c>
      <c r="BK118" s="180">
        <v>0</v>
      </c>
      <c r="BL118" s="90"/>
      <c r="BN118" s="90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78"/>
    </row>
    <row r="119" spans="2:84" ht="15" customHeight="1" x14ac:dyDescent="0.3">
      <c r="B119" s="90"/>
      <c r="C119" s="111">
        <v>105</v>
      </c>
      <c r="D119" s="111"/>
      <c r="E119" s="111"/>
      <c r="F119" s="112"/>
      <c r="G119" s="111"/>
      <c r="H119" s="111"/>
      <c r="I119" s="111"/>
      <c r="J119" s="114"/>
      <c r="K119" s="172"/>
      <c r="L119" s="113"/>
      <c r="M119" s="112"/>
      <c r="N119" s="185"/>
      <c r="O119" s="111"/>
      <c r="P119" s="110"/>
      <c r="Q119" s="109"/>
      <c r="R119" s="109"/>
      <c r="S119" s="156"/>
      <c r="T119" s="156"/>
      <c r="U119" s="156"/>
      <c r="V119" s="153">
        <f t="shared" si="1"/>
        <v>0</v>
      </c>
      <c r="W119" s="90"/>
      <c r="Y119" s="180">
        <v>0</v>
      </c>
      <c r="Z119" s="180">
        <v>0</v>
      </c>
      <c r="AA119" s="180">
        <v>0</v>
      </c>
      <c r="AB119" s="180">
        <v>0</v>
      </c>
      <c r="AC119" s="180">
        <v>0</v>
      </c>
      <c r="AD119" s="180">
        <v>0</v>
      </c>
      <c r="AE119" s="180">
        <v>0</v>
      </c>
      <c r="AF119" s="180">
        <v>0</v>
      </c>
      <c r="AG119" s="180">
        <v>0</v>
      </c>
      <c r="AH119" s="180">
        <v>0</v>
      </c>
      <c r="AI119" s="180">
        <v>0</v>
      </c>
      <c r="AJ119" s="180">
        <v>0</v>
      </c>
      <c r="AK119" s="180">
        <v>0</v>
      </c>
      <c r="AL119" s="180">
        <v>0</v>
      </c>
      <c r="AM119" s="180">
        <v>0</v>
      </c>
      <c r="AN119" s="180">
        <v>0</v>
      </c>
      <c r="AO119" s="180">
        <v>0</v>
      </c>
      <c r="AP119" s="180">
        <v>0</v>
      </c>
      <c r="AQ119" s="180">
        <v>0</v>
      </c>
      <c r="AR119" s="180">
        <v>0</v>
      </c>
      <c r="AS119" s="180">
        <v>0</v>
      </c>
      <c r="AT119" s="180">
        <v>0</v>
      </c>
      <c r="AU119" s="180">
        <v>0</v>
      </c>
      <c r="AV119" s="180">
        <v>0</v>
      </c>
      <c r="AW119" s="180">
        <v>0</v>
      </c>
      <c r="AX119" s="180">
        <v>0</v>
      </c>
      <c r="AY119" s="90"/>
      <c r="AZ119" s="180">
        <v>0</v>
      </c>
      <c r="BA119" s="180">
        <v>0</v>
      </c>
      <c r="BB119" s="180">
        <v>0</v>
      </c>
      <c r="BC119" s="180">
        <v>0</v>
      </c>
      <c r="BD119" s="180">
        <v>0</v>
      </c>
      <c r="BE119" s="180">
        <v>0</v>
      </c>
      <c r="BF119" s="180">
        <v>0</v>
      </c>
      <c r="BG119" s="181"/>
      <c r="BH119" s="90"/>
      <c r="BI119" s="180">
        <v>0</v>
      </c>
      <c r="BJ119" s="180">
        <v>0</v>
      </c>
      <c r="BK119" s="180">
        <v>0</v>
      </c>
      <c r="BL119" s="90"/>
      <c r="BN119" s="90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78"/>
    </row>
    <row r="120" spans="2:84" ht="15" customHeight="1" x14ac:dyDescent="0.3">
      <c r="B120" s="90"/>
      <c r="C120" s="111">
        <v>106</v>
      </c>
      <c r="D120" s="111"/>
      <c r="E120" s="111"/>
      <c r="F120" s="112"/>
      <c r="G120" s="111"/>
      <c r="H120" s="111"/>
      <c r="I120" s="111"/>
      <c r="J120" s="114"/>
      <c r="K120" s="172"/>
      <c r="L120" s="113"/>
      <c r="M120" s="112"/>
      <c r="N120" s="185"/>
      <c r="O120" s="111"/>
      <c r="P120" s="110"/>
      <c r="Q120" s="109"/>
      <c r="R120" s="109"/>
      <c r="S120" s="156"/>
      <c r="T120" s="156"/>
      <c r="U120" s="156"/>
      <c r="V120" s="153">
        <f t="shared" ref="V120:V183" si="2">SUM(T120+U120)</f>
        <v>0</v>
      </c>
      <c r="W120" s="90"/>
      <c r="Y120" s="180">
        <v>0</v>
      </c>
      <c r="Z120" s="180">
        <v>0</v>
      </c>
      <c r="AA120" s="180">
        <v>0</v>
      </c>
      <c r="AB120" s="180">
        <v>0</v>
      </c>
      <c r="AC120" s="180">
        <v>0</v>
      </c>
      <c r="AD120" s="180">
        <v>0</v>
      </c>
      <c r="AE120" s="180">
        <v>0</v>
      </c>
      <c r="AF120" s="180">
        <v>0</v>
      </c>
      <c r="AG120" s="180">
        <v>0</v>
      </c>
      <c r="AH120" s="180">
        <v>0</v>
      </c>
      <c r="AI120" s="180">
        <v>0</v>
      </c>
      <c r="AJ120" s="180">
        <v>0</v>
      </c>
      <c r="AK120" s="180">
        <v>0</v>
      </c>
      <c r="AL120" s="180">
        <v>0</v>
      </c>
      <c r="AM120" s="180">
        <v>0</v>
      </c>
      <c r="AN120" s="180">
        <v>0</v>
      </c>
      <c r="AO120" s="180">
        <v>0</v>
      </c>
      <c r="AP120" s="180">
        <v>0</v>
      </c>
      <c r="AQ120" s="180">
        <v>0</v>
      </c>
      <c r="AR120" s="180">
        <v>0</v>
      </c>
      <c r="AS120" s="180">
        <v>0</v>
      </c>
      <c r="AT120" s="180">
        <v>0</v>
      </c>
      <c r="AU120" s="180">
        <v>0</v>
      </c>
      <c r="AV120" s="180">
        <v>0</v>
      </c>
      <c r="AW120" s="180">
        <v>0</v>
      </c>
      <c r="AX120" s="180">
        <v>0</v>
      </c>
      <c r="AY120" s="90"/>
      <c r="AZ120" s="180">
        <v>0</v>
      </c>
      <c r="BA120" s="180">
        <v>0</v>
      </c>
      <c r="BB120" s="180">
        <v>0</v>
      </c>
      <c r="BC120" s="180">
        <v>0</v>
      </c>
      <c r="BD120" s="180">
        <v>0</v>
      </c>
      <c r="BE120" s="180">
        <v>0</v>
      </c>
      <c r="BF120" s="180">
        <v>0</v>
      </c>
      <c r="BG120" s="181"/>
      <c r="BH120" s="90"/>
      <c r="BI120" s="180">
        <v>0</v>
      </c>
      <c r="BJ120" s="180">
        <v>0</v>
      </c>
      <c r="BK120" s="180">
        <v>0</v>
      </c>
      <c r="BL120" s="90"/>
      <c r="BN120" s="90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78"/>
    </row>
    <row r="121" spans="2:84" ht="15" customHeight="1" x14ac:dyDescent="0.3">
      <c r="B121" s="90"/>
      <c r="C121" s="111">
        <v>107</v>
      </c>
      <c r="D121" s="111"/>
      <c r="E121" s="111"/>
      <c r="F121" s="112"/>
      <c r="G121" s="111"/>
      <c r="H121" s="111"/>
      <c r="I121" s="111"/>
      <c r="J121" s="114"/>
      <c r="K121" s="172"/>
      <c r="L121" s="113"/>
      <c r="M121" s="112"/>
      <c r="N121" s="185"/>
      <c r="O121" s="111"/>
      <c r="P121" s="110"/>
      <c r="Q121" s="109"/>
      <c r="R121" s="109"/>
      <c r="S121" s="156"/>
      <c r="T121" s="156"/>
      <c r="U121" s="156"/>
      <c r="V121" s="153">
        <f t="shared" si="2"/>
        <v>0</v>
      </c>
      <c r="W121" s="90"/>
      <c r="Y121" s="180">
        <v>0</v>
      </c>
      <c r="Z121" s="180">
        <v>0</v>
      </c>
      <c r="AA121" s="180">
        <v>0</v>
      </c>
      <c r="AB121" s="180">
        <v>0</v>
      </c>
      <c r="AC121" s="180">
        <v>0</v>
      </c>
      <c r="AD121" s="180">
        <v>0</v>
      </c>
      <c r="AE121" s="180">
        <v>0</v>
      </c>
      <c r="AF121" s="180">
        <v>0</v>
      </c>
      <c r="AG121" s="180">
        <v>0</v>
      </c>
      <c r="AH121" s="180">
        <v>0</v>
      </c>
      <c r="AI121" s="180">
        <v>0</v>
      </c>
      <c r="AJ121" s="180">
        <v>0</v>
      </c>
      <c r="AK121" s="180">
        <v>0</v>
      </c>
      <c r="AL121" s="180">
        <v>0</v>
      </c>
      <c r="AM121" s="180">
        <v>0</v>
      </c>
      <c r="AN121" s="180">
        <v>0</v>
      </c>
      <c r="AO121" s="180">
        <v>0</v>
      </c>
      <c r="AP121" s="180">
        <v>0</v>
      </c>
      <c r="AQ121" s="180">
        <v>0</v>
      </c>
      <c r="AR121" s="180">
        <v>0</v>
      </c>
      <c r="AS121" s="180">
        <v>0</v>
      </c>
      <c r="AT121" s="180">
        <v>0</v>
      </c>
      <c r="AU121" s="180">
        <v>0</v>
      </c>
      <c r="AV121" s="180">
        <v>0</v>
      </c>
      <c r="AW121" s="180">
        <v>0</v>
      </c>
      <c r="AX121" s="180">
        <v>0</v>
      </c>
      <c r="AY121" s="90"/>
      <c r="AZ121" s="180">
        <v>0</v>
      </c>
      <c r="BA121" s="180">
        <v>0</v>
      </c>
      <c r="BB121" s="180">
        <v>0</v>
      </c>
      <c r="BC121" s="180">
        <v>0</v>
      </c>
      <c r="BD121" s="180">
        <v>0</v>
      </c>
      <c r="BE121" s="180">
        <v>0</v>
      </c>
      <c r="BF121" s="180">
        <v>0</v>
      </c>
      <c r="BG121" s="181"/>
      <c r="BH121" s="90"/>
      <c r="BI121" s="180">
        <v>0</v>
      </c>
      <c r="BJ121" s="180">
        <v>0</v>
      </c>
      <c r="BK121" s="180">
        <v>0</v>
      </c>
      <c r="BL121" s="90"/>
      <c r="BN121" s="90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78"/>
    </row>
    <row r="122" spans="2:84" ht="15" customHeight="1" x14ac:dyDescent="0.3">
      <c r="B122" s="90"/>
      <c r="C122" s="111">
        <v>108</v>
      </c>
      <c r="D122" s="111"/>
      <c r="E122" s="111"/>
      <c r="F122" s="112"/>
      <c r="G122" s="111"/>
      <c r="H122" s="111"/>
      <c r="I122" s="111"/>
      <c r="J122" s="114"/>
      <c r="K122" s="172"/>
      <c r="L122" s="113"/>
      <c r="M122" s="112"/>
      <c r="N122" s="185"/>
      <c r="O122" s="111"/>
      <c r="P122" s="110"/>
      <c r="Q122" s="109"/>
      <c r="R122" s="109"/>
      <c r="S122" s="156"/>
      <c r="T122" s="156"/>
      <c r="U122" s="156"/>
      <c r="V122" s="153">
        <f t="shared" si="2"/>
        <v>0</v>
      </c>
      <c r="W122" s="90"/>
      <c r="Y122" s="180">
        <v>0</v>
      </c>
      <c r="Z122" s="180">
        <v>0</v>
      </c>
      <c r="AA122" s="180">
        <v>0</v>
      </c>
      <c r="AB122" s="180">
        <v>0</v>
      </c>
      <c r="AC122" s="180">
        <v>0</v>
      </c>
      <c r="AD122" s="180">
        <v>0</v>
      </c>
      <c r="AE122" s="180">
        <v>0</v>
      </c>
      <c r="AF122" s="180">
        <v>0</v>
      </c>
      <c r="AG122" s="180">
        <v>0</v>
      </c>
      <c r="AH122" s="180">
        <v>0</v>
      </c>
      <c r="AI122" s="180">
        <v>0</v>
      </c>
      <c r="AJ122" s="180">
        <v>0</v>
      </c>
      <c r="AK122" s="180">
        <v>0</v>
      </c>
      <c r="AL122" s="180">
        <v>0</v>
      </c>
      <c r="AM122" s="180">
        <v>0</v>
      </c>
      <c r="AN122" s="180">
        <v>0</v>
      </c>
      <c r="AO122" s="180">
        <v>0</v>
      </c>
      <c r="AP122" s="180">
        <v>0</v>
      </c>
      <c r="AQ122" s="180">
        <v>0</v>
      </c>
      <c r="AR122" s="180">
        <v>0</v>
      </c>
      <c r="AS122" s="180">
        <v>0</v>
      </c>
      <c r="AT122" s="180">
        <v>0</v>
      </c>
      <c r="AU122" s="180">
        <v>0</v>
      </c>
      <c r="AV122" s="180">
        <v>0</v>
      </c>
      <c r="AW122" s="180">
        <v>0</v>
      </c>
      <c r="AX122" s="180">
        <v>0</v>
      </c>
      <c r="AY122" s="90"/>
      <c r="AZ122" s="180">
        <v>0</v>
      </c>
      <c r="BA122" s="180">
        <v>0</v>
      </c>
      <c r="BB122" s="180">
        <v>0</v>
      </c>
      <c r="BC122" s="180">
        <v>0</v>
      </c>
      <c r="BD122" s="180">
        <v>0</v>
      </c>
      <c r="BE122" s="180">
        <v>0</v>
      </c>
      <c r="BF122" s="180">
        <v>0</v>
      </c>
      <c r="BG122" s="181"/>
      <c r="BH122" s="90"/>
      <c r="BI122" s="180">
        <v>0</v>
      </c>
      <c r="BJ122" s="180">
        <v>0</v>
      </c>
      <c r="BK122" s="180">
        <v>0</v>
      </c>
      <c r="BL122" s="90"/>
      <c r="BN122" s="90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78"/>
    </row>
    <row r="123" spans="2:84" ht="15" customHeight="1" x14ac:dyDescent="0.3">
      <c r="B123" s="90"/>
      <c r="C123" s="111">
        <v>109</v>
      </c>
      <c r="D123" s="111"/>
      <c r="E123" s="111"/>
      <c r="F123" s="112"/>
      <c r="G123" s="111"/>
      <c r="H123" s="111"/>
      <c r="I123" s="111"/>
      <c r="J123" s="114"/>
      <c r="K123" s="172"/>
      <c r="L123" s="113"/>
      <c r="M123" s="112"/>
      <c r="N123" s="185"/>
      <c r="O123" s="111"/>
      <c r="P123" s="110"/>
      <c r="Q123" s="109"/>
      <c r="R123" s="109"/>
      <c r="S123" s="156"/>
      <c r="T123" s="156"/>
      <c r="U123" s="156"/>
      <c r="V123" s="153">
        <f t="shared" si="2"/>
        <v>0</v>
      </c>
      <c r="W123" s="90"/>
      <c r="Y123" s="180">
        <v>0</v>
      </c>
      <c r="Z123" s="180">
        <v>0</v>
      </c>
      <c r="AA123" s="180">
        <v>0</v>
      </c>
      <c r="AB123" s="180">
        <v>0</v>
      </c>
      <c r="AC123" s="180">
        <v>0</v>
      </c>
      <c r="AD123" s="180">
        <v>0</v>
      </c>
      <c r="AE123" s="180">
        <v>0</v>
      </c>
      <c r="AF123" s="180">
        <v>0</v>
      </c>
      <c r="AG123" s="180">
        <v>0</v>
      </c>
      <c r="AH123" s="180">
        <v>0</v>
      </c>
      <c r="AI123" s="180">
        <v>0</v>
      </c>
      <c r="AJ123" s="180">
        <v>0</v>
      </c>
      <c r="AK123" s="180">
        <v>0</v>
      </c>
      <c r="AL123" s="180">
        <v>0</v>
      </c>
      <c r="AM123" s="180">
        <v>0</v>
      </c>
      <c r="AN123" s="180">
        <v>0</v>
      </c>
      <c r="AO123" s="180">
        <v>0</v>
      </c>
      <c r="AP123" s="180">
        <v>0</v>
      </c>
      <c r="AQ123" s="180">
        <v>0</v>
      </c>
      <c r="AR123" s="180">
        <v>0</v>
      </c>
      <c r="AS123" s="180">
        <v>0</v>
      </c>
      <c r="AT123" s="180">
        <v>0</v>
      </c>
      <c r="AU123" s="180">
        <v>0</v>
      </c>
      <c r="AV123" s="180">
        <v>0</v>
      </c>
      <c r="AW123" s="180">
        <v>0</v>
      </c>
      <c r="AX123" s="180">
        <v>0</v>
      </c>
      <c r="AY123" s="90"/>
      <c r="AZ123" s="180">
        <v>0</v>
      </c>
      <c r="BA123" s="180">
        <v>0</v>
      </c>
      <c r="BB123" s="180">
        <v>0</v>
      </c>
      <c r="BC123" s="180">
        <v>0</v>
      </c>
      <c r="BD123" s="180">
        <v>0</v>
      </c>
      <c r="BE123" s="180">
        <v>0</v>
      </c>
      <c r="BF123" s="180">
        <v>0</v>
      </c>
      <c r="BG123" s="181"/>
      <c r="BH123" s="90"/>
      <c r="BI123" s="180">
        <v>0</v>
      </c>
      <c r="BJ123" s="180">
        <v>0</v>
      </c>
      <c r="BK123" s="180">
        <v>0</v>
      </c>
      <c r="BL123" s="90"/>
      <c r="BN123" s="90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78"/>
    </row>
    <row r="124" spans="2:84" ht="15" customHeight="1" x14ac:dyDescent="0.3">
      <c r="B124" s="90"/>
      <c r="C124" s="111">
        <v>110</v>
      </c>
      <c r="D124" s="111"/>
      <c r="E124" s="111"/>
      <c r="F124" s="112"/>
      <c r="G124" s="111"/>
      <c r="H124" s="111"/>
      <c r="I124" s="111"/>
      <c r="J124" s="114"/>
      <c r="K124" s="172"/>
      <c r="L124" s="113"/>
      <c r="M124" s="112"/>
      <c r="N124" s="185"/>
      <c r="O124" s="111"/>
      <c r="P124" s="110"/>
      <c r="Q124" s="109"/>
      <c r="R124" s="109"/>
      <c r="S124" s="156"/>
      <c r="T124" s="156"/>
      <c r="U124" s="156"/>
      <c r="V124" s="153">
        <f t="shared" si="2"/>
        <v>0</v>
      </c>
      <c r="W124" s="90"/>
      <c r="Y124" s="180">
        <v>0</v>
      </c>
      <c r="Z124" s="180">
        <v>0</v>
      </c>
      <c r="AA124" s="180">
        <v>0</v>
      </c>
      <c r="AB124" s="180">
        <v>0</v>
      </c>
      <c r="AC124" s="180">
        <v>0</v>
      </c>
      <c r="AD124" s="180">
        <v>0</v>
      </c>
      <c r="AE124" s="180">
        <v>0</v>
      </c>
      <c r="AF124" s="180">
        <v>0</v>
      </c>
      <c r="AG124" s="180">
        <v>0</v>
      </c>
      <c r="AH124" s="180">
        <v>0</v>
      </c>
      <c r="AI124" s="180">
        <v>0</v>
      </c>
      <c r="AJ124" s="180">
        <v>0</v>
      </c>
      <c r="AK124" s="180">
        <v>0</v>
      </c>
      <c r="AL124" s="180">
        <v>0</v>
      </c>
      <c r="AM124" s="180">
        <v>0</v>
      </c>
      <c r="AN124" s="180">
        <v>0</v>
      </c>
      <c r="AO124" s="180">
        <v>0</v>
      </c>
      <c r="AP124" s="180">
        <v>0</v>
      </c>
      <c r="AQ124" s="180">
        <v>0</v>
      </c>
      <c r="AR124" s="180">
        <v>0</v>
      </c>
      <c r="AS124" s="180">
        <v>0</v>
      </c>
      <c r="AT124" s="180">
        <v>0</v>
      </c>
      <c r="AU124" s="180">
        <v>0</v>
      </c>
      <c r="AV124" s="180">
        <v>0</v>
      </c>
      <c r="AW124" s="180">
        <v>0</v>
      </c>
      <c r="AX124" s="180">
        <v>0</v>
      </c>
      <c r="AY124" s="90"/>
      <c r="AZ124" s="180">
        <v>0</v>
      </c>
      <c r="BA124" s="180">
        <v>0</v>
      </c>
      <c r="BB124" s="180">
        <v>0</v>
      </c>
      <c r="BC124" s="180">
        <v>0</v>
      </c>
      <c r="BD124" s="180">
        <v>0</v>
      </c>
      <c r="BE124" s="180">
        <v>0</v>
      </c>
      <c r="BF124" s="180">
        <v>0</v>
      </c>
      <c r="BG124" s="181"/>
      <c r="BH124" s="90"/>
      <c r="BI124" s="180">
        <v>0</v>
      </c>
      <c r="BJ124" s="180">
        <v>0</v>
      </c>
      <c r="BK124" s="180">
        <v>0</v>
      </c>
      <c r="BL124" s="90"/>
      <c r="BN124" s="90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78"/>
    </row>
    <row r="125" spans="2:84" ht="15" customHeight="1" x14ac:dyDescent="0.3">
      <c r="B125" s="90"/>
      <c r="C125" s="111">
        <v>111</v>
      </c>
      <c r="D125" s="111"/>
      <c r="E125" s="111"/>
      <c r="F125" s="112"/>
      <c r="G125" s="111"/>
      <c r="H125" s="111"/>
      <c r="I125" s="111"/>
      <c r="J125" s="114"/>
      <c r="K125" s="172"/>
      <c r="L125" s="113"/>
      <c r="M125" s="112"/>
      <c r="N125" s="185"/>
      <c r="O125" s="111"/>
      <c r="P125" s="110"/>
      <c r="Q125" s="109"/>
      <c r="R125" s="109"/>
      <c r="S125" s="156"/>
      <c r="T125" s="156"/>
      <c r="U125" s="156"/>
      <c r="V125" s="153">
        <f t="shared" si="2"/>
        <v>0</v>
      </c>
      <c r="W125" s="90"/>
      <c r="Y125" s="180">
        <v>0</v>
      </c>
      <c r="Z125" s="180">
        <v>0</v>
      </c>
      <c r="AA125" s="180">
        <v>0</v>
      </c>
      <c r="AB125" s="180">
        <v>0</v>
      </c>
      <c r="AC125" s="180">
        <v>0</v>
      </c>
      <c r="AD125" s="180">
        <v>0</v>
      </c>
      <c r="AE125" s="180">
        <v>0</v>
      </c>
      <c r="AF125" s="180">
        <v>0</v>
      </c>
      <c r="AG125" s="180">
        <v>0</v>
      </c>
      <c r="AH125" s="180">
        <v>0</v>
      </c>
      <c r="AI125" s="180">
        <v>0</v>
      </c>
      <c r="AJ125" s="180">
        <v>0</v>
      </c>
      <c r="AK125" s="180">
        <v>0</v>
      </c>
      <c r="AL125" s="180">
        <v>0</v>
      </c>
      <c r="AM125" s="180">
        <v>0</v>
      </c>
      <c r="AN125" s="180">
        <v>0</v>
      </c>
      <c r="AO125" s="180">
        <v>0</v>
      </c>
      <c r="AP125" s="180">
        <v>0</v>
      </c>
      <c r="AQ125" s="180">
        <v>0</v>
      </c>
      <c r="AR125" s="180">
        <v>0</v>
      </c>
      <c r="AS125" s="180">
        <v>0</v>
      </c>
      <c r="AT125" s="180">
        <v>0</v>
      </c>
      <c r="AU125" s="180">
        <v>0</v>
      </c>
      <c r="AV125" s="180">
        <v>0</v>
      </c>
      <c r="AW125" s="180">
        <v>0</v>
      </c>
      <c r="AX125" s="180">
        <v>0</v>
      </c>
      <c r="AY125" s="90"/>
      <c r="AZ125" s="180">
        <v>0</v>
      </c>
      <c r="BA125" s="180">
        <v>0</v>
      </c>
      <c r="BB125" s="180">
        <v>0</v>
      </c>
      <c r="BC125" s="180">
        <v>0</v>
      </c>
      <c r="BD125" s="180">
        <v>0</v>
      </c>
      <c r="BE125" s="180">
        <v>0</v>
      </c>
      <c r="BF125" s="180">
        <v>0</v>
      </c>
      <c r="BG125" s="181"/>
      <c r="BH125" s="90"/>
      <c r="BI125" s="180">
        <v>0</v>
      </c>
      <c r="BJ125" s="180">
        <v>0</v>
      </c>
      <c r="BK125" s="180">
        <v>0</v>
      </c>
      <c r="BL125" s="90"/>
      <c r="BN125" s="90"/>
      <c r="BO125" s="112"/>
      <c r="BP125" s="112"/>
      <c r="BQ125" s="112"/>
      <c r="BR125" s="112"/>
      <c r="BS125" s="112"/>
      <c r="BT125" s="112"/>
      <c r="BU125" s="112"/>
      <c r="BV125" s="112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78"/>
    </row>
    <row r="126" spans="2:84" ht="15" customHeight="1" x14ac:dyDescent="0.3">
      <c r="B126" s="90"/>
      <c r="C126" s="111">
        <v>112</v>
      </c>
      <c r="D126" s="111"/>
      <c r="E126" s="111"/>
      <c r="F126" s="112"/>
      <c r="G126" s="111"/>
      <c r="H126" s="111"/>
      <c r="I126" s="111"/>
      <c r="J126" s="114"/>
      <c r="K126" s="172"/>
      <c r="L126" s="113"/>
      <c r="M126" s="112"/>
      <c r="N126" s="185"/>
      <c r="O126" s="111"/>
      <c r="P126" s="109"/>
      <c r="Q126" s="109"/>
      <c r="R126" s="109"/>
      <c r="S126" s="156"/>
      <c r="T126" s="156"/>
      <c r="U126" s="156"/>
      <c r="V126" s="153">
        <f t="shared" si="2"/>
        <v>0</v>
      </c>
      <c r="W126" s="90"/>
      <c r="Y126" s="180">
        <v>0</v>
      </c>
      <c r="Z126" s="180">
        <v>0</v>
      </c>
      <c r="AA126" s="180">
        <v>0</v>
      </c>
      <c r="AB126" s="180">
        <v>0</v>
      </c>
      <c r="AC126" s="180">
        <v>0</v>
      </c>
      <c r="AD126" s="180">
        <v>0</v>
      </c>
      <c r="AE126" s="180">
        <v>0</v>
      </c>
      <c r="AF126" s="180">
        <v>0</v>
      </c>
      <c r="AG126" s="180">
        <v>0</v>
      </c>
      <c r="AH126" s="180">
        <v>0</v>
      </c>
      <c r="AI126" s="180">
        <v>0</v>
      </c>
      <c r="AJ126" s="180">
        <v>0</v>
      </c>
      <c r="AK126" s="180">
        <v>0</v>
      </c>
      <c r="AL126" s="180">
        <v>0</v>
      </c>
      <c r="AM126" s="180">
        <v>0</v>
      </c>
      <c r="AN126" s="180">
        <v>0</v>
      </c>
      <c r="AO126" s="180">
        <v>0</v>
      </c>
      <c r="AP126" s="180">
        <v>0</v>
      </c>
      <c r="AQ126" s="180">
        <v>0</v>
      </c>
      <c r="AR126" s="180">
        <v>0</v>
      </c>
      <c r="AS126" s="180">
        <v>0</v>
      </c>
      <c r="AT126" s="180">
        <v>0</v>
      </c>
      <c r="AU126" s="180">
        <v>0</v>
      </c>
      <c r="AV126" s="180">
        <v>0</v>
      </c>
      <c r="AW126" s="180">
        <v>0</v>
      </c>
      <c r="AX126" s="180">
        <v>0</v>
      </c>
      <c r="AY126" s="90"/>
      <c r="AZ126" s="180">
        <v>0</v>
      </c>
      <c r="BA126" s="180">
        <v>0</v>
      </c>
      <c r="BB126" s="180">
        <v>0</v>
      </c>
      <c r="BC126" s="180">
        <v>0</v>
      </c>
      <c r="BD126" s="180">
        <v>0</v>
      </c>
      <c r="BE126" s="180">
        <v>0</v>
      </c>
      <c r="BF126" s="180">
        <v>0</v>
      </c>
      <c r="BG126" s="181"/>
      <c r="BH126" s="90"/>
      <c r="BI126" s="180">
        <v>0</v>
      </c>
      <c r="BJ126" s="180">
        <v>0</v>
      </c>
      <c r="BK126" s="180">
        <v>0</v>
      </c>
      <c r="BL126" s="90"/>
      <c r="BN126" s="90"/>
      <c r="BO126" s="112"/>
      <c r="BP126" s="112"/>
      <c r="BQ126" s="112"/>
      <c r="BR126" s="112"/>
      <c r="BS126" s="112"/>
      <c r="BT126" s="112"/>
      <c r="BU126" s="112"/>
      <c r="BV126" s="112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78"/>
    </row>
    <row r="127" spans="2:84" ht="15" customHeight="1" x14ac:dyDescent="0.3">
      <c r="B127" s="90"/>
      <c r="C127" s="111">
        <v>113</v>
      </c>
      <c r="D127" s="111"/>
      <c r="E127" s="111"/>
      <c r="F127" s="112"/>
      <c r="G127" s="111"/>
      <c r="H127" s="111"/>
      <c r="I127" s="111"/>
      <c r="J127" s="114"/>
      <c r="K127" s="172"/>
      <c r="L127" s="113"/>
      <c r="M127" s="112"/>
      <c r="N127" s="185"/>
      <c r="O127" s="111"/>
      <c r="P127" s="110"/>
      <c r="Q127" s="109"/>
      <c r="R127" s="109"/>
      <c r="S127" s="156"/>
      <c r="T127" s="156"/>
      <c r="U127" s="156"/>
      <c r="V127" s="153">
        <f t="shared" si="2"/>
        <v>0</v>
      </c>
      <c r="W127" s="90"/>
      <c r="Y127" s="180">
        <v>0</v>
      </c>
      <c r="Z127" s="180">
        <v>0</v>
      </c>
      <c r="AA127" s="180">
        <v>0</v>
      </c>
      <c r="AB127" s="180">
        <v>0</v>
      </c>
      <c r="AC127" s="180">
        <v>0</v>
      </c>
      <c r="AD127" s="180">
        <v>0</v>
      </c>
      <c r="AE127" s="180">
        <v>0</v>
      </c>
      <c r="AF127" s="180">
        <v>0</v>
      </c>
      <c r="AG127" s="180">
        <v>0</v>
      </c>
      <c r="AH127" s="180">
        <v>0</v>
      </c>
      <c r="AI127" s="180">
        <v>0</v>
      </c>
      <c r="AJ127" s="180">
        <v>0</v>
      </c>
      <c r="AK127" s="180">
        <v>0</v>
      </c>
      <c r="AL127" s="180">
        <v>0</v>
      </c>
      <c r="AM127" s="180">
        <v>0</v>
      </c>
      <c r="AN127" s="180">
        <v>0</v>
      </c>
      <c r="AO127" s="180">
        <v>0</v>
      </c>
      <c r="AP127" s="180">
        <v>0</v>
      </c>
      <c r="AQ127" s="180">
        <v>0</v>
      </c>
      <c r="AR127" s="180">
        <v>0</v>
      </c>
      <c r="AS127" s="180">
        <v>0</v>
      </c>
      <c r="AT127" s="180">
        <v>0</v>
      </c>
      <c r="AU127" s="180">
        <v>0</v>
      </c>
      <c r="AV127" s="180">
        <v>0</v>
      </c>
      <c r="AW127" s="180">
        <v>0</v>
      </c>
      <c r="AX127" s="180">
        <v>0</v>
      </c>
      <c r="AY127" s="90"/>
      <c r="AZ127" s="180">
        <v>0</v>
      </c>
      <c r="BA127" s="180">
        <v>0</v>
      </c>
      <c r="BB127" s="180">
        <v>0</v>
      </c>
      <c r="BC127" s="180">
        <v>0</v>
      </c>
      <c r="BD127" s="180">
        <v>0</v>
      </c>
      <c r="BE127" s="180">
        <v>0</v>
      </c>
      <c r="BF127" s="180">
        <v>0</v>
      </c>
      <c r="BG127" s="181"/>
      <c r="BH127" s="90"/>
      <c r="BI127" s="180">
        <v>0</v>
      </c>
      <c r="BJ127" s="180">
        <v>0</v>
      </c>
      <c r="BK127" s="180">
        <v>0</v>
      </c>
      <c r="BL127" s="90"/>
      <c r="BN127" s="90"/>
      <c r="BO127" s="112"/>
      <c r="BP127" s="112"/>
      <c r="BQ127" s="112"/>
      <c r="BR127" s="112"/>
      <c r="BS127" s="112"/>
      <c r="BT127" s="112"/>
      <c r="BU127" s="112"/>
      <c r="BV127" s="112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78"/>
    </row>
    <row r="128" spans="2:84" ht="15" customHeight="1" x14ac:dyDescent="0.3">
      <c r="B128" s="90"/>
      <c r="C128" s="111">
        <v>114</v>
      </c>
      <c r="D128" s="111"/>
      <c r="E128" s="111"/>
      <c r="F128" s="112"/>
      <c r="G128" s="111"/>
      <c r="H128" s="111"/>
      <c r="I128" s="111"/>
      <c r="J128" s="114"/>
      <c r="K128" s="172"/>
      <c r="L128" s="113"/>
      <c r="M128" s="112"/>
      <c r="N128" s="185"/>
      <c r="O128" s="111"/>
      <c r="P128" s="110"/>
      <c r="Q128" s="109"/>
      <c r="R128" s="109"/>
      <c r="S128" s="156"/>
      <c r="T128" s="156"/>
      <c r="U128" s="156"/>
      <c r="V128" s="153">
        <f t="shared" si="2"/>
        <v>0</v>
      </c>
      <c r="W128" s="90"/>
      <c r="Y128" s="180">
        <v>0</v>
      </c>
      <c r="Z128" s="180">
        <v>0</v>
      </c>
      <c r="AA128" s="180">
        <v>0</v>
      </c>
      <c r="AB128" s="180">
        <v>0</v>
      </c>
      <c r="AC128" s="180">
        <v>0</v>
      </c>
      <c r="AD128" s="180">
        <v>0</v>
      </c>
      <c r="AE128" s="180">
        <v>0</v>
      </c>
      <c r="AF128" s="180">
        <v>0</v>
      </c>
      <c r="AG128" s="180">
        <v>0</v>
      </c>
      <c r="AH128" s="180">
        <v>0</v>
      </c>
      <c r="AI128" s="180">
        <v>0</v>
      </c>
      <c r="AJ128" s="180">
        <v>0</v>
      </c>
      <c r="AK128" s="180">
        <v>0</v>
      </c>
      <c r="AL128" s="180">
        <v>0</v>
      </c>
      <c r="AM128" s="180">
        <v>0</v>
      </c>
      <c r="AN128" s="180">
        <v>0</v>
      </c>
      <c r="AO128" s="180">
        <v>0</v>
      </c>
      <c r="AP128" s="180">
        <v>0</v>
      </c>
      <c r="AQ128" s="180">
        <v>0</v>
      </c>
      <c r="AR128" s="180">
        <v>0</v>
      </c>
      <c r="AS128" s="180">
        <v>0</v>
      </c>
      <c r="AT128" s="180">
        <v>0</v>
      </c>
      <c r="AU128" s="180">
        <v>0</v>
      </c>
      <c r="AV128" s="180">
        <v>0</v>
      </c>
      <c r="AW128" s="180">
        <v>0</v>
      </c>
      <c r="AX128" s="180">
        <v>0</v>
      </c>
      <c r="AY128" s="90"/>
      <c r="AZ128" s="180">
        <v>0</v>
      </c>
      <c r="BA128" s="180">
        <v>0</v>
      </c>
      <c r="BB128" s="180">
        <v>0</v>
      </c>
      <c r="BC128" s="180">
        <v>0</v>
      </c>
      <c r="BD128" s="180">
        <v>0</v>
      </c>
      <c r="BE128" s="180">
        <v>0</v>
      </c>
      <c r="BF128" s="180">
        <v>0</v>
      </c>
      <c r="BG128" s="181"/>
      <c r="BH128" s="90"/>
      <c r="BI128" s="180">
        <v>0</v>
      </c>
      <c r="BJ128" s="180">
        <v>0</v>
      </c>
      <c r="BK128" s="180">
        <v>0</v>
      </c>
      <c r="BL128" s="90"/>
      <c r="BN128" s="90"/>
      <c r="BO128" s="112"/>
      <c r="BP128" s="112"/>
      <c r="BQ128" s="112"/>
      <c r="BR128" s="112"/>
      <c r="BS128" s="112"/>
      <c r="BT128" s="112"/>
      <c r="BU128" s="112"/>
      <c r="BV128" s="112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78"/>
    </row>
    <row r="129" spans="2:84" ht="15" customHeight="1" x14ac:dyDescent="0.3">
      <c r="B129" s="90"/>
      <c r="C129" s="111">
        <v>115</v>
      </c>
      <c r="D129" s="111"/>
      <c r="E129" s="111"/>
      <c r="F129" s="112"/>
      <c r="G129" s="111"/>
      <c r="H129" s="111"/>
      <c r="I129" s="111"/>
      <c r="J129" s="114"/>
      <c r="K129" s="172"/>
      <c r="L129" s="113"/>
      <c r="M129" s="112"/>
      <c r="N129" s="185"/>
      <c r="O129" s="111"/>
      <c r="P129" s="110"/>
      <c r="Q129" s="109"/>
      <c r="R129" s="109"/>
      <c r="S129" s="156"/>
      <c r="T129" s="156"/>
      <c r="U129" s="156"/>
      <c r="V129" s="153">
        <f t="shared" si="2"/>
        <v>0</v>
      </c>
      <c r="W129" s="90"/>
      <c r="Y129" s="180">
        <v>0</v>
      </c>
      <c r="Z129" s="180">
        <v>0</v>
      </c>
      <c r="AA129" s="180">
        <v>0</v>
      </c>
      <c r="AB129" s="180">
        <v>0</v>
      </c>
      <c r="AC129" s="180">
        <v>0</v>
      </c>
      <c r="AD129" s="180">
        <v>0</v>
      </c>
      <c r="AE129" s="180">
        <v>0</v>
      </c>
      <c r="AF129" s="180">
        <v>0</v>
      </c>
      <c r="AG129" s="180">
        <v>0</v>
      </c>
      <c r="AH129" s="180">
        <v>0</v>
      </c>
      <c r="AI129" s="180">
        <v>0</v>
      </c>
      <c r="AJ129" s="180">
        <v>0</v>
      </c>
      <c r="AK129" s="180">
        <v>0</v>
      </c>
      <c r="AL129" s="180">
        <v>0</v>
      </c>
      <c r="AM129" s="180">
        <v>0</v>
      </c>
      <c r="AN129" s="180">
        <v>0</v>
      </c>
      <c r="AO129" s="180">
        <v>0</v>
      </c>
      <c r="AP129" s="180">
        <v>0</v>
      </c>
      <c r="AQ129" s="180">
        <v>0</v>
      </c>
      <c r="AR129" s="180">
        <v>0</v>
      </c>
      <c r="AS129" s="180">
        <v>0</v>
      </c>
      <c r="AT129" s="180">
        <v>0</v>
      </c>
      <c r="AU129" s="180">
        <v>0</v>
      </c>
      <c r="AV129" s="180">
        <v>0</v>
      </c>
      <c r="AW129" s="180">
        <v>0</v>
      </c>
      <c r="AX129" s="180">
        <v>0</v>
      </c>
      <c r="AY129" s="90"/>
      <c r="AZ129" s="180">
        <v>0</v>
      </c>
      <c r="BA129" s="180">
        <v>0</v>
      </c>
      <c r="BB129" s="180">
        <v>0</v>
      </c>
      <c r="BC129" s="180">
        <v>0</v>
      </c>
      <c r="BD129" s="180">
        <v>0</v>
      </c>
      <c r="BE129" s="180">
        <v>0</v>
      </c>
      <c r="BF129" s="180">
        <v>0</v>
      </c>
      <c r="BG129" s="181"/>
      <c r="BH129" s="90"/>
      <c r="BI129" s="180">
        <v>0</v>
      </c>
      <c r="BJ129" s="180">
        <v>0</v>
      </c>
      <c r="BK129" s="180">
        <v>0</v>
      </c>
      <c r="BL129" s="90"/>
      <c r="BN129" s="90"/>
      <c r="BO129" s="112"/>
      <c r="BP129" s="112"/>
      <c r="BQ129" s="112"/>
      <c r="BR129" s="112"/>
      <c r="BS129" s="112"/>
      <c r="BT129" s="112"/>
      <c r="BU129" s="112"/>
      <c r="BV129" s="112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78"/>
    </row>
    <row r="130" spans="2:84" ht="15" customHeight="1" x14ac:dyDescent="0.3">
      <c r="B130" s="90"/>
      <c r="C130" s="111">
        <v>116</v>
      </c>
      <c r="D130" s="111"/>
      <c r="E130" s="111"/>
      <c r="F130" s="112"/>
      <c r="G130" s="111"/>
      <c r="H130" s="111"/>
      <c r="I130" s="111"/>
      <c r="J130" s="114"/>
      <c r="K130" s="172"/>
      <c r="L130" s="113"/>
      <c r="M130" s="112"/>
      <c r="N130" s="185"/>
      <c r="O130" s="111"/>
      <c r="P130" s="110"/>
      <c r="Q130" s="109"/>
      <c r="R130" s="109"/>
      <c r="S130" s="156"/>
      <c r="T130" s="156"/>
      <c r="U130" s="156"/>
      <c r="V130" s="153">
        <f t="shared" si="2"/>
        <v>0</v>
      </c>
      <c r="W130" s="90"/>
      <c r="Y130" s="180">
        <v>0</v>
      </c>
      <c r="Z130" s="180">
        <v>0</v>
      </c>
      <c r="AA130" s="180">
        <v>0</v>
      </c>
      <c r="AB130" s="180">
        <v>0</v>
      </c>
      <c r="AC130" s="180">
        <v>0</v>
      </c>
      <c r="AD130" s="180">
        <v>0</v>
      </c>
      <c r="AE130" s="180">
        <v>0</v>
      </c>
      <c r="AF130" s="180">
        <v>0</v>
      </c>
      <c r="AG130" s="180">
        <v>0</v>
      </c>
      <c r="AH130" s="180">
        <v>0</v>
      </c>
      <c r="AI130" s="180">
        <v>0</v>
      </c>
      <c r="AJ130" s="180">
        <v>0</v>
      </c>
      <c r="AK130" s="180">
        <v>0</v>
      </c>
      <c r="AL130" s="180">
        <v>0</v>
      </c>
      <c r="AM130" s="180">
        <v>0</v>
      </c>
      <c r="AN130" s="180">
        <v>0</v>
      </c>
      <c r="AO130" s="180">
        <v>0</v>
      </c>
      <c r="AP130" s="180">
        <v>0</v>
      </c>
      <c r="AQ130" s="180">
        <v>0</v>
      </c>
      <c r="AR130" s="180">
        <v>0</v>
      </c>
      <c r="AS130" s="180">
        <v>0</v>
      </c>
      <c r="AT130" s="180">
        <v>0</v>
      </c>
      <c r="AU130" s="180">
        <v>0</v>
      </c>
      <c r="AV130" s="180">
        <v>0</v>
      </c>
      <c r="AW130" s="180">
        <v>0</v>
      </c>
      <c r="AX130" s="180">
        <v>0</v>
      </c>
      <c r="AY130" s="90"/>
      <c r="AZ130" s="180">
        <v>0</v>
      </c>
      <c r="BA130" s="180">
        <v>0</v>
      </c>
      <c r="BB130" s="180">
        <v>0</v>
      </c>
      <c r="BC130" s="180">
        <v>0</v>
      </c>
      <c r="BD130" s="180">
        <v>0</v>
      </c>
      <c r="BE130" s="180">
        <v>0</v>
      </c>
      <c r="BF130" s="180">
        <v>0</v>
      </c>
      <c r="BG130" s="181"/>
      <c r="BH130" s="90"/>
      <c r="BI130" s="180">
        <v>0</v>
      </c>
      <c r="BJ130" s="180">
        <v>0</v>
      </c>
      <c r="BK130" s="180">
        <v>0</v>
      </c>
      <c r="BL130" s="90"/>
      <c r="BN130" s="90"/>
      <c r="BO130" s="112"/>
      <c r="BP130" s="112"/>
      <c r="BQ130" s="112"/>
      <c r="BR130" s="112"/>
      <c r="BS130" s="112"/>
      <c r="BT130" s="112"/>
      <c r="BU130" s="112"/>
      <c r="BV130" s="112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78"/>
    </row>
    <row r="131" spans="2:84" ht="15" customHeight="1" x14ac:dyDescent="0.3">
      <c r="B131" s="90"/>
      <c r="C131" s="111">
        <v>117</v>
      </c>
      <c r="D131" s="111"/>
      <c r="E131" s="111"/>
      <c r="F131" s="112"/>
      <c r="G131" s="111"/>
      <c r="H131" s="111"/>
      <c r="I131" s="111"/>
      <c r="J131" s="114"/>
      <c r="K131" s="172"/>
      <c r="L131" s="113"/>
      <c r="M131" s="112"/>
      <c r="N131" s="185"/>
      <c r="O131" s="111"/>
      <c r="P131" s="110"/>
      <c r="Q131" s="109"/>
      <c r="R131" s="109"/>
      <c r="S131" s="156"/>
      <c r="T131" s="156"/>
      <c r="U131" s="156"/>
      <c r="V131" s="153">
        <f t="shared" si="2"/>
        <v>0</v>
      </c>
      <c r="W131" s="90"/>
      <c r="Y131" s="180">
        <v>0</v>
      </c>
      <c r="Z131" s="180">
        <v>0</v>
      </c>
      <c r="AA131" s="180">
        <v>0</v>
      </c>
      <c r="AB131" s="180">
        <v>0</v>
      </c>
      <c r="AC131" s="180">
        <v>0</v>
      </c>
      <c r="AD131" s="180">
        <v>0</v>
      </c>
      <c r="AE131" s="180">
        <v>0</v>
      </c>
      <c r="AF131" s="180">
        <v>0</v>
      </c>
      <c r="AG131" s="180">
        <v>0</v>
      </c>
      <c r="AH131" s="180">
        <v>0</v>
      </c>
      <c r="AI131" s="180">
        <v>0</v>
      </c>
      <c r="AJ131" s="180">
        <v>0</v>
      </c>
      <c r="AK131" s="180">
        <v>0</v>
      </c>
      <c r="AL131" s="180">
        <v>0</v>
      </c>
      <c r="AM131" s="180">
        <v>0</v>
      </c>
      <c r="AN131" s="180">
        <v>0</v>
      </c>
      <c r="AO131" s="180">
        <v>0</v>
      </c>
      <c r="AP131" s="180">
        <v>0</v>
      </c>
      <c r="AQ131" s="180">
        <v>0</v>
      </c>
      <c r="AR131" s="180">
        <v>0</v>
      </c>
      <c r="AS131" s="180">
        <v>0</v>
      </c>
      <c r="AT131" s="180">
        <v>0</v>
      </c>
      <c r="AU131" s="180">
        <v>0</v>
      </c>
      <c r="AV131" s="180">
        <v>0</v>
      </c>
      <c r="AW131" s="180">
        <v>0</v>
      </c>
      <c r="AX131" s="180">
        <v>0</v>
      </c>
      <c r="AY131" s="90"/>
      <c r="AZ131" s="180">
        <v>0</v>
      </c>
      <c r="BA131" s="180">
        <v>0</v>
      </c>
      <c r="BB131" s="180">
        <v>0</v>
      </c>
      <c r="BC131" s="180">
        <v>0</v>
      </c>
      <c r="BD131" s="180">
        <v>0</v>
      </c>
      <c r="BE131" s="180">
        <v>0</v>
      </c>
      <c r="BF131" s="180">
        <v>0</v>
      </c>
      <c r="BG131" s="181"/>
      <c r="BH131" s="90"/>
      <c r="BI131" s="180">
        <v>0</v>
      </c>
      <c r="BJ131" s="180">
        <v>0</v>
      </c>
      <c r="BK131" s="180">
        <v>0</v>
      </c>
      <c r="BL131" s="90"/>
      <c r="BN131" s="90"/>
      <c r="BO131" s="112"/>
      <c r="BP131" s="112"/>
      <c r="BQ131" s="112"/>
      <c r="BR131" s="112"/>
      <c r="BS131" s="112"/>
      <c r="BT131" s="112"/>
      <c r="BU131" s="112"/>
      <c r="BV131" s="112"/>
      <c r="BW131" s="112"/>
      <c r="BX131" s="112"/>
      <c r="BY131" s="112"/>
      <c r="BZ131" s="112"/>
      <c r="CA131" s="112"/>
      <c r="CB131" s="112"/>
      <c r="CC131" s="112"/>
      <c r="CD131" s="112"/>
      <c r="CE131" s="112"/>
      <c r="CF131" s="178"/>
    </row>
    <row r="132" spans="2:84" ht="15" customHeight="1" x14ac:dyDescent="0.3">
      <c r="B132" s="90"/>
      <c r="C132" s="111">
        <v>118</v>
      </c>
      <c r="D132" s="111"/>
      <c r="E132" s="111"/>
      <c r="F132" s="112"/>
      <c r="G132" s="111"/>
      <c r="H132" s="111"/>
      <c r="I132" s="111"/>
      <c r="J132" s="114"/>
      <c r="K132" s="172"/>
      <c r="L132" s="113"/>
      <c r="M132" s="112"/>
      <c r="N132" s="185"/>
      <c r="O132" s="111"/>
      <c r="P132" s="110"/>
      <c r="Q132" s="109"/>
      <c r="R132" s="109"/>
      <c r="S132" s="156"/>
      <c r="T132" s="156"/>
      <c r="U132" s="156"/>
      <c r="V132" s="153">
        <f t="shared" si="2"/>
        <v>0</v>
      </c>
      <c r="W132" s="90"/>
      <c r="Y132" s="180">
        <v>0</v>
      </c>
      <c r="Z132" s="180">
        <v>0</v>
      </c>
      <c r="AA132" s="180">
        <v>0</v>
      </c>
      <c r="AB132" s="180">
        <v>0</v>
      </c>
      <c r="AC132" s="180">
        <v>0</v>
      </c>
      <c r="AD132" s="180">
        <v>0</v>
      </c>
      <c r="AE132" s="180">
        <v>0</v>
      </c>
      <c r="AF132" s="180">
        <v>0</v>
      </c>
      <c r="AG132" s="180">
        <v>0</v>
      </c>
      <c r="AH132" s="180">
        <v>0</v>
      </c>
      <c r="AI132" s="180">
        <v>0</v>
      </c>
      <c r="AJ132" s="180">
        <v>0</v>
      </c>
      <c r="AK132" s="180">
        <v>0</v>
      </c>
      <c r="AL132" s="180">
        <v>0</v>
      </c>
      <c r="AM132" s="180">
        <v>0</v>
      </c>
      <c r="AN132" s="180">
        <v>0</v>
      </c>
      <c r="AO132" s="180">
        <v>0</v>
      </c>
      <c r="AP132" s="180">
        <v>0</v>
      </c>
      <c r="AQ132" s="180">
        <v>0</v>
      </c>
      <c r="AR132" s="180">
        <v>0</v>
      </c>
      <c r="AS132" s="180">
        <v>0</v>
      </c>
      <c r="AT132" s="180">
        <v>0</v>
      </c>
      <c r="AU132" s="180">
        <v>0</v>
      </c>
      <c r="AV132" s="180">
        <v>0</v>
      </c>
      <c r="AW132" s="180">
        <v>0</v>
      </c>
      <c r="AX132" s="180">
        <v>0</v>
      </c>
      <c r="AY132" s="90"/>
      <c r="AZ132" s="180">
        <v>0</v>
      </c>
      <c r="BA132" s="180">
        <v>0</v>
      </c>
      <c r="BB132" s="180">
        <v>0</v>
      </c>
      <c r="BC132" s="180">
        <v>0</v>
      </c>
      <c r="BD132" s="180">
        <v>0</v>
      </c>
      <c r="BE132" s="180">
        <v>0</v>
      </c>
      <c r="BF132" s="180">
        <v>0</v>
      </c>
      <c r="BG132" s="181"/>
      <c r="BH132" s="90"/>
      <c r="BI132" s="180">
        <v>0</v>
      </c>
      <c r="BJ132" s="180">
        <v>0</v>
      </c>
      <c r="BK132" s="180">
        <v>0</v>
      </c>
      <c r="BL132" s="90"/>
      <c r="BN132" s="90"/>
      <c r="BO132" s="112"/>
      <c r="BP132" s="112"/>
      <c r="BQ132" s="112"/>
      <c r="BR132" s="112"/>
      <c r="BS132" s="112"/>
      <c r="BT132" s="112"/>
      <c r="BU132" s="112"/>
      <c r="BV132" s="112"/>
      <c r="BW132" s="112"/>
      <c r="BX132" s="112"/>
      <c r="BY132" s="112"/>
      <c r="BZ132" s="112"/>
      <c r="CA132" s="112"/>
      <c r="CB132" s="112"/>
      <c r="CC132" s="112"/>
      <c r="CD132" s="112"/>
      <c r="CE132" s="112"/>
      <c r="CF132" s="178"/>
    </row>
    <row r="133" spans="2:84" ht="15" customHeight="1" x14ac:dyDescent="0.3">
      <c r="B133" s="90"/>
      <c r="C133" s="111">
        <v>119</v>
      </c>
      <c r="D133" s="111"/>
      <c r="E133" s="111"/>
      <c r="F133" s="112"/>
      <c r="G133" s="111"/>
      <c r="H133" s="111"/>
      <c r="I133" s="111"/>
      <c r="J133" s="114"/>
      <c r="K133" s="172"/>
      <c r="L133" s="113"/>
      <c r="M133" s="112"/>
      <c r="N133" s="185"/>
      <c r="O133" s="111"/>
      <c r="P133" s="110"/>
      <c r="Q133" s="109"/>
      <c r="R133" s="109"/>
      <c r="S133" s="156"/>
      <c r="T133" s="156"/>
      <c r="U133" s="156"/>
      <c r="V133" s="153">
        <f t="shared" si="2"/>
        <v>0</v>
      </c>
      <c r="W133" s="90"/>
      <c r="Y133" s="180">
        <v>0</v>
      </c>
      <c r="Z133" s="180">
        <v>0</v>
      </c>
      <c r="AA133" s="180">
        <v>0</v>
      </c>
      <c r="AB133" s="180">
        <v>0</v>
      </c>
      <c r="AC133" s="180">
        <v>0</v>
      </c>
      <c r="AD133" s="180">
        <v>0</v>
      </c>
      <c r="AE133" s="180">
        <v>0</v>
      </c>
      <c r="AF133" s="180">
        <v>0</v>
      </c>
      <c r="AG133" s="180">
        <v>0</v>
      </c>
      <c r="AH133" s="180">
        <v>0</v>
      </c>
      <c r="AI133" s="180">
        <v>0</v>
      </c>
      <c r="AJ133" s="180">
        <v>0</v>
      </c>
      <c r="AK133" s="180">
        <v>0</v>
      </c>
      <c r="AL133" s="180">
        <v>0</v>
      </c>
      <c r="AM133" s="180">
        <v>0</v>
      </c>
      <c r="AN133" s="180">
        <v>0</v>
      </c>
      <c r="AO133" s="180">
        <v>0</v>
      </c>
      <c r="AP133" s="180">
        <v>0</v>
      </c>
      <c r="AQ133" s="180">
        <v>0</v>
      </c>
      <c r="AR133" s="180">
        <v>0</v>
      </c>
      <c r="AS133" s="180">
        <v>0</v>
      </c>
      <c r="AT133" s="180">
        <v>0</v>
      </c>
      <c r="AU133" s="180">
        <v>0</v>
      </c>
      <c r="AV133" s="180">
        <v>0</v>
      </c>
      <c r="AW133" s="180">
        <v>0</v>
      </c>
      <c r="AX133" s="180">
        <v>0</v>
      </c>
      <c r="AY133" s="90"/>
      <c r="AZ133" s="180">
        <v>0</v>
      </c>
      <c r="BA133" s="180">
        <v>0</v>
      </c>
      <c r="BB133" s="180">
        <v>0</v>
      </c>
      <c r="BC133" s="180">
        <v>0</v>
      </c>
      <c r="BD133" s="180">
        <v>0</v>
      </c>
      <c r="BE133" s="180">
        <v>0</v>
      </c>
      <c r="BF133" s="180">
        <v>0</v>
      </c>
      <c r="BG133" s="181"/>
      <c r="BH133" s="90"/>
      <c r="BI133" s="180">
        <v>0</v>
      </c>
      <c r="BJ133" s="180">
        <v>0</v>
      </c>
      <c r="BK133" s="180">
        <v>0</v>
      </c>
      <c r="BL133" s="90"/>
      <c r="BN133" s="90"/>
      <c r="BO133" s="112"/>
      <c r="BP133" s="112"/>
      <c r="BQ133" s="112"/>
      <c r="BR133" s="112"/>
      <c r="BS133" s="112"/>
      <c r="BT133" s="112"/>
      <c r="BU133" s="112"/>
      <c r="BV133" s="112"/>
      <c r="BW133" s="112"/>
      <c r="BX133" s="112"/>
      <c r="BY133" s="112"/>
      <c r="BZ133" s="112"/>
      <c r="CA133" s="112"/>
      <c r="CB133" s="112"/>
      <c r="CC133" s="112"/>
      <c r="CD133" s="112"/>
      <c r="CE133" s="112"/>
      <c r="CF133" s="178"/>
    </row>
    <row r="134" spans="2:84" ht="15" customHeight="1" x14ac:dyDescent="0.3">
      <c r="B134" s="90"/>
      <c r="C134" s="111">
        <v>120</v>
      </c>
      <c r="D134" s="111"/>
      <c r="E134" s="111"/>
      <c r="F134" s="112"/>
      <c r="G134" s="111"/>
      <c r="H134" s="111"/>
      <c r="I134" s="111"/>
      <c r="J134" s="114"/>
      <c r="K134" s="172"/>
      <c r="L134" s="113"/>
      <c r="M134" s="112"/>
      <c r="N134" s="185"/>
      <c r="O134" s="111"/>
      <c r="P134" s="110"/>
      <c r="Q134" s="109"/>
      <c r="R134" s="109"/>
      <c r="S134" s="156"/>
      <c r="T134" s="156"/>
      <c r="U134" s="156"/>
      <c r="V134" s="153">
        <f t="shared" si="2"/>
        <v>0</v>
      </c>
      <c r="W134" s="90"/>
      <c r="Y134" s="180">
        <v>0</v>
      </c>
      <c r="Z134" s="180">
        <v>0</v>
      </c>
      <c r="AA134" s="180">
        <v>0</v>
      </c>
      <c r="AB134" s="180">
        <v>0</v>
      </c>
      <c r="AC134" s="180">
        <v>0</v>
      </c>
      <c r="AD134" s="180">
        <v>0</v>
      </c>
      <c r="AE134" s="180">
        <v>0</v>
      </c>
      <c r="AF134" s="180">
        <v>0</v>
      </c>
      <c r="AG134" s="180">
        <v>0</v>
      </c>
      <c r="AH134" s="180">
        <v>0</v>
      </c>
      <c r="AI134" s="180">
        <v>0</v>
      </c>
      <c r="AJ134" s="180">
        <v>0</v>
      </c>
      <c r="AK134" s="180">
        <v>0</v>
      </c>
      <c r="AL134" s="180">
        <v>0</v>
      </c>
      <c r="AM134" s="180">
        <v>0</v>
      </c>
      <c r="AN134" s="180">
        <v>0</v>
      </c>
      <c r="AO134" s="180">
        <v>0</v>
      </c>
      <c r="AP134" s="180">
        <v>0</v>
      </c>
      <c r="AQ134" s="180">
        <v>0</v>
      </c>
      <c r="AR134" s="180">
        <v>0</v>
      </c>
      <c r="AS134" s="180">
        <v>0</v>
      </c>
      <c r="AT134" s="180">
        <v>0</v>
      </c>
      <c r="AU134" s="180">
        <v>0</v>
      </c>
      <c r="AV134" s="180">
        <v>0</v>
      </c>
      <c r="AW134" s="180">
        <v>0</v>
      </c>
      <c r="AX134" s="180">
        <v>0</v>
      </c>
      <c r="AY134" s="90"/>
      <c r="AZ134" s="180">
        <v>0</v>
      </c>
      <c r="BA134" s="180">
        <v>0</v>
      </c>
      <c r="BB134" s="180">
        <v>0</v>
      </c>
      <c r="BC134" s="180">
        <v>0</v>
      </c>
      <c r="BD134" s="180">
        <v>0</v>
      </c>
      <c r="BE134" s="180">
        <v>0</v>
      </c>
      <c r="BF134" s="180">
        <v>0</v>
      </c>
      <c r="BG134" s="181"/>
      <c r="BH134" s="90"/>
      <c r="BI134" s="180">
        <v>0</v>
      </c>
      <c r="BJ134" s="180">
        <v>0</v>
      </c>
      <c r="BK134" s="180">
        <v>0</v>
      </c>
      <c r="BL134" s="90"/>
      <c r="BN134" s="90"/>
      <c r="BO134" s="112"/>
      <c r="BP134" s="112"/>
      <c r="BQ134" s="112"/>
      <c r="BR134" s="112"/>
      <c r="BS134" s="112"/>
      <c r="BT134" s="112"/>
      <c r="BU134" s="112"/>
      <c r="BV134" s="112"/>
      <c r="BW134" s="112"/>
      <c r="BX134" s="112"/>
      <c r="BY134" s="112"/>
      <c r="BZ134" s="112"/>
      <c r="CA134" s="112"/>
      <c r="CB134" s="112"/>
      <c r="CC134" s="112"/>
      <c r="CD134" s="112"/>
      <c r="CE134" s="112"/>
      <c r="CF134" s="178"/>
    </row>
    <row r="135" spans="2:84" ht="15" customHeight="1" x14ac:dyDescent="0.3">
      <c r="B135" s="90"/>
      <c r="C135" s="111">
        <v>121</v>
      </c>
      <c r="D135" s="111"/>
      <c r="E135" s="111"/>
      <c r="F135" s="112"/>
      <c r="G135" s="111"/>
      <c r="H135" s="111"/>
      <c r="I135" s="111"/>
      <c r="J135" s="114"/>
      <c r="K135" s="172"/>
      <c r="L135" s="113"/>
      <c r="M135" s="112"/>
      <c r="N135" s="185"/>
      <c r="O135" s="111"/>
      <c r="P135" s="110"/>
      <c r="Q135" s="109"/>
      <c r="R135" s="109"/>
      <c r="S135" s="156"/>
      <c r="T135" s="156"/>
      <c r="U135" s="156"/>
      <c r="V135" s="153">
        <f t="shared" si="2"/>
        <v>0</v>
      </c>
      <c r="W135" s="90"/>
      <c r="Y135" s="180">
        <v>0</v>
      </c>
      <c r="Z135" s="180">
        <v>0</v>
      </c>
      <c r="AA135" s="180">
        <v>0</v>
      </c>
      <c r="AB135" s="180">
        <v>0</v>
      </c>
      <c r="AC135" s="180">
        <v>0</v>
      </c>
      <c r="AD135" s="180">
        <v>0</v>
      </c>
      <c r="AE135" s="180">
        <v>0</v>
      </c>
      <c r="AF135" s="180">
        <v>0</v>
      </c>
      <c r="AG135" s="180">
        <v>0</v>
      </c>
      <c r="AH135" s="180">
        <v>0</v>
      </c>
      <c r="AI135" s="180">
        <v>0</v>
      </c>
      <c r="AJ135" s="180">
        <v>0</v>
      </c>
      <c r="AK135" s="180">
        <v>0</v>
      </c>
      <c r="AL135" s="180">
        <v>0</v>
      </c>
      <c r="AM135" s="180">
        <v>0</v>
      </c>
      <c r="AN135" s="180">
        <v>0</v>
      </c>
      <c r="AO135" s="180">
        <v>0</v>
      </c>
      <c r="AP135" s="180">
        <v>0</v>
      </c>
      <c r="AQ135" s="180">
        <v>0</v>
      </c>
      <c r="AR135" s="180">
        <v>0</v>
      </c>
      <c r="AS135" s="180">
        <v>0</v>
      </c>
      <c r="AT135" s="180">
        <v>0</v>
      </c>
      <c r="AU135" s="180">
        <v>0</v>
      </c>
      <c r="AV135" s="180">
        <v>0</v>
      </c>
      <c r="AW135" s="180">
        <v>0</v>
      </c>
      <c r="AX135" s="180">
        <v>0</v>
      </c>
      <c r="AY135" s="90"/>
      <c r="AZ135" s="180">
        <v>0</v>
      </c>
      <c r="BA135" s="180">
        <v>0</v>
      </c>
      <c r="BB135" s="180">
        <v>0</v>
      </c>
      <c r="BC135" s="180">
        <v>0</v>
      </c>
      <c r="BD135" s="180">
        <v>0</v>
      </c>
      <c r="BE135" s="180">
        <v>0</v>
      </c>
      <c r="BF135" s="180">
        <v>0</v>
      </c>
      <c r="BG135" s="181"/>
      <c r="BH135" s="90"/>
      <c r="BI135" s="180">
        <v>0</v>
      </c>
      <c r="BJ135" s="180">
        <v>0</v>
      </c>
      <c r="BK135" s="180">
        <v>0</v>
      </c>
      <c r="BL135" s="90"/>
      <c r="BN135" s="90"/>
      <c r="BO135" s="112"/>
      <c r="BP135" s="112"/>
      <c r="BQ135" s="112"/>
      <c r="BR135" s="112"/>
      <c r="BS135" s="112"/>
      <c r="BT135" s="112"/>
      <c r="BU135" s="112"/>
      <c r="BV135" s="112"/>
      <c r="BW135" s="112"/>
      <c r="BX135" s="112"/>
      <c r="BY135" s="112"/>
      <c r="BZ135" s="112"/>
      <c r="CA135" s="112"/>
      <c r="CB135" s="112"/>
      <c r="CC135" s="112"/>
      <c r="CD135" s="112"/>
      <c r="CE135" s="112"/>
      <c r="CF135" s="178"/>
    </row>
    <row r="136" spans="2:84" ht="15" customHeight="1" x14ac:dyDescent="0.3">
      <c r="B136" s="90"/>
      <c r="C136" s="111">
        <v>122</v>
      </c>
      <c r="D136" s="111"/>
      <c r="E136" s="111"/>
      <c r="F136" s="112"/>
      <c r="G136" s="111"/>
      <c r="H136" s="111"/>
      <c r="I136" s="111"/>
      <c r="J136" s="114"/>
      <c r="K136" s="172"/>
      <c r="L136" s="113"/>
      <c r="M136" s="112"/>
      <c r="N136" s="185"/>
      <c r="O136" s="111"/>
      <c r="P136" s="109"/>
      <c r="Q136" s="109"/>
      <c r="R136" s="109"/>
      <c r="S136" s="156"/>
      <c r="T136" s="156"/>
      <c r="U136" s="156"/>
      <c r="V136" s="153">
        <f t="shared" si="2"/>
        <v>0</v>
      </c>
      <c r="W136" s="90"/>
      <c r="Y136" s="180">
        <v>0</v>
      </c>
      <c r="Z136" s="180">
        <v>0</v>
      </c>
      <c r="AA136" s="180">
        <v>0</v>
      </c>
      <c r="AB136" s="180">
        <v>0</v>
      </c>
      <c r="AC136" s="180">
        <v>0</v>
      </c>
      <c r="AD136" s="180">
        <v>0</v>
      </c>
      <c r="AE136" s="180">
        <v>0</v>
      </c>
      <c r="AF136" s="180">
        <v>0</v>
      </c>
      <c r="AG136" s="180">
        <v>0</v>
      </c>
      <c r="AH136" s="180">
        <v>0</v>
      </c>
      <c r="AI136" s="180">
        <v>0</v>
      </c>
      <c r="AJ136" s="180">
        <v>0</v>
      </c>
      <c r="AK136" s="180">
        <v>0</v>
      </c>
      <c r="AL136" s="180">
        <v>0</v>
      </c>
      <c r="AM136" s="180">
        <v>0</v>
      </c>
      <c r="AN136" s="180">
        <v>0</v>
      </c>
      <c r="AO136" s="180">
        <v>0</v>
      </c>
      <c r="AP136" s="180">
        <v>0</v>
      </c>
      <c r="AQ136" s="180">
        <v>0</v>
      </c>
      <c r="AR136" s="180">
        <v>0</v>
      </c>
      <c r="AS136" s="180">
        <v>0</v>
      </c>
      <c r="AT136" s="180">
        <v>0</v>
      </c>
      <c r="AU136" s="180">
        <v>0</v>
      </c>
      <c r="AV136" s="180">
        <v>0</v>
      </c>
      <c r="AW136" s="180">
        <v>0</v>
      </c>
      <c r="AX136" s="180">
        <v>0</v>
      </c>
      <c r="AY136" s="90"/>
      <c r="AZ136" s="180">
        <v>0</v>
      </c>
      <c r="BA136" s="180">
        <v>0</v>
      </c>
      <c r="BB136" s="180">
        <v>0</v>
      </c>
      <c r="BC136" s="180">
        <v>0</v>
      </c>
      <c r="BD136" s="180">
        <v>0</v>
      </c>
      <c r="BE136" s="180">
        <v>0</v>
      </c>
      <c r="BF136" s="180">
        <v>0</v>
      </c>
      <c r="BG136" s="181"/>
      <c r="BH136" s="90"/>
      <c r="BI136" s="180">
        <v>0</v>
      </c>
      <c r="BJ136" s="180">
        <v>0</v>
      </c>
      <c r="BK136" s="180">
        <v>0</v>
      </c>
      <c r="BL136" s="90"/>
      <c r="BN136" s="90"/>
      <c r="BO136" s="112"/>
      <c r="BP136" s="112"/>
      <c r="BQ136" s="112"/>
      <c r="BR136" s="112"/>
      <c r="BS136" s="112"/>
      <c r="BT136" s="112"/>
      <c r="BU136" s="112"/>
      <c r="BV136" s="112"/>
      <c r="BW136" s="112"/>
      <c r="BX136" s="112"/>
      <c r="BY136" s="112"/>
      <c r="BZ136" s="112"/>
      <c r="CA136" s="112"/>
      <c r="CB136" s="112"/>
      <c r="CC136" s="112"/>
      <c r="CD136" s="112"/>
      <c r="CE136" s="112"/>
      <c r="CF136" s="178"/>
    </row>
    <row r="137" spans="2:84" ht="15" customHeight="1" x14ac:dyDescent="0.3">
      <c r="B137" s="90"/>
      <c r="C137" s="111">
        <v>123</v>
      </c>
      <c r="D137" s="111"/>
      <c r="E137" s="111"/>
      <c r="F137" s="112"/>
      <c r="G137" s="111"/>
      <c r="H137" s="111"/>
      <c r="I137" s="111"/>
      <c r="J137" s="114"/>
      <c r="K137" s="172"/>
      <c r="L137" s="113"/>
      <c r="M137" s="112"/>
      <c r="N137" s="185"/>
      <c r="O137" s="111"/>
      <c r="P137" s="110"/>
      <c r="Q137" s="109"/>
      <c r="R137" s="109"/>
      <c r="S137" s="156"/>
      <c r="T137" s="156"/>
      <c r="U137" s="156"/>
      <c r="V137" s="153">
        <f t="shared" si="2"/>
        <v>0</v>
      </c>
      <c r="W137" s="90"/>
      <c r="Y137" s="180">
        <v>0</v>
      </c>
      <c r="Z137" s="180">
        <v>0</v>
      </c>
      <c r="AA137" s="180">
        <v>0</v>
      </c>
      <c r="AB137" s="180">
        <v>0</v>
      </c>
      <c r="AC137" s="180">
        <v>0</v>
      </c>
      <c r="AD137" s="180">
        <v>0</v>
      </c>
      <c r="AE137" s="180">
        <v>0</v>
      </c>
      <c r="AF137" s="180">
        <v>0</v>
      </c>
      <c r="AG137" s="180">
        <v>0</v>
      </c>
      <c r="AH137" s="180">
        <v>0</v>
      </c>
      <c r="AI137" s="180">
        <v>0</v>
      </c>
      <c r="AJ137" s="180">
        <v>0</v>
      </c>
      <c r="AK137" s="180">
        <v>0</v>
      </c>
      <c r="AL137" s="180">
        <v>0</v>
      </c>
      <c r="AM137" s="180">
        <v>0</v>
      </c>
      <c r="AN137" s="180">
        <v>0</v>
      </c>
      <c r="AO137" s="180">
        <v>0</v>
      </c>
      <c r="AP137" s="180">
        <v>0</v>
      </c>
      <c r="AQ137" s="180">
        <v>0</v>
      </c>
      <c r="AR137" s="180">
        <v>0</v>
      </c>
      <c r="AS137" s="180">
        <v>0</v>
      </c>
      <c r="AT137" s="180">
        <v>0</v>
      </c>
      <c r="AU137" s="180">
        <v>0</v>
      </c>
      <c r="AV137" s="180">
        <v>0</v>
      </c>
      <c r="AW137" s="180">
        <v>0</v>
      </c>
      <c r="AX137" s="180">
        <v>0</v>
      </c>
      <c r="AY137" s="90"/>
      <c r="AZ137" s="180">
        <v>0</v>
      </c>
      <c r="BA137" s="180">
        <v>0</v>
      </c>
      <c r="BB137" s="180">
        <v>0</v>
      </c>
      <c r="BC137" s="180">
        <v>0</v>
      </c>
      <c r="BD137" s="180">
        <v>0</v>
      </c>
      <c r="BE137" s="180">
        <v>0</v>
      </c>
      <c r="BF137" s="180">
        <v>0</v>
      </c>
      <c r="BG137" s="181"/>
      <c r="BH137" s="90"/>
      <c r="BI137" s="180">
        <v>0</v>
      </c>
      <c r="BJ137" s="180">
        <v>0</v>
      </c>
      <c r="BK137" s="180">
        <v>0</v>
      </c>
      <c r="BL137" s="90"/>
      <c r="BN137" s="90"/>
      <c r="BO137" s="112"/>
      <c r="BP137" s="112"/>
      <c r="BQ137" s="112"/>
      <c r="BR137" s="112"/>
      <c r="BS137" s="112"/>
      <c r="BT137" s="112"/>
      <c r="BU137" s="112"/>
      <c r="BV137" s="112"/>
      <c r="BW137" s="112"/>
      <c r="BX137" s="112"/>
      <c r="BY137" s="112"/>
      <c r="BZ137" s="112"/>
      <c r="CA137" s="112"/>
      <c r="CB137" s="112"/>
      <c r="CC137" s="112"/>
      <c r="CD137" s="112"/>
      <c r="CE137" s="112"/>
      <c r="CF137" s="178"/>
    </row>
    <row r="138" spans="2:84" ht="15" customHeight="1" x14ac:dyDescent="0.3">
      <c r="B138" s="90"/>
      <c r="C138" s="111">
        <v>124</v>
      </c>
      <c r="D138" s="111"/>
      <c r="E138" s="111"/>
      <c r="F138" s="112"/>
      <c r="G138" s="111"/>
      <c r="H138" s="111"/>
      <c r="I138" s="111"/>
      <c r="J138" s="114"/>
      <c r="K138" s="172"/>
      <c r="L138" s="113"/>
      <c r="M138" s="112"/>
      <c r="N138" s="185"/>
      <c r="O138" s="111"/>
      <c r="P138" s="110"/>
      <c r="Q138" s="109"/>
      <c r="R138" s="109"/>
      <c r="S138" s="156"/>
      <c r="T138" s="156"/>
      <c r="U138" s="156"/>
      <c r="V138" s="153">
        <f t="shared" si="2"/>
        <v>0</v>
      </c>
      <c r="W138" s="90"/>
      <c r="Y138" s="180">
        <v>0</v>
      </c>
      <c r="Z138" s="180">
        <v>0</v>
      </c>
      <c r="AA138" s="180">
        <v>0</v>
      </c>
      <c r="AB138" s="180">
        <v>0</v>
      </c>
      <c r="AC138" s="180">
        <v>0</v>
      </c>
      <c r="AD138" s="180">
        <v>0</v>
      </c>
      <c r="AE138" s="180">
        <v>0</v>
      </c>
      <c r="AF138" s="180">
        <v>0</v>
      </c>
      <c r="AG138" s="180">
        <v>0</v>
      </c>
      <c r="AH138" s="180">
        <v>0</v>
      </c>
      <c r="AI138" s="180">
        <v>0</v>
      </c>
      <c r="AJ138" s="180">
        <v>0</v>
      </c>
      <c r="AK138" s="180">
        <v>0</v>
      </c>
      <c r="AL138" s="180">
        <v>0</v>
      </c>
      <c r="AM138" s="180">
        <v>0</v>
      </c>
      <c r="AN138" s="180">
        <v>0</v>
      </c>
      <c r="AO138" s="180">
        <v>0</v>
      </c>
      <c r="AP138" s="180">
        <v>0</v>
      </c>
      <c r="AQ138" s="180">
        <v>0</v>
      </c>
      <c r="AR138" s="180">
        <v>0</v>
      </c>
      <c r="AS138" s="180">
        <v>0</v>
      </c>
      <c r="AT138" s="180">
        <v>0</v>
      </c>
      <c r="AU138" s="180">
        <v>0</v>
      </c>
      <c r="AV138" s="180">
        <v>0</v>
      </c>
      <c r="AW138" s="180">
        <v>0</v>
      </c>
      <c r="AX138" s="180">
        <v>0</v>
      </c>
      <c r="AY138" s="90"/>
      <c r="AZ138" s="180">
        <v>0</v>
      </c>
      <c r="BA138" s="180">
        <v>0</v>
      </c>
      <c r="BB138" s="180">
        <v>0</v>
      </c>
      <c r="BC138" s="180">
        <v>0</v>
      </c>
      <c r="BD138" s="180">
        <v>0</v>
      </c>
      <c r="BE138" s="180">
        <v>0</v>
      </c>
      <c r="BF138" s="180">
        <v>0</v>
      </c>
      <c r="BG138" s="181"/>
      <c r="BH138" s="90"/>
      <c r="BI138" s="180">
        <v>0</v>
      </c>
      <c r="BJ138" s="180">
        <v>0</v>
      </c>
      <c r="BK138" s="180">
        <v>0</v>
      </c>
      <c r="BL138" s="90"/>
      <c r="BN138" s="90"/>
      <c r="BO138" s="112"/>
      <c r="BP138" s="112"/>
      <c r="BQ138" s="112"/>
      <c r="BR138" s="112"/>
      <c r="BS138" s="112"/>
      <c r="BT138" s="112"/>
      <c r="BU138" s="112"/>
      <c r="BV138" s="112"/>
      <c r="BW138" s="112"/>
      <c r="BX138" s="112"/>
      <c r="BY138" s="112"/>
      <c r="BZ138" s="112"/>
      <c r="CA138" s="112"/>
      <c r="CB138" s="112"/>
      <c r="CC138" s="112"/>
      <c r="CD138" s="112"/>
      <c r="CE138" s="112"/>
      <c r="CF138" s="178"/>
    </row>
    <row r="139" spans="2:84" ht="15" customHeight="1" x14ac:dyDescent="0.3">
      <c r="B139" s="90"/>
      <c r="C139" s="111">
        <v>125</v>
      </c>
      <c r="D139" s="111"/>
      <c r="E139" s="111"/>
      <c r="F139" s="112"/>
      <c r="G139" s="111"/>
      <c r="H139" s="111"/>
      <c r="I139" s="111"/>
      <c r="J139" s="114"/>
      <c r="K139" s="172"/>
      <c r="L139" s="113"/>
      <c r="M139" s="112"/>
      <c r="N139" s="185"/>
      <c r="O139" s="111"/>
      <c r="P139" s="110"/>
      <c r="Q139" s="109"/>
      <c r="R139" s="109"/>
      <c r="S139" s="156"/>
      <c r="T139" s="156"/>
      <c r="U139" s="156"/>
      <c r="V139" s="153">
        <f t="shared" si="2"/>
        <v>0</v>
      </c>
      <c r="W139" s="90"/>
      <c r="Y139" s="180">
        <v>0</v>
      </c>
      <c r="Z139" s="180">
        <v>0</v>
      </c>
      <c r="AA139" s="180">
        <v>0</v>
      </c>
      <c r="AB139" s="180">
        <v>0</v>
      </c>
      <c r="AC139" s="180">
        <v>0</v>
      </c>
      <c r="AD139" s="180">
        <v>0</v>
      </c>
      <c r="AE139" s="180">
        <v>0</v>
      </c>
      <c r="AF139" s="180">
        <v>0</v>
      </c>
      <c r="AG139" s="180">
        <v>0</v>
      </c>
      <c r="AH139" s="180">
        <v>0</v>
      </c>
      <c r="AI139" s="180">
        <v>0</v>
      </c>
      <c r="AJ139" s="180">
        <v>0</v>
      </c>
      <c r="AK139" s="180">
        <v>0</v>
      </c>
      <c r="AL139" s="180">
        <v>0</v>
      </c>
      <c r="AM139" s="180">
        <v>0</v>
      </c>
      <c r="AN139" s="180">
        <v>0</v>
      </c>
      <c r="AO139" s="180">
        <v>0</v>
      </c>
      <c r="AP139" s="180">
        <v>0</v>
      </c>
      <c r="AQ139" s="180">
        <v>0</v>
      </c>
      <c r="AR139" s="180">
        <v>0</v>
      </c>
      <c r="AS139" s="180">
        <v>0</v>
      </c>
      <c r="AT139" s="180">
        <v>0</v>
      </c>
      <c r="AU139" s="180">
        <v>0</v>
      </c>
      <c r="AV139" s="180">
        <v>0</v>
      </c>
      <c r="AW139" s="180">
        <v>0</v>
      </c>
      <c r="AX139" s="180">
        <v>0</v>
      </c>
      <c r="AY139" s="90"/>
      <c r="AZ139" s="180">
        <v>0</v>
      </c>
      <c r="BA139" s="180">
        <v>0</v>
      </c>
      <c r="BB139" s="180">
        <v>0</v>
      </c>
      <c r="BC139" s="180">
        <v>0</v>
      </c>
      <c r="BD139" s="180">
        <v>0</v>
      </c>
      <c r="BE139" s="180">
        <v>0</v>
      </c>
      <c r="BF139" s="180">
        <v>0</v>
      </c>
      <c r="BG139" s="181"/>
      <c r="BH139" s="90"/>
      <c r="BI139" s="180">
        <v>0</v>
      </c>
      <c r="BJ139" s="180">
        <v>0</v>
      </c>
      <c r="BK139" s="180">
        <v>0</v>
      </c>
      <c r="BL139" s="90"/>
      <c r="BN139" s="90"/>
      <c r="BO139" s="112"/>
      <c r="BP139" s="112"/>
      <c r="BQ139" s="112"/>
      <c r="BR139" s="112"/>
      <c r="BS139" s="112"/>
      <c r="BT139" s="112"/>
      <c r="BU139" s="112"/>
      <c r="BV139" s="112"/>
      <c r="BW139" s="112"/>
      <c r="BX139" s="112"/>
      <c r="BY139" s="112"/>
      <c r="BZ139" s="112"/>
      <c r="CA139" s="112"/>
      <c r="CB139" s="112"/>
      <c r="CC139" s="112"/>
      <c r="CD139" s="112"/>
      <c r="CE139" s="112"/>
      <c r="CF139" s="178"/>
    </row>
    <row r="140" spans="2:84" ht="15" customHeight="1" x14ac:dyDescent="0.3">
      <c r="B140" s="90"/>
      <c r="C140" s="111">
        <v>126</v>
      </c>
      <c r="D140" s="111"/>
      <c r="E140" s="111"/>
      <c r="F140" s="112"/>
      <c r="G140" s="111"/>
      <c r="H140" s="111"/>
      <c r="I140" s="111"/>
      <c r="J140" s="114"/>
      <c r="K140" s="172"/>
      <c r="L140" s="113"/>
      <c r="M140" s="112"/>
      <c r="N140" s="185"/>
      <c r="O140" s="111"/>
      <c r="P140" s="110"/>
      <c r="Q140" s="109"/>
      <c r="R140" s="109"/>
      <c r="S140" s="156"/>
      <c r="T140" s="156"/>
      <c r="U140" s="156"/>
      <c r="V140" s="153">
        <f t="shared" si="2"/>
        <v>0</v>
      </c>
      <c r="W140" s="90"/>
      <c r="Y140" s="180">
        <v>0</v>
      </c>
      <c r="Z140" s="180">
        <v>0</v>
      </c>
      <c r="AA140" s="180">
        <v>0</v>
      </c>
      <c r="AB140" s="180">
        <v>0</v>
      </c>
      <c r="AC140" s="180">
        <v>0</v>
      </c>
      <c r="AD140" s="180">
        <v>0</v>
      </c>
      <c r="AE140" s="180">
        <v>0</v>
      </c>
      <c r="AF140" s="180">
        <v>0</v>
      </c>
      <c r="AG140" s="180">
        <v>0</v>
      </c>
      <c r="AH140" s="180">
        <v>0</v>
      </c>
      <c r="AI140" s="180">
        <v>0</v>
      </c>
      <c r="AJ140" s="180">
        <v>0</v>
      </c>
      <c r="AK140" s="180">
        <v>0</v>
      </c>
      <c r="AL140" s="180">
        <v>0</v>
      </c>
      <c r="AM140" s="180">
        <v>0</v>
      </c>
      <c r="AN140" s="180">
        <v>0</v>
      </c>
      <c r="AO140" s="180">
        <v>0</v>
      </c>
      <c r="AP140" s="180">
        <v>0</v>
      </c>
      <c r="AQ140" s="180">
        <v>0</v>
      </c>
      <c r="AR140" s="180">
        <v>0</v>
      </c>
      <c r="AS140" s="180">
        <v>0</v>
      </c>
      <c r="AT140" s="180">
        <v>0</v>
      </c>
      <c r="AU140" s="180">
        <v>0</v>
      </c>
      <c r="AV140" s="180">
        <v>0</v>
      </c>
      <c r="AW140" s="180">
        <v>0</v>
      </c>
      <c r="AX140" s="180">
        <v>0</v>
      </c>
      <c r="AY140" s="90"/>
      <c r="AZ140" s="180">
        <v>0</v>
      </c>
      <c r="BA140" s="180">
        <v>0</v>
      </c>
      <c r="BB140" s="180">
        <v>0</v>
      </c>
      <c r="BC140" s="180">
        <v>0</v>
      </c>
      <c r="BD140" s="180">
        <v>0</v>
      </c>
      <c r="BE140" s="180">
        <v>0</v>
      </c>
      <c r="BF140" s="180">
        <v>0</v>
      </c>
      <c r="BG140" s="181"/>
      <c r="BH140" s="90"/>
      <c r="BI140" s="180">
        <v>0</v>
      </c>
      <c r="BJ140" s="180">
        <v>0</v>
      </c>
      <c r="BK140" s="180">
        <v>0</v>
      </c>
      <c r="BL140" s="90"/>
      <c r="BN140" s="90"/>
      <c r="BO140" s="112"/>
      <c r="BP140" s="112"/>
      <c r="BQ140" s="112"/>
      <c r="BR140" s="112"/>
      <c r="BS140" s="112"/>
      <c r="BT140" s="112"/>
      <c r="BU140" s="112"/>
      <c r="BV140" s="112"/>
      <c r="BW140" s="112"/>
      <c r="BX140" s="112"/>
      <c r="BY140" s="112"/>
      <c r="BZ140" s="112"/>
      <c r="CA140" s="112"/>
      <c r="CB140" s="112"/>
      <c r="CC140" s="112"/>
      <c r="CD140" s="112"/>
      <c r="CE140" s="112"/>
      <c r="CF140" s="178"/>
    </row>
    <row r="141" spans="2:84" ht="15" customHeight="1" x14ac:dyDescent="0.3">
      <c r="B141" s="90"/>
      <c r="C141" s="111">
        <v>127</v>
      </c>
      <c r="D141" s="111"/>
      <c r="E141" s="111"/>
      <c r="F141" s="112"/>
      <c r="G141" s="111"/>
      <c r="H141" s="111"/>
      <c r="I141" s="111"/>
      <c r="J141" s="114"/>
      <c r="K141" s="172"/>
      <c r="L141" s="113"/>
      <c r="M141" s="112"/>
      <c r="N141" s="185"/>
      <c r="O141" s="111"/>
      <c r="P141" s="110"/>
      <c r="Q141" s="109"/>
      <c r="R141" s="109"/>
      <c r="S141" s="156"/>
      <c r="T141" s="156"/>
      <c r="U141" s="156"/>
      <c r="V141" s="153">
        <f t="shared" si="2"/>
        <v>0</v>
      </c>
      <c r="W141" s="90"/>
      <c r="Y141" s="180">
        <v>0</v>
      </c>
      <c r="Z141" s="180">
        <v>0</v>
      </c>
      <c r="AA141" s="180">
        <v>0</v>
      </c>
      <c r="AB141" s="180">
        <v>0</v>
      </c>
      <c r="AC141" s="180">
        <v>0</v>
      </c>
      <c r="AD141" s="180">
        <v>0</v>
      </c>
      <c r="AE141" s="180">
        <v>0</v>
      </c>
      <c r="AF141" s="180">
        <v>0</v>
      </c>
      <c r="AG141" s="180">
        <v>0</v>
      </c>
      <c r="AH141" s="180">
        <v>0</v>
      </c>
      <c r="AI141" s="180">
        <v>0</v>
      </c>
      <c r="AJ141" s="180">
        <v>0</v>
      </c>
      <c r="AK141" s="180">
        <v>0</v>
      </c>
      <c r="AL141" s="180">
        <v>0</v>
      </c>
      <c r="AM141" s="180">
        <v>0</v>
      </c>
      <c r="AN141" s="180">
        <v>0</v>
      </c>
      <c r="AO141" s="180">
        <v>0</v>
      </c>
      <c r="AP141" s="180">
        <v>0</v>
      </c>
      <c r="AQ141" s="180">
        <v>0</v>
      </c>
      <c r="AR141" s="180">
        <v>0</v>
      </c>
      <c r="AS141" s="180">
        <v>0</v>
      </c>
      <c r="AT141" s="180">
        <v>0</v>
      </c>
      <c r="AU141" s="180">
        <v>0</v>
      </c>
      <c r="AV141" s="180">
        <v>0</v>
      </c>
      <c r="AW141" s="180">
        <v>0</v>
      </c>
      <c r="AX141" s="180">
        <v>0</v>
      </c>
      <c r="AY141" s="90"/>
      <c r="AZ141" s="180">
        <v>0</v>
      </c>
      <c r="BA141" s="180">
        <v>0</v>
      </c>
      <c r="BB141" s="180">
        <v>0</v>
      </c>
      <c r="BC141" s="180">
        <v>0</v>
      </c>
      <c r="BD141" s="180">
        <v>0</v>
      </c>
      <c r="BE141" s="180">
        <v>0</v>
      </c>
      <c r="BF141" s="180">
        <v>0</v>
      </c>
      <c r="BG141" s="181"/>
      <c r="BH141" s="90"/>
      <c r="BI141" s="180">
        <v>0</v>
      </c>
      <c r="BJ141" s="180">
        <v>0</v>
      </c>
      <c r="BK141" s="180">
        <v>0</v>
      </c>
      <c r="BL141" s="90"/>
      <c r="BN141" s="90"/>
      <c r="BO141" s="112"/>
      <c r="BP141" s="112"/>
      <c r="BQ141" s="112"/>
      <c r="BR141" s="112"/>
      <c r="BS141" s="112"/>
      <c r="BT141" s="112"/>
      <c r="BU141" s="112"/>
      <c r="BV141" s="112"/>
      <c r="BW141" s="112"/>
      <c r="BX141" s="112"/>
      <c r="BY141" s="112"/>
      <c r="BZ141" s="112"/>
      <c r="CA141" s="112"/>
      <c r="CB141" s="112"/>
      <c r="CC141" s="112"/>
      <c r="CD141" s="112"/>
      <c r="CE141" s="112"/>
      <c r="CF141" s="178"/>
    </row>
    <row r="142" spans="2:84" ht="15" customHeight="1" x14ac:dyDescent="0.3">
      <c r="B142" s="90"/>
      <c r="C142" s="111">
        <v>128</v>
      </c>
      <c r="D142" s="111"/>
      <c r="E142" s="111"/>
      <c r="F142" s="112"/>
      <c r="G142" s="111"/>
      <c r="H142" s="111"/>
      <c r="I142" s="111"/>
      <c r="J142" s="114"/>
      <c r="K142" s="172"/>
      <c r="L142" s="113"/>
      <c r="M142" s="112"/>
      <c r="N142" s="185"/>
      <c r="O142" s="111"/>
      <c r="P142" s="110"/>
      <c r="Q142" s="109"/>
      <c r="R142" s="109"/>
      <c r="S142" s="156"/>
      <c r="T142" s="156"/>
      <c r="U142" s="156"/>
      <c r="V142" s="153">
        <f t="shared" si="2"/>
        <v>0</v>
      </c>
      <c r="W142" s="90"/>
      <c r="Y142" s="180">
        <v>0</v>
      </c>
      <c r="Z142" s="180">
        <v>0</v>
      </c>
      <c r="AA142" s="180">
        <v>0</v>
      </c>
      <c r="AB142" s="180">
        <v>0</v>
      </c>
      <c r="AC142" s="180">
        <v>0</v>
      </c>
      <c r="AD142" s="180">
        <v>0</v>
      </c>
      <c r="AE142" s="180">
        <v>0</v>
      </c>
      <c r="AF142" s="180">
        <v>0</v>
      </c>
      <c r="AG142" s="180">
        <v>0</v>
      </c>
      <c r="AH142" s="180">
        <v>0</v>
      </c>
      <c r="AI142" s="180">
        <v>0</v>
      </c>
      <c r="AJ142" s="180">
        <v>0</v>
      </c>
      <c r="AK142" s="180">
        <v>0</v>
      </c>
      <c r="AL142" s="180">
        <v>0</v>
      </c>
      <c r="AM142" s="180">
        <v>0</v>
      </c>
      <c r="AN142" s="180">
        <v>0</v>
      </c>
      <c r="AO142" s="180">
        <v>0</v>
      </c>
      <c r="AP142" s="180">
        <v>0</v>
      </c>
      <c r="AQ142" s="180">
        <v>0</v>
      </c>
      <c r="AR142" s="180">
        <v>0</v>
      </c>
      <c r="AS142" s="180">
        <v>0</v>
      </c>
      <c r="AT142" s="180">
        <v>0</v>
      </c>
      <c r="AU142" s="180">
        <v>0</v>
      </c>
      <c r="AV142" s="180">
        <v>0</v>
      </c>
      <c r="AW142" s="180">
        <v>0</v>
      </c>
      <c r="AX142" s="180">
        <v>0</v>
      </c>
      <c r="AY142" s="90"/>
      <c r="AZ142" s="180">
        <v>0</v>
      </c>
      <c r="BA142" s="180">
        <v>0</v>
      </c>
      <c r="BB142" s="180">
        <v>0</v>
      </c>
      <c r="BC142" s="180">
        <v>0</v>
      </c>
      <c r="BD142" s="180">
        <v>0</v>
      </c>
      <c r="BE142" s="180">
        <v>0</v>
      </c>
      <c r="BF142" s="180">
        <v>0</v>
      </c>
      <c r="BG142" s="181"/>
      <c r="BH142" s="90"/>
      <c r="BI142" s="180">
        <v>0</v>
      </c>
      <c r="BJ142" s="180">
        <v>0</v>
      </c>
      <c r="BK142" s="180">
        <v>0</v>
      </c>
      <c r="BL142" s="90"/>
      <c r="BN142" s="90"/>
      <c r="BO142" s="112"/>
      <c r="BP142" s="112"/>
      <c r="BQ142" s="112"/>
      <c r="BR142" s="112"/>
      <c r="BS142" s="112"/>
      <c r="BT142" s="112"/>
      <c r="BU142" s="112"/>
      <c r="BV142" s="112"/>
      <c r="BW142" s="112"/>
      <c r="BX142" s="112"/>
      <c r="BY142" s="112"/>
      <c r="BZ142" s="112"/>
      <c r="CA142" s="112"/>
      <c r="CB142" s="112"/>
      <c r="CC142" s="112"/>
      <c r="CD142" s="112"/>
      <c r="CE142" s="112"/>
      <c r="CF142" s="178"/>
    </row>
    <row r="143" spans="2:84" ht="15" customHeight="1" x14ac:dyDescent="0.3">
      <c r="B143" s="90"/>
      <c r="C143" s="111">
        <v>129</v>
      </c>
      <c r="D143" s="111"/>
      <c r="E143" s="111"/>
      <c r="F143" s="112"/>
      <c r="G143" s="111"/>
      <c r="H143" s="111"/>
      <c r="I143" s="111"/>
      <c r="J143" s="114"/>
      <c r="K143" s="172"/>
      <c r="L143" s="113"/>
      <c r="M143" s="112"/>
      <c r="N143" s="185"/>
      <c r="O143" s="111"/>
      <c r="P143" s="110"/>
      <c r="Q143" s="109"/>
      <c r="R143" s="109"/>
      <c r="S143" s="156"/>
      <c r="T143" s="156"/>
      <c r="U143" s="156"/>
      <c r="V143" s="153">
        <f t="shared" si="2"/>
        <v>0</v>
      </c>
      <c r="W143" s="90"/>
      <c r="Y143" s="180">
        <v>0</v>
      </c>
      <c r="Z143" s="180">
        <v>0</v>
      </c>
      <c r="AA143" s="180">
        <v>0</v>
      </c>
      <c r="AB143" s="180">
        <v>0</v>
      </c>
      <c r="AC143" s="180">
        <v>0</v>
      </c>
      <c r="AD143" s="180">
        <v>0</v>
      </c>
      <c r="AE143" s="180">
        <v>0</v>
      </c>
      <c r="AF143" s="180">
        <v>0</v>
      </c>
      <c r="AG143" s="180">
        <v>0</v>
      </c>
      <c r="AH143" s="180">
        <v>0</v>
      </c>
      <c r="AI143" s="180">
        <v>0</v>
      </c>
      <c r="AJ143" s="180">
        <v>0</v>
      </c>
      <c r="AK143" s="180">
        <v>0</v>
      </c>
      <c r="AL143" s="180">
        <v>0</v>
      </c>
      <c r="AM143" s="180">
        <v>0</v>
      </c>
      <c r="AN143" s="180">
        <v>0</v>
      </c>
      <c r="AO143" s="180">
        <v>0</v>
      </c>
      <c r="AP143" s="180">
        <v>0</v>
      </c>
      <c r="AQ143" s="180">
        <v>0</v>
      </c>
      <c r="AR143" s="180">
        <v>0</v>
      </c>
      <c r="AS143" s="180">
        <v>0</v>
      </c>
      <c r="AT143" s="180">
        <v>0</v>
      </c>
      <c r="AU143" s="180">
        <v>0</v>
      </c>
      <c r="AV143" s="180">
        <v>0</v>
      </c>
      <c r="AW143" s="180">
        <v>0</v>
      </c>
      <c r="AX143" s="180">
        <v>0</v>
      </c>
      <c r="AY143" s="90"/>
      <c r="AZ143" s="180">
        <v>0</v>
      </c>
      <c r="BA143" s="180">
        <v>0</v>
      </c>
      <c r="BB143" s="180">
        <v>0</v>
      </c>
      <c r="BC143" s="180">
        <v>0</v>
      </c>
      <c r="BD143" s="180">
        <v>0</v>
      </c>
      <c r="BE143" s="180">
        <v>0</v>
      </c>
      <c r="BF143" s="180">
        <v>0</v>
      </c>
      <c r="BG143" s="181"/>
      <c r="BH143" s="90"/>
      <c r="BI143" s="180">
        <v>0</v>
      </c>
      <c r="BJ143" s="180">
        <v>0</v>
      </c>
      <c r="BK143" s="180">
        <v>0</v>
      </c>
      <c r="BL143" s="90"/>
      <c r="BN143" s="90"/>
      <c r="BO143" s="112"/>
      <c r="BP143" s="112"/>
      <c r="BQ143" s="112"/>
      <c r="BR143" s="112"/>
      <c r="BS143" s="112"/>
      <c r="BT143" s="112"/>
      <c r="BU143" s="112"/>
      <c r="BV143" s="112"/>
      <c r="BW143" s="112"/>
      <c r="BX143" s="112"/>
      <c r="BY143" s="112"/>
      <c r="BZ143" s="112"/>
      <c r="CA143" s="112"/>
      <c r="CB143" s="112"/>
      <c r="CC143" s="112"/>
      <c r="CD143" s="112"/>
      <c r="CE143" s="112"/>
      <c r="CF143" s="178"/>
    </row>
    <row r="144" spans="2:84" ht="15" customHeight="1" x14ac:dyDescent="0.3">
      <c r="B144" s="90"/>
      <c r="C144" s="111">
        <v>130</v>
      </c>
      <c r="D144" s="111"/>
      <c r="E144" s="111"/>
      <c r="F144" s="112"/>
      <c r="G144" s="111"/>
      <c r="H144" s="111"/>
      <c r="I144" s="111"/>
      <c r="J144" s="114"/>
      <c r="K144" s="172"/>
      <c r="L144" s="113"/>
      <c r="M144" s="112"/>
      <c r="N144" s="185"/>
      <c r="O144" s="111"/>
      <c r="P144" s="110"/>
      <c r="Q144" s="109"/>
      <c r="R144" s="109"/>
      <c r="S144" s="156"/>
      <c r="T144" s="156"/>
      <c r="U144" s="156"/>
      <c r="V144" s="153">
        <f t="shared" si="2"/>
        <v>0</v>
      </c>
      <c r="W144" s="90"/>
      <c r="Y144" s="180">
        <v>0</v>
      </c>
      <c r="Z144" s="180">
        <v>0</v>
      </c>
      <c r="AA144" s="180">
        <v>0</v>
      </c>
      <c r="AB144" s="180">
        <v>0</v>
      </c>
      <c r="AC144" s="180">
        <v>0</v>
      </c>
      <c r="AD144" s="180">
        <v>0</v>
      </c>
      <c r="AE144" s="180">
        <v>0</v>
      </c>
      <c r="AF144" s="180">
        <v>0</v>
      </c>
      <c r="AG144" s="180">
        <v>0</v>
      </c>
      <c r="AH144" s="180">
        <v>0</v>
      </c>
      <c r="AI144" s="180">
        <v>0</v>
      </c>
      <c r="AJ144" s="180">
        <v>0</v>
      </c>
      <c r="AK144" s="180">
        <v>0</v>
      </c>
      <c r="AL144" s="180">
        <v>0</v>
      </c>
      <c r="AM144" s="180">
        <v>0</v>
      </c>
      <c r="AN144" s="180">
        <v>0</v>
      </c>
      <c r="AO144" s="180">
        <v>0</v>
      </c>
      <c r="AP144" s="180">
        <v>0</v>
      </c>
      <c r="AQ144" s="180">
        <v>0</v>
      </c>
      <c r="AR144" s="180">
        <v>0</v>
      </c>
      <c r="AS144" s="180">
        <v>0</v>
      </c>
      <c r="AT144" s="180">
        <v>0</v>
      </c>
      <c r="AU144" s="180">
        <v>0</v>
      </c>
      <c r="AV144" s="180">
        <v>0</v>
      </c>
      <c r="AW144" s="180">
        <v>0</v>
      </c>
      <c r="AX144" s="180">
        <v>0</v>
      </c>
      <c r="AY144" s="90"/>
      <c r="AZ144" s="180">
        <v>0</v>
      </c>
      <c r="BA144" s="180">
        <v>0</v>
      </c>
      <c r="BB144" s="180">
        <v>0</v>
      </c>
      <c r="BC144" s="180">
        <v>0</v>
      </c>
      <c r="BD144" s="180">
        <v>0</v>
      </c>
      <c r="BE144" s="180">
        <v>0</v>
      </c>
      <c r="BF144" s="180">
        <v>0</v>
      </c>
      <c r="BG144" s="181"/>
      <c r="BH144" s="90"/>
      <c r="BI144" s="180">
        <v>0</v>
      </c>
      <c r="BJ144" s="180">
        <v>0</v>
      </c>
      <c r="BK144" s="180">
        <v>0</v>
      </c>
      <c r="BL144" s="90"/>
      <c r="BN144" s="90"/>
      <c r="BO144" s="112"/>
      <c r="BP144" s="112"/>
      <c r="BQ144" s="112"/>
      <c r="BR144" s="112"/>
      <c r="BS144" s="112"/>
      <c r="BT144" s="112"/>
      <c r="BU144" s="112"/>
      <c r="BV144" s="112"/>
      <c r="BW144" s="112"/>
      <c r="BX144" s="112"/>
      <c r="BY144" s="112"/>
      <c r="BZ144" s="112"/>
      <c r="CA144" s="112"/>
      <c r="CB144" s="112"/>
      <c r="CC144" s="112"/>
      <c r="CD144" s="112"/>
      <c r="CE144" s="112"/>
      <c r="CF144" s="178"/>
    </row>
    <row r="145" spans="2:84" ht="15" customHeight="1" x14ac:dyDescent="0.3">
      <c r="B145" s="90"/>
      <c r="C145" s="111">
        <v>131</v>
      </c>
      <c r="D145" s="111"/>
      <c r="E145" s="111"/>
      <c r="F145" s="112"/>
      <c r="G145" s="111"/>
      <c r="H145" s="111"/>
      <c r="I145" s="111"/>
      <c r="J145" s="114"/>
      <c r="K145" s="172"/>
      <c r="L145" s="113"/>
      <c r="M145" s="112"/>
      <c r="N145" s="185"/>
      <c r="O145" s="111"/>
      <c r="P145" s="110"/>
      <c r="Q145" s="109"/>
      <c r="R145" s="109"/>
      <c r="S145" s="156"/>
      <c r="T145" s="156"/>
      <c r="U145" s="156"/>
      <c r="V145" s="153">
        <f t="shared" si="2"/>
        <v>0</v>
      </c>
      <c r="W145" s="90"/>
      <c r="Y145" s="180">
        <v>0</v>
      </c>
      <c r="Z145" s="180">
        <v>0</v>
      </c>
      <c r="AA145" s="180">
        <v>0</v>
      </c>
      <c r="AB145" s="180">
        <v>0</v>
      </c>
      <c r="AC145" s="180">
        <v>0</v>
      </c>
      <c r="AD145" s="180">
        <v>0</v>
      </c>
      <c r="AE145" s="180">
        <v>0</v>
      </c>
      <c r="AF145" s="180">
        <v>0</v>
      </c>
      <c r="AG145" s="180">
        <v>0</v>
      </c>
      <c r="AH145" s="180">
        <v>0</v>
      </c>
      <c r="AI145" s="180">
        <v>0</v>
      </c>
      <c r="AJ145" s="180">
        <v>0</v>
      </c>
      <c r="AK145" s="180">
        <v>0</v>
      </c>
      <c r="AL145" s="180">
        <v>0</v>
      </c>
      <c r="AM145" s="180">
        <v>0</v>
      </c>
      <c r="AN145" s="180">
        <v>0</v>
      </c>
      <c r="AO145" s="180">
        <v>0</v>
      </c>
      <c r="AP145" s="180">
        <v>0</v>
      </c>
      <c r="AQ145" s="180">
        <v>0</v>
      </c>
      <c r="AR145" s="180">
        <v>0</v>
      </c>
      <c r="AS145" s="180">
        <v>0</v>
      </c>
      <c r="AT145" s="180">
        <v>0</v>
      </c>
      <c r="AU145" s="180">
        <v>0</v>
      </c>
      <c r="AV145" s="180">
        <v>0</v>
      </c>
      <c r="AW145" s="180">
        <v>0</v>
      </c>
      <c r="AX145" s="180">
        <v>0</v>
      </c>
      <c r="AY145" s="90"/>
      <c r="AZ145" s="180">
        <v>0</v>
      </c>
      <c r="BA145" s="180">
        <v>0</v>
      </c>
      <c r="BB145" s="180">
        <v>0</v>
      </c>
      <c r="BC145" s="180">
        <v>0</v>
      </c>
      <c r="BD145" s="180">
        <v>0</v>
      </c>
      <c r="BE145" s="180">
        <v>0</v>
      </c>
      <c r="BF145" s="180">
        <v>0</v>
      </c>
      <c r="BG145" s="181"/>
      <c r="BH145" s="90"/>
      <c r="BI145" s="180">
        <v>0</v>
      </c>
      <c r="BJ145" s="180">
        <v>0</v>
      </c>
      <c r="BK145" s="180">
        <v>0</v>
      </c>
      <c r="BL145" s="90"/>
      <c r="BN145" s="90"/>
      <c r="BO145" s="112"/>
      <c r="BP145" s="112"/>
      <c r="BQ145" s="112"/>
      <c r="BR145" s="112"/>
      <c r="BS145" s="112"/>
      <c r="BT145" s="112"/>
      <c r="BU145" s="112"/>
      <c r="BV145" s="112"/>
      <c r="BW145" s="112"/>
      <c r="BX145" s="112"/>
      <c r="BY145" s="112"/>
      <c r="BZ145" s="112"/>
      <c r="CA145" s="112"/>
      <c r="CB145" s="112"/>
      <c r="CC145" s="112"/>
      <c r="CD145" s="112"/>
      <c r="CE145" s="112"/>
      <c r="CF145" s="178"/>
    </row>
    <row r="146" spans="2:84" ht="15" customHeight="1" x14ac:dyDescent="0.3">
      <c r="B146" s="90"/>
      <c r="C146" s="111">
        <v>132</v>
      </c>
      <c r="D146" s="111"/>
      <c r="E146" s="111"/>
      <c r="F146" s="112"/>
      <c r="G146" s="111"/>
      <c r="H146" s="111"/>
      <c r="I146" s="111"/>
      <c r="J146" s="114"/>
      <c r="K146" s="172"/>
      <c r="L146" s="113"/>
      <c r="M146" s="112"/>
      <c r="N146" s="185"/>
      <c r="O146" s="111"/>
      <c r="P146" s="109"/>
      <c r="Q146" s="109"/>
      <c r="R146" s="109"/>
      <c r="S146" s="156"/>
      <c r="T146" s="156"/>
      <c r="U146" s="156"/>
      <c r="V146" s="153">
        <f t="shared" si="2"/>
        <v>0</v>
      </c>
      <c r="W146" s="90"/>
      <c r="Y146" s="180">
        <v>0</v>
      </c>
      <c r="Z146" s="180">
        <v>0</v>
      </c>
      <c r="AA146" s="180">
        <v>0</v>
      </c>
      <c r="AB146" s="180">
        <v>0</v>
      </c>
      <c r="AC146" s="180">
        <v>0</v>
      </c>
      <c r="AD146" s="180">
        <v>0</v>
      </c>
      <c r="AE146" s="180">
        <v>0</v>
      </c>
      <c r="AF146" s="180">
        <v>0</v>
      </c>
      <c r="AG146" s="180">
        <v>0</v>
      </c>
      <c r="AH146" s="180">
        <v>0</v>
      </c>
      <c r="AI146" s="180">
        <v>0</v>
      </c>
      <c r="AJ146" s="180">
        <v>0</v>
      </c>
      <c r="AK146" s="180">
        <v>0</v>
      </c>
      <c r="AL146" s="180">
        <v>0</v>
      </c>
      <c r="AM146" s="180">
        <v>0</v>
      </c>
      <c r="AN146" s="180">
        <v>0</v>
      </c>
      <c r="AO146" s="180">
        <v>0</v>
      </c>
      <c r="AP146" s="180">
        <v>0</v>
      </c>
      <c r="AQ146" s="180">
        <v>0</v>
      </c>
      <c r="AR146" s="180">
        <v>0</v>
      </c>
      <c r="AS146" s="180">
        <v>0</v>
      </c>
      <c r="AT146" s="180">
        <v>0</v>
      </c>
      <c r="AU146" s="180">
        <v>0</v>
      </c>
      <c r="AV146" s="180">
        <v>0</v>
      </c>
      <c r="AW146" s="180">
        <v>0</v>
      </c>
      <c r="AX146" s="180">
        <v>0</v>
      </c>
      <c r="AY146" s="90"/>
      <c r="AZ146" s="180">
        <v>0</v>
      </c>
      <c r="BA146" s="180">
        <v>0</v>
      </c>
      <c r="BB146" s="180">
        <v>0</v>
      </c>
      <c r="BC146" s="180">
        <v>0</v>
      </c>
      <c r="BD146" s="180">
        <v>0</v>
      </c>
      <c r="BE146" s="180">
        <v>0</v>
      </c>
      <c r="BF146" s="180">
        <v>0</v>
      </c>
      <c r="BG146" s="181"/>
      <c r="BH146" s="90"/>
      <c r="BI146" s="180">
        <v>0</v>
      </c>
      <c r="BJ146" s="180">
        <v>0</v>
      </c>
      <c r="BK146" s="180">
        <v>0</v>
      </c>
      <c r="BL146" s="90"/>
      <c r="BN146" s="90"/>
      <c r="BO146" s="112"/>
      <c r="BP146" s="112"/>
      <c r="BQ146" s="112"/>
      <c r="BR146" s="112"/>
      <c r="BS146" s="112"/>
      <c r="BT146" s="112"/>
      <c r="BU146" s="112"/>
      <c r="BV146" s="112"/>
      <c r="BW146" s="112"/>
      <c r="BX146" s="112"/>
      <c r="BY146" s="112"/>
      <c r="BZ146" s="112"/>
      <c r="CA146" s="112"/>
      <c r="CB146" s="112"/>
      <c r="CC146" s="112"/>
      <c r="CD146" s="112"/>
      <c r="CE146" s="112"/>
      <c r="CF146" s="178"/>
    </row>
    <row r="147" spans="2:84" ht="15" customHeight="1" x14ac:dyDescent="0.3">
      <c r="B147" s="90"/>
      <c r="C147" s="111">
        <v>133</v>
      </c>
      <c r="D147" s="111"/>
      <c r="E147" s="111"/>
      <c r="F147" s="112"/>
      <c r="G147" s="111"/>
      <c r="H147" s="111"/>
      <c r="I147" s="111"/>
      <c r="J147" s="114"/>
      <c r="K147" s="172"/>
      <c r="L147" s="113"/>
      <c r="M147" s="112"/>
      <c r="N147" s="185"/>
      <c r="O147" s="111"/>
      <c r="P147" s="110"/>
      <c r="Q147" s="109"/>
      <c r="R147" s="109"/>
      <c r="S147" s="156"/>
      <c r="T147" s="156"/>
      <c r="U147" s="156"/>
      <c r="V147" s="153">
        <f t="shared" si="2"/>
        <v>0</v>
      </c>
      <c r="W147" s="90"/>
      <c r="Y147" s="180">
        <v>0</v>
      </c>
      <c r="Z147" s="180">
        <v>0</v>
      </c>
      <c r="AA147" s="180">
        <v>0</v>
      </c>
      <c r="AB147" s="180">
        <v>0</v>
      </c>
      <c r="AC147" s="180">
        <v>0</v>
      </c>
      <c r="AD147" s="180">
        <v>0</v>
      </c>
      <c r="AE147" s="180">
        <v>0</v>
      </c>
      <c r="AF147" s="180">
        <v>0</v>
      </c>
      <c r="AG147" s="180">
        <v>0</v>
      </c>
      <c r="AH147" s="180">
        <v>0</v>
      </c>
      <c r="AI147" s="180">
        <v>0</v>
      </c>
      <c r="AJ147" s="180">
        <v>0</v>
      </c>
      <c r="AK147" s="180">
        <v>0</v>
      </c>
      <c r="AL147" s="180">
        <v>0</v>
      </c>
      <c r="AM147" s="180">
        <v>0</v>
      </c>
      <c r="AN147" s="180">
        <v>0</v>
      </c>
      <c r="AO147" s="180">
        <v>0</v>
      </c>
      <c r="AP147" s="180">
        <v>0</v>
      </c>
      <c r="AQ147" s="180">
        <v>0</v>
      </c>
      <c r="AR147" s="180">
        <v>0</v>
      </c>
      <c r="AS147" s="180">
        <v>0</v>
      </c>
      <c r="AT147" s="180">
        <v>0</v>
      </c>
      <c r="AU147" s="180">
        <v>0</v>
      </c>
      <c r="AV147" s="180">
        <v>0</v>
      </c>
      <c r="AW147" s="180">
        <v>0</v>
      </c>
      <c r="AX147" s="180">
        <v>0</v>
      </c>
      <c r="AY147" s="90"/>
      <c r="AZ147" s="180">
        <v>0</v>
      </c>
      <c r="BA147" s="180">
        <v>0</v>
      </c>
      <c r="BB147" s="180">
        <v>0</v>
      </c>
      <c r="BC147" s="180">
        <v>0</v>
      </c>
      <c r="BD147" s="180">
        <v>0</v>
      </c>
      <c r="BE147" s="180">
        <v>0</v>
      </c>
      <c r="BF147" s="180">
        <v>0</v>
      </c>
      <c r="BG147" s="181"/>
      <c r="BH147" s="90"/>
      <c r="BI147" s="180">
        <v>0</v>
      </c>
      <c r="BJ147" s="180">
        <v>0</v>
      </c>
      <c r="BK147" s="180">
        <v>0</v>
      </c>
      <c r="BL147" s="90"/>
      <c r="BN147" s="90"/>
      <c r="BO147" s="112"/>
      <c r="BP147" s="112"/>
      <c r="BQ147" s="112"/>
      <c r="BR147" s="112"/>
      <c r="BS147" s="112"/>
      <c r="BT147" s="112"/>
      <c r="BU147" s="112"/>
      <c r="BV147" s="112"/>
      <c r="BW147" s="112"/>
      <c r="BX147" s="112"/>
      <c r="BY147" s="112"/>
      <c r="BZ147" s="112"/>
      <c r="CA147" s="112"/>
      <c r="CB147" s="112"/>
      <c r="CC147" s="112"/>
      <c r="CD147" s="112"/>
      <c r="CE147" s="112"/>
      <c r="CF147" s="178"/>
    </row>
    <row r="148" spans="2:84" ht="15" customHeight="1" x14ac:dyDescent="0.3">
      <c r="B148" s="90"/>
      <c r="C148" s="111">
        <v>134</v>
      </c>
      <c r="D148" s="111"/>
      <c r="E148" s="111"/>
      <c r="F148" s="112"/>
      <c r="G148" s="111"/>
      <c r="H148" s="111"/>
      <c r="I148" s="111"/>
      <c r="J148" s="114"/>
      <c r="K148" s="172"/>
      <c r="L148" s="113"/>
      <c r="M148" s="112"/>
      <c r="N148" s="185"/>
      <c r="O148" s="111"/>
      <c r="P148" s="110"/>
      <c r="Q148" s="109"/>
      <c r="R148" s="109"/>
      <c r="S148" s="156"/>
      <c r="T148" s="156"/>
      <c r="U148" s="156"/>
      <c r="V148" s="153">
        <f t="shared" si="2"/>
        <v>0</v>
      </c>
      <c r="W148" s="90"/>
      <c r="Y148" s="180">
        <v>0</v>
      </c>
      <c r="Z148" s="180">
        <v>0</v>
      </c>
      <c r="AA148" s="180">
        <v>0</v>
      </c>
      <c r="AB148" s="180">
        <v>0</v>
      </c>
      <c r="AC148" s="180">
        <v>0</v>
      </c>
      <c r="AD148" s="180">
        <v>0</v>
      </c>
      <c r="AE148" s="180">
        <v>0</v>
      </c>
      <c r="AF148" s="180">
        <v>0</v>
      </c>
      <c r="AG148" s="180">
        <v>0</v>
      </c>
      <c r="AH148" s="180">
        <v>0</v>
      </c>
      <c r="AI148" s="180">
        <v>0</v>
      </c>
      <c r="AJ148" s="180">
        <v>0</v>
      </c>
      <c r="AK148" s="180">
        <v>0</v>
      </c>
      <c r="AL148" s="180">
        <v>0</v>
      </c>
      <c r="AM148" s="180">
        <v>0</v>
      </c>
      <c r="AN148" s="180">
        <v>0</v>
      </c>
      <c r="AO148" s="180">
        <v>0</v>
      </c>
      <c r="AP148" s="180">
        <v>0</v>
      </c>
      <c r="AQ148" s="180">
        <v>0</v>
      </c>
      <c r="AR148" s="180">
        <v>0</v>
      </c>
      <c r="AS148" s="180">
        <v>0</v>
      </c>
      <c r="AT148" s="180">
        <v>0</v>
      </c>
      <c r="AU148" s="180">
        <v>0</v>
      </c>
      <c r="AV148" s="180">
        <v>0</v>
      </c>
      <c r="AW148" s="180">
        <v>0</v>
      </c>
      <c r="AX148" s="180">
        <v>0</v>
      </c>
      <c r="AY148" s="90"/>
      <c r="AZ148" s="180">
        <v>0</v>
      </c>
      <c r="BA148" s="180">
        <v>0</v>
      </c>
      <c r="BB148" s="180">
        <v>0</v>
      </c>
      <c r="BC148" s="180">
        <v>0</v>
      </c>
      <c r="BD148" s="180">
        <v>0</v>
      </c>
      <c r="BE148" s="180">
        <v>0</v>
      </c>
      <c r="BF148" s="180">
        <v>0</v>
      </c>
      <c r="BG148" s="181"/>
      <c r="BH148" s="90"/>
      <c r="BI148" s="180">
        <v>0</v>
      </c>
      <c r="BJ148" s="180">
        <v>0</v>
      </c>
      <c r="BK148" s="180">
        <v>0</v>
      </c>
      <c r="BL148" s="90"/>
      <c r="BN148" s="90"/>
      <c r="BO148" s="112"/>
      <c r="BP148" s="112"/>
      <c r="BQ148" s="112"/>
      <c r="BR148" s="112"/>
      <c r="BS148" s="112"/>
      <c r="BT148" s="112"/>
      <c r="BU148" s="112"/>
      <c r="BV148" s="112"/>
      <c r="BW148" s="112"/>
      <c r="BX148" s="112"/>
      <c r="BY148" s="112"/>
      <c r="BZ148" s="112"/>
      <c r="CA148" s="112"/>
      <c r="CB148" s="112"/>
      <c r="CC148" s="112"/>
      <c r="CD148" s="112"/>
      <c r="CE148" s="112"/>
      <c r="CF148" s="178"/>
    </row>
    <row r="149" spans="2:84" ht="15" customHeight="1" x14ac:dyDescent="0.3">
      <c r="B149" s="90"/>
      <c r="C149" s="111">
        <v>135</v>
      </c>
      <c r="D149" s="111"/>
      <c r="E149" s="111"/>
      <c r="F149" s="112"/>
      <c r="G149" s="111"/>
      <c r="H149" s="111"/>
      <c r="I149" s="111"/>
      <c r="J149" s="114"/>
      <c r="K149" s="172"/>
      <c r="L149" s="113"/>
      <c r="M149" s="112"/>
      <c r="N149" s="185"/>
      <c r="O149" s="111"/>
      <c r="P149" s="110"/>
      <c r="Q149" s="109"/>
      <c r="R149" s="109"/>
      <c r="S149" s="156"/>
      <c r="T149" s="156"/>
      <c r="U149" s="156"/>
      <c r="V149" s="153">
        <f t="shared" si="2"/>
        <v>0</v>
      </c>
      <c r="W149" s="90"/>
      <c r="Y149" s="180">
        <v>0</v>
      </c>
      <c r="Z149" s="180">
        <v>0</v>
      </c>
      <c r="AA149" s="180">
        <v>0</v>
      </c>
      <c r="AB149" s="180">
        <v>0</v>
      </c>
      <c r="AC149" s="180">
        <v>0</v>
      </c>
      <c r="AD149" s="180">
        <v>0</v>
      </c>
      <c r="AE149" s="180">
        <v>0</v>
      </c>
      <c r="AF149" s="180">
        <v>0</v>
      </c>
      <c r="AG149" s="180">
        <v>0</v>
      </c>
      <c r="AH149" s="180">
        <v>0</v>
      </c>
      <c r="AI149" s="180">
        <v>0</v>
      </c>
      <c r="AJ149" s="180">
        <v>0</v>
      </c>
      <c r="AK149" s="180">
        <v>0</v>
      </c>
      <c r="AL149" s="180">
        <v>0</v>
      </c>
      <c r="AM149" s="180">
        <v>0</v>
      </c>
      <c r="AN149" s="180">
        <v>0</v>
      </c>
      <c r="AO149" s="180">
        <v>0</v>
      </c>
      <c r="AP149" s="180">
        <v>0</v>
      </c>
      <c r="AQ149" s="180">
        <v>0</v>
      </c>
      <c r="AR149" s="180">
        <v>0</v>
      </c>
      <c r="AS149" s="180">
        <v>0</v>
      </c>
      <c r="AT149" s="180">
        <v>0</v>
      </c>
      <c r="AU149" s="180">
        <v>0</v>
      </c>
      <c r="AV149" s="180">
        <v>0</v>
      </c>
      <c r="AW149" s="180">
        <v>0</v>
      </c>
      <c r="AX149" s="180">
        <v>0</v>
      </c>
      <c r="AY149" s="90"/>
      <c r="AZ149" s="180">
        <v>0</v>
      </c>
      <c r="BA149" s="180">
        <v>0</v>
      </c>
      <c r="BB149" s="180">
        <v>0</v>
      </c>
      <c r="BC149" s="180">
        <v>0</v>
      </c>
      <c r="BD149" s="180">
        <v>0</v>
      </c>
      <c r="BE149" s="180">
        <v>0</v>
      </c>
      <c r="BF149" s="180">
        <v>0</v>
      </c>
      <c r="BG149" s="181"/>
      <c r="BH149" s="90"/>
      <c r="BI149" s="180">
        <v>0</v>
      </c>
      <c r="BJ149" s="180">
        <v>0</v>
      </c>
      <c r="BK149" s="180">
        <v>0</v>
      </c>
      <c r="BL149" s="90"/>
      <c r="BN149" s="90"/>
      <c r="BO149" s="112"/>
      <c r="BP149" s="112"/>
      <c r="BQ149" s="112"/>
      <c r="BR149" s="112"/>
      <c r="BS149" s="112"/>
      <c r="BT149" s="112"/>
      <c r="BU149" s="112"/>
      <c r="BV149" s="112"/>
      <c r="BW149" s="112"/>
      <c r="BX149" s="112"/>
      <c r="BY149" s="112"/>
      <c r="BZ149" s="112"/>
      <c r="CA149" s="112"/>
      <c r="CB149" s="112"/>
      <c r="CC149" s="112"/>
      <c r="CD149" s="112"/>
      <c r="CE149" s="112"/>
      <c r="CF149" s="178"/>
    </row>
    <row r="150" spans="2:84" ht="15" customHeight="1" x14ac:dyDescent="0.3">
      <c r="B150" s="90"/>
      <c r="C150" s="111">
        <v>136</v>
      </c>
      <c r="D150" s="111"/>
      <c r="E150" s="111"/>
      <c r="F150" s="112"/>
      <c r="G150" s="111"/>
      <c r="H150" s="111"/>
      <c r="I150" s="111"/>
      <c r="J150" s="114"/>
      <c r="K150" s="172"/>
      <c r="L150" s="113"/>
      <c r="M150" s="112"/>
      <c r="N150" s="185"/>
      <c r="O150" s="111"/>
      <c r="P150" s="110"/>
      <c r="Q150" s="109"/>
      <c r="R150" s="109"/>
      <c r="S150" s="156"/>
      <c r="T150" s="156"/>
      <c r="U150" s="156"/>
      <c r="V150" s="153">
        <f t="shared" si="2"/>
        <v>0</v>
      </c>
      <c r="W150" s="90"/>
      <c r="Y150" s="180">
        <v>0</v>
      </c>
      <c r="Z150" s="180">
        <v>0</v>
      </c>
      <c r="AA150" s="180">
        <v>0</v>
      </c>
      <c r="AB150" s="180">
        <v>0</v>
      </c>
      <c r="AC150" s="180">
        <v>0</v>
      </c>
      <c r="AD150" s="180">
        <v>0</v>
      </c>
      <c r="AE150" s="180">
        <v>0</v>
      </c>
      <c r="AF150" s="180">
        <v>0</v>
      </c>
      <c r="AG150" s="180">
        <v>0</v>
      </c>
      <c r="AH150" s="180">
        <v>0</v>
      </c>
      <c r="AI150" s="180">
        <v>0</v>
      </c>
      <c r="AJ150" s="180">
        <v>0</v>
      </c>
      <c r="AK150" s="180">
        <v>0</v>
      </c>
      <c r="AL150" s="180">
        <v>0</v>
      </c>
      <c r="AM150" s="180">
        <v>0</v>
      </c>
      <c r="AN150" s="180">
        <v>0</v>
      </c>
      <c r="AO150" s="180">
        <v>0</v>
      </c>
      <c r="AP150" s="180">
        <v>0</v>
      </c>
      <c r="AQ150" s="180">
        <v>0</v>
      </c>
      <c r="AR150" s="180">
        <v>0</v>
      </c>
      <c r="AS150" s="180">
        <v>0</v>
      </c>
      <c r="AT150" s="180">
        <v>0</v>
      </c>
      <c r="AU150" s="180">
        <v>0</v>
      </c>
      <c r="AV150" s="180">
        <v>0</v>
      </c>
      <c r="AW150" s="180">
        <v>0</v>
      </c>
      <c r="AX150" s="180">
        <v>0</v>
      </c>
      <c r="AY150" s="90"/>
      <c r="AZ150" s="180">
        <v>0</v>
      </c>
      <c r="BA150" s="180">
        <v>0</v>
      </c>
      <c r="BB150" s="180">
        <v>0</v>
      </c>
      <c r="BC150" s="180">
        <v>0</v>
      </c>
      <c r="BD150" s="180">
        <v>0</v>
      </c>
      <c r="BE150" s="180">
        <v>0</v>
      </c>
      <c r="BF150" s="180">
        <v>0</v>
      </c>
      <c r="BG150" s="181"/>
      <c r="BH150" s="90"/>
      <c r="BI150" s="180">
        <v>0</v>
      </c>
      <c r="BJ150" s="180">
        <v>0</v>
      </c>
      <c r="BK150" s="180">
        <v>0</v>
      </c>
      <c r="BL150" s="90"/>
      <c r="BN150" s="90"/>
      <c r="BO150" s="112"/>
      <c r="BP150" s="112"/>
      <c r="BQ150" s="112"/>
      <c r="BR150" s="112"/>
      <c r="BS150" s="112"/>
      <c r="BT150" s="112"/>
      <c r="BU150" s="112"/>
      <c r="BV150" s="112"/>
      <c r="BW150" s="112"/>
      <c r="BX150" s="112"/>
      <c r="BY150" s="112"/>
      <c r="BZ150" s="112"/>
      <c r="CA150" s="112"/>
      <c r="CB150" s="112"/>
      <c r="CC150" s="112"/>
      <c r="CD150" s="112"/>
      <c r="CE150" s="112"/>
      <c r="CF150" s="178"/>
    </row>
    <row r="151" spans="2:84" ht="15" customHeight="1" x14ac:dyDescent="0.3">
      <c r="B151" s="90"/>
      <c r="C151" s="111">
        <v>137</v>
      </c>
      <c r="D151" s="111"/>
      <c r="E151" s="111"/>
      <c r="F151" s="112"/>
      <c r="G151" s="111"/>
      <c r="H151" s="111"/>
      <c r="I151" s="111"/>
      <c r="J151" s="114"/>
      <c r="K151" s="172"/>
      <c r="L151" s="113"/>
      <c r="M151" s="112"/>
      <c r="N151" s="185"/>
      <c r="O151" s="111"/>
      <c r="P151" s="110"/>
      <c r="Q151" s="109"/>
      <c r="R151" s="109"/>
      <c r="S151" s="156"/>
      <c r="T151" s="156"/>
      <c r="U151" s="156"/>
      <c r="V151" s="153">
        <f t="shared" si="2"/>
        <v>0</v>
      </c>
      <c r="W151" s="90"/>
      <c r="Y151" s="180">
        <v>0</v>
      </c>
      <c r="Z151" s="180">
        <v>0</v>
      </c>
      <c r="AA151" s="180">
        <v>0</v>
      </c>
      <c r="AB151" s="180">
        <v>0</v>
      </c>
      <c r="AC151" s="180">
        <v>0</v>
      </c>
      <c r="AD151" s="180">
        <v>0</v>
      </c>
      <c r="AE151" s="180">
        <v>0</v>
      </c>
      <c r="AF151" s="180">
        <v>0</v>
      </c>
      <c r="AG151" s="180">
        <v>0</v>
      </c>
      <c r="AH151" s="180">
        <v>0</v>
      </c>
      <c r="AI151" s="180">
        <v>0</v>
      </c>
      <c r="AJ151" s="180">
        <v>0</v>
      </c>
      <c r="AK151" s="180">
        <v>0</v>
      </c>
      <c r="AL151" s="180">
        <v>0</v>
      </c>
      <c r="AM151" s="180">
        <v>0</v>
      </c>
      <c r="AN151" s="180">
        <v>0</v>
      </c>
      <c r="AO151" s="180">
        <v>0</v>
      </c>
      <c r="AP151" s="180">
        <v>0</v>
      </c>
      <c r="AQ151" s="180">
        <v>0</v>
      </c>
      <c r="AR151" s="180">
        <v>0</v>
      </c>
      <c r="AS151" s="180">
        <v>0</v>
      </c>
      <c r="AT151" s="180">
        <v>0</v>
      </c>
      <c r="AU151" s="180">
        <v>0</v>
      </c>
      <c r="AV151" s="180">
        <v>0</v>
      </c>
      <c r="AW151" s="180">
        <v>0</v>
      </c>
      <c r="AX151" s="180">
        <v>0</v>
      </c>
      <c r="AY151" s="90"/>
      <c r="AZ151" s="180">
        <v>0</v>
      </c>
      <c r="BA151" s="180">
        <v>0</v>
      </c>
      <c r="BB151" s="180">
        <v>0</v>
      </c>
      <c r="BC151" s="180">
        <v>0</v>
      </c>
      <c r="BD151" s="180">
        <v>0</v>
      </c>
      <c r="BE151" s="180">
        <v>0</v>
      </c>
      <c r="BF151" s="180">
        <v>0</v>
      </c>
      <c r="BG151" s="181"/>
      <c r="BH151" s="90"/>
      <c r="BI151" s="180">
        <v>0</v>
      </c>
      <c r="BJ151" s="180">
        <v>0</v>
      </c>
      <c r="BK151" s="180">
        <v>0</v>
      </c>
      <c r="BL151" s="90"/>
      <c r="BN151" s="90"/>
      <c r="BO151" s="112"/>
      <c r="BP151" s="112"/>
      <c r="BQ151" s="112"/>
      <c r="BR151" s="112"/>
      <c r="BS151" s="112"/>
      <c r="BT151" s="112"/>
      <c r="BU151" s="112"/>
      <c r="BV151" s="112"/>
      <c r="BW151" s="112"/>
      <c r="BX151" s="112"/>
      <c r="BY151" s="112"/>
      <c r="BZ151" s="112"/>
      <c r="CA151" s="112"/>
      <c r="CB151" s="112"/>
      <c r="CC151" s="112"/>
      <c r="CD151" s="112"/>
      <c r="CE151" s="112"/>
      <c r="CF151" s="178"/>
    </row>
    <row r="152" spans="2:84" ht="15" customHeight="1" x14ac:dyDescent="0.3">
      <c r="B152" s="90"/>
      <c r="C152" s="111">
        <v>138</v>
      </c>
      <c r="D152" s="111"/>
      <c r="E152" s="111"/>
      <c r="F152" s="112"/>
      <c r="G152" s="111"/>
      <c r="H152" s="111"/>
      <c r="I152" s="111"/>
      <c r="J152" s="114"/>
      <c r="K152" s="172"/>
      <c r="L152" s="113"/>
      <c r="M152" s="112"/>
      <c r="N152" s="185"/>
      <c r="O152" s="111"/>
      <c r="P152" s="110"/>
      <c r="Q152" s="109"/>
      <c r="R152" s="109"/>
      <c r="S152" s="156"/>
      <c r="T152" s="156"/>
      <c r="U152" s="156"/>
      <c r="V152" s="153">
        <f t="shared" si="2"/>
        <v>0</v>
      </c>
      <c r="W152" s="90"/>
      <c r="Y152" s="180">
        <v>0</v>
      </c>
      <c r="Z152" s="180">
        <v>0</v>
      </c>
      <c r="AA152" s="180">
        <v>0</v>
      </c>
      <c r="AB152" s="180">
        <v>0</v>
      </c>
      <c r="AC152" s="180">
        <v>0</v>
      </c>
      <c r="AD152" s="180">
        <v>0</v>
      </c>
      <c r="AE152" s="180">
        <v>0</v>
      </c>
      <c r="AF152" s="180">
        <v>0</v>
      </c>
      <c r="AG152" s="180">
        <v>0</v>
      </c>
      <c r="AH152" s="180">
        <v>0</v>
      </c>
      <c r="AI152" s="180">
        <v>0</v>
      </c>
      <c r="AJ152" s="180">
        <v>0</v>
      </c>
      <c r="AK152" s="180">
        <v>0</v>
      </c>
      <c r="AL152" s="180">
        <v>0</v>
      </c>
      <c r="AM152" s="180">
        <v>0</v>
      </c>
      <c r="AN152" s="180">
        <v>0</v>
      </c>
      <c r="AO152" s="180">
        <v>0</v>
      </c>
      <c r="AP152" s="180">
        <v>0</v>
      </c>
      <c r="AQ152" s="180">
        <v>0</v>
      </c>
      <c r="AR152" s="180">
        <v>0</v>
      </c>
      <c r="AS152" s="180">
        <v>0</v>
      </c>
      <c r="AT152" s="180">
        <v>0</v>
      </c>
      <c r="AU152" s="180">
        <v>0</v>
      </c>
      <c r="AV152" s="180">
        <v>0</v>
      </c>
      <c r="AW152" s="180">
        <v>0</v>
      </c>
      <c r="AX152" s="180">
        <v>0</v>
      </c>
      <c r="AY152" s="90"/>
      <c r="AZ152" s="180">
        <v>0</v>
      </c>
      <c r="BA152" s="180">
        <v>0</v>
      </c>
      <c r="BB152" s="180">
        <v>0</v>
      </c>
      <c r="BC152" s="180">
        <v>0</v>
      </c>
      <c r="BD152" s="180">
        <v>0</v>
      </c>
      <c r="BE152" s="180">
        <v>0</v>
      </c>
      <c r="BF152" s="180">
        <v>0</v>
      </c>
      <c r="BG152" s="181"/>
      <c r="BH152" s="90"/>
      <c r="BI152" s="180">
        <v>0</v>
      </c>
      <c r="BJ152" s="180">
        <v>0</v>
      </c>
      <c r="BK152" s="180">
        <v>0</v>
      </c>
      <c r="BL152" s="90"/>
      <c r="BN152" s="90"/>
      <c r="BO152" s="112"/>
      <c r="BP152" s="112"/>
      <c r="BQ152" s="112"/>
      <c r="BR152" s="112"/>
      <c r="BS152" s="112"/>
      <c r="BT152" s="112"/>
      <c r="BU152" s="112"/>
      <c r="BV152" s="112"/>
      <c r="BW152" s="112"/>
      <c r="BX152" s="112"/>
      <c r="BY152" s="112"/>
      <c r="BZ152" s="112"/>
      <c r="CA152" s="112"/>
      <c r="CB152" s="112"/>
      <c r="CC152" s="112"/>
      <c r="CD152" s="112"/>
      <c r="CE152" s="112"/>
      <c r="CF152" s="178"/>
    </row>
    <row r="153" spans="2:84" ht="15" customHeight="1" x14ac:dyDescent="0.3">
      <c r="B153" s="90"/>
      <c r="C153" s="111">
        <v>139</v>
      </c>
      <c r="D153" s="111"/>
      <c r="E153" s="111"/>
      <c r="F153" s="112"/>
      <c r="G153" s="111"/>
      <c r="H153" s="111"/>
      <c r="I153" s="111"/>
      <c r="J153" s="114"/>
      <c r="K153" s="172"/>
      <c r="L153" s="113"/>
      <c r="M153" s="112"/>
      <c r="N153" s="185"/>
      <c r="O153" s="111"/>
      <c r="P153" s="110"/>
      <c r="Q153" s="109"/>
      <c r="R153" s="109"/>
      <c r="S153" s="156"/>
      <c r="T153" s="156"/>
      <c r="U153" s="156"/>
      <c r="V153" s="153">
        <f t="shared" si="2"/>
        <v>0</v>
      </c>
      <c r="W153" s="90"/>
      <c r="Y153" s="180">
        <v>0</v>
      </c>
      <c r="Z153" s="180">
        <v>0</v>
      </c>
      <c r="AA153" s="180">
        <v>0</v>
      </c>
      <c r="AB153" s="180">
        <v>0</v>
      </c>
      <c r="AC153" s="180">
        <v>0</v>
      </c>
      <c r="AD153" s="180">
        <v>0</v>
      </c>
      <c r="AE153" s="180">
        <v>0</v>
      </c>
      <c r="AF153" s="180">
        <v>0</v>
      </c>
      <c r="AG153" s="180">
        <v>0</v>
      </c>
      <c r="AH153" s="180">
        <v>0</v>
      </c>
      <c r="AI153" s="180">
        <v>0</v>
      </c>
      <c r="AJ153" s="180">
        <v>0</v>
      </c>
      <c r="AK153" s="180">
        <v>0</v>
      </c>
      <c r="AL153" s="180">
        <v>0</v>
      </c>
      <c r="AM153" s="180">
        <v>0</v>
      </c>
      <c r="AN153" s="180">
        <v>0</v>
      </c>
      <c r="AO153" s="180">
        <v>0</v>
      </c>
      <c r="AP153" s="180">
        <v>0</v>
      </c>
      <c r="AQ153" s="180">
        <v>0</v>
      </c>
      <c r="AR153" s="180">
        <v>0</v>
      </c>
      <c r="AS153" s="180">
        <v>0</v>
      </c>
      <c r="AT153" s="180">
        <v>0</v>
      </c>
      <c r="AU153" s="180">
        <v>0</v>
      </c>
      <c r="AV153" s="180">
        <v>0</v>
      </c>
      <c r="AW153" s="180">
        <v>0</v>
      </c>
      <c r="AX153" s="180">
        <v>0</v>
      </c>
      <c r="AY153" s="90"/>
      <c r="AZ153" s="180">
        <v>0</v>
      </c>
      <c r="BA153" s="180">
        <v>0</v>
      </c>
      <c r="BB153" s="180">
        <v>0</v>
      </c>
      <c r="BC153" s="180">
        <v>0</v>
      </c>
      <c r="BD153" s="180">
        <v>0</v>
      </c>
      <c r="BE153" s="180">
        <v>0</v>
      </c>
      <c r="BF153" s="180">
        <v>0</v>
      </c>
      <c r="BG153" s="181"/>
      <c r="BH153" s="90"/>
      <c r="BI153" s="180">
        <v>0</v>
      </c>
      <c r="BJ153" s="180">
        <v>0</v>
      </c>
      <c r="BK153" s="180">
        <v>0</v>
      </c>
      <c r="BL153" s="90"/>
      <c r="BN153" s="90"/>
      <c r="BO153" s="112"/>
      <c r="BP153" s="112"/>
      <c r="BQ153" s="112"/>
      <c r="BR153" s="112"/>
      <c r="BS153" s="112"/>
      <c r="BT153" s="112"/>
      <c r="BU153" s="112"/>
      <c r="BV153" s="112"/>
      <c r="BW153" s="112"/>
      <c r="BX153" s="112"/>
      <c r="BY153" s="112"/>
      <c r="BZ153" s="112"/>
      <c r="CA153" s="112"/>
      <c r="CB153" s="112"/>
      <c r="CC153" s="112"/>
      <c r="CD153" s="112"/>
      <c r="CE153" s="112"/>
      <c r="CF153" s="178"/>
    </row>
    <row r="154" spans="2:84" ht="15" customHeight="1" x14ac:dyDescent="0.3">
      <c r="B154" s="90"/>
      <c r="C154" s="111">
        <v>140</v>
      </c>
      <c r="D154" s="111"/>
      <c r="E154" s="111"/>
      <c r="F154" s="112"/>
      <c r="G154" s="111"/>
      <c r="H154" s="111"/>
      <c r="I154" s="111"/>
      <c r="J154" s="114"/>
      <c r="K154" s="172"/>
      <c r="L154" s="113"/>
      <c r="M154" s="112"/>
      <c r="N154" s="185"/>
      <c r="O154" s="111"/>
      <c r="P154" s="110"/>
      <c r="Q154" s="109"/>
      <c r="R154" s="109"/>
      <c r="S154" s="156"/>
      <c r="T154" s="156"/>
      <c r="U154" s="156"/>
      <c r="V154" s="153">
        <f t="shared" si="2"/>
        <v>0</v>
      </c>
      <c r="W154" s="90"/>
      <c r="Y154" s="180">
        <v>0</v>
      </c>
      <c r="Z154" s="180">
        <v>0</v>
      </c>
      <c r="AA154" s="180">
        <v>0</v>
      </c>
      <c r="AB154" s="180">
        <v>0</v>
      </c>
      <c r="AC154" s="180">
        <v>0</v>
      </c>
      <c r="AD154" s="180">
        <v>0</v>
      </c>
      <c r="AE154" s="180">
        <v>0</v>
      </c>
      <c r="AF154" s="180">
        <v>0</v>
      </c>
      <c r="AG154" s="180">
        <v>0</v>
      </c>
      <c r="AH154" s="180">
        <v>0</v>
      </c>
      <c r="AI154" s="180">
        <v>0</v>
      </c>
      <c r="AJ154" s="180">
        <v>0</v>
      </c>
      <c r="AK154" s="180">
        <v>0</v>
      </c>
      <c r="AL154" s="180">
        <v>0</v>
      </c>
      <c r="AM154" s="180">
        <v>0</v>
      </c>
      <c r="AN154" s="180">
        <v>0</v>
      </c>
      <c r="AO154" s="180">
        <v>0</v>
      </c>
      <c r="AP154" s="180">
        <v>0</v>
      </c>
      <c r="AQ154" s="180">
        <v>0</v>
      </c>
      <c r="AR154" s="180">
        <v>0</v>
      </c>
      <c r="AS154" s="180">
        <v>0</v>
      </c>
      <c r="AT154" s="180">
        <v>0</v>
      </c>
      <c r="AU154" s="180">
        <v>0</v>
      </c>
      <c r="AV154" s="180">
        <v>0</v>
      </c>
      <c r="AW154" s="180">
        <v>0</v>
      </c>
      <c r="AX154" s="180">
        <v>0</v>
      </c>
      <c r="AY154" s="90"/>
      <c r="AZ154" s="180">
        <v>0</v>
      </c>
      <c r="BA154" s="180">
        <v>0</v>
      </c>
      <c r="BB154" s="180">
        <v>0</v>
      </c>
      <c r="BC154" s="180">
        <v>0</v>
      </c>
      <c r="BD154" s="180">
        <v>0</v>
      </c>
      <c r="BE154" s="180">
        <v>0</v>
      </c>
      <c r="BF154" s="180">
        <v>0</v>
      </c>
      <c r="BG154" s="181"/>
      <c r="BH154" s="90"/>
      <c r="BI154" s="180">
        <v>0</v>
      </c>
      <c r="BJ154" s="180">
        <v>0</v>
      </c>
      <c r="BK154" s="180">
        <v>0</v>
      </c>
      <c r="BL154" s="90"/>
      <c r="BN154" s="90"/>
      <c r="BO154" s="112"/>
      <c r="BP154" s="112"/>
      <c r="BQ154" s="112"/>
      <c r="BR154" s="112"/>
      <c r="BS154" s="112"/>
      <c r="BT154" s="112"/>
      <c r="BU154" s="112"/>
      <c r="BV154" s="112"/>
      <c r="BW154" s="112"/>
      <c r="BX154" s="112"/>
      <c r="BY154" s="112"/>
      <c r="BZ154" s="112"/>
      <c r="CA154" s="112"/>
      <c r="CB154" s="112"/>
      <c r="CC154" s="112"/>
      <c r="CD154" s="112"/>
      <c r="CE154" s="112"/>
      <c r="CF154" s="178"/>
    </row>
    <row r="155" spans="2:84" ht="15" customHeight="1" x14ac:dyDescent="0.3">
      <c r="B155" s="90"/>
      <c r="C155" s="111">
        <v>141</v>
      </c>
      <c r="D155" s="111"/>
      <c r="E155" s="111"/>
      <c r="F155" s="112"/>
      <c r="G155" s="111"/>
      <c r="H155" s="111"/>
      <c r="I155" s="111"/>
      <c r="J155" s="114"/>
      <c r="K155" s="172"/>
      <c r="L155" s="113"/>
      <c r="M155" s="112"/>
      <c r="N155" s="185"/>
      <c r="O155" s="111"/>
      <c r="P155" s="110"/>
      <c r="Q155" s="109"/>
      <c r="R155" s="109"/>
      <c r="S155" s="156"/>
      <c r="T155" s="156"/>
      <c r="U155" s="156"/>
      <c r="V155" s="153">
        <f t="shared" si="2"/>
        <v>0</v>
      </c>
      <c r="W155" s="90"/>
      <c r="Y155" s="180">
        <v>0</v>
      </c>
      <c r="Z155" s="180">
        <v>0</v>
      </c>
      <c r="AA155" s="180">
        <v>0</v>
      </c>
      <c r="AB155" s="180">
        <v>0</v>
      </c>
      <c r="AC155" s="180">
        <v>0</v>
      </c>
      <c r="AD155" s="180">
        <v>0</v>
      </c>
      <c r="AE155" s="180">
        <v>0</v>
      </c>
      <c r="AF155" s="180">
        <v>0</v>
      </c>
      <c r="AG155" s="180">
        <v>0</v>
      </c>
      <c r="AH155" s="180">
        <v>0</v>
      </c>
      <c r="AI155" s="180">
        <v>0</v>
      </c>
      <c r="AJ155" s="180">
        <v>0</v>
      </c>
      <c r="AK155" s="180">
        <v>0</v>
      </c>
      <c r="AL155" s="180">
        <v>0</v>
      </c>
      <c r="AM155" s="180">
        <v>0</v>
      </c>
      <c r="AN155" s="180">
        <v>0</v>
      </c>
      <c r="AO155" s="180">
        <v>0</v>
      </c>
      <c r="AP155" s="180">
        <v>0</v>
      </c>
      <c r="AQ155" s="180">
        <v>0</v>
      </c>
      <c r="AR155" s="180">
        <v>0</v>
      </c>
      <c r="AS155" s="180">
        <v>0</v>
      </c>
      <c r="AT155" s="180">
        <v>0</v>
      </c>
      <c r="AU155" s="180">
        <v>0</v>
      </c>
      <c r="AV155" s="180">
        <v>0</v>
      </c>
      <c r="AW155" s="180">
        <v>0</v>
      </c>
      <c r="AX155" s="180">
        <v>0</v>
      </c>
      <c r="AY155" s="90"/>
      <c r="AZ155" s="180">
        <v>0</v>
      </c>
      <c r="BA155" s="180">
        <v>0</v>
      </c>
      <c r="BB155" s="180">
        <v>0</v>
      </c>
      <c r="BC155" s="180">
        <v>0</v>
      </c>
      <c r="BD155" s="180">
        <v>0</v>
      </c>
      <c r="BE155" s="180">
        <v>0</v>
      </c>
      <c r="BF155" s="180">
        <v>0</v>
      </c>
      <c r="BG155" s="181"/>
      <c r="BH155" s="90"/>
      <c r="BI155" s="180">
        <v>0</v>
      </c>
      <c r="BJ155" s="180">
        <v>0</v>
      </c>
      <c r="BK155" s="180">
        <v>0</v>
      </c>
      <c r="BL155" s="90"/>
      <c r="BN155" s="90"/>
      <c r="BO155" s="112"/>
      <c r="BP155" s="112"/>
      <c r="BQ155" s="112"/>
      <c r="BR155" s="112"/>
      <c r="BS155" s="112"/>
      <c r="BT155" s="112"/>
      <c r="BU155" s="112"/>
      <c r="BV155" s="112"/>
      <c r="BW155" s="112"/>
      <c r="BX155" s="112"/>
      <c r="BY155" s="112"/>
      <c r="BZ155" s="112"/>
      <c r="CA155" s="112"/>
      <c r="CB155" s="112"/>
      <c r="CC155" s="112"/>
      <c r="CD155" s="112"/>
      <c r="CE155" s="112"/>
      <c r="CF155" s="178"/>
    </row>
    <row r="156" spans="2:84" ht="15" customHeight="1" x14ac:dyDescent="0.3">
      <c r="B156" s="90"/>
      <c r="C156" s="111">
        <v>142</v>
      </c>
      <c r="D156" s="111"/>
      <c r="E156" s="111"/>
      <c r="F156" s="112"/>
      <c r="G156" s="111"/>
      <c r="H156" s="111"/>
      <c r="I156" s="111"/>
      <c r="J156" s="114"/>
      <c r="K156" s="172"/>
      <c r="L156" s="113"/>
      <c r="M156" s="112"/>
      <c r="N156" s="185"/>
      <c r="O156" s="111"/>
      <c r="P156" s="109"/>
      <c r="Q156" s="109"/>
      <c r="R156" s="109"/>
      <c r="S156" s="156"/>
      <c r="T156" s="156"/>
      <c r="U156" s="156"/>
      <c r="V156" s="153">
        <f t="shared" si="2"/>
        <v>0</v>
      </c>
      <c r="W156" s="90"/>
      <c r="Y156" s="180">
        <v>0</v>
      </c>
      <c r="Z156" s="180">
        <v>0</v>
      </c>
      <c r="AA156" s="180">
        <v>0</v>
      </c>
      <c r="AB156" s="180">
        <v>0</v>
      </c>
      <c r="AC156" s="180">
        <v>0</v>
      </c>
      <c r="AD156" s="180">
        <v>0</v>
      </c>
      <c r="AE156" s="180">
        <v>0</v>
      </c>
      <c r="AF156" s="180">
        <v>0</v>
      </c>
      <c r="AG156" s="180">
        <v>0</v>
      </c>
      <c r="AH156" s="180">
        <v>0</v>
      </c>
      <c r="AI156" s="180">
        <v>0</v>
      </c>
      <c r="AJ156" s="180">
        <v>0</v>
      </c>
      <c r="AK156" s="180">
        <v>0</v>
      </c>
      <c r="AL156" s="180">
        <v>0</v>
      </c>
      <c r="AM156" s="180">
        <v>0</v>
      </c>
      <c r="AN156" s="180">
        <v>0</v>
      </c>
      <c r="AO156" s="180">
        <v>0</v>
      </c>
      <c r="AP156" s="180">
        <v>0</v>
      </c>
      <c r="AQ156" s="180">
        <v>0</v>
      </c>
      <c r="AR156" s="180">
        <v>0</v>
      </c>
      <c r="AS156" s="180">
        <v>0</v>
      </c>
      <c r="AT156" s="180">
        <v>0</v>
      </c>
      <c r="AU156" s="180">
        <v>0</v>
      </c>
      <c r="AV156" s="180">
        <v>0</v>
      </c>
      <c r="AW156" s="180">
        <v>0</v>
      </c>
      <c r="AX156" s="180">
        <v>0</v>
      </c>
      <c r="AY156" s="90"/>
      <c r="AZ156" s="180">
        <v>0</v>
      </c>
      <c r="BA156" s="180">
        <v>0</v>
      </c>
      <c r="BB156" s="180">
        <v>0</v>
      </c>
      <c r="BC156" s="180">
        <v>0</v>
      </c>
      <c r="BD156" s="180">
        <v>0</v>
      </c>
      <c r="BE156" s="180">
        <v>0</v>
      </c>
      <c r="BF156" s="180">
        <v>0</v>
      </c>
      <c r="BG156" s="181"/>
      <c r="BH156" s="90"/>
      <c r="BI156" s="180">
        <v>0</v>
      </c>
      <c r="BJ156" s="180">
        <v>0</v>
      </c>
      <c r="BK156" s="180">
        <v>0</v>
      </c>
      <c r="BL156" s="90"/>
      <c r="BN156" s="90"/>
      <c r="BO156" s="112"/>
      <c r="BP156" s="112"/>
      <c r="BQ156" s="112"/>
      <c r="BR156" s="112"/>
      <c r="BS156" s="112"/>
      <c r="BT156" s="112"/>
      <c r="BU156" s="112"/>
      <c r="BV156" s="112"/>
      <c r="BW156" s="112"/>
      <c r="BX156" s="112"/>
      <c r="BY156" s="112"/>
      <c r="BZ156" s="112"/>
      <c r="CA156" s="112"/>
      <c r="CB156" s="112"/>
      <c r="CC156" s="112"/>
      <c r="CD156" s="112"/>
      <c r="CE156" s="112"/>
      <c r="CF156" s="178"/>
    </row>
    <row r="157" spans="2:84" ht="15" customHeight="1" x14ac:dyDescent="0.3">
      <c r="B157" s="90"/>
      <c r="C157" s="111">
        <v>143</v>
      </c>
      <c r="D157" s="111"/>
      <c r="E157" s="111"/>
      <c r="F157" s="112"/>
      <c r="G157" s="111"/>
      <c r="H157" s="111"/>
      <c r="I157" s="111"/>
      <c r="J157" s="114"/>
      <c r="K157" s="172"/>
      <c r="L157" s="113"/>
      <c r="M157" s="112"/>
      <c r="N157" s="185"/>
      <c r="O157" s="111"/>
      <c r="P157" s="110"/>
      <c r="Q157" s="109"/>
      <c r="R157" s="109"/>
      <c r="S157" s="156"/>
      <c r="T157" s="156"/>
      <c r="U157" s="156"/>
      <c r="V157" s="153">
        <f t="shared" si="2"/>
        <v>0</v>
      </c>
      <c r="W157" s="90"/>
      <c r="Y157" s="180">
        <v>0</v>
      </c>
      <c r="Z157" s="180">
        <v>0</v>
      </c>
      <c r="AA157" s="180">
        <v>0</v>
      </c>
      <c r="AB157" s="180">
        <v>0</v>
      </c>
      <c r="AC157" s="180">
        <v>0</v>
      </c>
      <c r="AD157" s="180">
        <v>0</v>
      </c>
      <c r="AE157" s="180">
        <v>0</v>
      </c>
      <c r="AF157" s="180">
        <v>0</v>
      </c>
      <c r="AG157" s="180">
        <v>0</v>
      </c>
      <c r="AH157" s="180">
        <v>0</v>
      </c>
      <c r="AI157" s="180">
        <v>0</v>
      </c>
      <c r="AJ157" s="180">
        <v>0</v>
      </c>
      <c r="AK157" s="180">
        <v>0</v>
      </c>
      <c r="AL157" s="180">
        <v>0</v>
      </c>
      <c r="AM157" s="180">
        <v>0</v>
      </c>
      <c r="AN157" s="180">
        <v>0</v>
      </c>
      <c r="AO157" s="180">
        <v>0</v>
      </c>
      <c r="AP157" s="180">
        <v>0</v>
      </c>
      <c r="AQ157" s="180">
        <v>0</v>
      </c>
      <c r="AR157" s="180">
        <v>0</v>
      </c>
      <c r="AS157" s="180">
        <v>0</v>
      </c>
      <c r="AT157" s="180">
        <v>0</v>
      </c>
      <c r="AU157" s="180">
        <v>0</v>
      </c>
      <c r="AV157" s="180">
        <v>0</v>
      </c>
      <c r="AW157" s="180">
        <v>0</v>
      </c>
      <c r="AX157" s="180">
        <v>0</v>
      </c>
      <c r="AY157" s="90"/>
      <c r="AZ157" s="180">
        <v>0</v>
      </c>
      <c r="BA157" s="180">
        <v>0</v>
      </c>
      <c r="BB157" s="180">
        <v>0</v>
      </c>
      <c r="BC157" s="180">
        <v>0</v>
      </c>
      <c r="BD157" s="180">
        <v>0</v>
      </c>
      <c r="BE157" s="180">
        <v>0</v>
      </c>
      <c r="BF157" s="180">
        <v>0</v>
      </c>
      <c r="BG157" s="181"/>
      <c r="BH157" s="90"/>
      <c r="BI157" s="180">
        <v>0</v>
      </c>
      <c r="BJ157" s="180">
        <v>0</v>
      </c>
      <c r="BK157" s="180">
        <v>0</v>
      </c>
      <c r="BL157" s="90"/>
      <c r="BN157" s="90"/>
      <c r="BO157" s="112"/>
      <c r="BP157" s="112"/>
      <c r="BQ157" s="112"/>
      <c r="BR157" s="112"/>
      <c r="BS157" s="112"/>
      <c r="BT157" s="112"/>
      <c r="BU157" s="112"/>
      <c r="BV157" s="112"/>
      <c r="BW157" s="112"/>
      <c r="BX157" s="112"/>
      <c r="BY157" s="112"/>
      <c r="BZ157" s="112"/>
      <c r="CA157" s="112"/>
      <c r="CB157" s="112"/>
      <c r="CC157" s="112"/>
      <c r="CD157" s="112"/>
      <c r="CE157" s="112"/>
      <c r="CF157" s="178"/>
    </row>
    <row r="158" spans="2:84" ht="15" customHeight="1" x14ac:dyDescent="0.3">
      <c r="B158" s="90"/>
      <c r="C158" s="111">
        <v>144</v>
      </c>
      <c r="D158" s="111"/>
      <c r="E158" s="111"/>
      <c r="F158" s="112"/>
      <c r="G158" s="111"/>
      <c r="H158" s="111"/>
      <c r="I158" s="111"/>
      <c r="J158" s="114"/>
      <c r="K158" s="172"/>
      <c r="L158" s="113"/>
      <c r="M158" s="112"/>
      <c r="N158" s="185"/>
      <c r="O158" s="111"/>
      <c r="P158" s="110"/>
      <c r="Q158" s="109"/>
      <c r="R158" s="109"/>
      <c r="S158" s="156"/>
      <c r="T158" s="156"/>
      <c r="U158" s="156"/>
      <c r="V158" s="153">
        <f t="shared" si="2"/>
        <v>0</v>
      </c>
      <c r="W158" s="90"/>
      <c r="Y158" s="180">
        <v>0</v>
      </c>
      <c r="Z158" s="180">
        <v>0</v>
      </c>
      <c r="AA158" s="180">
        <v>0</v>
      </c>
      <c r="AB158" s="180">
        <v>0</v>
      </c>
      <c r="AC158" s="180">
        <v>0</v>
      </c>
      <c r="AD158" s="180">
        <v>0</v>
      </c>
      <c r="AE158" s="180">
        <v>0</v>
      </c>
      <c r="AF158" s="180">
        <v>0</v>
      </c>
      <c r="AG158" s="180">
        <v>0</v>
      </c>
      <c r="AH158" s="180">
        <v>0</v>
      </c>
      <c r="AI158" s="180">
        <v>0</v>
      </c>
      <c r="AJ158" s="180">
        <v>0</v>
      </c>
      <c r="AK158" s="180">
        <v>0</v>
      </c>
      <c r="AL158" s="180">
        <v>0</v>
      </c>
      <c r="AM158" s="180">
        <v>0</v>
      </c>
      <c r="AN158" s="180">
        <v>0</v>
      </c>
      <c r="AO158" s="180">
        <v>0</v>
      </c>
      <c r="AP158" s="180">
        <v>0</v>
      </c>
      <c r="AQ158" s="180">
        <v>0</v>
      </c>
      <c r="AR158" s="180">
        <v>0</v>
      </c>
      <c r="AS158" s="180">
        <v>0</v>
      </c>
      <c r="AT158" s="180">
        <v>0</v>
      </c>
      <c r="AU158" s="180">
        <v>0</v>
      </c>
      <c r="AV158" s="180">
        <v>0</v>
      </c>
      <c r="AW158" s="180">
        <v>0</v>
      </c>
      <c r="AX158" s="180">
        <v>0</v>
      </c>
      <c r="AY158" s="90"/>
      <c r="AZ158" s="180">
        <v>0</v>
      </c>
      <c r="BA158" s="180">
        <v>0</v>
      </c>
      <c r="BB158" s="180">
        <v>0</v>
      </c>
      <c r="BC158" s="180">
        <v>0</v>
      </c>
      <c r="BD158" s="180">
        <v>0</v>
      </c>
      <c r="BE158" s="180">
        <v>0</v>
      </c>
      <c r="BF158" s="180">
        <v>0</v>
      </c>
      <c r="BG158" s="181"/>
      <c r="BH158" s="90"/>
      <c r="BI158" s="180">
        <v>0</v>
      </c>
      <c r="BJ158" s="180">
        <v>0</v>
      </c>
      <c r="BK158" s="180">
        <v>0</v>
      </c>
      <c r="BL158" s="90"/>
      <c r="BN158" s="90"/>
      <c r="BO158" s="112"/>
      <c r="BP158" s="112"/>
      <c r="BQ158" s="112"/>
      <c r="BR158" s="112"/>
      <c r="BS158" s="112"/>
      <c r="BT158" s="112"/>
      <c r="BU158" s="112"/>
      <c r="BV158" s="112"/>
      <c r="BW158" s="112"/>
      <c r="BX158" s="112"/>
      <c r="BY158" s="112"/>
      <c r="BZ158" s="112"/>
      <c r="CA158" s="112"/>
      <c r="CB158" s="112"/>
      <c r="CC158" s="112"/>
      <c r="CD158" s="112"/>
      <c r="CE158" s="112"/>
      <c r="CF158" s="178"/>
    </row>
    <row r="159" spans="2:84" ht="15" customHeight="1" x14ac:dyDescent="0.3">
      <c r="B159" s="90"/>
      <c r="C159" s="111">
        <v>145</v>
      </c>
      <c r="D159" s="111"/>
      <c r="E159" s="111"/>
      <c r="F159" s="112"/>
      <c r="G159" s="111"/>
      <c r="H159" s="111"/>
      <c r="I159" s="111"/>
      <c r="J159" s="114"/>
      <c r="K159" s="172"/>
      <c r="L159" s="113"/>
      <c r="M159" s="112"/>
      <c r="N159" s="185"/>
      <c r="O159" s="111"/>
      <c r="P159" s="110"/>
      <c r="Q159" s="109"/>
      <c r="R159" s="109"/>
      <c r="S159" s="156"/>
      <c r="T159" s="156"/>
      <c r="U159" s="156"/>
      <c r="V159" s="153">
        <f t="shared" si="2"/>
        <v>0</v>
      </c>
      <c r="W159" s="90"/>
      <c r="Y159" s="180">
        <v>0</v>
      </c>
      <c r="Z159" s="180">
        <v>0</v>
      </c>
      <c r="AA159" s="180">
        <v>0</v>
      </c>
      <c r="AB159" s="180">
        <v>0</v>
      </c>
      <c r="AC159" s="180">
        <v>0</v>
      </c>
      <c r="AD159" s="180">
        <v>0</v>
      </c>
      <c r="AE159" s="180">
        <v>0</v>
      </c>
      <c r="AF159" s="180">
        <v>0</v>
      </c>
      <c r="AG159" s="180">
        <v>0</v>
      </c>
      <c r="AH159" s="180">
        <v>0</v>
      </c>
      <c r="AI159" s="180">
        <v>0</v>
      </c>
      <c r="AJ159" s="180">
        <v>0</v>
      </c>
      <c r="AK159" s="180">
        <v>0</v>
      </c>
      <c r="AL159" s="180">
        <v>0</v>
      </c>
      <c r="AM159" s="180">
        <v>0</v>
      </c>
      <c r="AN159" s="180">
        <v>0</v>
      </c>
      <c r="AO159" s="180">
        <v>0</v>
      </c>
      <c r="AP159" s="180">
        <v>0</v>
      </c>
      <c r="AQ159" s="180">
        <v>0</v>
      </c>
      <c r="AR159" s="180">
        <v>0</v>
      </c>
      <c r="AS159" s="180">
        <v>0</v>
      </c>
      <c r="AT159" s="180">
        <v>0</v>
      </c>
      <c r="AU159" s="180">
        <v>0</v>
      </c>
      <c r="AV159" s="180">
        <v>0</v>
      </c>
      <c r="AW159" s="180">
        <v>0</v>
      </c>
      <c r="AX159" s="180">
        <v>0</v>
      </c>
      <c r="AY159" s="90"/>
      <c r="AZ159" s="180">
        <v>0</v>
      </c>
      <c r="BA159" s="180">
        <v>0</v>
      </c>
      <c r="BB159" s="180">
        <v>0</v>
      </c>
      <c r="BC159" s="180">
        <v>0</v>
      </c>
      <c r="BD159" s="180">
        <v>0</v>
      </c>
      <c r="BE159" s="180">
        <v>0</v>
      </c>
      <c r="BF159" s="180">
        <v>0</v>
      </c>
      <c r="BG159" s="181"/>
      <c r="BH159" s="90"/>
      <c r="BI159" s="180">
        <v>0</v>
      </c>
      <c r="BJ159" s="180">
        <v>0</v>
      </c>
      <c r="BK159" s="180">
        <v>0</v>
      </c>
      <c r="BL159" s="90"/>
      <c r="BN159" s="90"/>
      <c r="BO159" s="112"/>
      <c r="BP159" s="112"/>
      <c r="BQ159" s="112"/>
      <c r="BR159" s="112"/>
      <c r="BS159" s="112"/>
      <c r="BT159" s="112"/>
      <c r="BU159" s="112"/>
      <c r="BV159" s="112"/>
      <c r="BW159" s="112"/>
      <c r="BX159" s="112"/>
      <c r="BY159" s="112"/>
      <c r="BZ159" s="112"/>
      <c r="CA159" s="112"/>
      <c r="CB159" s="112"/>
      <c r="CC159" s="112"/>
      <c r="CD159" s="112"/>
      <c r="CE159" s="112"/>
      <c r="CF159" s="178"/>
    </row>
    <row r="160" spans="2:84" ht="15" customHeight="1" x14ac:dyDescent="0.3">
      <c r="B160" s="90"/>
      <c r="C160" s="111">
        <v>146</v>
      </c>
      <c r="D160" s="111"/>
      <c r="E160" s="111"/>
      <c r="F160" s="112"/>
      <c r="G160" s="111"/>
      <c r="H160" s="111"/>
      <c r="I160" s="111"/>
      <c r="J160" s="114"/>
      <c r="K160" s="172"/>
      <c r="L160" s="113"/>
      <c r="M160" s="112"/>
      <c r="N160" s="185"/>
      <c r="O160" s="111"/>
      <c r="P160" s="110"/>
      <c r="Q160" s="109"/>
      <c r="R160" s="109"/>
      <c r="S160" s="156"/>
      <c r="T160" s="156"/>
      <c r="U160" s="156"/>
      <c r="V160" s="153">
        <f t="shared" si="2"/>
        <v>0</v>
      </c>
      <c r="W160" s="90"/>
      <c r="Y160" s="180">
        <v>0</v>
      </c>
      <c r="Z160" s="180">
        <v>0</v>
      </c>
      <c r="AA160" s="180">
        <v>0</v>
      </c>
      <c r="AB160" s="180">
        <v>0</v>
      </c>
      <c r="AC160" s="180">
        <v>0</v>
      </c>
      <c r="AD160" s="180">
        <v>0</v>
      </c>
      <c r="AE160" s="180">
        <v>0</v>
      </c>
      <c r="AF160" s="180">
        <v>0</v>
      </c>
      <c r="AG160" s="180">
        <v>0</v>
      </c>
      <c r="AH160" s="180">
        <v>0</v>
      </c>
      <c r="AI160" s="180">
        <v>0</v>
      </c>
      <c r="AJ160" s="180">
        <v>0</v>
      </c>
      <c r="AK160" s="180">
        <v>0</v>
      </c>
      <c r="AL160" s="180">
        <v>0</v>
      </c>
      <c r="AM160" s="180">
        <v>0</v>
      </c>
      <c r="AN160" s="180">
        <v>0</v>
      </c>
      <c r="AO160" s="180">
        <v>0</v>
      </c>
      <c r="AP160" s="180">
        <v>0</v>
      </c>
      <c r="AQ160" s="180">
        <v>0</v>
      </c>
      <c r="AR160" s="180">
        <v>0</v>
      </c>
      <c r="AS160" s="180">
        <v>0</v>
      </c>
      <c r="AT160" s="180">
        <v>0</v>
      </c>
      <c r="AU160" s="180">
        <v>0</v>
      </c>
      <c r="AV160" s="180">
        <v>0</v>
      </c>
      <c r="AW160" s="180">
        <v>0</v>
      </c>
      <c r="AX160" s="180">
        <v>0</v>
      </c>
      <c r="AY160" s="90"/>
      <c r="AZ160" s="180">
        <v>0</v>
      </c>
      <c r="BA160" s="180">
        <v>0</v>
      </c>
      <c r="BB160" s="180">
        <v>0</v>
      </c>
      <c r="BC160" s="180">
        <v>0</v>
      </c>
      <c r="BD160" s="180">
        <v>0</v>
      </c>
      <c r="BE160" s="180">
        <v>0</v>
      </c>
      <c r="BF160" s="180">
        <v>0</v>
      </c>
      <c r="BG160" s="181"/>
      <c r="BH160" s="90"/>
      <c r="BI160" s="180">
        <v>0</v>
      </c>
      <c r="BJ160" s="180">
        <v>0</v>
      </c>
      <c r="BK160" s="180">
        <v>0</v>
      </c>
      <c r="BL160" s="90"/>
      <c r="BN160" s="90"/>
      <c r="BO160" s="112"/>
      <c r="BP160" s="112"/>
      <c r="BQ160" s="112"/>
      <c r="BR160" s="112"/>
      <c r="BS160" s="112"/>
      <c r="BT160" s="112"/>
      <c r="BU160" s="112"/>
      <c r="BV160" s="112"/>
      <c r="BW160" s="112"/>
      <c r="BX160" s="112"/>
      <c r="BY160" s="112"/>
      <c r="BZ160" s="112"/>
      <c r="CA160" s="112"/>
      <c r="CB160" s="112"/>
      <c r="CC160" s="112"/>
      <c r="CD160" s="112"/>
      <c r="CE160" s="112"/>
      <c r="CF160" s="178"/>
    </row>
    <row r="161" spans="2:84" ht="15" customHeight="1" x14ac:dyDescent="0.3">
      <c r="B161" s="90"/>
      <c r="C161" s="111">
        <v>147</v>
      </c>
      <c r="D161" s="111"/>
      <c r="E161" s="111"/>
      <c r="F161" s="112"/>
      <c r="G161" s="111"/>
      <c r="H161" s="111"/>
      <c r="I161" s="111"/>
      <c r="J161" s="114"/>
      <c r="K161" s="172"/>
      <c r="L161" s="113"/>
      <c r="M161" s="112"/>
      <c r="N161" s="185"/>
      <c r="O161" s="111"/>
      <c r="P161" s="110"/>
      <c r="Q161" s="109"/>
      <c r="R161" s="109"/>
      <c r="S161" s="156"/>
      <c r="T161" s="156"/>
      <c r="U161" s="156"/>
      <c r="V161" s="153">
        <f t="shared" si="2"/>
        <v>0</v>
      </c>
      <c r="W161" s="90"/>
      <c r="Y161" s="180">
        <v>0</v>
      </c>
      <c r="Z161" s="180">
        <v>0</v>
      </c>
      <c r="AA161" s="180">
        <v>0</v>
      </c>
      <c r="AB161" s="180">
        <v>0</v>
      </c>
      <c r="AC161" s="180">
        <v>0</v>
      </c>
      <c r="AD161" s="180">
        <v>0</v>
      </c>
      <c r="AE161" s="180">
        <v>0</v>
      </c>
      <c r="AF161" s="180">
        <v>0</v>
      </c>
      <c r="AG161" s="180">
        <v>0</v>
      </c>
      <c r="AH161" s="180">
        <v>0</v>
      </c>
      <c r="AI161" s="180">
        <v>0</v>
      </c>
      <c r="AJ161" s="180">
        <v>0</v>
      </c>
      <c r="AK161" s="180">
        <v>0</v>
      </c>
      <c r="AL161" s="180">
        <v>0</v>
      </c>
      <c r="AM161" s="180">
        <v>0</v>
      </c>
      <c r="AN161" s="180">
        <v>0</v>
      </c>
      <c r="AO161" s="180">
        <v>0</v>
      </c>
      <c r="AP161" s="180">
        <v>0</v>
      </c>
      <c r="AQ161" s="180">
        <v>0</v>
      </c>
      <c r="AR161" s="180">
        <v>0</v>
      </c>
      <c r="AS161" s="180">
        <v>0</v>
      </c>
      <c r="AT161" s="180">
        <v>0</v>
      </c>
      <c r="AU161" s="180">
        <v>0</v>
      </c>
      <c r="AV161" s="180">
        <v>0</v>
      </c>
      <c r="AW161" s="180">
        <v>0</v>
      </c>
      <c r="AX161" s="180">
        <v>0</v>
      </c>
      <c r="AY161" s="90"/>
      <c r="AZ161" s="180">
        <v>0</v>
      </c>
      <c r="BA161" s="180">
        <v>0</v>
      </c>
      <c r="BB161" s="180">
        <v>0</v>
      </c>
      <c r="BC161" s="180">
        <v>0</v>
      </c>
      <c r="BD161" s="180">
        <v>0</v>
      </c>
      <c r="BE161" s="180">
        <v>0</v>
      </c>
      <c r="BF161" s="180">
        <v>0</v>
      </c>
      <c r="BG161" s="181"/>
      <c r="BH161" s="90"/>
      <c r="BI161" s="180">
        <v>0</v>
      </c>
      <c r="BJ161" s="180">
        <v>0</v>
      </c>
      <c r="BK161" s="180">
        <v>0</v>
      </c>
      <c r="BL161" s="90"/>
      <c r="BN161" s="90"/>
      <c r="BO161" s="112"/>
      <c r="BP161" s="112"/>
      <c r="BQ161" s="112"/>
      <c r="BR161" s="112"/>
      <c r="BS161" s="112"/>
      <c r="BT161" s="112"/>
      <c r="BU161" s="112"/>
      <c r="BV161" s="112"/>
      <c r="BW161" s="112"/>
      <c r="BX161" s="112"/>
      <c r="BY161" s="112"/>
      <c r="BZ161" s="112"/>
      <c r="CA161" s="112"/>
      <c r="CB161" s="112"/>
      <c r="CC161" s="112"/>
      <c r="CD161" s="112"/>
      <c r="CE161" s="112"/>
      <c r="CF161" s="178"/>
    </row>
    <row r="162" spans="2:84" ht="15" customHeight="1" x14ac:dyDescent="0.3">
      <c r="B162" s="90"/>
      <c r="C162" s="111">
        <v>148</v>
      </c>
      <c r="D162" s="111"/>
      <c r="E162" s="111"/>
      <c r="F162" s="112"/>
      <c r="G162" s="111"/>
      <c r="H162" s="111"/>
      <c r="I162" s="111"/>
      <c r="J162" s="114"/>
      <c r="K162" s="172"/>
      <c r="L162" s="113"/>
      <c r="M162" s="112"/>
      <c r="N162" s="185"/>
      <c r="O162" s="111"/>
      <c r="P162" s="110"/>
      <c r="Q162" s="109"/>
      <c r="R162" s="109"/>
      <c r="S162" s="156"/>
      <c r="T162" s="156"/>
      <c r="U162" s="156"/>
      <c r="V162" s="153">
        <f t="shared" si="2"/>
        <v>0</v>
      </c>
      <c r="W162" s="90"/>
      <c r="Y162" s="180">
        <v>0</v>
      </c>
      <c r="Z162" s="180">
        <v>0</v>
      </c>
      <c r="AA162" s="180">
        <v>0</v>
      </c>
      <c r="AB162" s="180">
        <v>0</v>
      </c>
      <c r="AC162" s="180">
        <v>0</v>
      </c>
      <c r="AD162" s="180">
        <v>0</v>
      </c>
      <c r="AE162" s="180">
        <v>0</v>
      </c>
      <c r="AF162" s="180">
        <v>0</v>
      </c>
      <c r="AG162" s="180">
        <v>0</v>
      </c>
      <c r="AH162" s="180">
        <v>0</v>
      </c>
      <c r="AI162" s="180">
        <v>0</v>
      </c>
      <c r="AJ162" s="180">
        <v>0</v>
      </c>
      <c r="AK162" s="180">
        <v>0</v>
      </c>
      <c r="AL162" s="180">
        <v>0</v>
      </c>
      <c r="AM162" s="180">
        <v>0</v>
      </c>
      <c r="AN162" s="180">
        <v>0</v>
      </c>
      <c r="AO162" s="180">
        <v>0</v>
      </c>
      <c r="AP162" s="180">
        <v>0</v>
      </c>
      <c r="AQ162" s="180">
        <v>0</v>
      </c>
      <c r="AR162" s="180">
        <v>0</v>
      </c>
      <c r="AS162" s="180">
        <v>0</v>
      </c>
      <c r="AT162" s="180">
        <v>0</v>
      </c>
      <c r="AU162" s="180">
        <v>0</v>
      </c>
      <c r="AV162" s="180">
        <v>0</v>
      </c>
      <c r="AW162" s="180">
        <v>0</v>
      </c>
      <c r="AX162" s="180">
        <v>0</v>
      </c>
      <c r="AY162" s="90"/>
      <c r="AZ162" s="180">
        <v>0</v>
      </c>
      <c r="BA162" s="180">
        <v>0</v>
      </c>
      <c r="BB162" s="180">
        <v>0</v>
      </c>
      <c r="BC162" s="180">
        <v>0</v>
      </c>
      <c r="BD162" s="180">
        <v>0</v>
      </c>
      <c r="BE162" s="180">
        <v>0</v>
      </c>
      <c r="BF162" s="180">
        <v>0</v>
      </c>
      <c r="BG162" s="181"/>
      <c r="BH162" s="90"/>
      <c r="BI162" s="180">
        <v>0</v>
      </c>
      <c r="BJ162" s="180">
        <v>0</v>
      </c>
      <c r="BK162" s="180">
        <v>0</v>
      </c>
      <c r="BL162" s="90"/>
      <c r="BN162" s="90"/>
      <c r="BO162" s="112"/>
      <c r="BP162" s="112"/>
      <c r="BQ162" s="112"/>
      <c r="BR162" s="112"/>
      <c r="BS162" s="112"/>
      <c r="BT162" s="112"/>
      <c r="BU162" s="112"/>
      <c r="BV162" s="112"/>
      <c r="BW162" s="112"/>
      <c r="BX162" s="112"/>
      <c r="BY162" s="112"/>
      <c r="BZ162" s="112"/>
      <c r="CA162" s="112"/>
      <c r="CB162" s="112"/>
      <c r="CC162" s="112"/>
      <c r="CD162" s="112"/>
      <c r="CE162" s="112"/>
      <c r="CF162" s="178"/>
    </row>
    <row r="163" spans="2:84" ht="15" customHeight="1" x14ac:dyDescent="0.3">
      <c r="B163" s="90"/>
      <c r="C163" s="111">
        <v>149</v>
      </c>
      <c r="D163" s="111"/>
      <c r="E163" s="111"/>
      <c r="F163" s="112"/>
      <c r="G163" s="111"/>
      <c r="H163" s="111"/>
      <c r="I163" s="111"/>
      <c r="J163" s="114"/>
      <c r="K163" s="172"/>
      <c r="L163" s="113"/>
      <c r="M163" s="112"/>
      <c r="N163" s="185"/>
      <c r="O163" s="111"/>
      <c r="P163" s="110"/>
      <c r="Q163" s="109"/>
      <c r="R163" s="109"/>
      <c r="S163" s="156"/>
      <c r="T163" s="156"/>
      <c r="U163" s="156"/>
      <c r="V163" s="153">
        <f t="shared" si="2"/>
        <v>0</v>
      </c>
      <c r="W163" s="90"/>
      <c r="Y163" s="180">
        <v>0</v>
      </c>
      <c r="Z163" s="180">
        <v>0</v>
      </c>
      <c r="AA163" s="180">
        <v>0</v>
      </c>
      <c r="AB163" s="180">
        <v>0</v>
      </c>
      <c r="AC163" s="180">
        <v>0</v>
      </c>
      <c r="AD163" s="180">
        <v>0</v>
      </c>
      <c r="AE163" s="180">
        <v>0</v>
      </c>
      <c r="AF163" s="180">
        <v>0</v>
      </c>
      <c r="AG163" s="180">
        <v>0</v>
      </c>
      <c r="AH163" s="180">
        <v>0</v>
      </c>
      <c r="AI163" s="180">
        <v>0</v>
      </c>
      <c r="AJ163" s="180">
        <v>0</v>
      </c>
      <c r="AK163" s="180">
        <v>0</v>
      </c>
      <c r="AL163" s="180">
        <v>0</v>
      </c>
      <c r="AM163" s="180">
        <v>0</v>
      </c>
      <c r="AN163" s="180">
        <v>0</v>
      </c>
      <c r="AO163" s="180">
        <v>0</v>
      </c>
      <c r="AP163" s="180">
        <v>0</v>
      </c>
      <c r="AQ163" s="180">
        <v>0</v>
      </c>
      <c r="AR163" s="180">
        <v>0</v>
      </c>
      <c r="AS163" s="180">
        <v>0</v>
      </c>
      <c r="AT163" s="180">
        <v>0</v>
      </c>
      <c r="AU163" s="180">
        <v>0</v>
      </c>
      <c r="AV163" s="180">
        <v>0</v>
      </c>
      <c r="AW163" s="180">
        <v>0</v>
      </c>
      <c r="AX163" s="180">
        <v>0</v>
      </c>
      <c r="AY163" s="90"/>
      <c r="AZ163" s="180">
        <v>0</v>
      </c>
      <c r="BA163" s="180">
        <v>0</v>
      </c>
      <c r="BB163" s="180">
        <v>0</v>
      </c>
      <c r="BC163" s="180">
        <v>0</v>
      </c>
      <c r="BD163" s="180">
        <v>0</v>
      </c>
      <c r="BE163" s="180">
        <v>0</v>
      </c>
      <c r="BF163" s="180">
        <v>0</v>
      </c>
      <c r="BG163" s="181"/>
      <c r="BH163" s="90"/>
      <c r="BI163" s="180">
        <v>0</v>
      </c>
      <c r="BJ163" s="180">
        <v>0</v>
      </c>
      <c r="BK163" s="180">
        <v>0</v>
      </c>
      <c r="BL163" s="90"/>
      <c r="BN163" s="90"/>
      <c r="BO163" s="112"/>
      <c r="BP163" s="112"/>
      <c r="BQ163" s="112"/>
      <c r="BR163" s="112"/>
      <c r="BS163" s="112"/>
      <c r="BT163" s="112"/>
      <c r="BU163" s="112"/>
      <c r="BV163" s="112"/>
      <c r="BW163" s="112"/>
      <c r="BX163" s="112"/>
      <c r="BY163" s="112"/>
      <c r="BZ163" s="112"/>
      <c r="CA163" s="112"/>
      <c r="CB163" s="112"/>
      <c r="CC163" s="112"/>
      <c r="CD163" s="112"/>
      <c r="CE163" s="112"/>
      <c r="CF163" s="178"/>
    </row>
    <row r="164" spans="2:84" ht="15" customHeight="1" x14ac:dyDescent="0.3">
      <c r="B164" s="90"/>
      <c r="C164" s="111">
        <v>150</v>
      </c>
      <c r="D164" s="111"/>
      <c r="E164" s="111"/>
      <c r="F164" s="112"/>
      <c r="G164" s="111"/>
      <c r="H164" s="111"/>
      <c r="I164" s="111"/>
      <c r="J164" s="114"/>
      <c r="K164" s="172"/>
      <c r="L164" s="113"/>
      <c r="M164" s="112"/>
      <c r="N164" s="185"/>
      <c r="O164" s="111"/>
      <c r="P164" s="110"/>
      <c r="Q164" s="109"/>
      <c r="R164" s="109"/>
      <c r="S164" s="156"/>
      <c r="T164" s="156"/>
      <c r="U164" s="156"/>
      <c r="V164" s="153">
        <f t="shared" si="2"/>
        <v>0</v>
      </c>
      <c r="W164" s="90"/>
      <c r="Y164" s="180">
        <v>0</v>
      </c>
      <c r="Z164" s="180">
        <v>0</v>
      </c>
      <c r="AA164" s="180">
        <v>0</v>
      </c>
      <c r="AB164" s="180">
        <v>0</v>
      </c>
      <c r="AC164" s="180">
        <v>0</v>
      </c>
      <c r="AD164" s="180">
        <v>0</v>
      </c>
      <c r="AE164" s="180">
        <v>0</v>
      </c>
      <c r="AF164" s="180">
        <v>0</v>
      </c>
      <c r="AG164" s="180">
        <v>0</v>
      </c>
      <c r="AH164" s="180">
        <v>0</v>
      </c>
      <c r="AI164" s="180">
        <v>0</v>
      </c>
      <c r="AJ164" s="180">
        <v>0</v>
      </c>
      <c r="AK164" s="180">
        <v>0</v>
      </c>
      <c r="AL164" s="180">
        <v>0</v>
      </c>
      <c r="AM164" s="180">
        <v>0</v>
      </c>
      <c r="AN164" s="180">
        <v>0</v>
      </c>
      <c r="AO164" s="180">
        <v>0</v>
      </c>
      <c r="AP164" s="180">
        <v>0</v>
      </c>
      <c r="AQ164" s="180">
        <v>0</v>
      </c>
      <c r="AR164" s="180">
        <v>0</v>
      </c>
      <c r="AS164" s="180">
        <v>0</v>
      </c>
      <c r="AT164" s="180">
        <v>0</v>
      </c>
      <c r="AU164" s="180">
        <v>0</v>
      </c>
      <c r="AV164" s="180">
        <v>0</v>
      </c>
      <c r="AW164" s="180">
        <v>0</v>
      </c>
      <c r="AX164" s="180">
        <v>0</v>
      </c>
      <c r="AY164" s="90"/>
      <c r="AZ164" s="180">
        <v>0</v>
      </c>
      <c r="BA164" s="180">
        <v>0</v>
      </c>
      <c r="BB164" s="180">
        <v>0</v>
      </c>
      <c r="BC164" s="180">
        <v>0</v>
      </c>
      <c r="BD164" s="180">
        <v>0</v>
      </c>
      <c r="BE164" s="180">
        <v>0</v>
      </c>
      <c r="BF164" s="180">
        <v>0</v>
      </c>
      <c r="BG164" s="181"/>
      <c r="BH164" s="90"/>
      <c r="BI164" s="180">
        <v>0</v>
      </c>
      <c r="BJ164" s="180">
        <v>0</v>
      </c>
      <c r="BK164" s="180">
        <v>0</v>
      </c>
      <c r="BL164" s="90"/>
      <c r="BN164" s="90"/>
      <c r="BO164" s="112"/>
      <c r="BP164" s="112"/>
      <c r="BQ164" s="112"/>
      <c r="BR164" s="112"/>
      <c r="BS164" s="112"/>
      <c r="BT164" s="112"/>
      <c r="BU164" s="112"/>
      <c r="BV164" s="112"/>
      <c r="BW164" s="112"/>
      <c r="BX164" s="112"/>
      <c r="BY164" s="112"/>
      <c r="BZ164" s="112"/>
      <c r="CA164" s="112"/>
      <c r="CB164" s="112"/>
      <c r="CC164" s="112"/>
      <c r="CD164" s="112"/>
      <c r="CE164" s="112"/>
      <c r="CF164" s="178"/>
    </row>
    <row r="165" spans="2:84" ht="15" customHeight="1" x14ac:dyDescent="0.3">
      <c r="B165" s="90"/>
      <c r="C165" s="111">
        <v>151</v>
      </c>
      <c r="D165" s="111"/>
      <c r="E165" s="111"/>
      <c r="F165" s="112"/>
      <c r="G165" s="111"/>
      <c r="H165" s="111"/>
      <c r="I165" s="111"/>
      <c r="J165" s="114"/>
      <c r="K165" s="172"/>
      <c r="L165" s="113"/>
      <c r="M165" s="112"/>
      <c r="N165" s="185"/>
      <c r="O165" s="111"/>
      <c r="P165" s="110"/>
      <c r="Q165" s="109"/>
      <c r="R165" s="109"/>
      <c r="S165" s="156"/>
      <c r="T165" s="156"/>
      <c r="U165" s="156"/>
      <c r="V165" s="153">
        <f t="shared" si="2"/>
        <v>0</v>
      </c>
      <c r="W165" s="90"/>
      <c r="Y165" s="180">
        <v>0</v>
      </c>
      <c r="Z165" s="180">
        <v>0</v>
      </c>
      <c r="AA165" s="180">
        <v>0</v>
      </c>
      <c r="AB165" s="180">
        <v>0</v>
      </c>
      <c r="AC165" s="180">
        <v>0</v>
      </c>
      <c r="AD165" s="180">
        <v>0</v>
      </c>
      <c r="AE165" s="180">
        <v>0</v>
      </c>
      <c r="AF165" s="180">
        <v>0</v>
      </c>
      <c r="AG165" s="180">
        <v>0</v>
      </c>
      <c r="AH165" s="180">
        <v>0</v>
      </c>
      <c r="AI165" s="180">
        <v>0</v>
      </c>
      <c r="AJ165" s="180">
        <v>0</v>
      </c>
      <c r="AK165" s="180">
        <v>0</v>
      </c>
      <c r="AL165" s="180">
        <v>0</v>
      </c>
      <c r="AM165" s="180">
        <v>0</v>
      </c>
      <c r="AN165" s="180">
        <v>0</v>
      </c>
      <c r="AO165" s="180">
        <v>0</v>
      </c>
      <c r="AP165" s="180">
        <v>0</v>
      </c>
      <c r="AQ165" s="180">
        <v>0</v>
      </c>
      <c r="AR165" s="180">
        <v>0</v>
      </c>
      <c r="AS165" s="180">
        <v>0</v>
      </c>
      <c r="AT165" s="180">
        <v>0</v>
      </c>
      <c r="AU165" s="180">
        <v>0</v>
      </c>
      <c r="AV165" s="180">
        <v>0</v>
      </c>
      <c r="AW165" s="180">
        <v>0</v>
      </c>
      <c r="AX165" s="180">
        <v>0</v>
      </c>
      <c r="AY165" s="90"/>
      <c r="AZ165" s="180">
        <v>0</v>
      </c>
      <c r="BA165" s="180">
        <v>0</v>
      </c>
      <c r="BB165" s="180">
        <v>0</v>
      </c>
      <c r="BC165" s="180">
        <v>0</v>
      </c>
      <c r="BD165" s="180">
        <v>0</v>
      </c>
      <c r="BE165" s="180">
        <v>0</v>
      </c>
      <c r="BF165" s="180">
        <v>0</v>
      </c>
      <c r="BG165" s="181"/>
      <c r="BH165" s="90"/>
      <c r="BI165" s="180">
        <v>0</v>
      </c>
      <c r="BJ165" s="180">
        <v>0</v>
      </c>
      <c r="BK165" s="180">
        <v>0</v>
      </c>
      <c r="BL165" s="90"/>
      <c r="BN165" s="90"/>
      <c r="BO165" s="112"/>
      <c r="BP165" s="112"/>
      <c r="BQ165" s="112"/>
      <c r="BR165" s="112"/>
      <c r="BS165" s="112"/>
      <c r="BT165" s="112"/>
      <c r="BU165" s="112"/>
      <c r="BV165" s="112"/>
      <c r="BW165" s="112"/>
      <c r="BX165" s="112"/>
      <c r="BY165" s="112"/>
      <c r="BZ165" s="112"/>
      <c r="CA165" s="112"/>
      <c r="CB165" s="112"/>
      <c r="CC165" s="112"/>
      <c r="CD165" s="112"/>
      <c r="CE165" s="112"/>
      <c r="CF165" s="178"/>
    </row>
    <row r="166" spans="2:84" ht="15" customHeight="1" x14ac:dyDescent="0.3">
      <c r="B166" s="90"/>
      <c r="C166" s="111">
        <v>152</v>
      </c>
      <c r="D166" s="111"/>
      <c r="E166" s="111"/>
      <c r="F166" s="112"/>
      <c r="G166" s="111"/>
      <c r="H166" s="111"/>
      <c r="I166" s="111"/>
      <c r="J166" s="114"/>
      <c r="K166" s="172"/>
      <c r="L166" s="113"/>
      <c r="M166" s="112"/>
      <c r="N166" s="185"/>
      <c r="O166" s="111"/>
      <c r="P166" s="110"/>
      <c r="Q166" s="109"/>
      <c r="R166" s="109"/>
      <c r="S166" s="156"/>
      <c r="T166" s="156"/>
      <c r="U166" s="156"/>
      <c r="V166" s="153">
        <f t="shared" si="2"/>
        <v>0</v>
      </c>
      <c r="W166" s="90"/>
      <c r="Y166" s="180">
        <v>0</v>
      </c>
      <c r="Z166" s="180">
        <v>0</v>
      </c>
      <c r="AA166" s="180">
        <v>0</v>
      </c>
      <c r="AB166" s="180">
        <v>0</v>
      </c>
      <c r="AC166" s="180">
        <v>0</v>
      </c>
      <c r="AD166" s="180">
        <v>0</v>
      </c>
      <c r="AE166" s="180">
        <v>0</v>
      </c>
      <c r="AF166" s="180">
        <v>0</v>
      </c>
      <c r="AG166" s="180">
        <v>0</v>
      </c>
      <c r="AH166" s="180">
        <v>0</v>
      </c>
      <c r="AI166" s="180">
        <v>0</v>
      </c>
      <c r="AJ166" s="180">
        <v>0</v>
      </c>
      <c r="AK166" s="180">
        <v>0</v>
      </c>
      <c r="AL166" s="180">
        <v>0</v>
      </c>
      <c r="AM166" s="180">
        <v>0</v>
      </c>
      <c r="AN166" s="180">
        <v>0</v>
      </c>
      <c r="AO166" s="180">
        <v>0</v>
      </c>
      <c r="AP166" s="180">
        <v>0</v>
      </c>
      <c r="AQ166" s="180">
        <v>0</v>
      </c>
      <c r="AR166" s="180">
        <v>0</v>
      </c>
      <c r="AS166" s="180">
        <v>0</v>
      </c>
      <c r="AT166" s="180">
        <v>0</v>
      </c>
      <c r="AU166" s="180">
        <v>0</v>
      </c>
      <c r="AV166" s="180">
        <v>0</v>
      </c>
      <c r="AW166" s="180">
        <v>0</v>
      </c>
      <c r="AX166" s="180">
        <v>0</v>
      </c>
      <c r="AY166" s="90"/>
      <c r="AZ166" s="180">
        <v>0</v>
      </c>
      <c r="BA166" s="180">
        <v>0</v>
      </c>
      <c r="BB166" s="180">
        <v>0</v>
      </c>
      <c r="BC166" s="180">
        <v>0</v>
      </c>
      <c r="BD166" s="180">
        <v>0</v>
      </c>
      <c r="BE166" s="180">
        <v>0</v>
      </c>
      <c r="BF166" s="180">
        <v>0</v>
      </c>
      <c r="BG166" s="181"/>
      <c r="BH166" s="90"/>
      <c r="BI166" s="180">
        <v>0</v>
      </c>
      <c r="BJ166" s="180">
        <v>0</v>
      </c>
      <c r="BK166" s="180">
        <v>0</v>
      </c>
      <c r="BL166" s="90"/>
      <c r="BN166" s="90"/>
      <c r="BO166" s="112"/>
      <c r="BP166" s="112"/>
      <c r="BQ166" s="112"/>
      <c r="BR166" s="112"/>
      <c r="BS166" s="112"/>
      <c r="BT166" s="112"/>
      <c r="BU166" s="112"/>
      <c r="BV166" s="112"/>
      <c r="BW166" s="112"/>
      <c r="BX166" s="112"/>
      <c r="BY166" s="112"/>
      <c r="BZ166" s="112"/>
      <c r="CA166" s="112"/>
      <c r="CB166" s="112"/>
      <c r="CC166" s="112"/>
      <c r="CD166" s="112"/>
      <c r="CE166" s="112"/>
      <c r="CF166" s="178"/>
    </row>
    <row r="167" spans="2:84" ht="15" customHeight="1" x14ac:dyDescent="0.3">
      <c r="B167" s="90"/>
      <c r="C167" s="111">
        <v>153</v>
      </c>
      <c r="D167" s="111"/>
      <c r="E167" s="111"/>
      <c r="F167" s="112"/>
      <c r="G167" s="111"/>
      <c r="H167" s="111"/>
      <c r="I167" s="111"/>
      <c r="J167" s="114"/>
      <c r="K167" s="172"/>
      <c r="L167" s="113"/>
      <c r="M167" s="112"/>
      <c r="N167" s="185"/>
      <c r="O167" s="111"/>
      <c r="P167" s="110"/>
      <c r="Q167" s="109"/>
      <c r="R167" s="109"/>
      <c r="S167" s="156"/>
      <c r="T167" s="156"/>
      <c r="U167" s="156"/>
      <c r="V167" s="153">
        <f t="shared" si="2"/>
        <v>0</v>
      </c>
      <c r="W167" s="90"/>
      <c r="Y167" s="180">
        <v>0</v>
      </c>
      <c r="Z167" s="180">
        <v>0</v>
      </c>
      <c r="AA167" s="180">
        <v>0</v>
      </c>
      <c r="AB167" s="180">
        <v>0</v>
      </c>
      <c r="AC167" s="180">
        <v>0</v>
      </c>
      <c r="AD167" s="180">
        <v>0</v>
      </c>
      <c r="AE167" s="180">
        <v>0</v>
      </c>
      <c r="AF167" s="180">
        <v>0</v>
      </c>
      <c r="AG167" s="180">
        <v>0</v>
      </c>
      <c r="AH167" s="180">
        <v>0</v>
      </c>
      <c r="AI167" s="180">
        <v>0</v>
      </c>
      <c r="AJ167" s="180">
        <v>0</v>
      </c>
      <c r="AK167" s="180">
        <v>0</v>
      </c>
      <c r="AL167" s="180">
        <v>0</v>
      </c>
      <c r="AM167" s="180">
        <v>0</v>
      </c>
      <c r="AN167" s="180">
        <v>0</v>
      </c>
      <c r="AO167" s="180">
        <v>0</v>
      </c>
      <c r="AP167" s="180">
        <v>0</v>
      </c>
      <c r="AQ167" s="180">
        <v>0</v>
      </c>
      <c r="AR167" s="180">
        <v>0</v>
      </c>
      <c r="AS167" s="180">
        <v>0</v>
      </c>
      <c r="AT167" s="180">
        <v>0</v>
      </c>
      <c r="AU167" s="180">
        <v>0</v>
      </c>
      <c r="AV167" s="180">
        <v>0</v>
      </c>
      <c r="AW167" s="180">
        <v>0</v>
      </c>
      <c r="AX167" s="180">
        <v>0</v>
      </c>
      <c r="AY167" s="90"/>
      <c r="AZ167" s="180">
        <v>0</v>
      </c>
      <c r="BA167" s="180">
        <v>0</v>
      </c>
      <c r="BB167" s="180">
        <v>0</v>
      </c>
      <c r="BC167" s="180">
        <v>0</v>
      </c>
      <c r="BD167" s="180">
        <v>0</v>
      </c>
      <c r="BE167" s="180">
        <v>0</v>
      </c>
      <c r="BF167" s="180">
        <v>0</v>
      </c>
      <c r="BG167" s="181"/>
      <c r="BH167" s="90"/>
      <c r="BI167" s="180">
        <v>0</v>
      </c>
      <c r="BJ167" s="180">
        <v>0</v>
      </c>
      <c r="BK167" s="180">
        <v>0</v>
      </c>
      <c r="BL167" s="90"/>
      <c r="BN167" s="90"/>
      <c r="BO167" s="112"/>
      <c r="BP167" s="112"/>
      <c r="BQ167" s="112"/>
      <c r="BR167" s="112"/>
      <c r="BS167" s="112"/>
      <c r="BT167" s="112"/>
      <c r="BU167" s="112"/>
      <c r="BV167" s="112"/>
      <c r="BW167" s="112"/>
      <c r="BX167" s="112"/>
      <c r="BY167" s="112"/>
      <c r="BZ167" s="112"/>
      <c r="CA167" s="112"/>
      <c r="CB167" s="112"/>
      <c r="CC167" s="112"/>
      <c r="CD167" s="112"/>
      <c r="CE167" s="112"/>
      <c r="CF167" s="178"/>
    </row>
    <row r="168" spans="2:84" ht="15" customHeight="1" x14ac:dyDescent="0.3">
      <c r="B168" s="90"/>
      <c r="C168" s="111">
        <v>154</v>
      </c>
      <c r="D168" s="111"/>
      <c r="E168" s="111"/>
      <c r="F168" s="112"/>
      <c r="G168" s="111"/>
      <c r="H168" s="111"/>
      <c r="I168" s="111"/>
      <c r="J168" s="114"/>
      <c r="K168" s="172"/>
      <c r="L168" s="113"/>
      <c r="M168" s="112"/>
      <c r="N168" s="185"/>
      <c r="O168" s="111"/>
      <c r="P168" s="110"/>
      <c r="Q168" s="109"/>
      <c r="R168" s="109"/>
      <c r="S168" s="156"/>
      <c r="T168" s="156"/>
      <c r="U168" s="156"/>
      <c r="V168" s="153">
        <f t="shared" si="2"/>
        <v>0</v>
      </c>
      <c r="W168" s="90"/>
      <c r="Y168" s="180">
        <v>0</v>
      </c>
      <c r="Z168" s="180">
        <v>0</v>
      </c>
      <c r="AA168" s="180">
        <v>0</v>
      </c>
      <c r="AB168" s="180">
        <v>0</v>
      </c>
      <c r="AC168" s="180">
        <v>0</v>
      </c>
      <c r="AD168" s="180">
        <v>0</v>
      </c>
      <c r="AE168" s="180">
        <v>0</v>
      </c>
      <c r="AF168" s="180">
        <v>0</v>
      </c>
      <c r="AG168" s="180">
        <v>0</v>
      </c>
      <c r="AH168" s="180">
        <v>0</v>
      </c>
      <c r="AI168" s="180">
        <v>0</v>
      </c>
      <c r="AJ168" s="180">
        <v>0</v>
      </c>
      <c r="AK168" s="180">
        <v>0</v>
      </c>
      <c r="AL168" s="180">
        <v>0</v>
      </c>
      <c r="AM168" s="180">
        <v>0</v>
      </c>
      <c r="AN168" s="180">
        <v>0</v>
      </c>
      <c r="AO168" s="180">
        <v>0</v>
      </c>
      <c r="AP168" s="180">
        <v>0</v>
      </c>
      <c r="AQ168" s="180">
        <v>0</v>
      </c>
      <c r="AR168" s="180">
        <v>0</v>
      </c>
      <c r="AS168" s="180">
        <v>0</v>
      </c>
      <c r="AT168" s="180">
        <v>0</v>
      </c>
      <c r="AU168" s="180">
        <v>0</v>
      </c>
      <c r="AV168" s="180">
        <v>0</v>
      </c>
      <c r="AW168" s="180">
        <v>0</v>
      </c>
      <c r="AX168" s="180">
        <v>0</v>
      </c>
      <c r="AY168" s="90"/>
      <c r="AZ168" s="180">
        <v>0</v>
      </c>
      <c r="BA168" s="180">
        <v>0</v>
      </c>
      <c r="BB168" s="180">
        <v>0</v>
      </c>
      <c r="BC168" s="180">
        <v>0</v>
      </c>
      <c r="BD168" s="180">
        <v>0</v>
      </c>
      <c r="BE168" s="180">
        <v>0</v>
      </c>
      <c r="BF168" s="180">
        <v>0</v>
      </c>
      <c r="BG168" s="181"/>
      <c r="BH168" s="90"/>
      <c r="BI168" s="180">
        <v>0</v>
      </c>
      <c r="BJ168" s="180">
        <v>0</v>
      </c>
      <c r="BK168" s="180">
        <v>0</v>
      </c>
      <c r="BL168" s="90"/>
      <c r="BN168" s="90"/>
      <c r="BO168" s="112"/>
      <c r="BP168" s="112"/>
      <c r="BQ168" s="112"/>
      <c r="BR168" s="112"/>
      <c r="BS168" s="112"/>
      <c r="BT168" s="112"/>
      <c r="BU168" s="112"/>
      <c r="BV168" s="112"/>
      <c r="BW168" s="112"/>
      <c r="BX168" s="112"/>
      <c r="BY168" s="112"/>
      <c r="BZ168" s="112"/>
      <c r="CA168" s="112"/>
      <c r="CB168" s="112"/>
      <c r="CC168" s="112"/>
      <c r="CD168" s="112"/>
      <c r="CE168" s="112"/>
      <c r="CF168" s="178"/>
    </row>
    <row r="169" spans="2:84" ht="15" customHeight="1" x14ac:dyDescent="0.3">
      <c r="B169" s="90"/>
      <c r="C169" s="111">
        <v>155</v>
      </c>
      <c r="D169" s="111"/>
      <c r="E169" s="111"/>
      <c r="F169" s="112"/>
      <c r="G169" s="111"/>
      <c r="H169" s="111"/>
      <c r="I169" s="111"/>
      <c r="J169" s="114"/>
      <c r="K169" s="172"/>
      <c r="L169" s="113"/>
      <c r="M169" s="112"/>
      <c r="N169" s="185"/>
      <c r="O169" s="111"/>
      <c r="P169" s="110"/>
      <c r="Q169" s="109"/>
      <c r="R169" s="109"/>
      <c r="S169" s="156"/>
      <c r="T169" s="156"/>
      <c r="U169" s="156"/>
      <c r="V169" s="153">
        <f t="shared" si="2"/>
        <v>0</v>
      </c>
      <c r="W169" s="90"/>
      <c r="Y169" s="180">
        <v>0</v>
      </c>
      <c r="Z169" s="180">
        <v>0</v>
      </c>
      <c r="AA169" s="180">
        <v>0</v>
      </c>
      <c r="AB169" s="180">
        <v>0</v>
      </c>
      <c r="AC169" s="180">
        <v>0</v>
      </c>
      <c r="AD169" s="180">
        <v>0</v>
      </c>
      <c r="AE169" s="180">
        <v>0</v>
      </c>
      <c r="AF169" s="180">
        <v>0</v>
      </c>
      <c r="AG169" s="180">
        <v>0</v>
      </c>
      <c r="AH169" s="180">
        <v>0</v>
      </c>
      <c r="AI169" s="180">
        <v>0</v>
      </c>
      <c r="AJ169" s="180">
        <v>0</v>
      </c>
      <c r="AK169" s="180">
        <v>0</v>
      </c>
      <c r="AL169" s="180">
        <v>0</v>
      </c>
      <c r="AM169" s="180">
        <v>0</v>
      </c>
      <c r="AN169" s="180">
        <v>0</v>
      </c>
      <c r="AO169" s="180">
        <v>0</v>
      </c>
      <c r="AP169" s="180">
        <v>0</v>
      </c>
      <c r="AQ169" s="180">
        <v>0</v>
      </c>
      <c r="AR169" s="180">
        <v>0</v>
      </c>
      <c r="AS169" s="180">
        <v>0</v>
      </c>
      <c r="AT169" s="180">
        <v>0</v>
      </c>
      <c r="AU169" s="180">
        <v>0</v>
      </c>
      <c r="AV169" s="180">
        <v>0</v>
      </c>
      <c r="AW169" s="180">
        <v>0</v>
      </c>
      <c r="AX169" s="180">
        <v>0</v>
      </c>
      <c r="AY169" s="90"/>
      <c r="AZ169" s="180">
        <v>0</v>
      </c>
      <c r="BA169" s="180">
        <v>0</v>
      </c>
      <c r="BB169" s="180">
        <v>0</v>
      </c>
      <c r="BC169" s="180">
        <v>0</v>
      </c>
      <c r="BD169" s="180">
        <v>0</v>
      </c>
      <c r="BE169" s="180">
        <v>0</v>
      </c>
      <c r="BF169" s="180">
        <v>0</v>
      </c>
      <c r="BG169" s="181"/>
      <c r="BH169" s="90"/>
      <c r="BI169" s="180">
        <v>0</v>
      </c>
      <c r="BJ169" s="180">
        <v>0</v>
      </c>
      <c r="BK169" s="180">
        <v>0</v>
      </c>
      <c r="BL169" s="90"/>
      <c r="BN169" s="90"/>
      <c r="BO169" s="112"/>
      <c r="BP169" s="112"/>
      <c r="BQ169" s="112"/>
      <c r="BR169" s="112"/>
      <c r="BS169" s="112"/>
      <c r="BT169" s="112"/>
      <c r="BU169" s="112"/>
      <c r="BV169" s="112"/>
      <c r="BW169" s="112"/>
      <c r="BX169" s="112"/>
      <c r="BY169" s="112"/>
      <c r="BZ169" s="112"/>
      <c r="CA169" s="112"/>
      <c r="CB169" s="112"/>
      <c r="CC169" s="112"/>
      <c r="CD169" s="112"/>
      <c r="CE169" s="112"/>
      <c r="CF169" s="178"/>
    </row>
    <row r="170" spans="2:84" ht="15" customHeight="1" x14ac:dyDescent="0.3">
      <c r="B170" s="90"/>
      <c r="C170" s="111">
        <v>156</v>
      </c>
      <c r="D170" s="111"/>
      <c r="E170" s="111"/>
      <c r="F170" s="112"/>
      <c r="G170" s="111"/>
      <c r="H170" s="111"/>
      <c r="I170" s="111"/>
      <c r="J170" s="114"/>
      <c r="K170" s="172"/>
      <c r="L170" s="113"/>
      <c r="M170" s="112"/>
      <c r="N170" s="185"/>
      <c r="O170" s="111"/>
      <c r="P170" s="110"/>
      <c r="Q170" s="109"/>
      <c r="R170" s="109"/>
      <c r="S170" s="156"/>
      <c r="T170" s="156"/>
      <c r="U170" s="156"/>
      <c r="V170" s="153">
        <f t="shared" si="2"/>
        <v>0</v>
      </c>
      <c r="W170" s="90"/>
      <c r="Y170" s="180">
        <v>0</v>
      </c>
      <c r="Z170" s="180">
        <v>0</v>
      </c>
      <c r="AA170" s="180">
        <v>0</v>
      </c>
      <c r="AB170" s="180">
        <v>0</v>
      </c>
      <c r="AC170" s="180">
        <v>0</v>
      </c>
      <c r="AD170" s="180">
        <v>0</v>
      </c>
      <c r="AE170" s="180">
        <v>0</v>
      </c>
      <c r="AF170" s="180">
        <v>0</v>
      </c>
      <c r="AG170" s="180">
        <v>0</v>
      </c>
      <c r="AH170" s="180">
        <v>0</v>
      </c>
      <c r="AI170" s="180">
        <v>0</v>
      </c>
      <c r="AJ170" s="180">
        <v>0</v>
      </c>
      <c r="AK170" s="180">
        <v>0</v>
      </c>
      <c r="AL170" s="180">
        <v>0</v>
      </c>
      <c r="AM170" s="180">
        <v>0</v>
      </c>
      <c r="AN170" s="180">
        <v>0</v>
      </c>
      <c r="AO170" s="180">
        <v>0</v>
      </c>
      <c r="AP170" s="180">
        <v>0</v>
      </c>
      <c r="AQ170" s="180">
        <v>0</v>
      </c>
      <c r="AR170" s="180">
        <v>0</v>
      </c>
      <c r="AS170" s="180">
        <v>0</v>
      </c>
      <c r="AT170" s="180">
        <v>0</v>
      </c>
      <c r="AU170" s="180">
        <v>0</v>
      </c>
      <c r="AV170" s="180">
        <v>0</v>
      </c>
      <c r="AW170" s="180">
        <v>0</v>
      </c>
      <c r="AX170" s="180">
        <v>0</v>
      </c>
      <c r="AY170" s="90"/>
      <c r="AZ170" s="180">
        <v>0</v>
      </c>
      <c r="BA170" s="180">
        <v>0</v>
      </c>
      <c r="BB170" s="180">
        <v>0</v>
      </c>
      <c r="BC170" s="180">
        <v>0</v>
      </c>
      <c r="BD170" s="180">
        <v>0</v>
      </c>
      <c r="BE170" s="180">
        <v>0</v>
      </c>
      <c r="BF170" s="180">
        <v>0</v>
      </c>
      <c r="BG170" s="181"/>
      <c r="BH170" s="90"/>
      <c r="BI170" s="180">
        <v>0</v>
      </c>
      <c r="BJ170" s="180">
        <v>0</v>
      </c>
      <c r="BK170" s="180">
        <v>0</v>
      </c>
      <c r="BL170" s="90"/>
      <c r="BN170" s="90"/>
      <c r="BO170" s="112"/>
      <c r="BP170" s="112"/>
      <c r="BQ170" s="112"/>
      <c r="BR170" s="112"/>
      <c r="BS170" s="112"/>
      <c r="BT170" s="112"/>
      <c r="BU170" s="112"/>
      <c r="BV170" s="112"/>
      <c r="BW170" s="112"/>
      <c r="BX170" s="112"/>
      <c r="BY170" s="112"/>
      <c r="BZ170" s="112"/>
      <c r="CA170" s="112"/>
      <c r="CB170" s="112"/>
      <c r="CC170" s="112"/>
      <c r="CD170" s="112"/>
      <c r="CE170" s="112"/>
      <c r="CF170" s="178"/>
    </row>
    <row r="171" spans="2:84" ht="15" customHeight="1" x14ac:dyDescent="0.3">
      <c r="B171" s="90"/>
      <c r="C171" s="111">
        <v>157</v>
      </c>
      <c r="D171" s="111"/>
      <c r="E171" s="111"/>
      <c r="F171" s="112"/>
      <c r="G171" s="111"/>
      <c r="H171" s="111"/>
      <c r="I171" s="111"/>
      <c r="J171" s="114"/>
      <c r="K171" s="172"/>
      <c r="L171" s="113"/>
      <c r="M171" s="112"/>
      <c r="N171" s="185"/>
      <c r="O171" s="111"/>
      <c r="P171" s="110"/>
      <c r="Q171" s="109"/>
      <c r="R171" s="109"/>
      <c r="S171" s="156"/>
      <c r="T171" s="156"/>
      <c r="U171" s="156"/>
      <c r="V171" s="153">
        <f t="shared" si="2"/>
        <v>0</v>
      </c>
      <c r="W171" s="90"/>
      <c r="Y171" s="180">
        <v>0</v>
      </c>
      <c r="Z171" s="180">
        <v>0</v>
      </c>
      <c r="AA171" s="180">
        <v>0</v>
      </c>
      <c r="AB171" s="180">
        <v>0</v>
      </c>
      <c r="AC171" s="180">
        <v>0</v>
      </c>
      <c r="AD171" s="180">
        <v>0</v>
      </c>
      <c r="AE171" s="180">
        <v>0</v>
      </c>
      <c r="AF171" s="180">
        <v>0</v>
      </c>
      <c r="AG171" s="180">
        <v>0</v>
      </c>
      <c r="AH171" s="180">
        <v>0</v>
      </c>
      <c r="AI171" s="180">
        <v>0</v>
      </c>
      <c r="AJ171" s="180">
        <v>0</v>
      </c>
      <c r="AK171" s="180">
        <v>0</v>
      </c>
      <c r="AL171" s="180">
        <v>0</v>
      </c>
      <c r="AM171" s="180">
        <v>0</v>
      </c>
      <c r="AN171" s="180">
        <v>0</v>
      </c>
      <c r="AO171" s="180">
        <v>0</v>
      </c>
      <c r="AP171" s="180">
        <v>0</v>
      </c>
      <c r="AQ171" s="180">
        <v>0</v>
      </c>
      <c r="AR171" s="180">
        <v>0</v>
      </c>
      <c r="AS171" s="180">
        <v>0</v>
      </c>
      <c r="AT171" s="180">
        <v>0</v>
      </c>
      <c r="AU171" s="180">
        <v>0</v>
      </c>
      <c r="AV171" s="180">
        <v>0</v>
      </c>
      <c r="AW171" s="180">
        <v>0</v>
      </c>
      <c r="AX171" s="180">
        <v>0</v>
      </c>
      <c r="AY171" s="90"/>
      <c r="AZ171" s="180">
        <v>0</v>
      </c>
      <c r="BA171" s="180">
        <v>0</v>
      </c>
      <c r="BB171" s="180">
        <v>0</v>
      </c>
      <c r="BC171" s="180">
        <v>0</v>
      </c>
      <c r="BD171" s="180">
        <v>0</v>
      </c>
      <c r="BE171" s="180">
        <v>0</v>
      </c>
      <c r="BF171" s="180">
        <v>0</v>
      </c>
      <c r="BG171" s="181"/>
      <c r="BH171" s="90"/>
      <c r="BI171" s="180">
        <v>0</v>
      </c>
      <c r="BJ171" s="180">
        <v>0</v>
      </c>
      <c r="BK171" s="180">
        <v>0</v>
      </c>
      <c r="BL171" s="90"/>
      <c r="BN171" s="90"/>
      <c r="BO171" s="112"/>
      <c r="BP171" s="112"/>
      <c r="BQ171" s="112"/>
      <c r="BR171" s="112"/>
      <c r="BS171" s="112"/>
      <c r="BT171" s="112"/>
      <c r="BU171" s="112"/>
      <c r="BV171" s="112"/>
      <c r="BW171" s="112"/>
      <c r="BX171" s="112"/>
      <c r="BY171" s="112"/>
      <c r="BZ171" s="112"/>
      <c r="CA171" s="112"/>
      <c r="CB171" s="112"/>
      <c r="CC171" s="112"/>
      <c r="CD171" s="112"/>
      <c r="CE171" s="112"/>
      <c r="CF171" s="178"/>
    </row>
    <row r="172" spans="2:84" ht="15" customHeight="1" x14ac:dyDescent="0.3">
      <c r="B172" s="90"/>
      <c r="C172" s="111">
        <v>158</v>
      </c>
      <c r="D172" s="111"/>
      <c r="E172" s="111"/>
      <c r="F172" s="112"/>
      <c r="G172" s="111"/>
      <c r="H172" s="111"/>
      <c r="I172" s="111"/>
      <c r="J172" s="114"/>
      <c r="K172" s="172"/>
      <c r="L172" s="113"/>
      <c r="M172" s="112"/>
      <c r="N172" s="185"/>
      <c r="O172" s="111"/>
      <c r="P172" s="109"/>
      <c r="Q172" s="109"/>
      <c r="R172" s="109"/>
      <c r="S172" s="156"/>
      <c r="T172" s="156"/>
      <c r="U172" s="156"/>
      <c r="V172" s="153">
        <f t="shared" si="2"/>
        <v>0</v>
      </c>
      <c r="W172" s="90"/>
      <c r="Y172" s="180">
        <v>0</v>
      </c>
      <c r="Z172" s="180">
        <v>0</v>
      </c>
      <c r="AA172" s="180">
        <v>0</v>
      </c>
      <c r="AB172" s="180">
        <v>0</v>
      </c>
      <c r="AC172" s="180">
        <v>0</v>
      </c>
      <c r="AD172" s="180">
        <v>0</v>
      </c>
      <c r="AE172" s="180">
        <v>0</v>
      </c>
      <c r="AF172" s="180">
        <v>0</v>
      </c>
      <c r="AG172" s="180">
        <v>0</v>
      </c>
      <c r="AH172" s="180">
        <v>0</v>
      </c>
      <c r="AI172" s="180">
        <v>0</v>
      </c>
      <c r="AJ172" s="180">
        <v>0</v>
      </c>
      <c r="AK172" s="180">
        <v>0</v>
      </c>
      <c r="AL172" s="180">
        <v>0</v>
      </c>
      <c r="AM172" s="180">
        <v>0</v>
      </c>
      <c r="AN172" s="180">
        <v>0</v>
      </c>
      <c r="AO172" s="180">
        <v>0</v>
      </c>
      <c r="AP172" s="180">
        <v>0</v>
      </c>
      <c r="AQ172" s="180">
        <v>0</v>
      </c>
      <c r="AR172" s="180">
        <v>0</v>
      </c>
      <c r="AS172" s="180">
        <v>0</v>
      </c>
      <c r="AT172" s="180">
        <v>0</v>
      </c>
      <c r="AU172" s="180">
        <v>0</v>
      </c>
      <c r="AV172" s="180">
        <v>0</v>
      </c>
      <c r="AW172" s="180">
        <v>0</v>
      </c>
      <c r="AX172" s="180">
        <v>0</v>
      </c>
      <c r="AY172" s="90"/>
      <c r="AZ172" s="180">
        <v>0</v>
      </c>
      <c r="BA172" s="180">
        <v>0</v>
      </c>
      <c r="BB172" s="180">
        <v>0</v>
      </c>
      <c r="BC172" s="180">
        <v>0</v>
      </c>
      <c r="BD172" s="180">
        <v>0</v>
      </c>
      <c r="BE172" s="180">
        <v>0</v>
      </c>
      <c r="BF172" s="180">
        <v>0</v>
      </c>
      <c r="BG172" s="181"/>
      <c r="BH172" s="90"/>
      <c r="BI172" s="180">
        <v>0</v>
      </c>
      <c r="BJ172" s="180">
        <v>0</v>
      </c>
      <c r="BK172" s="180">
        <v>0</v>
      </c>
      <c r="BL172" s="90"/>
      <c r="BN172" s="90"/>
      <c r="BO172" s="112"/>
      <c r="BP172" s="112"/>
      <c r="BQ172" s="112"/>
      <c r="BR172" s="112"/>
      <c r="BS172" s="112"/>
      <c r="BT172" s="112"/>
      <c r="BU172" s="112"/>
      <c r="BV172" s="112"/>
      <c r="BW172" s="112"/>
      <c r="BX172" s="112"/>
      <c r="BY172" s="112"/>
      <c r="BZ172" s="112"/>
      <c r="CA172" s="112"/>
      <c r="CB172" s="112"/>
      <c r="CC172" s="112"/>
      <c r="CD172" s="112"/>
      <c r="CE172" s="112"/>
      <c r="CF172" s="178"/>
    </row>
    <row r="173" spans="2:84" ht="15" customHeight="1" x14ac:dyDescent="0.3">
      <c r="B173" s="90"/>
      <c r="C173" s="111">
        <v>159</v>
      </c>
      <c r="D173" s="111"/>
      <c r="E173" s="111"/>
      <c r="F173" s="112"/>
      <c r="G173" s="111"/>
      <c r="H173" s="111"/>
      <c r="I173" s="111"/>
      <c r="J173" s="114"/>
      <c r="K173" s="172"/>
      <c r="L173" s="113"/>
      <c r="M173" s="112"/>
      <c r="N173" s="185"/>
      <c r="O173" s="111"/>
      <c r="P173" s="110"/>
      <c r="Q173" s="109"/>
      <c r="R173" s="109"/>
      <c r="S173" s="156"/>
      <c r="T173" s="156"/>
      <c r="U173" s="156"/>
      <c r="V173" s="153">
        <f t="shared" si="2"/>
        <v>0</v>
      </c>
      <c r="W173" s="90"/>
      <c r="Y173" s="180">
        <v>0</v>
      </c>
      <c r="Z173" s="180">
        <v>0</v>
      </c>
      <c r="AA173" s="180">
        <v>0</v>
      </c>
      <c r="AB173" s="180">
        <v>0</v>
      </c>
      <c r="AC173" s="180">
        <v>0</v>
      </c>
      <c r="AD173" s="180">
        <v>0</v>
      </c>
      <c r="AE173" s="180">
        <v>0</v>
      </c>
      <c r="AF173" s="180">
        <v>0</v>
      </c>
      <c r="AG173" s="180">
        <v>0</v>
      </c>
      <c r="AH173" s="180">
        <v>0</v>
      </c>
      <c r="AI173" s="180">
        <v>0</v>
      </c>
      <c r="AJ173" s="180">
        <v>0</v>
      </c>
      <c r="AK173" s="180">
        <v>0</v>
      </c>
      <c r="AL173" s="180">
        <v>0</v>
      </c>
      <c r="AM173" s="180">
        <v>0</v>
      </c>
      <c r="AN173" s="180">
        <v>0</v>
      </c>
      <c r="AO173" s="180">
        <v>0</v>
      </c>
      <c r="AP173" s="180">
        <v>0</v>
      </c>
      <c r="AQ173" s="180">
        <v>0</v>
      </c>
      <c r="AR173" s="180">
        <v>0</v>
      </c>
      <c r="AS173" s="180">
        <v>0</v>
      </c>
      <c r="AT173" s="180">
        <v>0</v>
      </c>
      <c r="AU173" s="180">
        <v>0</v>
      </c>
      <c r="AV173" s="180">
        <v>0</v>
      </c>
      <c r="AW173" s="180">
        <v>0</v>
      </c>
      <c r="AX173" s="180">
        <v>0</v>
      </c>
      <c r="AY173" s="90"/>
      <c r="AZ173" s="180">
        <v>0</v>
      </c>
      <c r="BA173" s="180">
        <v>0</v>
      </c>
      <c r="BB173" s="180">
        <v>0</v>
      </c>
      <c r="BC173" s="180">
        <v>0</v>
      </c>
      <c r="BD173" s="180">
        <v>0</v>
      </c>
      <c r="BE173" s="180">
        <v>0</v>
      </c>
      <c r="BF173" s="180">
        <v>0</v>
      </c>
      <c r="BG173" s="181"/>
      <c r="BH173" s="90"/>
      <c r="BI173" s="180">
        <v>0</v>
      </c>
      <c r="BJ173" s="180">
        <v>0</v>
      </c>
      <c r="BK173" s="180">
        <v>0</v>
      </c>
      <c r="BL173" s="90"/>
      <c r="BN173" s="90"/>
      <c r="BO173" s="112"/>
      <c r="BP173" s="112"/>
      <c r="BQ173" s="112"/>
      <c r="BR173" s="112"/>
      <c r="BS173" s="112"/>
      <c r="BT173" s="112"/>
      <c r="BU173" s="112"/>
      <c r="BV173" s="112"/>
      <c r="BW173" s="112"/>
      <c r="BX173" s="112"/>
      <c r="BY173" s="112"/>
      <c r="BZ173" s="112"/>
      <c r="CA173" s="112"/>
      <c r="CB173" s="112"/>
      <c r="CC173" s="112"/>
      <c r="CD173" s="112"/>
      <c r="CE173" s="112"/>
      <c r="CF173" s="178"/>
    </row>
    <row r="174" spans="2:84" ht="15" customHeight="1" x14ac:dyDescent="0.3">
      <c r="B174" s="90"/>
      <c r="C174" s="111">
        <v>160</v>
      </c>
      <c r="D174" s="111"/>
      <c r="E174" s="111"/>
      <c r="F174" s="112"/>
      <c r="G174" s="111"/>
      <c r="H174" s="111"/>
      <c r="I174" s="111"/>
      <c r="J174" s="114"/>
      <c r="K174" s="172"/>
      <c r="L174" s="113"/>
      <c r="M174" s="112"/>
      <c r="N174" s="185"/>
      <c r="O174" s="111"/>
      <c r="P174" s="110"/>
      <c r="Q174" s="109"/>
      <c r="R174" s="109"/>
      <c r="S174" s="156"/>
      <c r="T174" s="156"/>
      <c r="U174" s="156"/>
      <c r="V174" s="153">
        <f t="shared" si="2"/>
        <v>0</v>
      </c>
      <c r="W174" s="90"/>
      <c r="Y174" s="180">
        <v>0</v>
      </c>
      <c r="Z174" s="180">
        <v>0</v>
      </c>
      <c r="AA174" s="180">
        <v>0</v>
      </c>
      <c r="AB174" s="180">
        <v>0</v>
      </c>
      <c r="AC174" s="180">
        <v>0</v>
      </c>
      <c r="AD174" s="180">
        <v>0</v>
      </c>
      <c r="AE174" s="180">
        <v>0</v>
      </c>
      <c r="AF174" s="180">
        <v>0</v>
      </c>
      <c r="AG174" s="180">
        <v>0</v>
      </c>
      <c r="AH174" s="180">
        <v>0</v>
      </c>
      <c r="AI174" s="180">
        <v>0</v>
      </c>
      <c r="AJ174" s="180">
        <v>0</v>
      </c>
      <c r="AK174" s="180">
        <v>0</v>
      </c>
      <c r="AL174" s="180">
        <v>0</v>
      </c>
      <c r="AM174" s="180">
        <v>0</v>
      </c>
      <c r="AN174" s="180">
        <v>0</v>
      </c>
      <c r="AO174" s="180">
        <v>0</v>
      </c>
      <c r="AP174" s="180">
        <v>0</v>
      </c>
      <c r="AQ174" s="180">
        <v>0</v>
      </c>
      <c r="AR174" s="180">
        <v>0</v>
      </c>
      <c r="AS174" s="180">
        <v>0</v>
      </c>
      <c r="AT174" s="180">
        <v>0</v>
      </c>
      <c r="AU174" s="180">
        <v>0</v>
      </c>
      <c r="AV174" s="180">
        <v>0</v>
      </c>
      <c r="AW174" s="180">
        <v>0</v>
      </c>
      <c r="AX174" s="180">
        <v>0</v>
      </c>
      <c r="AY174" s="90"/>
      <c r="AZ174" s="180">
        <v>0</v>
      </c>
      <c r="BA174" s="180">
        <v>0</v>
      </c>
      <c r="BB174" s="180">
        <v>0</v>
      </c>
      <c r="BC174" s="180">
        <v>0</v>
      </c>
      <c r="BD174" s="180">
        <v>0</v>
      </c>
      <c r="BE174" s="180">
        <v>0</v>
      </c>
      <c r="BF174" s="180">
        <v>0</v>
      </c>
      <c r="BG174" s="181"/>
      <c r="BH174" s="90"/>
      <c r="BI174" s="180">
        <v>0</v>
      </c>
      <c r="BJ174" s="180">
        <v>0</v>
      </c>
      <c r="BK174" s="180">
        <v>0</v>
      </c>
      <c r="BL174" s="90"/>
      <c r="BN174" s="90"/>
      <c r="BO174" s="112"/>
      <c r="BP174" s="112"/>
      <c r="BQ174" s="112"/>
      <c r="BR174" s="112"/>
      <c r="BS174" s="112"/>
      <c r="BT174" s="112"/>
      <c r="BU174" s="112"/>
      <c r="BV174" s="112"/>
      <c r="BW174" s="112"/>
      <c r="BX174" s="112"/>
      <c r="BY174" s="112"/>
      <c r="BZ174" s="112"/>
      <c r="CA174" s="112"/>
      <c r="CB174" s="112"/>
      <c r="CC174" s="112"/>
      <c r="CD174" s="112"/>
      <c r="CE174" s="112"/>
      <c r="CF174" s="178"/>
    </row>
    <row r="175" spans="2:84" ht="15" customHeight="1" x14ac:dyDescent="0.3">
      <c r="B175" s="90"/>
      <c r="C175" s="111">
        <v>161</v>
      </c>
      <c r="D175" s="111"/>
      <c r="E175" s="111"/>
      <c r="F175" s="112"/>
      <c r="G175" s="111"/>
      <c r="H175" s="111"/>
      <c r="I175" s="111"/>
      <c r="J175" s="114"/>
      <c r="K175" s="172"/>
      <c r="L175" s="113"/>
      <c r="M175" s="112"/>
      <c r="N175" s="185"/>
      <c r="O175" s="111"/>
      <c r="P175" s="110"/>
      <c r="Q175" s="109"/>
      <c r="R175" s="109"/>
      <c r="S175" s="156"/>
      <c r="T175" s="156"/>
      <c r="U175" s="156"/>
      <c r="V175" s="153">
        <f t="shared" si="2"/>
        <v>0</v>
      </c>
      <c r="W175" s="90"/>
      <c r="Y175" s="180">
        <v>0</v>
      </c>
      <c r="Z175" s="180">
        <v>0</v>
      </c>
      <c r="AA175" s="180">
        <v>0</v>
      </c>
      <c r="AB175" s="180">
        <v>0</v>
      </c>
      <c r="AC175" s="180">
        <v>0</v>
      </c>
      <c r="AD175" s="180">
        <v>0</v>
      </c>
      <c r="AE175" s="180">
        <v>0</v>
      </c>
      <c r="AF175" s="180">
        <v>0</v>
      </c>
      <c r="AG175" s="180">
        <v>0</v>
      </c>
      <c r="AH175" s="180">
        <v>0</v>
      </c>
      <c r="AI175" s="180">
        <v>0</v>
      </c>
      <c r="AJ175" s="180">
        <v>0</v>
      </c>
      <c r="AK175" s="180">
        <v>0</v>
      </c>
      <c r="AL175" s="180">
        <v>0</v>
      </c>
      <c r="AM175" s="180">
        <v>0</v>
      </c>
      <c r="AN175" s="180">
        <v>0</v>
      </c>
      <c r="AO175" s="180">
        <v>0</v>
      </c>
      <c r="AP175" s="180">
        <v>0</v>
      </c>
      <c r="AQ175" s="180">
        <v>0</v>
      </c>
      <c r="AR175" s="180">
        <v>0</v>
      </c>
      <c r="AS175" s="180">
        <v>0</v>
      </c>
      <c r="AT175" s="180">
        <v>0</v>
      </c>
      <c r="AU175" s="180">
        <v>0</v>
      </c>
      <c r="AV175" s="180">
        <v>0</v>
      </c>
      <c r="AW175" s="180">
        <v>0</v>
      </c>
      <c r="AX175" s="180">
        <v>0</v>
      </c>
      <c r="AY175" s="90"/>
      <c r="AZ175" s="180">
        <v>0</v>
      </c>
      <c r="BA175" s="180">
        <v>0</v>
      </c>
      <c r="BB175" s="180">
        <v>0</v>
      </c>
      <c r="BC175" s="180">
        <v>0</v>
      </c>
      <c r="BD175" s="180">
        <v>0</v>
      </c>
      <c r="BE175" s="180">
        <v>0</v>
      </c>
      <c r="BF175" s="180">
        <v>0</v>
      </c>
      <c r="BG175" s="181"/>
      <c r="BH175" s="90"/>
      <c r="BI175" s="180">
        <v>0</v>
      </c>
      <c r="BJ175" s="180">
        <v>0</v>
      </c>
      <c r="BK175" s="180">
        <v>0</v>
      </c>
      <c r="BL175" s="90"/>
      <c r="BN175" s="90"/>
      <c r="BO175" s="112"/>
      <c r="BP175" s="112"/>
      <c r="BQ175" s="112"/>
      <c r="BR175" s="112"/>
      <c r="BS175" s="112"/>
      <c r="BT175" s="112"/>
      <c r="BU175" s="112"/>
      <c r="BV175" s="112"/>
      <c r="BW175" s="112"/>
      <c r="BX175" s="112"/>
      <c r="BY175" s="112"/>
      <c r="BZ175" s="112"/>
      <c r="CA175" s="112"/>
      <c r="CB175" s="112"/>
      <c r="CC175" s="112"/>
      <c r="CD175" s="112"/>
      <c r="CE175" s="112"/>
      <c r="CF175" s="178"/>
    </row>
    <row r="176" spans="2:84" ht="15" customHeight="1" x14ac:dyDescent="0.3">
      <c r="B176" s="90"/>
      <c r="C176" s="111">
        <v>162</v>
      </c>
      <c r="D176" s="111"/>
      <c r="E176" s="111"/>
      <c r="F176" s="112"/>
      <c r="G176" s="111"/>
      <c r="H176" s="111"/>
      <c r="I176" s="111"/>
      <c r="J176" s="114"/>
      <c r="K176" s="172"/>
      <c r="L176" s="113"/>
      <c r="M176" s="112"/>
      <c r="N176" s="185"/>
      <c r="O176" s="111"/>
      <c r="P176" s="110"/>
      <c r="Q176" s="109"/>
      <c r="R176" s="109"/>
      <c r="S176" s="156"/>
      <c r="T176" s="156"/>
      <c r="U176" s="156"/>
      <c r="V176" s="153">
        <f t="shared" si="2"/>
        <v>0</v>
      </c>
      <c r="W176" s="90"/>
      <c r="Y176" s="180">
        <v>0</v>
      </c>
      <c r="Z176" s="180">
        <v>0</v>
      </c>
      <c r="AA176" s="180">
        <v>0</v>
      </c>
      <c r="AB176" s="180">
        <v>0</v>
      </c>
      <c r="AC176" s="180">
        <v>0</v>
      </c>
      <c r="AD176" s="180">
        <v>0</v>
      </c>
      <c r="AE176" s="180">
        <v>0</v>
      </c>
      <c r="AF176" s="180">
        <v>0</v>
      </c>
      <c r="AG176" s="180">
        <v>0</v>
      </c>
      <c r="AH176" s="180">
        <v>0</v>
      </c>
      <c r="AI176" s="180">
        <v>0</v>
      </c>
      <c r="AJ176" s="180">
        <v>0</v>
      </c>
      <c r="AK176" s="180">
        <v>0</v>
      </c>
      <c r="AL176" s="180">
        <v>0</v>
      </c>
      <c r="AM176" s="180">
        <v>0</v>
      </c>
      <c r="AN176" s="180">
        <v>0</v>
      </c>
      <c r="AO176" s="180">
        <v>0</v>
      </c>
      <c r="AP176" s="180">
        <v>0</v>
      </c>
      <c r="AQ176" s="180">
        <v>0</v>
      </c>
      <c r="AR176" s="180">
        <v>0</v>
      </c>
      <c r="AS176" s="180">
        <v>0</v>
      </c>
      <c r="AT176" s="180">
        <v>0</v>
      </c>
      <c r="AU176" s="180">
        <v>0</v>
      </c>
      <c r="AV176" s="180">
        <v>0</v>
      </c>
      <c r="AW176" s="180">
        <v>0</v>
      </c>
      <c r="AX176" s="180">
        <v>0</v>
      </c>
      <c r="AY176" s="90"/>
      <c r="AZ176" s="180">
        <v>0</v>
      </c>
      <c r="BA176" s="180">
        <v>0</v>
      </c>
      <c r="BB176" s="180">
        <v>0</v>
      </c>
      <c r="BC176" s="180">
        <v>0</v>
      </c>
      <c r="BD176" s="180">
        <v>0</v>
      </c>
      <c r="BE176" s="180">
        <v>0</v>
      </c>
      <c r="BF176" s="180">
        <v>0</v>
      </c>
      <c r="BG176" s="181"/>
      <c r="BH176" s="90"/>
      <c r="BI176" s="180">
        <v>0</v>
      </c>
      <c r="BJ176" s="180">
        <v>0</v>
      </c>
      <c r="BK176" s="180">
        <v>0</v>
      </c>
      <c r="BL176" s="90"/>
      <c r="BN176" s="90"/>
      <c r="BO176" s="112"/>
      <c r="BP176" s="112"/>
      <c r="BQ176" s="112"/>
      <c r="BR176" s="112"/>
      <c r="BS176" s="112"/>
      <c r="BT176" s="112"/>
      <c r="BU176" s="112"/>
      <c r="BV176" s="112"/>
      <c r="BW176" s="112"/>
      <c r="BX176" s="112"/>
      <c r="BY176" s="112"/>
      <c r="BZ176" s="112"/>
      <c r="CA176" s="112"/>
      <c r="CB176" s="112"/>
      <c r="CC176" s="112"/>
      <c r="CD176" s="112"/>
      <c r="CE176" s="112"/>
      <c r="CF176" s="178"/>
    </row>
    <row r="177" spans="2:84" ht="15" customHeight="1" x14ac:dyDescent="0.3">
      <c r="B177" s="90"/>
      <c r="C177" s="111">
        <v>163</v>
      </c>
      <c r="D177" s="111"/>
      <c r="E177" s="111"/>
      <c r="F177" s="112"/>
      <c r="G177" s="111"/>
      <c r="H177" s="111"/>
      <c r="I177" s="111"/>
      <c r="J177" s="114"/>
      <c r="K177" s="172"/>
      <c r="L177" s="113"/>
      <c r="M177" s="112"/>
      <c r="N177" s="185"/>
      <c r="O177" s="111"/>
      <c r="P177" s="109"/>
      <c r="Q177" s="109"/>
      <c r="R177" s="109"/>
      <c r="S177" s="156"/>
      <c r="T177" s="156"/>
      <c r="U177" s="156"/>
      <c r="V177" s="153">
        <f t="shared" si="2"/>
        <v>0</v>
      </c>
      <c r="W177" s="90"/>
      <c r="Y177" s="180">
        <v>0</v>
      </c>
      <c r="Z177" s="180">
        <v>0</v>
      </c>
      <c r="AA177" s="180">
        <v>0</v>
      </c>
      <c r="AB177" s="180">
        <v>0</v>
      </c>
      <c r="AC177" s="180">
        <v>0</v>
      </c>
      <c r="AD177" s="180">
        <v>0</v>
      </c>
      <c r="AE177" s="180">
        <v>0</v>
      </c>
      <c r="AF177" s="180">
        <v>0</v>
      </c>
      <c r="AG177" s="180">
        <v>0</v>
      </c>
      <c r="AH177" s="180">
        <v>0</v>
      </c>
      <c r="AI177" s="180">
        <v>0</v>
      </c>
      <c r="AJ177" s="180">
        <v>0</v>
      </c>
      <c r="AK177" s="180">
        <v>0</v>
      </c>
      <c r="AL177" s="180">
        <v>0</v>
      </c>
      <c r="AM177" s="180">
        <v>0</v>
      </c>
      <c r="AN177" s="180">
        <v>0</v>
      </c>
      <c r="AO177" s="180">
        <v>0</v>
      </c>
      <c r="AP177" s="180">
        <v>0</v>
      </c>
      <c r="AQ177" s="180">
        <v>0</v>
      </c>
      <c r="AR177" s="180">
        <v>0</v>
      </c>
      <c r="AS177" s="180">
        <v>0</v>
      </c>
      <c r="AT177" s="180">
        <v>0</v>
      </c>
      <c r="AU177" s="180">
        <v>0</v>
      </c>
      <c r="AV177" s="180">
        <v>0</v>
      </c>
      <c r="AW177" s="180">
        <v>0</v>
      </c>
      <c r="AX177" s="180">
        <v>0</v>
      </c>
      <c r="AY177" s="90"/>
      <c r="AZ177" s="180">
        <v>0</v>
      </c>
      <c r="BA177" s="180">
        <v>0</v>
      </c>
      <c r="BB177" s="180">
        <v>0</v>
      </c>
      <c r="BC177" s="180">
        <v>0</v>
      </c>
      <c r="BD177" s="180">
        <v>0</v>
      </c>
      <c r="BE177" s="180">
        <v>0</v>
      </c>
      <c r="BF177" s="180">
        <v>0</v>
      </c>
      <c r="BG177" s="181"/>
      <c r="BH177" s="90"/>
      <c r="BI177" s="180">
        <v>0</v>
      </c>
      <c r="BJ177" s="180">
        <v>0</v>
      </c>
      <c r="BK177" s="180">
        <v>0</v>
      </c>
      <c r="BL177" s="90"/>
      <c r="BN177" s="90"/>
      <c r="BO177" s="112"/>
      <c r="BP177" s="112"/>
      <c r="BQ177" s="112"/>
      <c r="BR177" s="112"/>
      <c r="BS177" s="112"/>
      <c r="BT177" s="112"/>
      <c r="BU177" s="112"/>
      <c r="BV177" s="112"/>
      <c r="BW177" s="112"/>
      <c r="BX177" s="112"/>
      <c r="BY177" s="112"/>
      <c r="BZ177" s="112"/>
      <c r="CA177" s="112"/>
      <c r="CB177" s="112"/>
      <c r="CC177" s="112"/>
      <c r="CD177" s="112"/>
      <c r="CE177" s="112"/>
      <c r="CF177" s="178"/>
    </row>
    <row r="178" spans="2:84" ht="15" customHeight="1" x14ac:dyDescent="0.3">
      <c r="B178" s="90"/>
      <c r="C178" s="111">
        <v>164</v>
      </c>
      <c r="D178" s="111"/>
      <c r="E178" s="111"/>
      <c r="F178" s="112"/>
      <c r="G178" s="111"/>
      <c r="H178" s="111"/>
      <c r="I178" s="111"/>
      <c r="J178" s="114"/>
      <c r="K178" s="172"/>
      <c r="L178" s="113"/>
      <c r="M178" s="112"/>
      <c r="N178" s="185"/>
      <c r="O178" s="111"/>
      <c r="P178" s="110"/>
      <c r="Q178" s="109"/>
      <c r="R178" s="109"/>
      <c r="S178" s="156"/>
      <c r="T178" s="156"/>
      <c r="U178" s="156"/>
      <c r="V178" s="153">
        <f t="shared" si="2"/>
        <v>0</v>
      </c>
      <c r="W178" s="90"/>
      <c r="Y178" s="180">
        <v>0</v>
      </c>
      <c r="Z178" s="180">
        <v>0</v>
      </c>
      <c r="AA178" s="180">
        <v>0</v>
      </c>
      <c r="AB178" s="180">
        <v>0</v>
      </c>
      <c r="AC178" s="180">
        <v>0</v>
      </c>
      <c r="AD178" s="180">
        <v>0</v>
      </c>
      <c r="AE178" s="180">
        <v>0</v>
      </c>
      <c r="AF178" s="180">
        <v>0</v>
      </c>
      <c r="AG178" s="180">
        <v>0</v>
      </c>
      <c r="AH178" s="180">
        <v>0</v>
      </c>
      <c r="AI178" s="180">
        <v>0</v>
      </c>
      <c r="AJ178" s="180">
        <v>0</v>
      </c>
      <c r="AK178" s="180">
        <v>0</v>
      </c>
      <c r="AL178" s="180">
        <v>0</v>
      </c>
      <c r="AM178" s="180">
        <v>0</v>
      </c>
      <c r="AN178" s="180">
        <v>0</v>
      </c>
      <c r="AO178" s="180">
        <v>0</v>
      </c>
      <c r="AP178" s="180">
        <v>0</v>
      </c>
      <c r="AQ178" s="180">
        <v>0</v>
      </c>
      <c r="AR178" s="180">
        <v>0</v>
      </c>
      <c r="AS178" s="180">
        <v>0</v>
      </c>
      <c r="AT178" s="180">
        <v>0</v>
      </c>
      <c r="AU178" s="180">
        <v>0</v>
      </c>
      <c r="AV178" s="180">
        <v>0</v>
      </c>
      <c r="AW178" s="180">
        <v>0</v>
      </c>
      <c r="AX178" s="180">
        <v>0</v>
      </c>
      <c r="AY178" s="90"/>
      <c r="AZ178" s="180">
        <v>0</v>
      </c>
      <c r="BA178" s="180">
        <v>0</v>
      </c>
      <c r="BB178" s="180">
        <v>0</v>
      </c>
      <c r="BC178" s="180">
        <v>0</v>
      </c>
      <c r="BD178" s="180">
        <v>0</v>
      </c>
      <c r="BE178" s="180">
        <v>0</v>
      </c>
      <c r="BF178" s="180">
        <v>0</v>
      </c>
      <c r="BG178" s="181"/>
      <c r="BH178" s="90"/>
      <c r="BI178" s="180">
        <v>0</v>
      </c>
      <c r="BJ178" s="180">
        <v>0</v>
      </c>
      <c r="BK178" s="180">
        <v>0</v>
      </c>
      <c r="BL178" s="90"/>
      <c r="BN178" s="90"/>
      <c r="BO178" s="112"/>
      <c r="BP178" s="112"/>
      <c r="BQ178" s="112"/>
      <c r="BR178" s="112"/>
      <c r="BS178" s="112"/>
      <c r="BT178" s="112"/>
      <c r="BU178" s="112"/>
      <c r="BV178" s="112"/>
      <c r="BW178" s="112"/>
      <c r="BX178" s="112"/>
      <c r="BY178" s="112"/>
      <c r="BZ178" s="112"/>
      <c r="CA178" s="112"/>
      <c r="CB178" s="112"/>
      <c r="CC178" s="112"/>
      <c r="CD178" s="112"/>
      <c r="CE178" s="112"/>
      <c r="CF178" s="178"/>
    </row>
    <row r="179" spans="2:84" ht="15" customHeight="1" x14ac:dyDescent="0.3">
      <c r="B179" s="90"/>
      <c r="C179" s="111">
        <v>165</v>
      </c>
      <c r="D179" s="111"/>
      <c r="E179" s="111"/>
      <c r="F179" s="112"/>
      <c r="G179" s="111"/>
      <c r="H179" s="111"/>
      <c r="I179" s="111"/>
      <c r="J179" s="114"/>
      <c r="K179" s="172"/>
      <c r="L179" s="113"/>
      <c r="M179" s="112"/>
      <c r="N179" s="185"/>
      <c r="O179" s="111"/>
      <c r="P179" s="110"/>
      <c r="Q179" s="109"/>
      <c r="R179" s="109"/>
      <c r="S179" s="156"/>
      <c r="T179" s="156"/>
      <c r="U179" s="156"/>
      <c r="V179" s="153">
        <f t="shared" si="2"/>
        <v>0</v>
      </c>
      <c r="W179" s="90"/>
      <c r="Y179" s="180">
        <v>0</v>
      </c>
      <c r="Z179" s="180">
        <v>0</v>
      </c>
      <c r="AA179" s="180">
        <v>0</v>
      </c>
      <c r="AB179" s="180">
        <v>0</v>
      </c>
      <c r="AC179" s="180">
        <v>0</v>
      </c>
      <c r="AD179" s="180">
        <v>0</v>
      </c>
      <c r="AE179" s="180">
        <v>0</v>
      </c>
      <c r="AF179" s="180">
        <v>0</v>
      </c>
      <c r="AG179" s="180">
        <v>0</v>
      </c>
      <c r="AH179" s="180">
        <v>0</v>
      </c>
      <c r="AI179" s="180">
        <v>0</v>
      </c>
      <c r="AJ179" s="180">
        <v>0</v>
      </c>
      <c r="AK179" s="180">
        <v>0</v>
      </c>
      <c r="AL179" s="180">
        <v>0</v>
      </c>
      <c r="AM179" s="180">
        <v>0</v>
      </c>
      <c r="AN179" s="180">
        <v>0</v>
      </c>
      <c r="AO179" s="180">
        <v>0</v>
      </c>
      <c r="AP179" s="180">
        <v>0</v>
      </c>
      <c r="AQ179" s="180">
        <v>0</v>
      </c>
      <c r="AR179" s="180">
        <v>0</v>
      </c>
      <c r="AS179" s="180">
        <v>0</v>
      </c>
      <c r="AT179" s="180">
        <v>0</v>
      </c>
      <c r="AU179" s="180">
        <v>0</v>
      </c>
      <c r="AV179" s="180">
        <v>0</v>
      </c>
      <c r="AW179" s="180">
        <v>0</v>
      </c>
      <c r="AX179" s="180">
        <v>0</v>
      </c>
      <c r="AY179" s="90"/>
      <c r="AZ179" s="180">
        <v>0</v>
      </c>
      <c r="BA179" s="180">
        <v>0</v>
      </c>
      <c r="BB179" s="180">
        <v>0</v>
      </c>
      <c r="BC179" s="180">
        <v>0</v>
      </c>
      <c r="BD179" s="180">
        <v>0</v>
      </c>
      <c r="BE179" s="180">
        <v>0</v>
      </c>
      <c r="BF179" s="180">
        <v>0</v>
      </c>
      <c r="BG179" s="181"/>
      <c r="BH179" s="90"/>
      <c r="BI179" s="180">
        <v>0</v>
      </c>
      <c r="BJ179" s="180">
        <v>0</v>
      </c>
      <c r="BK179" s="180">
        <v>0</v>
      </c>
      <c r="BL179" s="90"/>
      <c r="BN179" s="90"/>
      <c r="BO179" s="112"/>
      <c r="BP179" s="112"/>
      <c r="BQ179" s="112"/>
      <c r="BR179" s="112"/>
      <c r="BS179" s="112"/>
      <c r="BT179" s="112"/>
      <c r="BU179" s="112"/>
      <c r="BV179" s="112"/>
      <c r="BW179" s="112"/>
      <c r="BX179" s="112"/>
      <c r="BY179" s="112"/>
      <c r="BZ179" s="112"/>
      <c r="CA179" s="112"/>
      <c r="CB179" s="112"/>
      <c r="CC179" s="112"/>
      <c r="CD179" s="112"/>
      <c r="CE179" s="112"/>
      <c r="CF179" s="178"/>
    </row>
    <row r="180" spans="2:84" ht="15" customHeight="1" x14ac:dyDescent="0.3">
      <c r="B180" s="90"/>
      <c r="C180" s="111">
        <v>166</v>
      </c>
      <c r="D180" s="111"/>
      <c r="E180" s="111"/>
      <c r="F180" s="112"/>
      <c r="G180" s="111"/>
      <c r="H180" s="111"/>
      <c r="I180" s="111"/>
      <c r="J180" s="114"/>
      <c r="K180" s="172"/>
      <c r="L180" s="113"/>
      <c r="M180" s="112"/>
      <c r="N180" s="185"/>
      <c r="O180" s="111"/>
      <c r="P180" s="110"/>
      <c r="Q180" s="109"/>
      <c r="R180" s="109"/>
      <c r="S180" s="156"/>
      <c r="T180" s="156"/>
      <c r="U180" s="156"/>
      <c r="V180" s="153">
        <f t="shared" si="2"/>
        <v>0</v>
      </c>
      <c r="W180" s="90"/>
      <c r="Y180" s="180">
        <v>0</v>
      </c>
      <c r="Z180" s="180">
        <v>0</v>
      </c>
      <c r="AA180" s="180">
        <v>0</v>
      </c>
      <c r="AB180" s="180">
        <v>0</v>
      </c>
      <c r="AC180" s="180">
        <v>0</v>
      </c>
      <c r="AD180" s="180">
        <v>0</v>
      </c>
      <c r="AE180" s="180">
        <v>0</v>
      </c>
      <c r="AF180" s="180">
        <v>0</v>
      </c>
      <c r="AG180" s="180">
        <v>0</v>
      </c>
      <c r="AH180" s="180">
        <v>0</v>
      </c>
      <c r="AI180" s="180">
        <v>0</v>
      </c>
      <c r="AJ180" s="180">
        <v>0</v>
      </c>
      <c r="AK180" s="180">
        <v>0</v>
      </c>
      <c r="AL180" s="180">
        <v>0</v>
      </c>
      <c r="AM180" s="180">
        <v>0</v>
      </c>
      <c r="AN180" s="180">
        <v>0</v>
      </c>
      <c r="AO180" s="180">
        <v>0</v>
      </c>
      <c r="AP180" s="180">
        <v>0</v>
      </c>
      <c r="AQ180" s="180">
        <v>0</v>
      </c>
      <c r="AR180" s="180">
        <v>0</v>
      </c>
      <c r="AS180" s="180">
        <v>0</v>
      </c>
      <c r="AT180" s="180">
        <v>0</v>
      </c>
      <c r="AU180" s="180">
        <v>0</v>
      </c>
      <c r="AV180" s="180">
        <v>0</v>
      </c>
      <c r="AW180" s="180">
        <v>0</v>
      </c>
      <c r="AX180" s="180">
        <v>0</v>
      </c>
      <c r="AY180" s="90"/>
      <c r="AZ180" s="180">
        <v>0</v>
      </c>
      <c r="BA180" s="180">
        <v>0</v>
      </c>
      <c r="BB180" s="180">
        <v>0</v>
      </c>
      <c r="BC180" s="180">
        <v>0</v>
      </c>
      <c r="BD180" s="180">
        <v>0</v>
      </c>
      <c r="BE180" s="180">
        <v>0</v>
      </c>
      <c r="BF180" s="180">
        <v>0</v>
      </c>
      <c r="BG180" s="181"/>
      <c r="BH180" s="90"/>
      <c r="BI180" s="180">
        <v>0</v>
      </c>
      <c r="BJ180" s="180">
        <v>0</v>
      </c>
      <c r="BK180" s="180">
        <v>0</v>
      </c>
      <c r="BL180" s="90"/>
      <c r="BN180" s="90"/>
      <c r="BO180" s="112"/>
      <c r="BP180" s="112"/>
      <c r="BQ180" s="112"/>
      <c r="BR180" s="112"/>
      <c r="BS180" s="112"/>
      <c r="BT180" s="112"/>
      <c r="BU180" s="112"/>
      <c r="BV180" s="112"/>
      <c r="BW180" s="112"/>
      <c r="BX180" s="112"/>
      <c r="BY180" s="112"/>
      <c r="BZ180" s="112"/>
      <c r="CA180" s="112"/>
      <c r="CB180" s="112"/>
      <c r="CC180" s="112"/>
      <c r="CD180" s="112"/>
      <c r="CE180" s="112"/>
      <c r="CF180" s="178"/>
    </row>
    <row r="181" spans="2:84" ht="15" customHeight="1" x14ac:dyDescent="0.3">
      <c r="B181" s="90"/>
      <c r="C181" s="111">
        <v>167</v>
      </c>
      <c r="D181" s="111"/>
      <c r="E181" s="111"/>
      <c r="F181" s="112"/>
      <c r="G181" s="111"/>
      <c r="H181" s="111"/>
      <c r="I181" s="111"/>
      <c r="J181" s="114"/>
      <c r="K181" s="172"/>
      <c r="L181" s="113"/>
      <c r="M181" s="112"/>
      <c r="N181" s="185"/>
      <c r="O181" s="111"/>
      <c r="P181" s="110"/>
      <c r="Q181" s="109"/>
      <c r="R181" s="109"/>
      <c r="S181" s="156"/>
      <c r="T181" s="156"/>
      <c r="U181" s="156"/>
      <c r="V181" s="153">
        <f t="shared" si="2"/>
        <v>0</v>
      </c>
      <c r="W181" s="90"/>
      <c r="Y181" s="180">
        <v>0</v>
      </c>
      <c r="Z181" s="180">
        <v>0</v>
      </c>
      <c r="AA181" s="180">
        <v>0</v>
      </c>
      <c r="AB181" s="180">
        <v>0</v>
      </c>
      <c r="AC181" s="180">
        <v>0</v>
      </c>
      <c r="AD181" s="180">
        <v>0</v>
      </c>
      <c r="AE181" s="180">
        <v>0</v>
      </c>
      <c r="AF181" s="180">
        <v>0</v>
      </c>
      <c r="AG181" s="180">
        <v>0</v>
      </c>
      <c r="AH181" s="180">
        <v>0</v>
      </c>
      <c r="AI181" s="180">
        <v>0</v>
      </c>
      <c r="AJ181" s="180">
        <v>0</v>
      </c>
      <c r="AK181" s="180">
        <v>0</v>
      </c>
      <c r="AL181" s="180">
        <v>0</v>
      </c>
      <c r="AM181" s="180">
        <v>0</v>
      </c>
      <c r="AN181" s="180">
        <v>0</v>
      </c>
      <c r="AO181" s="180">
        <v>0</v>
      </c>
      <c r="AP181" s="180">
        <v>0</v>
      </c>
      <c r="AQ181" s="180">
        <v>0</v>
      </c>
      <c r="AR181" s="180">
        <v>0</v>
      </c>
      <c r="AS181" s="180">
        <v>0</v>
      </c>
      <c r="AT181" s="180">
        <v>0</v>
      </c>
      <c r="AU181" s="180">
        <v>0</v>
      </c>
      <c r="AV181" s="180">
        <v>0</v>
      </c>
      <c r="AW181" s="180">
        <v>0</v>
      </c>
      <c r="AX181" s="180">
        <v>0</v>
      </c>
      <c r="AY181" s="90"/>
      <c r="AZ181" s="180">
        <v>0</v>
      </c>
      <c r="BA181" s="180">
        <v>0</v>
      </c>
      <c r="BB181" s="180">
        <v>0</v>
      </c>
      <c r="BC181" s="180">
        <v>0</v>
      </c>
      <c r="BD181" s="180">
        <v>0</v>
      </c>
      <c r="BE181" s="180">
        <v>0</v>
      </c>
      <c r="BF181" s="180">
        <v>0</v>
      </c>
      <c r="BG181" s="181"/>
      <c r="BH181" s="90"/>
      <c r="BI181" s="180">
        <v>0</v>
      </c>
      <c r="BJ181" s="180">
        <v>0</v>
      </c>
      <c r="BK181" s="180">
        <v>0</v>
      </c>
      <c r="BL181" s="90"/>
      <c r="BN181" s="90"/>
      <c r="BO181" s="112"/>
      <c r="BP181" s="112"/>
      <c r="BQ181" s="112"/>
      <c r="BR181" s="112"/>
      <c r="BS181" s="112"/>
      <c r="BT181" s="112"/>
      <c r="BU181" s="112"/>
      <c r="BV181" s="112"/>
      <c r="BW181" s="112"/>
      <c r="BX181" s="112"/>
      <c r="BY181" s="112"/>
      <c r="BZ181" s="112"/>
      <c r="CA181" s="112"/>
      <c r="CB181" s="112"/>
      <c r="CC181" s="112"/>
      <c r="CD181" s="112"/>
      <c r="CE181" s="112"/>
      <c r="CF181" s="178"/>
    </row>
    <row r="182" spans="2:84" ht="15" customHeight="1" x14ac:dyDescent="0.3">
      <c r="B182" s="90"/>
      <c r="C182" s="111">
        <v>168</v>
      </c>
      <c r="D182" s="111"/>
      <c r="E182" s="111"/>
      <c r="F182" s="112"/>
      <c r="G182" s="111"/>
      <c r="H182" s="111"/>
      <c r="I182" s="111"/>
      <c r="J182" s="114"/>
      <c r="K182" s="172"/>
      <c r="L182" s="113"/>
      <c r="M182" s="112"/>
      <c r="N182" s="185"/>
      <c r="O182" s="111"/>
      <c r="P182" s="110"/>
      <c r="Q182" s="109"/>
      <c r="R182" s="109"/>
      <c r="S182" s="156"/>
      <c r="T182" s="156"/>
      <c r="U182" s="156"/>
      <c r="V182" s="153">
        <f t="shared" si="2"/>
        <v>0</v>
      </c>
      <c r="W182" s="90"/>
      <c r="Y182" s="180">
        <v>0</v>
      </c>
      <c r="Z182" s="180">
        <v>0</v>
      </c>
      <c r="AA182" s="180">
        <v>0</v>
      </c>
      <c r="AB182" s="180">
        <v>0</v>
      </c>
      <c r="AC182" s="180">
        <v>0</v>
      </c>
      <c r="AD182" s="180">
        <v>0</v>
      </c>
      <c r="AE182" s="180">
        <v>0</v>
      </c>
      <c r="AF182" s="180">
        <v>0</v>
      </c>
      <c r="AG182" s="180">
        <v>0</v>
      </c>
      <c r="AH182" s="180">
        <v>0</v>
      </c>
      <c r="AI182" s="180">
        <v>0</v>
      </c>
      <c r="AJ182" s="180">
        <v>0</v>
      </c>
      <c r="AK182" s="180">
        <v>0</v>
      </c>
      <c r="AL182" s="180">
        <v>0</v>
      </c>
      <c r="AM182" s="180">
        <v>0</v>
      </c>
      <c r="AN182" s="180">
        <v>0</v>
      </c>
      <c r="AO182" s="180">
        <v>0</v>
      </c>
      <c r="AP182" s="180">
        <v>0</v>
      </c>
      <c r="AQ182" s="180">
        <v>0</v>
      </c>
      <c r="AR182" s="180">
        <v>0</v>
      </c>
      <c r="AS182" s="180">
        <v>0</v>
      </c>
      <c r="AT182" s="180">
        <v>0</v>
      </c>
      <c r="AU182" s="180">
        <v>0</v>
      </c>
      <c r="AV182" s="180">
        <v>0</v>
      </c>
      <c r="AW182" s="180">
        <v>0</v>
      </c>
      <c r="AX182" s="180">
        <v>0</v>
      </c>
      <c r="AY182" s="90"/>
      <c r="AZ182" s="180">
        <v>0</v>
      </c>
      <c r="BA182" s="180">
        <v>0</v>
      </c>
      <c r="BB182" s="180">
        <v>0</v>
      </c>
      <c r="BC182" s="180">
        <v>0</v>
      </c>
      <c r="BD182" s="180">
        <v>0</v>
      </c>
      <c r="BE182" s="180">
        <v>0</v>
      </c>
      <c r="BF182" s="180">
        <v>0</v>
      </c>
      <c r="BG182" s="181"/>
      <c r="BH182" s="90"/>
      <c r="BI182" s="180">
        <v>0</v>
      </c>
      <c r="BJ182" s="180">
        <v>0</v>
      </c>
      <c r="BK182" s="180">
        <v>0</v>
      </c>
      <c r="BL182" s="90"/>
      <c r="BN182" s="90"/>
      <c r="BO182" s="112"/>
      <c r="BP182" s="112"/>
      <c r="BQ182" s="112"/>
      <c r="BR182" s="112"/>
      <c r="BS182" s="112"/>
      <c r="BT182" s="112"/>
      <c r="BU182" s="112"/>
      <c r="BV182" s="112"/>
      <c r="BW182" s="112"/>
      <c r="BX182" s="112"/>
      <c r="BY182" s="112"/>
      <c r="BZ182" s="112"/>
      <c r="CA182" s="112"/>
      <c r="CB182" s="112"/>
      <c r="CC182" s="112"/>
      <c r="CD182" s="112"/>
      <c r="CE182" s="112"/>
      <c r="CF182" s="178"/>
    </row>
    <row r="183" spans="2:84" ht="15" customHeight="1" x14ac:dyDescent="0.3">
      <c r="B183" s="90"/>
      <c r="C183" s="111">
        <v>169</v>
      </c>
      <c r="D183" s="111"/>
      <c r="E183" s="111"/>
      <c r="F183" s="112"/>
      <c r="G183" s="111"/>
      <c r="H183" s="111"/>
      <c r="I183" s="111"/>
      <c r="J183" s="114"/>
      <c r="K183" s="172"/>
      <c r="L183" s="113"/>
      <c r="M183" s="112"/>
      <c r="N183" s="185"/>
      <c r="O183" s="111"/>
      <c r="P183" s="110"/>
      <c r="Q183" s="109"/>
      <c r="R183" s="109"/>
      <c r="S183" s="156"/>
      <c r="T183" s="156"/>
      <c r="U183" s="156"/>
      <c r="V183" s="153">
        <f t="shared" si="2"/>
        <v>0</v>
      </c>
      <c r="W183" s="90"/>
      <c r="Y183" s="180">
        <v>0</v>
      </c>
      <c r="Z183" s="180">
        <v>0</v>
      </c>
      <c r="AA183" s="180">
        <v>0</v>
      </c>
      <c r="AB183" s="180">
        <v>0</v>
      </c>
      <c r="AC183" s="180">
        <v>0</v>
      </c>
      <c r="AD183" s="180">
        <v>0</v>
      </c>
      <c r="AE183" s="180">
        <v>0</v>
      </c>
      <c r="AF183" s="180">
        <v>0</v>
      </c>
      <c r="AG183" s="180">
        <v>0</v>
      </c>
      <c r="AH183" s="180">
        <v>0</v>
      </c>
      <c r="AI183" s="180">
        <v>0</v>
      </c>
      <c r="AJ183" s="180">
        <v>0</v>
      </c>
      <c r="AK183" s="180">
        <v>0</v>
      </c>
      <c r="AL183" s="180">
        <v>0</v>
      </c>
      <c r="AM183" s="180">
        <v>0</v>
      </c>
      <c r="AN183" s="180">
        <v>0</v>
      </c>
      <c r="AO183" s="180">
        <v>0</v>
      </c>
      <c r="AP183" s="180">
        <v>0</v>
      </c>
      <c r="AQ183" s="180">
        <v>0</v>
      </c>
      <c r="AR183" s="180">
        <v>0</v>
      </c>
      <c r="AS183" s="180">
        <v>0</v>
      </c>
      <c r="AT183" s="180">
        <v>0</v>
      </c>
      <c r="AU183" s="180">
        <v>0</v>
      </c>
      <c r="AV183" s="180">
        <v>0</v>
      </c>
      <c r="AW183" s="180">
        <v>0</v>
      </c>
      <c r="AX183" s="180">
        <v>0</v>
      </c>
      <c r="AY183" s="90"/>
      <c r="AZ183" s="180">
        <v>0</v>
      </c>
      <c r="BA183" s="180">
        <v>0</v>
      </c>
      <c r="BB183" s="180">
        <v>0</v>
      </c>
      <c r="BC183" s="180">
        <v>0</v>
      </c>
      <c r="BD183" s="180">
        <v>0</v>
      </c>
      <c r="BE183" s="180">
        <v>0</v>
      </c>
      <c r="BF183" s="180">
        <v>0</v>
      </c>
      <c r="BG183" s="181"/>
      <c r="BH183" s="90"/>
      <c r="BI183" s="180">
        <v>0</v>
      </c>
      <c r="BJ183" s="180">
        <v>0</v>
      </c>
      <c r="BK183" s="180">
        <v>0</v>
      </c>
      <c r="BL183" s="90"/>
      <c r="BN183" s="90"/>
      <c r="BO183" s="112"/>
      <c r="BP183" s="112"/>
      <c r="BQ183" s="112"/>
      <c r="BR183" s="112"/>
      <c r="BS183" s="112"/>
      <c r="BT183" s="112"/>
      <c r="BU183" s="112"/>
      <c r="BV183" s="112"/>
      <c r="BW183" s="112"/>
      <c r="BX183" s="112"/>
      <c r="BY183" s="112"/>
      <c r="BZ183" s="112"/>
      <c r="CA183" s="112"/>
      <c r="CB183" s="112"/>
      <c r="CC183" s="112"/>
      <c r="CD183" s="112"/>
      <c r="CE183" s="112"/>
      <c r="CF183" s="178"/>
    </row>
    <row r="184" spans="2:84" ht="15" customHeight="1" x14ac:dyDescent="0.3">
      <c r="B184" s="90"/>
      <c r="C184" s="111">
        <v>170</v>
      </c>
      <c r="D184" s="111"/>
      <c r="E184" s="111"/>
      <c r="F184" s="112"/>
      <c r="G184" s="111"/>
      <c r="H184" s="111"/>
      <c r="I184" s="111"/>
      <c r="J184" s="114"/>
      <c r="K184" s="172"/>
      <c r="L184" s="113"/>
      <c r="M184" s="112"/>
      <c r="N184" s="185"/>
      <c r="O184" s="111"/>
      <c r="P184" s="110"/>
      <c r="Q184" s="109"/>
      <c r="R184" s="109"/>
      <c r="S184" s="156"/>
      <c r="T184" s="156"/>
      <c r="U184" s="156"/>
      <c r="V184" s="153">
        <f t="shared" ref="V184:V247" si="3">SUM(T184+U184)</f>
        <v>0</v>
      </c>
      <c r="W184" s="90"/>
      <c r="Y184" s="180">
        <v>0</v>
      </c>
      <c r="Z184" s="180">
        <v>0</v>
      </c>
      <c r="AA184" s="180">
        <v>0</v>
      </c>
      <c r="AB184" s="180">
        <v>0</v>
      </c>
      <c r="AC184" s="180">
        <v>0</v>
      </c>
      <c r="AD184" s="180">
        <v>0</v>
      </c>
      <c r="AE184" s="180">
        <v>0</v>
      </c>
      <c r="AF184" s="180">
        <v>0</v>
      </c>
      <c r="AG184" s="180">
        <v>0</v>
      </c>
      <c r="AH184" s="180">
        <v>0</v>
      </c>
      <c r="AI184" s="180">
        <v>0</v>
      </c>
      <c r="AJ184" s="180">
        <v>0</v>
      </c>
      <c r="AK184" s="180">
        <v>0</v>
      </c>
      <c r="AL184" s="180">
        <v>0</v>
      </c>
      <c r="AM184" s="180">
        <v>0</v>
      </c>
      <c r="AN184" s="180">
        <v>0</v>
      </c>
      <c r="AO184" s="180">
        <v>0</v>
      </c>
      <c r="AP184" s="180">
        <v>0</v>
      </c>
      <c r="AQ184" s="180">
        <v>0</v>
      </c>
      <c r="AR184" s="180">
        <v>0</v>
      </c>
      <c r="AS184" s="180">
        <v>0</v>
      </c>
      <c r="AT184" s="180">
        <v>0</v>
      </c>
      <c r="AU184" s="180">
        <v>0</v>
      </c>
      <c r="AV184" s="180">
        <v>0</v>
      </c>
      <c r="AW184" s="180">
        <v>0</v>
      </c>
      <c r="AX184" s="180">
        <v>0</v>
      </c>
      <c r="AY184" s="90"/>
      <c r="AZ184" s="180">
        <v>0</v>
      </c>
      <c r="BA184" s="180">
        <v>0</v>
      </c>
      <c r="BB184" s="180">
        <v>0</v>
      </c>
      <c r="BC184" s="180">
        <v>0</v>
      </c>
      <c r="BD184" s="180">
        <v>0</v>
      </c>
      <c r="BE184" s="180">
        <v>0</v>
      </c>
      <c r="BF184" s="180">
        <v>0</v>
      </c>
      <c r="BG184" s="181"/>
      <c r="BH184" s="90"/>
      <c r="BI184" s="180">
        <v>0</v>
      </c>
      <c r="BJ184" s="180">
        <v>0</v>
      </c>
      <c r="BK184" s="180">
        <v>0</v>
      </c>
      <c r="BL184" s="90"/>
      <c r="BN184" s="90"/>
      <c r="BO184" s="112"/>
      <c r="BP184" s="112"/>
      <c r="BQ184" s="112"/>
      <c r="BR184" s="112"/>
      <c r="BS184" s="112"/>
      <c r="BT184" s="112"/>
      <c r="BU184" s="112"/>
      <c r="BV184" s="112"/>
      <c r="BW184" s="112"/>
      <c r="BX184" s="112"/>
      <c r="BY184" s="112"/>
      <c r="BZ184" s="112"/>
      <c r="CA184" s="112"/>
      <c r="CB184" s="112"/>
      <c r="CC184" s="112"/>
      <c r="CD184" s="112"/>
      <c r="CE184" s="112"/>
      <c r="CF184" s="178"/>
    </row>
    <row r="185" spans="2:84" ht="15" customHeight="1" x14ac:dyDescent="0.3">
      <c r="B185" s="90"/>
      <c r="C185" s="111">
        <v>171</v>
      </c>
      <c r="D185" s="111"/>
      <c r="E185" s="111"/>
      <c r="F185" s="112"/>
      <c r="G185" s="111"/>
      <c r="H185" s="111"/>
      <c r="I185" s="111"/>
      <c r="J185" s="114"/>
      <c r="K185" s="172"/>
      <c r="L185" s="113"/>
      <c r="M185" s="112"/>
      <c r="N185" s="185"/>
      <c r="O185" s="111"/>
      <c r="P185" s="110"/>
      <c r="Q185" s="109"/>
      <c r="R185" s="109"/>
      <c r="S185" s="156"/>
      <c r="T185" s="156"/>
      <c r="U185" s="156"/>
      <c r="V185" s="153">
        <f t="shared" si="3"/>
        <v>0</v>
      </c>
      <c r="W185" s="90"/>
      <c r="Y185" s="180">
        <v>0</v>
      </c>
      <c r="Z185" s="180">
        <v>0</v>
      </c>
      <c r="AA185" s="180">
        <v>0</v>
      </c>
      <c r="AB185" s="180">
        <v>0</v>
      </c>
      <c r="AC185" s="180">
        <v>0</v>
      </c>
      <c r="AD185" s="180">
        <v>0</v>
      </c>
      <c r="AE185" s="180">
        <v>0</v>
      </c>
      <c r="AF185" s="180">
        <v>0</v>
      </c>
      <c r="AG185" s="180">
        <v>0</v>
      </c>
      <c r="AH185" s="180">
        <v>0</v>
      </c>
      <c r="AI185" s="180">
        <v>0</v>
      </c>
      <c r="AJ185" s="180">
        <v>0</v>
      </c>
      <c r="AK185" s="180">
        <v>0</v>
      </c>
      <c r="AL185" s="180">
        <v>0</v>
      </c>
      <c r="AM185" s="180">
        <v>0</v>
      </c>
      <c r="AN185" s="180">
        <v>0</v>
      </c>
      <c r="AO185" s="180">
        <v>0</v>
      </c>
      <c r="AP185" s="180">
        <v>0</v>
      </c>
      <c r="AQ185" s="180">
        <v>0</v>
      </c>
      <c r="AR185" s="180">
        <v>0</v>
      </c>
      <c r="AS185" s="180">
        <v>0</v>
      </c>
      <c r="AT185" s="180">
        <v>0</v>
      </c>
      <c r="AU185" s="180">
        <v>0</v>
      </c>
      <c r="AV185" s="180">
        <v>0</v>
      </c>
      <c r="AW185" s="180">
        <v>0</v>
      </c>
      <c r="AX185" s="180">
        <v>0</v>
      </c>
      <c r="AY185" s="90"/>
      <c r="AZ185" s="180">
        <v>0</v>
      </c>
      <c r="BA185" s="180">
        <v>0</v>
      </c>
      <c r="BB185" s="180">
        <v>0</v>
      </c>
      <c r="BC185" s="180">
        <v>0</v>
      </c>
      <c r="BD185" s="180">
        <v>0</v>
      </c>
      <c r="BE185" s="180">
        <v>0</v>
      </c>
      <c r="BF185" s="180">
        <v>0</v>
      </c>
      <c r="BG185" s="181"/>
      <c r="BH185" s="90"/>
      <c r="BI185" s="180">
        <v>0</v>
      </c>
      <c r="BJ185" s="180">
        <v>0</v>
      </c>
      <c r="BK185" s="180">
        <v>0</v>
      </c>
      <c r="BL185" s="90"/>
      <c r="BN185" s="90"/>
      <c r="BO185" s="112"/>
      <c r="BP185" s="112"/>
      <c r="BQ185" s="112"/>
      <c r="BR185" s="112"/>
      <c r="BS185" s="112"/>
      <c r="BT185" s="112"/>
      <c r="BU185" s="112"/>
      <c r="BV185" s="112"/>
      <c r="BW185" s="112"/>
      <c r="BX185" s="112"/>
      <c r="BY185" s="112"/>
      <c r="BZ185" s="112"/>
      <c r="CA185" s="112"/>
      <c r="CB185" s="112"/>
      <c r="CC185" s="112"/>
      <c r="CD185" s="112"/>
      <c r="CE185" s="112"/>
      <c r="CF185" s="178"/>
    </row>
    <row r="186" spans="2:84" ht="15" customHeight="1" x14ac:dyDescent="0.3">
      <c r="B186" s="90"/>
      <c r="C186" s="111">
        <v>172</v>
      </c>
      <c r="D186" s="111"/>
      <c r="E186" s="111"/>
      <c r="F186" s="112"/>
      <c r="G186" s="111"/>
      <c r="H186" s="111"/>
      <c r="I186" s="111"/>
      <c r="J186" s="114"/>
      <c r="K186" s="172"/>
      <c r="L186" s="113"/>
      <c r="M186" s="112"/>
      <c r="N186" s="185"/>
      <c r="O186" s="111"/>
      <c r="P186" s="110"/>
      <c r="Q186" s="109"/>
      <c r="R186" s="109"/>
      <c r="S186" s="156"/>
      <c r="T186" s="156"/>
      <c r="U186" s="156"/>
      <c r="V186" s="153">
        <f t="shared" si="3"/>
        <v>0</v>
      </c>
      <c r="W186" s="90"/>
      <c r="Y186" s="180">
        <v>0</v>
      </c>
      <c r="Z186" s="180">
        <v>0</v>
      </c>
      <c r="AA186" s="180">
        <v>0</v>
      </c>
      <c r="AB186" s="180">
        <v>0</v>
      </c>
      <c r="AC186" s="180">
        <v>0</v>
      </c>
      <c r="AD186" s="180">
        <v>0</v>
      </c>
      <c r="AE186" s="180">
        <v>0</v>
      </c>
      <c r="AF186" s="180">
        <v>0</v>
      </c>
      <c r="AG186" s="180">
        <v>0</v>
      </c>
      <c r="AH186" s="180">
        <v>0</v>
      </c>
      <c r="AI186" s="180">
        <v>0</v>
      </c>
      <c r="AJ186" s="180">
        <v>0</v>
      </c>
      <c r="AK186" s="180">
        <v>0</v>
      </c>
      <c r="AL186" s="180">
        <v>0</v>
      </c>
      <c r="AM186" s="180">
        <v>0</v>
      </c>
      <c r="AN186" s="180">
        <v>0</v>
      </c>
      <c r="AO186" s="180">
        <v>0</v>
      </c>
      <c r="AP186" s="180">
        <v>0</v>
      </c>
      <c r="AQ186" s="180">
        <v>0</v>
      </c>
      <c r="AR186" s="180">
        <v>0</v>
      </c>
      <c r="AS186" s="180">
        <v>0</v>
      </c>
      <c r="AT186" s="180">
        <v>0</v>
      </c>
      <c r="AU186" s="180">
        <v>0</v>
      </c>
      <c r="AV186" s="180">
        <v>0</v>
      </c>
      <c r="AW186" s="180">
        <v>0</v>
      </c>
      <c r="AX186" s="180">
        <v>0</v>
      </c>
      <c r="AY186" s="90"/>
      <c r="AZ186" s="180">
        <v>0</v>
      </c>
      <c r="BA186" s="180">
        <v>0</v>
      </c>
      <c r="BB186" s="180">
        <v>0</v>
      </c>
      <c r="BC186" s="180">
        <v>0</v>
      </c>
      <c r="BD186" s="180">
        <v>0</v>
      </c>
      <c r="BE186" s="180">
        <v>0</v>
      </c>
      <c r="BF186" s="180">
        <v>0</v>
      </c>
      <c r="BG186" s="181"/>
      <c r="BH186" s="90"/>
      <c r="BI186" s="180">
        <v>0</v>
      </c>
      <c r="BJ186" s="180">
        <v>0</v>
      </c>
      <c r="BK186" s="180">
        <v>0</v>
      </c>
      <c r="BL186" s="90"/>
      <c r="BN186" s="90"/>
      <c r="BO186" s="112"/>
      <c r="BP186" s="112"/>
      <c r="BQ186" s="112"/>
      <c r="BR186" s="112"/>
      <c r="BS186" s="112"/>
      <c r="BT186" s="112"/>
      <c r="BU186" s="112"/>
      <c r="BV186" s="112"/>
      <c r="BW186" s="112"/>
      <c r="BX186" s="112"/>
      <c r="BY186" s="112"/>
      <c r="BZ186" s="112"/>
      <c r="CA186" s="112"/>
      <c r="CB186" s="112"/>
      <c r="CC186" s="112"/>
      <c r="CD186" s="112"/>
      <c r="CE186" s="112"/>
      <c r="CF186" s="178"/>
    </row>
    <row r="187" spans="2:84" ht="15" customHeight="1" x14ac:dyDescent="0.3">
      <c r="B187" s="90"/>
      <c r="C187" s="111">
        <v>173</v>
      </c>
      <c r="D187" s="111"/>
      <c r="E187" s="111"/>
      <c r="F187" s="112"/>
      <c r="G187" s="111"/>
      <c r="H187" s="111"/>
      <c r="I187" s="111"/>
      <c r="J187" s="114"/>
      <c r="K187" s="172"/>
      <c r="L187" s="113"/>
      <c r="M187" s="112"/>
      <c r="N187" s="185"/>
      <c r="O187" s="111"/>
      <c r="P187" s="110"/>
      <c r="Q187" s="109"/>
      <c r="R187" s="109"/>
      <c r="S187" s="156"/>
      <c r="T187" s="156"/>
      <c r="U187" s="156"/>
      <c r="V187" s="153">
        <f t="shared" si="3"/>
        <v>0</v>
      </c>
      <c r="W187" s="90"/>
      <c r="Y187" s="180">
        <v>0</v>
      </c>
      <c r="Z187" s="180">
        <v>0</v>
      </c>
      <c r="AA187" s="180">
        <v>0</v>
      </c>
      <c r="AB187" s="180">
        <v>0</v>
      </c>
      <c r="AC187" s="180">
        <v>0</v>
      </c>
      <c r="AD187" s="180">
        <v>0</v>
      </c>
      <c r="AE187" s="180">
        <v>0</v>
      </c>
      <c r="AF187" s="180">
        <v>0</v>
      </c>
      <c r="AG187" s="180">
        <v>0</v>
      </c>
      <c r="AH187" s="180">
        <v>0</v>
      </c>
      <c r="AI187" s="180">
        <v>0</v>
      </c>
      <c r="AJ187" s="180">
        <v>0</v>
      </c>
      <c r="AK187" s="180">
        <v>0</v>
      </c>
      <c r="AL187" s="180">
        <v>0</v>
      </c>
      <c r="AM187" s="180">
        <v>0</v>
      </c>
      <c r="AN187" s="180">
        <v>0</v>
      </c>
      <c r="AO187" s="180">
        <v>0</v>
      </c>
      <c r="AP187" s="180">
        <v>0</v>
      </c>
      <c r="AQ187" s="180">
        <v>0</v>
      </c>
      <c r="AR187" s="180">
        <v>0</v>
      </c>
      <c r="AS187" s="180">
        <v>0</v>
      </c>
      <c r="AT187" s="180">
        <v>0</v>
      </c>
      <c r="AU187" s="180">
        <v>0</v>
      </c>
      <c r="AV187" s="180">
        <v>0</v>
      </c>
      <c r="AW187" s="180">
        <v>0</v>
      </c>
      <c r="AX187" s="180">
        <v>0</v>
      </c>
      <c r="AY187" s="90"/>
      <c r="AZ187" s="180">
        <v>0</v>
      </c>
      <c r="BA187" s="180">
        <v>0</v>
      </c>
      <c r="BB187" s="180">
        <v>0</v>
      </c>
      <c r="BC187" s="180">
        <v>0</v>
      </c>
      <c r="BD187" s="180">
        <v>0</v>
      </c>
      <c r="BE187" s="180">
        <v>0</v>
      </c>
      <c r="BF187" s="180">
        <v>0</v>
      </c>
      <c r="BG187" s="181"/>
      <c r="BH187" s="90"/>
      <c r="BI187" s="180">
        <v>0</v>
      </c>
      <c r="BJ187" s="180">
        <v>0</v>
      </c>
      <c r="BK187" s="180">
        <v>0</v>
      </c>
      <c r="BL187" s="90"/>
      <c r="BN187" s="90"/>
      <c r="BO187" s="112"/>
      <c r="BP187" s="112"/>
      <c r="BQ187" s="112"/>
      <c r="BR187" s="112"/>
      <c r="BS187" s="112"/>
      <c r="BT187" s="112"/>
      <c r="BU187" s="112"/>
      <c r="BV187" s="112"/>
      <c r="BW187" s="112"/>
      <c r="BX187" s="112"/>
      <c r="BY187" s="112"/>
      <c r="BZ187" s="112"/>
      <c r="CA187" s="112"/>
      <c r="CB187" s="112"/>
      <c r="CC187" s="112"/>
      <c r="CD187" s="112"/>
      <c r="CE187" s="112"/>
      <c r="CF187" s="178"/>
    </row>
    <row r="188" spans="2:84" ht="15" customHeight="1" x14ac:dyDescent="0.3">
      <c r="B188" s="90"/>
      <c r="C188" s="111">
        <v>174</v>
      </c>
      <c r="D188" s="111"/>
      <c r="E188" s="111"/>
      <c r="F188" s="112"/>
      <c r="G188" s="111"/>
      <c r="H188" s="111"/>
      <c r="I188" s="111"/>
      <c r="J188" s="114"/>
      <c r="K188" s="172"/>
      <c r="L188" s="113"/>
      <c r="M188" s="112"/>
      <c r="N188" s="185"/>
      <c r="O188" s="111"/>
      <c r="P188" s="110"/>
      <c r="Q188" s="109"/>
      <c r="R188" s="109"/>
      <c r="S188" s="156"/>
      <c r="T188" s="156"/>
      <c r="U188" s="156"/>
      <c r="V188" s="153">
        <f t="shared" si="3"/>
        <v>0</v>
      </c>
      <c r="W188" s="90"/>
      <c r="Y188" s="180">
        <v>0</v>
      </c>
      <c r="Z188" s="180">
        <v>0</v>
      </c>
      <c r="AA188" s="180">
        <v>0</v>
      </c>
      <c r="AB188" s="180">
        <v>0</v>
      </c>
      <c r="AC188" s="180">
        <v>0</v>
      </c>
      <c r="AD188" s="180">
        <v>0</v>
      </c>
      <c r="AE188" s="180">
        <v>0</v>
      </c>
      <c r="AF188" s="180">
        <v>0</v>
      </c>
      <c r="AG188" s="180">
        <v>0</v>
      </c>
      <c r="AH188" s="180">
        <v>0</v>
      </c>
      <c r="AI188" s="180">
        <v>0</v>
      </c>
      <c r="AJ188" s="180">
        <v>0</v>
      </c>
      <c r="AK188" s="180">
        <v>0</v>
      </c>
      <c r="AL188" s="180">
        <v>0</v>
      </c>
      <c r="AM188" s="180">
        <v>0</v>
      </c>
      <c r="AN188" s="180">
        <v>0</v>
      </c>
      <c r="AO188" s="180">
        <v>0</v>
      </c>
      <c r="AP188" s="180">
        <v>0</v>
      </c>
      <c r="AQ188" s="180">
        <v>0</v>
      </c>
      <c r="AR188" s="180">
        <v>0</v>
      </c>
      <c r="AS188" s="180">
        <v>0</v>
      </c>
      <c r="AT188" s="180">
        <v>0</v>
      </c>
      <c r="AU188" s="180">
        <v>0</v>
      </c>
      <c r="AV188" s="180">
        <v>0</v>
      </c>
      <c r="AW188" s="180">
        <v>0</v>
      </c>
      <c r="AX188" s="180">
        <v>0</v>
      </c>
      <c r="AY188" s="90"/>
      <c r="AZ188" s="180">
        <v>0</v>
      </c>
      <c r="BA188" s="180">
        <v>0</v>
      </c>
      <c r="BB188" s="180">
        <v>0</v>
      </c>
      <c r="BC188" s="180">
        <v>0</v>
      </c>
      <c r="BD188" s="180">
        <v>0</v>
      </c>
      <c r="BE188" s="180">
        <v>0</v>
      </c>
      <c r="BF188" s="180">
        <v>0</v>
      </c>
      <c r="BG188" s="181"/>
      <c r="BH188" s="90"/>
      <c r="BI188" s="180">
        <v>0</v>
      </c>
      <c r="BJ188" s="180">
        <v>0</v>
      </c>
      <c r="BK188" s="180">
        <v>0</v>
      </c>
      <c r="BL188" s="90"/>
      <c r="BN188" s="90"/>
      <c r="BO188" s="112"/>
      <c r="BP188" s="112"/>
      <c r="BQ188" s="112"/>
      <c r="BR188" s="112"/>
      <c r="BS188" s="112"/>
      <c r="BT188" s="112"/>
      <c r="BU188" s="112"/>
      <c r="BV188" s="112"/>
      <c r="BW188" s="112"/>
      <c r="BX188" s="112"/>
      <c r="BY188" s="112"/>
      <c r="BZ188" s="112"/>
      <c r="CA188" s="112"/>
      <c r="CB188" s="112"/>
      <c r="CC188" s="112"/>
      <c r="CD188" s="112"/>
      <c r="CE188" s="112"/>
      <c r="CF188" s="178"/>
    </row>
    <row r="189" spans="2:84" ht="15" customHeight="1" x14ac:dyDescent="0.3">
      <c r="B189" s="90"/>
      <c r="C189" s="111">
        <v>175</v>
      </c>
      <c r="D189" s="111"/>
      <c r="E189" s="111"/>
      <c r="F189" s="112"/>
      <c r="G189" s="111"/>
      <c r="H189" s="111"/>
      <c r="I189" s="111"/>
      <c r="J189" s="114"/>
      <c r="K189" s="172"/>
      <c r="L189" s="113"/>
      <c r="M189" s="112"/>
      <c r="N189" s="185"/>
      <c r="O189" s="111"/>
      <c r="P189" s="110"/>
      <c r="Q189" s="109"/>
      <c r="R189" s="109"/>
      <c r="S189" s="156"/>
      <c r="T189" s="156"/>
      <c r="U189" s="156"/>
      <c r="V189" s="153">
        <f t="shared" si="3"/>
        <v>0</v>
      </c>
      <c r="W189" s="90"/>
      <c r="Y189" s="180">
        <v>0</v>
      </c>
      <c r="Z189" s="180">
        <v>0</v>
      </c>
      <c r="AA189" s="180">
        <v>0</v>
      </c>
      <c r="AB189" s="180">
        <v>0</v>
      </c>
      <c r="AC189" s="180">
        <v>0</v>
      </c>
      <c r="AD189" s="180">
        <v>0</v>
      </c>
      <c r="AE189" s="180">
        <v>0</v>
      </c>
      <c r="AF189" s="180">
        <v>0</v>
      </c>
      <c r="AG189" s="180">
        <v>0</v>
      </c>
      <c r="AH189" s="180">
        <v>0</v>
      </c>
      <c r="AI189" s="180">
        <v>0</v>
      </c>
      <c r="AJ189" s="180">
        <v>0</v>
      </c>
      <c r="AK189" s="180">
        <v>0</v>
      </c>
      <c r="AL189" s="180">
        <v>0</v>
      </c>
      <c r="AM189" s="180">
        <v>0</v>
      </c>
      <c r="AN189" s="180">
        <v>0</v>
      </c>
      <c r="AO189" s="180">
        <v>0</v>
      </c>
      <c r="AP189" s="180">
        <v>0</v>
      </c>
      <c r="AQ189" s="180">
        <v>0</v>
      </c>
      <c r="AR189" s="180">
        <v>0</v>
      </c>
      <c r="AS189" s="180">
        <v>0</v>
      </c>
      <c r="AT189" s="180">
        <v>0</v>
      </c>
      <c r="AU189" s="180">
        <v>0</v>
      </c>
      <c r="AV189" s="180">
        <v>0</v>
      </c>
      <c r="AW189" s="180">
        <v>0</v>
      </c>
      <c r="AX189" s="180">
        <v>0</v>
      </c>
      <c r="AY189" s="90"/>
      <c r="AZ189" s="180">
        <v>0</v>
      </c>
      <c r="BA189" s="180">
        <v>0</v>
      </c>
      <c r="BB189" s="180">
        <v>0</v>
      </c>
      <c r="BC189" s="180">
        <v>0</v>
      </c>
      <c r="BD189" s="180">
        <v>0</v>
      </c>
      <c r="BE189" s="180">
        <v>0</v>
      </c>
      <c r="BF189" s="180">
        <v>0</v>
      </c>
      <c r="BG189" s="181"/>
      <c r="BH189" s="90"/>
      <c r="BI189" s="180">
        <v>0</v>
      </c>
      <c r="BJ189" s="180">
        <v>0</v>
      </c>
      <c r="BK189" s="180">
        <v>0</v>
      </c>
      <c r="BL189" s="90"/>
      <c r="BN189" s="90"/>
      <c r="BO189" s="112"/>
      <c r="BP189" s="112"/>
      <c r="BQ189" s="112"/>
      <c r="BR189" s="112"/>
      <c r="BS189" s="112"/>
      <c r="BT189" s="112"/>
      <c r="BU189" s="112"/>
      <c r="BV189" s="112"/>
      <c r="BW189" s="112"/>
      <c r="BX189" s="112"/>
      <c r="BY189" s="112"/>
      <c r="BZ189" s="112"/>
      <c r="CA189" s="112"/>
      <c r="CB189" s="112"/>
      <c r="CC189" s="112"/>
      <c r="CD189" s="112"/>
      <c r="CE189" s="112"/>
      <c r="CF189" s="178"/>
    </row>
    <row r="190" spans="2:84" ht="15" customHeight="1" x14ac:dyDescent="0.3">
      <c r="B190" s="90"/>
      <c r="C190" s="111">
        <v>176</v>
      </c>
      <c r="D190" s="111"/>
      <c r="E190" s="111"/>
      <c r="F190" s="112"/>
      <c r="G190" s="111"/>
      <c r="H190" s="111"/>
      <c r="I190" s="111"/>
      <c r="J190" s="114"/>
      <c r="K190" s="172"/>
      <c r="L190" s="113"/>
      <c r="M190" s="112"/>
      <c r="N190" s="185"/>
      <c r="O190" s="111"/>
      <c r="P190" s="110"/>
      <c r="Q190" s="109"/>
      <c r="R190" s="109"/>
      <c r="S190" s="156"/>
      <c r="T190" s="156"/>
      <c r="U190" s="156"/>
      <c r="V190" s="153">
        <f t="shared" si="3"/>
        <v>0</v>
      </c>
      <c r="W190" s="90"/>
      <c r="Y190" s="180">
        <v>0</v>
      </c>
      <c r="Z190" s="180">
        <v>0</v>
      </c>
      <c r="AA190" s="180">
        <v>0</v>
      </c>
      <c r="AB190" s="180">
        <v>0</v>
      </c>
      <c r="AC190" s="180">
        <v>0</v>
      </c>
      <c r="AD190" s="180">
        <v>0</v>
      </c>
      <c r="AE190" s="180">
        <v>0</v>
      </c>
      <c r="AF190" s="180">
        <v>0</v>
      </c>
      <c r="AG190" s="180">
        <v>0</v>
      </c>
      <c r="AH190" s="180">
        <v>0</v>
      </c>
      <c r="AI190" s="180">
        <v>0</v>
      </c>
      <c r="AJ190" s="180">
        <v>0</v>
      </c>
      <c r="AK190" s="180">
        <v>0</v>
      </c>
      <c r="AL190" s="180">
        <v>0</v>
      </c>
      <c r="AM190" s="180">
        <v>0</v>
      </c>
      <c r="AN190" s="180">
        <v>0</v>
      </c>
      <c r="AO190" s="180">
        <v>0</v>
      </c>
      <c r="AP190" s="180">
        <v>0</v>
      </c>
      <c r="AQ190" s="180">
        <v>0</v>
      </c>
      <c r="AR190" s="180">
        <v>0</v>
      </c>
      <c r="AS190" s="180">
        <v>0</v>
      </c>
      <c r="AT190" s="180">
        <v>0</v>
      </c>
      <c r="AU190" s="180">
        <v>0</v>
      </c>
      <c r="AV190" s="180">
        <v>0</v>
      </c>
      <c r="AW190" s="180">
        <v>0</v>
      </c>
      <c r="AX190" s="180">
        <v>0</v>
      </c>
      <c r="AY190" s="90"/>
      <c r="AZ190" s="180">
        <v>0</v>
      </c>
      <c r="BA190" s="180">
        <v>0</v>
      </c>
      <c r="BB190" s="180">
        <v>0</v>
      </c>
      <c r="BC190" s="180">
        <v>0</v>
      </c>
      <c r="BD190" s="180">
        <v>0</v>
      </c>
      <c r="BE190" s="180">
        <v>0</v>
      </c>
      <c r="BF190" s="180">
        <v>0</v>
      </c>
      <c r="BG190" s="181"/>
      <c r="BH190" s="90"/>
      <c r="BI190" s="180">
        <v>0</v>
      </c>
      <c r="BJ190" s="180">
        <v>0</v>
      </c>
      <c r="BK190" s="180">
        <v>0</v>
      </c>
      <c r="BL190" s="90"/>
      <c r="BN190" s="90"/>
      <c r="BO190" s="112"/>
      <c r="BP190" s="112"/>
      <c r="BQ190" s="112"/>
      <c r="BR190" s="112"/>
      <c r="BS190" s="112"/>
      <c r="BT190" s="112"/>
      <c r="BU190" s="112"/>
      <c r="BV190" s="112"/>
      <c r="BW190" s="112"/>
      <c r="BX190" s="112"/>
      <c r="BY190" s="112"/>
      <c r="BZ190" s="112"/>
      <c r="CA190" s="112"/>
      <c r="CB190" s="112"/>
      <c r="CC190" s="112"/>
      <c r="CD190" s="112"/>
      <c r="CE190" s="112"/>
      <c r="CF190" s="178"/>
    </row>
    <row r="191" spans="2:84" ht="15" customHeight="1" x14ac:dyDescent="0.3">
      <c r="B191" s="90"/>
      <c r="C191" s="111">
        <v>177</v>
      </c>
      <c r="D191" s="111"/>
      <c r="E191" s="111"/>
      <c r="F191" s="112"/>
      <c r="G191" s="111"/>
      <c r="H191" s="111"/>
      <c r="I191" s="111"/>
      <c r="J191" s="114"/>
      <c r="K191" s="172"/>
      <c r="L191" s="113"/>
      <c r="M191" s="112"/>
      <c r="N191" s="185"/>
      <c r="O191" s="111"/>
      <c r="P191" s="110"/>
      <c r="Q191" s="109"/>
      <c r="R191" s="109"/>
      <c r="S191" s="156"/>
      <c r="T191" s="156"/>
      <c r="U191" s="156"/>
      <c r="V191" s="153">
        <f t="shared" si="3"/>
        <v>0</v>
      </c>
      <c r="W191" s="90"/>
      <c r="Y191" s="180">
        <v>0</v>
      </c>
      <c r="Z191" s="180">
        <v>0</v>
      </c>
      <c r="AA191" s="180">
        <v>0</v>
      </c>
      <c r="AB191" s="180">
        <v>0</v>
      </c>
      <c r="AC191" s="180">
        <v>0</v>
      </c>
      <c r="AD191" s="180">
        <v>0</v>
      </c>
      <c r="AE191" s="180">
        <v>0</v>
      </c>
      <c r="AF191" s="180">
        <v>0</v>
      </c>
      <c r="AG191" s="180">
        <v>0</v>
      </c>
      <c r="AH191" s="180">
        <v>0</v>
      </c>
      <c r="AI191" s="180">
        <v>0</v>
      </c>
      <c r="AJ191" s="180">
        <v>0</v>
      </c>
      <c r="AK191" s="180">
        <v>0</v>
      </c>
      <c r="AL191" s="180">
        <v>0</v>
      </c>
      <c r="AM191" s="180">
        <v>0</v>
      </c>
      <c r="AN191" s="180">
        <v>0</v>
      </c>
      <c r="AO191" s="180">
        <v>0</v>
      </c>
      <c r="AP191" s="180">
        <v>0</v>
      </c>
      <c r="AQ191" s="180">
        <v>0</v>
      </c>
      <c r="AR191" s="180">
        <v>0</v>
      </c>
      <c r="AS191" s="180">
        <v>0</v>
      </c>
      <c r="AT191" s="180">
        <v>0</v>
      </c>
      <c r="AU191" s="180">
        <v>0</v>
      </c>
      <c r="AV191" s="180">
        <v>0</v>
      </c>
      <c r="AW191" s="180">
        <v>0</v>
      </c>
      <c r="AX191" s="180">
        <v>0</v>
      </c>
      <c r="AY191" s="90"/>
      <c r="AZ191" s="180">
        <v>0</v>
      </c>
      <c r="BA191" s="180">
        <v>0</v>
      </c>
      <c r="BB191" s="180">
        <v>0</v>
      </c>
      <c r="BC191" s="180">
        <v>0</v>
      </c>
      <c r="BD191" s="180">
        <v>0</v>
      </c>
      <c r="BE191" s="180">
        <v>0</v>
      </c>
      <c r="BF191" s="180">
        <v>0</v>
      </c>
      <c r="BG191" s="181"/>
      <c r="BH191" s="90"/>
      <c r="BI191" s="180">
        <v>0</v>
      </c>
      <c r="BJ191" s="180">
        <v>0</v>
      </c>
      <c r="BK191" s="180">
        <v>0</v>
      </c>
      <c r="BL191" s="90"/>
      <c r="BN191" s="90"/>
      <c r="BO191" s="112"/>
      <c r="BP191" s="112"/>
      <c r="BQ191" s="112"/>
      <c r="BR191" s="112"/>
      <c r="BS191" s="112"/>
      <c r="BT191" s="112"/>
      <c r="BU191" s="112"/>
      <c r="BV191" s="112"/>
      <c r="BW191" s="112"/>
      <c r="BX191" s="112"/>
      <c r="BY191" s="112"/>
      <c r="BZ191" s="112"/>
      <c r="CA191" s="112"/>
      <c r="CB191" s="112"/>
      <c r="CC191" s="112"/>
      <c r="CD191" s="112"/>
      <c r="CE191" s="112"/>
      <c r="CF191" s="178"/>
    </row>
    <row r="192" spans="2:84" ht="15" customHeight="1" x14ac:dyDescent="0.3">
      <c r="B192" s="90"/>
      <c r="C192" s="111">
        <v>178</v>
      </c>
      <c r="D192" s="111"/>
      <c r="E192" s="111"/>
      <c r="F192" s="112"/>
      <c r="G192" s="111"/>
      <c r="H192" s="111"/>
      <c r="I192" s="111"/>
      <c r="J192" s="114"/>
      <c r="K192" s="172"/>
      <c r="L192" s="113"/>
      <c r="M192" s="112"/>
      <c r="N192" s="185"/>
      <c r="O192" s="111"/>
      <c r="P192" s="110"/>
      <c r="Q192" s="109"/>
      <c r="R192" s="109"/>
      <c r="S192" s="156"/>
      <c r="T192" s="156"/>
      <c r="U192" s="156"/>
      <c r="V192" s="153">
        <f t="shared" si="3"/>
        <v>0</v>
      </c>
      <c r="W192" s="90"/>
      <c r="Y192" s="180">
        <v>0</v>
      </c>
      <c r="Z192" s="180">
        <v>0</v>
      </c>
      <c r="AA192" s="180">
        <v>0</v>
      </c>
      <c r="AB192" s="180">
        <v>0</v>
      </c>
      <c r="AC192" s="180">
        <v>0</v>
      </c>
      <c r="AD192" s="180">
        <v>0</v>
      </c>
      <c r="AE192" s="180">
        <v>0</v>
      </c>
      <c r="AF192" s="180">
        <v>0</v>
      </c>
      <c r="AG192" s="180">
        <v>0</v>
      </c>
      <c r="AH192" s="180">
        <v>0</v>
      </c>
      <c r="AI192" s="180">
        <v>0</v>
      </c>
      <c r="AJ192" s="180">
        <v>0</v>
      </c>
      <c r="AK192" s="180">
        <v>0</v>
      </c>
      <c r="AL192" s="180">
        <v>0</v>
      </c>
      <c r="AM192" s="180">
        <v>0</v>
      </c>
      <c r="AN192" s="180">
        <v>0</v>
      </c>
      <c r="AO192" s="180">
        <v>0</v>
      </c>
      <c r="AP192" s="180">
        <v>0</v>
      </c>
      <c r="AQ192" s="180">
        <v>0</v>
      </c>
      <c r="AR192" s="180">
        <v>0</v>
      </c>
      <c r="AS192" s="180">
        <v>0</v>
      </c>
      <c r="AT192" s="180">
        <v>0</v>
      </c>
      <c r="AU192" s="180">
        <v>0</v>
      </c>
      <c r="AV192" s="180">
        <v>0</v>
      </c>
      <c r="AW192" s="180">
        <v>0</v>
      </c>
      <c r="AX192" s="180">
        <v>0</v>
      </c>
      <c r="AY192" s="90"/>
      <c r="AZ192" s="180">
        <v>0</v>
      </c>
      <c r="BA192" s="180">
        <v>0</v>
      </c>
      <c r="BB192" s="180">
        <v>0</v>
      </c>
      <c r="BC192" s="180">
        <v>0</v>
      </c>
      <c r="BD192" s="180">
        <v>0</v>
      </c>
      <c r="BE192" s="180">
        <v>0</v>
      </c>
      <c r="BF192" s="180">
        <v>0</v>
      </c>
      <c r="BG192" s="181"/>
      <c r="BH192" s="90"/>
      <c r="BI192" s="180">
        <v>0</v>
      </c>
      <c r="BJ192" s="180">
        <v>0</v>
      </c>
      <c r="BK192" s="180">
        <v>0</v>
      </c>
      <c r="BL192" s="90"/>
      <c r="BN192" s="90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  <c r="CE192" s="112"/>
      <c r="CF192" s="178"/>
    </row>
    <row r="193" spans="2:84" ht="15" customHeight="1" x14ac:dyDescent="0.3">
      <c r="B193" s="90"/>
      <c r="C193" s="111">
        <v>179</v>
      </c>
      <c r="D193" s="111"/>
      <c r="E193" s="111"/>
      <c r="F193" s="112"/>
      <c r="G193" s="111"/>
      <c r="H193" s="111"/>
      <c r="I193" s="111"/>
      <c r="J193" s="114"/>
      <c r="K193" s="172"/>
      <c r="L193" s="113"/>
      <c r="M193" s="112"/>
      <c r="N193" s="185"/>
      <c r="O193" s="111"/>
      <c r="P193" s="109"/>
      <c r="Q193" s="109"/>
      <c r="R193" s="109"/>
      <c r="S193" s="156"/>
      <c r="T193" s="156"/>
      <c r="U193" s="156"/>
      <c r="V193" s="153">
        <f t="shared" si="3"/>
        <v>0</v>
      </c>
      <c r="W193" s="90"/>
      <c r="Y193" s="180">
        <v>0</v>
      </c>
      <c r="Z193" s="180">
        <v>0</v>
      </c>
      <c r="AA193" s="180">
        <v>0</v>
      </c>
      <c r="AB193" s="180">
        <v>0</v>
      </c>
      <c r="AC193" s="180">
        <v>0</v>
      </c>
      <c r="AD193" s="180">
        <v>0</v>
      </c>
      <c r="AE193" s="180">
        <v>0</v>
      </c>
      <c r="AF193" s="180">
        <v>0</v>
      </c>
      <c r="AG193" s="180">
        <v>0</v>
      </c>
      <c r="AH193" s="180">
        <v>0</v>
      </c>
      <c r="AI193" s="180">
        <v>0</v>
      </c>
      <c r="AJ193" s="180">
        <v>0</v>
      </c>
      <c r="AK193" s="180">
        <v>0</v>
      </c>
      <c r="AL193" s="180">
        <v>0</v>
      </c>
      <c r="AM193" s="180">
        <v>0</v>
      </c>
      <c r="AN193" s="180">
        <v>0</v>
      </c>
      <c r="AO193" s="180">
        <v>0</v>
      </c>
      <c r="AP193" s="180">
        <v>0</v>
      </c>
      <c r="AQ193" s="180">
        <v>0</v>
      </c>
      <c r="AR193" s="180">
        <v>0</v>
      </c>
      <c r="AS193" s="180">
        <v>0</v>
      </c>
      <c r="AT193" s="180">
        <v>0</v>
      </c>
      <c r="AU193" s="180">
        <v>0</v>
      </c>
      <c r="AV193" s="180">
        <v>0</v>
      </c>
      <c r="AW193" s="180">
        <v>0</v>
      </c>
      <c r="AX193" s="180">
        <v>0</v>
      </c>
      <c r="AY193" s="90"/>
      <c r="AZ193" s="180">
        <v>0</v>
      </c>
      <c r="BA193" s="180">
        <v>0</v>
      </c>
      <c r="BB193" s="180">
        <v>0</v>
      </c>
      <c r="BC193" s="180">
        <v>0</v>
      </c>
      <c r="BD193" s="180">
        <v>0</v>
      </c>
      <c r="BE193" s="180">
        <v>0</v>
      </c>
      <c r="BF193" s="180">
        <v>0</v>
      </c>
      <c r="BG193" s="181"/>
      <c r="BH193" s="90"/>
      <c r="BI193" s="180">
        <v>0</v>
      </c>
      <c r="BJ193" s="180">
        <v>0</v>
      </c>
      <c r="BK193" s="180">
        <v>0</v>
      </c>
      <c r="BL193" s="90"/>
      <c r="BN193" s="90"/>
      <c r="BO193" s="112"/>
      <c r="BP193" s="112"/>
      <c r="BQ193" s="112"/>
      <c r="BR193" s="112"/>
      <c r="BS193" s="112"/>
      <c r="BT193" s="112"/>
      <c r="BU193" s="112"/>
      <c r="BV193" s="112"/>
      <c r="BW193" s="112"/>
      <c r="BX193" s="112"/>
      <c r="BY193" s="112"/>
      <c r="BZ193" s="112"/>
      <c r="CA193" s="112"/>
      <c r="CB193" s="112"/>
      <c r="CC193" s="112"/>
      <c r="CD193" s="112"/>
      <c r="CE193" s="112"/>
      <c r="CF193" s="178"/>
    </row>
    <row r="194" spans="2:84" ht="15" customHeight="1" x14ac:dyDescent="0.3">
      <c r="B194" s="90"/>
      <c r="C194" s="111">
        <v>180</v>
      </c>
      <c r="D194" s="111"/>
      <c r="E194" s="111"/>
      <c r="F194" s="112"/>
      <c r="G194" s="111"/>
      <c r="H194" s="111"/>
      <c r="I194" s="111"/>
      <c r="J194" s="114"/>
      <c r="K194" s="172"/>
      <c r="L194" s="113"/>
      <c r="M194" s="112"/>
      <c r="N194" s="185"/>
      <c r="O194" s="111"/>
      <c r="P194" s="110"/>
      <c r="Q194" s="109"/>
      <c r="R194" s="109"/>
      <c r="S194" s="156"/>
      <c r="T194" s="156"/>
      <c r="U194" s="156"/>
      <c r="V194" s="153">
        <f t="shared" si="3"/>
        <v>0</v>
      </c>
      <c r="W194" s="90"/>
      <c r="Y194" s="180">
        <v>0</v>
      </c>
      <c r="Z194" s="180">
        <v>0</v>
      </c>
      <c r="AA194" s="180">
        <v>0</v>
      </c>
      <c r="AB194" s="180">
        <v>0</v>
      </c>
      <c r="AC194" s="180">
        <v>0</v>
      </c>
      <c r="AD194" s="180">
        <v>0</v>
      </c>
      <c r="AE194" s="180">
        <v>0</v>
      </c>
      <c r="AF194" s="180">
        <v>0</v>
      </c>
      <c r="AG194" s="180">
        <v>0</v>
      </c>
      <c r="AH194" s="180">
        <v>0</v>
      </c>
      <c r="AI194" s="180">
        <v>0</v>
      </c>
      <c r="AJ194" s="180">
        <v>0</v>
      </c>
      <c r="AK194" s="180">
        <v>0</v>
      </c>
      <c r="AL194" s="180">
        <v>0</v>
      </c>
      <c r="AM194" s="180">
        <v>0</v>
      </c>
      <c r="AN194" s="180">
        <v>0</v>
      </c>
      <c r="AO194" s="180">
        <v>0</v>
      </c>
      <c r="AP194" s="180">
        <v>0</v>
      </c>
      <c r="AQ194" s="180">
        <v>0</v>
      </c>
      <c r="AR194" s="180">
        <v>0</v>
      </c>
      <c r="AS194" s="180">
        <v>0</v>
      </c>
      <c r="AT194" s="180">
        <v>0</v>
      </c>
      <c r="AU194" s="180">
        <v>0</v>
      </c>
      <c r="AV194" s="180">
        <v>0</v>
      </c>
      <c r="AW194" s="180">
        <v>0</v>
      </c>
      <c r="AX194" s="180">
        <v>0</v>
      </c>
      <c r="AY194" s="90"/>
      <c r="AZ194" s="180">
        <v>0</v>
      </c>
      <c r="BA194" s="180">
        <v>0</v>
      </c>
      <c r="BB194" s="180">
        <v>0</v>
      </c>
      <c r="BC194" s="180">
        <v>0</v>
      </c>
      <c r="BD194" s="180">
        <v>0</v>
      </c>
      <c r="BE194" s="180">
        <v>0</v>
      </c>
      <c r="BF194" s="180">
        <v>0</v>
      </c>
      <c r="BG194" s="181"/>
      <c r="BH194" s="90"/>
      <c r="BI194" s="180">
        <v>0</v>
      </c>
      <c r="BJ194" s="180">
        <v>0</v>
      </c>
      <c r="BK194" s="180">
        <v>0</v>
      </c>
      <c r="BL194" s="90"/>
      <c r="BN194" s="90"/>
      <c r="BO194" s="112"/>
      <c r="BP194" s="112"/>
      <c r="BQ194" s="112"/>
      <c r="BR194" s="112"/>
      <c r="BS194" s="112"/>
      <c r="BT194" s="112"/>
      <c r="BU194" s="112"/>
      <c r="BV194" s="112"/>
      <c r="BW194" s="112"/>
      <c r="BX194" s="112"/>
      <c r="BY194" s="112"/>
      <c r="BZ194" s="112"/>
      <c r="CA194" s="112"/>
      <c r="CB194" s="112"/>
      <c r="CC194" s="112"/>
      <c r="CD194" s="112"/>
      <c r="CE194" s="112"/>
      <c r="CF194" s="178"/>
    </row>
    <row r="195" spans="2:84" ht="15" customHeight="1" x14ac:dyDescent="0.3">
      <c r="B195" s="90"/>
      <c r="C195" s="111">
        <v>181</v>
      </c>
      <c r="D195" s="111"/>
      <c r="E195" s="111"/>
      <c r="F195" s="112"/>
      <c r="G195" s="111"/>
      <c r="H195" s="111"/>
      <c r="I195" s="111"/>
      <c r="J195" s="114"/>
      <c r="K195" s="172"/>
      <c r="L195" s="113"/>
      <c r="M195" s="112"/>
      <c r="N195" s="185"/>
      <c r="O195" s="111"/>
      <c r="P195" s="110"/>
      <c r="Q195" s="109"/>
      <c r="R195" s="109"/>
      <c r="S195" s="156"/>
      <c r="T195" s="156"/>
      <c r="U195" s="156"/>
      <c r="V195" s="153">
        <f t="shared" si="3"/>
        <v>0</v>
      </c>
      <c r="W195" s="90"/>
      <c r="Y195" s="180">
        <v>0</v>
      </c>
      <c r="Z195" s="180">
        <v>0</v>
      </c>
      <c r="AA195" s="180">
        <v>0</v>
      </c>
      <c r="AB195" s="180">
        <v>0</v>
      </c>
      <c r="AC195" s="180">
        <v>0</v>
      </c>
      <c r="AD195" s="180">
        <v>0</v>
      </c>
      <c r="AE195" s="180">
        <v>0</v>
      </c>
      <c r="AF195" s="180">
        <v>0</v>
      </c>
      <c r="AG195" s="180">
        <v>0</v>
      </c>
      <c r="AH195" s="180">
        <v>0</v>
      </c>
      <c r="AI195" s="180">
        <v>0</v>
      </c>
      <c r="AJ195" s="180">
        <v>0</v>
      </c>
      <c r="AK195" s="180">
        <v>0</v>
      </c>
      <c r="AL195" s="180">
        <v>0</v>
      </c>
      <c r="AM195" s="180">
        <v>0</v>
      </c>
      <c r="AN195" s="180">
        <v>0</v>
      </c>
      <c r="AO195" s="180">
        <v>0</v>
      </c>
      <c r="AP195" s="180">
        <v>0</v>
      </c>
      <c r="AQ195" s="180">
        <v>0</v>
      </c>
      <c r="AR195" s="180">
        <v>0</v>
      </c>
      <c r="AS195" s="180">
        <v>0</v>
      </c>
      <c r="AT195" s="180">
        <v>0</v>
      </c>
      <c r="AU195" s="180">
        <v>0</v>
      </c>
      <c r="AV195" s="180">
        <v>0</v>
      </c>
      <c r="AW195" s="180">
        <v>0</v>
      </c>
      <c r="AX195" s="180">
        <v>0</v>
      </c>
      <c r="AY195" s="90"/>
      <c r="AZ195" s="180">
        <v>0</v>
      </c>
      <c r="BA195" s="180">
        <v>0</v>
      </c>
      <c r="BB195" s="180">
        <v>0</v>
      </c>
      <c r="BC195" s="180">
        <v>0</v>
      </c>
      <c r="BD195" s="180">
        <v>0</v>
      </c>
      <c r="BE195" s="180">
        <v>0</v>
      </c>
      <c r="BF195" s="180">
        <v>0</v>
      </c>
      <c r="BG195" s="181"/>
      <c r="BH195" s="90"/>
      <c r="BI195" s="180">
        <v>0</v>
      </c>
      <c r="BJ195" s="180">
        <v>0</v>
      </c>
      <c r="BK195" s="180">
        <v>0</v>
      </c>
      <c r="BL195" s="90"/>
      <c r="BN195" s="90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  <c r="CE195" s="112"/>
      <c r="CF195" s="178"/>
    </row>
    <row r="196" spans="2:84" ht="15" customHeight="1" x14ac:dyDescent="0.3">
      <c r="B196" s="90"/>
      <c r="C196" s="111">
        <v>182</v>
      </c>
      <c r="D196" s="111"/>
      <c r="E196" s="111"/>
      <c r="F196" s="112"/>
      <c r="G196" s="111"/>
      <c r="H196" s="111"/>
      <c r="I196" s="111"/>
      <c r="J196" s="114"/>
      <c r="K196" s="172"/>
      <c r="L196" s="113"/>
      <c r="M196" s="112"/>
      <c r="N196" s="185"/>
      <c r="O196" s="111"/>
      <c r="P196" s="110"/>
      <c r="Q196" s="109"/>
      <c r="R196" s="109"/>
      <c r="S196" s="156"/>
      <c r="T196" s="156"/>
      <c r="U196" s="156"/>
      <c r="V196" s="153">
        <f t="shared" si="3"/>
        <v>0</v>
      </c>
      <c r="W196" s="90"/>
      <c r="Y196" s="180">
        <v>0</v>
      </c>
      <c r="Z196" s="180">
        <v>0</v>
      </c>
      <c r="AA196" s="180">
        <v>0</v>
      </c>
      <c r="AB196" s="180">
        <v>0</v>
      </c>
      <c r="AC196" s="180">
        <v>0</v>
      </c>
      <c r="AD196" s="180">
        <v>0</v>
      </c>
      <c r="AE196" s="180">
        <v>0</v>
      </c>
      <c r="AF196" s="180">
        <v>0</v>
      </c>
      <c r="AG196" s="180">
        <v>0</v>
      </c>
      <c r="AH196" s="180">
        <v>0</v>
      </c>
      <c r="AI196" s="180">
        <v>0</v>
      </c>
      <c r="AJ196" s="180">
        <v>0</v>
      </c>
      <c r="AK196" s="180">
        <v>0</v>
      </c>
      <c r="AL196" s="180">
        <v>0</v>
      </c>
      <c r="AM196" s="180">
        <v>0</v>
      </c>
      <c r="AN196" s="180">
        <v>0</v>
      </c>
      <c r="AO196" s="180">
        <v>0</v>
      </c>
      <c r="AP196" s="180">
        <v>0</v>
      </c>
      <c r="AQ196" s="180">
        <v>0</v>
      </c>
      <c r="AR196" s="180">
        <v>0</v>
      </c>
      <c r="AS196" s="180">
        <v>0</v>
      </c>
      <c r="AT196" s="180">
        <v>0</v>
      </c>
      <c r="AU196" s="180">
        <v>0</v>
      </c>
      <c r="AV196" s="180">
        <v>0</v>
      </c>
      <c r="AW196" s="180">
        <v>0</v>
      </c>
      <c r="AX196" s="180">
        <v>0</v>
      </c>
      <c r="AY196" s="90"/>
      <c r="AZ196" s="180">
        <v>0</v>
      </c>
      <c r="BA196" s="180">
        <v>0</v>
      </c>
      <c r="BB196" s="180">
        <v>0</v>
      </c>
      <c r="BC196" s="180">
        <v>0</v>
      </c>
      <c r="BD196" s="180">
        <v>0</v>
      </c>
      <c r="BE196" s="180">
        <v>0</v>
      </c>
      <c r="BF196" s="180">
        <v>0</v>
      </c>
      <c r="BG196" s="181"/>
      <c r="BH196" s="90"/>
      <c r="BI196" s="180">
        <v>0</v>
      </c>
      <c r="BJ196" s="180">
        <v>0</v>
      </c>
      <c r="BK196" s="180">
        <v>0</v>
      </c>
      <c r="BL196" s="90"/>
      <c r="BN196" s="90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  <c r="CE196" s="112"/>
      <c r="CF196" s="178"/>
    </row>
    <row r="197" spans="2:84" ht="15" customHeight="1" x14ac:dyDescent="0.3">
      <c r="B197" s="90"/>
      <c r="C197" s="111">
        <v>183</v>
      </c>
      <c r="D197" s="111"/>
      <c r="E197" s="111"/>
      <c r="F197" s="112"/>
      <c r="G197" s="111"/>
      <c r="H197" s="111"/>
      <c r="I197" s="111"/>
      <c r="J197" s="114"/>
      <c r="K197" s="172"/>
      <c r="L197" s="113"/>
      <c r="M197" s="112"/>
      <c r="N197" s="185"/>
      <c r="O197" s="111"/>
      <c r="P197" s="110"/>
      <c r="Q197" s="109"/>
      <c r="R197" s="109"/>
      <c r="S197" s="156"/>
      <c r="T197" s="156"/>
      <c r="U197" s="156"/>
      <c r="V197" s="153">
        <f t="shared" si="3"/>
        <v>0</v>
      </c>
      <c r="W197" s="90"/>
      <c r="Y197" s="180">
        <v>0</v>
      </c>
      <c r="Z197" s="180">
        <v>0</v>
      </c>
      <c r="AA197" s="180">
        <v>0</v>
      </c>
      <c r="AB197" s="180">
        <v>0</v>
      </c>
      <c r="AC197" s="180">
        <v>0</v>
      </c>
      <c r="AD197" s="180">
        <v>0</v>
      </c>
      <c r="AE197" s="180">
        <v>0</v>
      </c>
      <c r="AF197" s="180">
        <v>0</v>
      </c>
      <c r="AG197" s="180">
        <v>0</v>
      </c>
      <c r="AH197" s="180">
        <v>0</v>
      </c>
      <c r="AI197" s="180">
        <v>0</v>
      </c>
      <c r="AJ197" s="180">
        <v>0</v>
      </c>
      <c r="AK197" s="180">
        <v>0</v>
      </c>
      <c r="AL197" s="180">
        <v>0</v>
      </c>
      <c r="AM197" s="180">
        <v>0</v>
      </c>
      <c r="AN197" s="180">
        <v>0</v>
      </c>
      <c r="AO197" s="180">
        <v>0</v>
      </c>
      <c r="AP197" s="180">
        <v>0</v>
      </c>
      <c r="AQ197" s="180">
        <v>0</v>
      </c>
      <c r="AR197" s="180">
        <v>0</v>
      </c>
      <c r="AS197" s="180">
        <v>0</v>
      </c>
      <c r="AT197" s="180">
        <v>0</v>
      </c>
      <c r="AU197" s="180">
        <v>0</v>
      </c>
      <c r="AV197" s="180">
        <v>0</v>
      </c>
      <c r="AW197" s="180">
        <v>0</v>
      </c>
      <c r="AX197" s="180">
        <v>0</v>
      </c>
      <c r="AY197" s="90"/>
      <c r="AZ197" s="180">
        <v>0</v>
      </c>
      <c r="BA197" s="180">
        <v>0</v>
      </c>
      <c r="BB197" s="180">
        <v>0</v>
      </c>
      <c r="BC197" s="180">
        <v>0</v>
      </c>
      <c r="BD197" s="180">
        <v>0</v>
      </c>
      <c r="BE197" s="180">
        <v>0</v>
      </c>
      <c r="BF197" s="180">
        <v>0</v>
      </c>
      <c r="BG197" s="181"/>
      <c r="BH197" s="90"/>
      <c r="BI197" s="180">
        <v>0</v>
      </c>
      <c r="BJ197" s="180">
        <v>0</v>
      </c>
      <c r="BK197" s="180">
        <v>0</v>
      </c>
      <c r="BL197" s="90"/>
      <c r="BN197" s="90"/>
      <c r="BO197" s="112"/>
      <c r="BP197" s="112"/>
      <c r="BQ197" s="112"/>
      <c r="BR197" s="112"/>
      <c r="BS197" s="112"/>
      <c r="BT197" s="112"/>
      <c r="BU197" s="112"/>
      <c r="BV197" s="112"/>
      <c r="BW197" s="112"/>
      <c r="BX197" s="112"/>
      <c r="BY197" s="112"/>
      <c r="BZ197" s="112"/>
      <c r="CA197" s="112"/>
      <c r="CB197" s="112"/>
      <c r="CC197" s="112"/>
      <c r="CD197" s="112"/>
      <c r="CE197" s="112"/>
      <c r="CF197" s="178"/>
    </row>
    <row r="198" spans="2:84" ht="15" customHeight="1" x14ac:dyDescent="0.3">
      <c r="B198" s="90"/>
      <c r="C198" s="111">
        <v>184</v>
      </c>
      <c r="D198" s="111"/>
      <c r="E198" s="111"/>
      <c r="F198" s="112"/>
      <c r="G198" s="111"/>
      <c r="H198" s="111"/>
      <c r="I198" s="111"/>
      <c r="J198" s="114"/>
      <c r="K198" s="172"/>
      <c r="L198" s="113"/>
      <c r="M198" s="112"/>
      <c r="N198" s="185"/>
      <c r="O198" s="111"/>
      <c r="P198" s="110"/>
      <c r="Q198" s="109"/>
      <c r="R198" s="109"/>
      <c r="S198" s="156"/>
      <c r="T198" s="156"/>
      <c r="U198" s="156"/>
      <c r="V198" s="153">
        <f t="shared" si="3"/>
        <v>0</v>
      </c>
      <c r="W198" s="90"/>
      <c r="Y198" s="180">
        <v>0</v>
      </c>
      <c r="Z198" s="180">
        <v>0</v>
      </c>
      <c r="AA198" s="180">
        <v>0</v>
      </c>
      <c r="AB198" s="180">
        <v>0</v>
      </c>
      <c r="AC198" s="180">
        <v>0</v>
      </c>
      <c r="AD198" s="180">
        <v>0</v>
      </c>
      <c r="AE198" s="180">
        <v>0</v>
      </c>
      <c r="AF198" s="180">
        <v>0</v>
      </c>
      <c r="AG198" s="180">
        <v>0</v>
      </c>
      <c r="AH198" s="180">
        <v>0</v>
      </c>
      <c r="AI198" s="180">
        <v>0</v>
      </c>
      <c r="AJ198" s="180">
        <v>0</v>
      </c>
      <c r="AK198" s="180">
        <v>0</v>
      </c>
      <c r="AL198" s="180">
        <v>0</v>
      </c>
      <c r="AM198" s="180">
        <v>0</v>
      </c>
      <c r="AN198" s="180">
        <v>0</v>
      </c>
      <c r="AO198" s="180">
        <v>0</v>
      </c>
      <c r="AP198" s="180">
        <v>0</v>
      </c>
      <c r="AQ198" s="180">
        <v>0</v>
      </c>
      <c r="AR198" s="180">
        <v>0</v>
      </c>
      <c r="AS198" s="180">
        <v>0</v>
      </c>
      <c r="AT198" s="180">
        <v>0</v>
      </c>
      <c r="AU198" s="180">
        <v>0</v>
      </c>
      <c r="AV198" s="180">
        <v>0</v>
      </c>
      <c r="AW198" s="180">
        <v>0</v>
      </c>
      <c r="AX198" s="180">
        <v>0</v>
      </c>
      <c r="AY198" s="90"/>
      <c r="AZ198" s="180">
        <v>0</v>
      </c>
      <c r="BA198" s="180">
        <v>0</v>
      </c>
      <c r="BB198" s="180">
        <v>0</v>
      </c>
      <c r="BC198" s="180">
        <v>0</v>
      </c>
      <c r="BD198" s="180">
        <v>0</v>
      </c>
      <c r="BE198" s="180">
        <v>0</v>
      </c>
      <c r="BF198" s="180">
        <v>0</v>
      </c>
      <c r="BG198" s="181"/>
      <c r="BH198" s="90"/>
      <c r="BI198" s="180">
        <v>0</v>
      </c>
      <c r="BJ198" s="180">
        <v>0</v>
      </c>
      <c r="BK198" s="180">
        <v>0</v>
      </c>
      <c r="BL198" s="90"/>
      <c r="BN198" s="90"/>
      <c r="BO198" s="112"/>
      <c r="BP198" s="112"/>
      <c r="BQ198" s="112"/>
      <c r="BR198" s="112"/>
      <c r="BS198" s="112"/>
      <c r="BT198" s="112"/>
      <c r="BU198" s="112"/>
      <c r="BV198" s="112"/>
      <c r="BW198" s="112"/>
      <c r="BX198" s="112"/>
      <c r="BY198" s="112"/>
      <c r="BZ198" s="112"/>
      <c r="CA198" s="112"/>
      <c r="CB198" s="112"/>
      <c r="CC198" s="112"/>
      <c r="CD198" s="112"/>
      <c r="CE198" s="112"/>
      <c r="CF198" s="178"/>
    </row>
    <row r="199" spans="2:84" ht="15" customHeight="1" x14ac:dyDescent="0.3">
      <c r="B199" s="90"/>
      <c r="C199" s="111">
        <v>185</v>
      </c>
      <c r="D199" s="111"/>
      <c r="E199" s="111"/>
      <c r="F199" s="112"/>
      <c r="G199" s="111"/>
      <c r="H199" s="111"/>
      <c r="I199" s="111"/>
      <c r="J199" s="114"/>
      <c r="K199" s="172"/>
      <c r="L199" s="113"/>
      <c r="M199" s="112"/>
      <c r="N199" s="185"/>
      <c r="O199" s="111"/>
      <c r="P199" s="110"/>
      <c r="Q199" s="109"/>
      <c r="R199" s="109"/>
      <c r="S199" s="156"/>
      <c r="T199" s="156"/>
      <c r="U199" s="156"/>
      <c r="V199" s="153">
        <f t="shared" si="3"/>
        <v>0</v>
      </c>
      <c r="W199" s="90"/>
      <c r="Y199" s="180">
        <v>0</v>
      </c>
      <c r="Z199" s="180">
        <v>0</v>
      </c>
      <c r="AA199" s="180">
        <v>0</v>
      </c>
      <c r="AB199" s="180">
        <v>0</v>
      </c>
      <c r="AC199" s="180">
        <v>0</v>
      </c>
      <c r="AD199" s="180">
        <v>0</v>
      </c>
      <c r="AE199" s="180">
        <v>0</v>
      </c>
      <c r="AF199" s="180">
        <v>0</v>
      </c>
      <c r="AG199" s="180">
        <v>0</v>
      </c>
      <c r="AH199" s="180">
        <v>0</v>
      </c>
      <c r="AI199" s="180">
        <v>0</v>
      </c>
      <c r="AJ199" s="180">
        <v>0</v>
      </c>
      <c r="AK199" s="180">
        <v>0</v>
      </c>
      <c r="AL199" s="180">
        <v>0</v>
      </c>
      <c r="AM199" s="180">
        <v>0</v>
      </c>
      <c r="AN199" s="180">
        <v>0</v>
      </c>
      <c r="AO199" s="180">
        <v>0</v>
      </c>
      <c r="AP199" s="180">
        <v>0</v>
      </c>
      <c r="AQ199" s="180">
        <v>0</v>
      </c>
      <c r="AR199" s="180">
        <v>0</v>
      </c>
      <c r="AS199" s="180">
        <v>0</v>
      </c>
      <c r="AT199" s="180">
        <v>0</v>
      </c>
      <c r="AU199" s="180">
        <v>0</v>
      </c>
      <c r="AV199" s="180">
        <v>0</v>
      </c>
      <c r="AW199" s="180">
        <v>0</v>
      </c>
      <c r="AX199" s="180">
        <v>0</v>
      </c>
      <c r="AY199" s="90"/>
      <c r="AZ199" s="180">
        <v>0</v>
      </c>
      <c r="BA199" s="180">
        <v>0</v>
      </c>
      <c r="BB199" s="180">
        <v>0</v>
      </c>
      <c r="BC199" s="180">
        <v>0</v>
      </c>
      <c r="BD199" s="180">
        <v>0</v>
      </c>
      <c r="BE199" s="180">
        <v>0</v>
      </c>
      <c r="BF199" s="180">
        <v>0</v>
      </c>
      <c r="BG199" s="181"/>
      <c r="BH199" s="90"/>
      <c r="BI199" s="180">
        <v>0</v>
      </c>
      <c r="BJ199" s="180">
        <v>0</v>
      </c>
      <c r="BK199" s="180">
        <v>0</v>
      </c>
      <c r="BL199" s="90"/>
      <c r="BN199" s="90"/>
      <c r="BO199" s="112"/>
      <c r="BP199" s="112"/>
      <c r="BQ199" s="112"/>
      <c r="BR199" s="112"/>
      <c r="BS199" s="112"/>
      <c r="BT199" s="112"/>
      <c r="BU199" s="112"/>
      <c r="BV199" s="112"/>
      <c r="BW199" s="112"/>
      <c r="BX199" s="112"/>
      <c r="BY199" s="112"/>
      <c r="BZ199" s="112"/>
      <c r="CA199" s="112"/>
      <c r="CB199" s="112"/>
      <c r="CC199" s="112"/>
      <c r="CD199" s="112"/>
      <c r="CE199" s="112"/>
      <c r="CF199" s="178"/>
    </row>
    <row r="200" spans="2:84" ht="15" customHeight="1" x14ac:dyDescent="0.3">
      <c r="B200" s="90"/>
      <c r="C200" s="111">
        <v>186</v>
      </c>
      <c r="D200" s="111"/>
      <c r="E200" s="111"/>
      <c r="F200" s="112"/>
      <c r="G200" s="111"/>
      <c r="H200" s="111"/>
      <c r="I200" s="111"/>
      <c r="J200" s="114"/>
      <c r="K200" s="172"/>
      <c r="L200" s="113"/>
      <c r="M200" s="112"/>
      <c r="N200" s="185"/>
      <c r="O200" s="111"/>
      <c r="P200" s="110"/>
      <c r="Q200" s="109"/>
      <c r="R200" s="109"/>
      <c r="S200" s="156"/>
      <c r="T200" s="156"/>
      <c r="U200" s="156"/>
      <c r="V200" s="153">
        <f t="shared" si="3"/>
        <v>0</v>
      </c>
      <c r="W200" s="90"/>
      <c r="Y200" s="180">
        <v>0</v>
      </c>
      <c r="Z200" s="180">
        <v>0</v>
      </c>
      <c r="AA200" s="180">
        <v>0</v>
      </c>
      <c r="AB200" s="180">
        <v>0</v>
      </c>
      <c r="AC200" s="180">
        <v>0</v>
      </c>
      <c r="AD200" s="180">
        <v>0</v>
      </c>
      <c r="AE200" s="180">
        <v>0</v>
      </c>
      <c r="AF200" s="180">
        <v>0</v>
      </c>
      <c r="AG200" s="180">
        <v>0</v>
      </c>
      <c r="AH200" s="180">
        <v>0</v>
      </c>
      <c r="AI200" s="180">
        <v>0</v>
      </c>
      <c r="AJ200" s="180">
        <v>0</v>
      </c>
      <c r="AK200" s="180">
        <v>0</v>
      </c>
      <c r="AL200" s="180">
        <v>0</v>
      </c>
      <c r="AM200" s="180">
        <v>0</v>
      </c>
      <c r="AN200" s="180">
        <v>0</v>
      </c>
      <c r="AO200" s="180">
        <v>0</v>
      </c>
      <c r="AP200" s="180">
        <v>0</v>
      </c>
      <c r="AQ200" s="180">
        <v>0</v>
      </c>
      <c r="AR200" s="180">
        <v>0</v>
      </c>
      <c r="AS200" s="180">
        <v>0</v>
      </c>
      <c r="AT200" s="180">
        <v>0</v>
      </c>
      <c r="AU200" s="180">
        <v>0</v>
      </c>
      <c r="AV200" s="180">
        <v>0</v>
      </c>
      <c r="AW200" s="180">
        <v>0</v>
      </c>
      <c r="AX200" s="180">
        <v>0</v>
      </c>
      <c r="AY200" s="90"/>
      <c r="AZ200" s="180">
        <v>0</v>
      </c>
      <c r="BA200" s="180">
        <v>0</v>
      </c>
      <c r="BB200" s="180">
        <v>0</v>
      </c>
      <c r="BC200" s="180">
        <v>0</v>
      </c>
      <c r="BD200" s="180">
        <v>0</v>
      </c>
      <c r="BE200" s="180">
        <v>0</v>
      </c>
      <c r="BF200" s="180">
        <v>0</v>
      </c>
      <c r="BG200" s="181"/>
      <c r="BH200" s="90"/>
      <c r="BI200" s="180">
        <v>0</v>
      </c>
      <c r="BJ200" s="180">
        <v>0</v>
      </c>
      <c r="BK200" s="180">
        <v>0</v>
      </c>
      <c r="BL200" s="90"/>
      <c r="BN200" s="90"/>
      <c r="BO200" s="112"/>
      <c r="BP200" s="112"/>
      <c r="BQ200" s="112"/>
      <c r="BR200" s="112"/>
      <c r="BS200" s="112"/>
      <c r="BT200" s="112"/>
      <c r="BU200" s="112"/>
      <c r="BV200" s="112"/>
      <c r="BW200" s="112"/>
      <c r="BX200" s="112"/>
      <c r="BY200" s="112"/>
      <c r="BZ200" s="112"/>
      <c r="CA200" s="112"/>
      <c r="CB200" s="112"/>
      <c r="CC200" s="112"/>
      <c r="CD200" s="112"/>
      <c r="CE200" s="112"/>
      <c r="CF200" s="178"/>
    </row>
    <row r="201" spans="2:84" ht="15" customHeight="1" x14ac:dyDescent="0.3">
      <c r="B201" s="90"/>
      <c r="C201" s="111">
        <v>187</v>
      </c>
      <c r="D201" s="111"/>
      <c r="E201" s="111"/>
      <c r="F201" s="112"/>
      <c r="G201" s="111"/>
      <c r="H201" s="111"/>
      <c r="I201" s="111"/>
      <c r="J201" s="114"/>
      <c r="K201" s="172"/>
      <c r="L201" s="113"/>
      <c r="M201" s="112"/>
      <c r="N201" s="185"/>
      <c r="O201" s="111"/>
      <c r="P201" s="110"/>
      <c r="Q201" s="109"/>
      <c r="R201" s="109"/>
      <c r="S201" s="156"/>
      <c r="T201" s="156"/>
      <c r="U201" s="156"/>
      <c r="V201" s="153">
        <f t="shared" si="3"/>
        <v>0</v>
      </c>
      <c r="W201" s="90"/>
      <c r="Y201" s="180">
        <v>0</v>
      </c>
      <c r="Z201" s="180">
        <v>0</v>
      </c>
      <c r="AA201" s="180">
        <v>0</v>
      </c>
      <c r="AB201" s="180">
        <v>0</v>
      </c>
      <c r="AC201" s="180">
        <v>0</v>
      </c>
      <c r="AD201" s="180">
        <v>0</v>
      </c>
      <c r="AE201" s="180">
        <v>0</v>
      </c>
      <c r="AF201" s="180">
        <v>0</v>
      </c>
      <c r="AG201" s="180">
        <v>0</v>
      </c>
      <c r="AH201" s="180">
        <v>0</v>
      </c>
      <c r="AI201" s="180">
        <v>0</v>
      </c>
      <c r="AJ201" s="180">
        <v>0</v>
      </c>
      <c r="AK201" s="180">
        <v>0</v>
      </c>
      <c r="AL201" s="180">
        <v>0</v>
      </c>
      <c r="AM201" s="180">
        <v>0</v>
      </c>
      <c r="AN201" s="180">
        <v>0</v>
      </c>
      <c r="AO201" s="180">
        <v>0</v>
      </c>
      <c r="AP201" s="180">
        <v>0</v>
      </c>
      <c r="AQ201" s="180">
        <v>0</v>
      </c>
      <c r="AR201" s="180">
        <v>0</v>
      </c>
      <c r="AS201" s="180">
        <v>0</v>
      </c>
      <c r="AT201" s="180">
        <v>0</v>
      </c>
      <c r="AU201" s="180">
        <v>0</v>
      </c>
      <c r="AV201" s="180">
        <v>0</v>
      </c>
      <c r="AW201" s="180">
        <v>0</v>
      </c>
      <c r="AX201" s="180">
        <v>0</v>
      </c>
      <c r="AY201" s="90"/>
      <c r="AZ201" s="180">
        <v>0</v>
      </c>
      <c r="BA201" s="180">
        <v>0</v>
      </c>
      <c r="BB201" s="180">
        <v>0</v>
      </c>
      <c r="BC201" s="180">
        <v>0</v>
      </c>
      <c r="BD201" s="180">
        <v>0</v>
      </c>
      <c r="BE201" s="180">
        <v>0</v>
      </c>
      <c r="BF201" s="180">
        <v>0</v>
      </c>
      <c r="BG201" s="181"/>
      <c r="BH201" s="90"/>
      <c r="BI201" s="180">
        <v>0</v>
      </c>
      <c r="BJ201" s="180">
        <v>0</v>
      </c>
      <c r="BK201" s="180">
        <v>0</v>
      </c>
      <c r="BL201" s="90"/>
      <c r="BN201" s="90"/>
      <c r="BO201" s="112"/>
      <c r="BP201" s="112"/>
      <c r="BQ201" s="112"/>
      <c r="BR201" s="112"/>
      <c r="BS201" s="112"/>
      <c r="BT201" s="112"/>
      <c r="BU201" s="112"/>
      <c r="BV201" s="112"/>
      <c r="BW201" s="112"/>
      <c r="BX201" s="112"/>
      <c r="BY201" s="112"/>
      <c r="BZ201" s="112"/>
      <c r="CA201" s="112"/>
      <c r="CB201" s="112"/>
      <c r="CC201" s="112"/>
      <c r="CD201" s="112"/>
      <c r="CE201" s="112"/>
      <c r="CF201" s="178"/>
    </row>
    <row r="202" spans="2:84" ht="15" customHeight="1" x14ac:dyDescent="0.3">
      <c r="B202" s="90"/>
      <c r="C202" s="111">
        <v>188</v>
      </c>
      <c r="D202" s="111"/>
      <c r="E202" s="111"/>
      <c r="F202" s="112"/>
      <c r="G202" s="111"/>
      <c r="H202" s="111"/>
      <c r="I202" s="111"/>
      <c r="J202" s="114"/>
      <c r="K202" s="172"/>
      <c r="L202" s="113"/>
      <c r="M202" s="112"/>
      <c r="N202" s="185"/>
      <c r="O202" s="111"/>
      <c r="P202" s="110"/>
      <c r="Q202" s="109"/>
      <c r="R202" s="109"/>
      <c r="S202" s="156"/>
      <c r="T202" s="156"/>
      <c r="U202" s="156"/>
      <c r="V202" s="153">
        <f t="shared" si="3"/>
        <v>0</v>
      </c>
      <c r="W202" s="90"/>
      <c r="Y202" s="180">
        <v>0</v>
      </c>
      <c r="Z202" s="180">
        <v>0</v>
      </c>
      <c r="AA202" s="180">
        <v>0</v>
      </c>
      <c r="AB202" s="180">
        <v>0</v>
      </c>
      <c r="AC202" s="180">
        <v>0</v>
      </c>
      <c r="AD202" s="180">
        <v>0</v>
      </c>
      <c r="AE202" s="180">
        <v>0</v>
      </c>
      <c r="AF202" s="180">
        <v>0</v>
      </c>
      <c r="AG202" s="180">
        <v>0</v>
      </c>
      <c r="AH202" s="180">
        <v>0</v>
      </c>
      <c r="AI202" s="180">
        <v>0</v>
      </c>
      <c r="AJ202" s="180">
        <v>0</v>
      </c>
      <c r="AK202" s="180">
        <v>0</v>
      </c>
      <c r="AL202" s="180">
        <v>0</v>
      </c>
      <c r="AM202" s="180">
        <v>0</v>
      </c>
      <c r="AN202" s="180">
        <v>0</v>
      </c>
      <c r="AO202" s="180">
        <v>0</v>
      </c>
      <c r="AP202" s="180">
        <v>0</v>
      </c>
      <c r="AQ202" s="180">
        <v>0</v>
      </c>
      <c r="AR202" s="180">
        <v>0</v>
      </c>
      <c r="AS202" s="180">
        <v>0</v>
      </c>
      <c r="AT202" s="180">
        <v>0</v>
      </c>
      <c r="AU202" s="180">
        <v>0</v>
      </c>
      <c r="AV202" s="180">
        <v>0</v>
      </c>
      <c r="AW202" s="180">
        <v>0</v>
      </c>
      <c r="AX202" s="180">
        <v>0</v>
      </c>
      <c r="AY202" s="90"/>
      <c r="AZ202" s="180">
        <v>0</v>
      </c>
      <c r="BA202" s="180">
        <v>0</v>
      </c>
      <c r="BB202" s="180">
        <v>0</v>
      </c>
      <c r="BC202" s="180">
        <v>0</v>
      </c>
      <c r="BD202" s="180">
        <v>0</v>
      </c>
      <c r="BE202" s="180">
        <v>0</v>
      </c>
      <c r="BF202" s="180">
        <v>0</v>
      </c>
      <c r="BG202" s="181"/>
      <c r="BH202" s="90"/>
      <c r="BI202" s="180">
        <v>0</v>
      </c>
      <c r="BJ202" s="180">
        <v>0</v>
      </c>
      <c r="BK202" s="180">
        <v>0</v>
      </c>
      <c r="BL202" s="90"/>
      <c r="BN202" s="90"/>
      <c r="BO202" s="112"/>
      <c r="BP202" s="112"/>
      <c r="BQ202" s="112"/>
      <c r="BR202" s="112"/>
      <c r="BS202" s="112"/>
      <c r="BT202" s="112"/>
      <c r="BU202" s="112"/>
      <c r="BV202" s="112"/>
      <c r="BW202" s="112"/>
      <c r="BX202" s="112"/>
      <c r="BY202" s="112"/>
      <c r="BZ202" s="112"/>
      <c r="CA202" s="112"/>
      <c r="CB202" s="112"/>
      <c r="CC202" s="112"/>
      <c r="CD202" s="112"/>
      <c r="CE202" s="112"/>
      <c r="CF202" s="178"/>
    </row>
    <row r="203" spans="2:84" ht="15" customHeight="1" x14ac:dyDescent="0.3">
      <c r="B203" s="90"/>
      <c r="C203" s="111">
        <v>189</v>
      </c>
      <c r="D203" s="111"/>
      <c r="E203" s="111"/>
      <c r="F203" s="112"/>
      <c r="G203" s="111"/>
      <c r="H203" s="111"/>
      <c r="I203" s="111"/>
      <c r="J203" s="114"/>
      <c r="K203" s="172"/>
      <c r="L203" s="113"/>
      <c r="M203" s="112"/>
      <c r="N203" s="185"/>
      <c r="O203" s="111"/>
      <c r="P203" s="109"/>
      <c r="Q203" s="109"/>
      <c r="R203" s="109"/>
      <c r="S203" s="156"/>
      <c r="T203" s="156"/>
      <c r="U203" s="156"/>
      <c r="V203" s="153">
        <f t="shared" si="3"/>
        <v>0</v>
      </c>
      <c r="W203" s="90"/>
      <c r="Y203" s="180">
        <v>0</v>
      </c>
      <c r="Z203" s="180">
        <v>0</v>
      </c>
      <c r="AA203" s="180">
        <v>0</v>
      </c>
      <c r="AB203" s="180">
        <v>0</v>
      </c>
      <c r="AC203" s="180">
        <v>0</v>
      </c>
      <c r="AD203" s="180">
        <v>0</v>
      </c>
      <c r="AE203" s="180">
        <v>0</v>
      </c>
      <c r="AF203" s="180">
        <v>0</v>
      </c>
      <c r="AG203" s="180">
        <v>0</v>
      </c>
      <c r="AH203" s="180">
        <v>0</v>
      </c>
      <c r="AI203" s="180">
        <v>0</v>
      </c>
      <c r="AJ203" s="180">
        <v>0</v>
      </c>
      <c r="AK203" s="180">
        <v>0</v>
      </c>
      <c r="AL203" s="180">
        <v>0</v>
      </c>
      <c r="AM203" s="180">
        <v>0</v>
      </c>
      <c r="AN203" s="180">
        <v>0</v>
      </c>
      <c r="AO203" s="180">
        <v>0</v>
      </c>
      <c r="AP203" s="180">
        <v>0</v>
      </c>
      <c r="AQ203" s="180">
        <v>0</v>
      </c>
      <c r="AR203" s="180">
        <v>0</v>
      </c>
      <c r="AS203" s="180">
        <v>0</v>
      </c>
      <c r="AT203" s="180">
        <v>0</v>
      </c>
      <c r="AU203" s="180">
        <v>0</v>
      </c>
      <c r="AV203" s="180">
        <v>0</v>
      </c>
      <c r="AW203" s="180">
        <v>0</v>
      </c>
      <c r="AX203" s="180">
        <v>0</v>
      </c>
      <c r="AY203" s="90"/>
      <c r="AZ203" s="180">
        <v>0</v>
      </c>
      <c r="BA203" s="180">
        <v>0</v>
      </c>
      <c r="BB203" s="180">
        <v>0</v>
      </c>
      <c r="BC203" s="180">
        <v>0</v>
      </c>
      <c r="BD203" s="180">
        <v>0</v>
      </c>
      <c r="BE203" s="180">
        <v>0</v>
      </c>
      <c r="BF203" s="180">
        <v>0</v>
      </c>
      <c r="BG203" s="181"/>
      <c r="BH203" s="90"/>
      <c r="BI203" s="180">
        <v>0</v>
      </c>
      <c r="BJ203" s="180">
        <v>0</v>
      </c>
      <c r="BK203" s="180">
        <v>0</v>
      </c>
      <c r="BL203" s="90"/>
      <c r="BN203" s="90"/>
      <c r="BO203" s="112"/>
      <c r="BP203" s="112"/>
      <c r="BQ203" s="112"/>
      <c r="BR203" s="112"/>
      <c r="BS203" s="112"/>
      <c r="BT203" s="112"/>
      <c r="BU203" s="112"/>
      <c r="BV203" s="112"/>
      <c r="BW203" s="112"/>
      <c r="BX203" s="112"/>
      <c r="BY203" s="112"/>
      <c r="BZ203" s="112"/>
      <c r="CA203" s="112"/>
      <c r="CB203" s="112"/>
      <c r="CC203" s="112"/>
      <c r="CD203" s="112"/>
      <c r="CE203" s="112"/>
      <c r="CF203" s="178"/>
    </row>
    <row r="204" spans="2:84" ht="15" customHeight="1" x14ac:dyDescent="0.3">
      <c r="B204" s="90"/>
      <c r="C204" s="111">
        <v>190</v>
      </c>
      <c r="D204" s="111"/>
      <c r="E204" s="111"/>
      <c r="F204" s="112"/>
      <c r="G204" s="111"/>
      <c r="H204" s="111"/>
      <c r="I204" s="111"/>
      <c r="J204" s="114"/>
      <c r="K204" s="172"/>
      <c r="L204" s="113"/>
      <c r="M204" s="112"/>
      <c r="N204" s="185"/>
      <c r="O204" s="111"/>
      <c r="P204" s="110"/>
      <c r="Q204" s="109"/>
      <c r="R204" s="109"/>
      <c r="S204" s="156"/>
      <c r="T204" s="156"/>
      <c r="U204" s="156"/>
      <c r="V204" s="153">
        <f t="shared" si="3"/>
        <v>0</v>
      </c>
      <c r="W204" s="90"/>
      <c r="Y204" s="180">
        <v>0</v>
      </c>
      <c r="Z204" s="180">
        <v>0</v>
      </c>
      <c r="AA204" s="180">
        <v>0</v>
      </c>
      <c r="AB204" s="180">
        <v>0</v>
      </c>
      <c r="AC204" s="180">
        <v>0</v>
      </c>
      <c r="AD204" s="180">
        <v>0</v>
      </c>
      <c r="AE204" s="180">
        <v>0</v>
      </c>
      <c r="AF204" s="180">
        <v>0</v>
      </c>
      <c r="AG204" s="180">
        <v>0</v>
      </c>
      <c r="AH204" s="180">
        <v>0</v>
      </c>
      <c r="AI204" s="180">
        <v>0</v>
      </c>
      <c r="AJ204" s="180">
        <v>0</v>
      </c>
      <c r="AK204" s="180">
        <v>0</v>
      </c>
      <c r="AL204" s="180">
        <v>0</v>
      </c>
      <c r="AM204" s="180">
        <v>0</v>
      </c>
      <c r="AN204" s="180">
        <v>0</v>
      </c>
      <c r="AO204" s="180">
        <v>0</v>
      </c>
      <c r="AP204" s="180">
        <v>0</v>
      </c>
      <c r="AQ204" s="180">
        <v>0</v>
      </c>
      <c r="AR204" s="180">
        <v>0</v>
      </c>
      <c r="AS204" s="180">
        <v>0</v>
      </c>
      <c r="AT204" s="180">
        <v>0</v>
      </c>
      <c r="AU204" s="180">
        <v>0</v>
      </c>
      <c r="AV204" s="180">
        <v>0</v>
      </c>
      <c r="AW204" s="180">
        <v>0</v>
      </c>
      <c r="AX204" s="180">
        <v>0</v>
      </c>
      <c r="AY204" s="90"/>
      <c r="AZ204" s="180">
        <v>0</v>
      </c>
      <c r="BA204" s="180">
        <v>0</v>
      </c>
      <c r="BB204" s="180">
        <v>0</v>
      </c>
      <c r="BC204" s="180">
        <v>0</v>
      </c>
      <c r="BD204" s="180">
        <v>0</v>
      </c>
      <c r="BE204" s="180">
        <v>0</v>
      </c>
      <c r="BF204" s="180">
        <v>0</v>
      </c>
      <c r="BG204" s="181"/>
      <c r="BH204" s="90"/>
      <c r="BI204" s="180">
        <v>0</v>
      </c>
      <c r="BJ204" s="180">
        <v>0</v>
      </c>
      <c r="BK204" s="180">
        <v>0</v>
      </c>
      <c r="BL204" s="90"/>
      <c r="BN204" s="90"/>
      <c r="BO204" s="112"/>
      <c r="BP204" s="112"/>
      <c r="BQ204" s="112"/>
      <c r="BR204" s="112"/>
      <c r="BS204" s="112"/>
      <c r="BT204" s="112"/>
      <c r="BU204" s="112"/>
      <c r="BV204" s="112"/>
      <c r="BW204" s="112"/>
      <c r="BX204" s="112"/>
      <c r="BY204" s="112"/>
      <c r="BZ204" s="112"/>
      <c r="CA204" s="112"/>
      <c r="CB204" s="112"/>
      <c r="CC204" s="112"/>
      <c r="CD204" s="112"/>
      <c r="CE204" s="112"/>
      <c r="CF204" s="178"/>
    </row>
    <row r="205" spans="2:84" ht="15" customHeight="1" x14ac:dyDescent="0.3">
      <c r="B205" s="90"/>
      <c r="C205" s="111">
        <v>191</v>
      </c>
      <c r="D205" s="111"/>
      <c r="E205" s="111"/>
      <c r="F205" s="112"/>
      <c r="G205" s="111"/>
      <c r="H205" s="111"/>
      <c r="I205" s="111"/>
      <c r="J205" s="114"/>
      <c r="K205" s="172"/>
      <c r="L205" s="113"/>
      <c r="M205" s="112"/>
      <c r="N205" s="185"/>
      <c r="O205" s="111"/>
      <c r="P205" s="110"/>
      <c r="Q205" s="109"/>
      <c r="R205" s="109"/>
      <c r="S205" s="156"/>
      <c r="T205" s="156"/>
      <c r="U205" s="156"/>
      <c r="V205" s="153">
        <f t="shared" si="3"/>
        <v>0</v>
      </c>
      <c r="W205" s="90"/>
      <c r="Y205" s="180">
        <v>0</v>
      </c>
      <c r="Z205" s="180">
        <v>0</v>
      </c>
      <c r="AA205" s="180">
        <v>0</v>
      </c>
      <c r="AB205" s="180">
        <v>0</v>
      </c>
      <c r="AC205" s="180">
        <v>0</v>
      </c>
      <c r="AD205" s="180">
        <v>0</v>
      </c>
      <c r="AE205" s="180">
        <v>0</v>
      </c>
      <c r="AF205" s="180">
        <v>0</v>
      </c>
      <c r="AG205" s="180">
        <v>0</v>
      </c>
      <c r="AH205" s="180">
        <v>0</v>
      </c>
      <c r="AI205" s="180">
        <v>0</v>
      </c>
      <c r="AJ205" s="180">
        <v>0</v>
      </c>
      <c r="AK205" s="180">
        <v>0</v>
      </c>
      <c r="AL205" s="180">
        <v>0</v>
      </c>
      <c r="AM205" s="180">
        <v>0</v>
      </c>
      <c r="AN205" s="180">
        <v>0</v>
      </c>
      <c r="AO205" s="180">
        <v>0</v>
      </c>
      <c r="AP205" s="180">
        <v>0</v>
      </c>
      <c r="AQ205" s="180">
        <v>0</v>
      </c>
      <c r="AR205" s="180">
        <v>0</v>
      </c>
      <c r="AS205" s="180">
        <v>0</v>
      </c>
      <c r="AT205" s="180">
        <v>0</v>
      </c>
      <c r="AU205" s="180">
        <v>0</v>
      </c>
      <c r="AV205" s="180">
        <v>0</v>
      </c>
      <c r="AW205" s="180">
        <v>0</v>
      </c>
      <c r="AX205" s="180">
        <v>0</v>
      </c>
      <c r="AY205" s="90"/>
      <c r="AZ205" s="180">
        <v>0</v>
      </c>
      <c r="BA205" s="180">
        <v>0</v>
      </c>
      <c r="BB205" s="180">
        <v>0</v>
      </c>
      <c r="BC205" s="180">
        <v>0</v>
      </c>
      <c r="BD205" s="180">
        <v>0</v>
      </c>
      <c r="BE205" s="180">
        <v>0</v>
      </c>
      <c r="BF205" s="180">
        <v>0</v>
      </c>
      <c r="BG205" s="181"/>
      <c r="BH205" s="90"/>
      <c r="BI205" s="180">
        <v>0</v>
      </c>
      <c r="BJ205" s="180">
        <v>0</v>
      </c>
      <c r="BK205" s="180">
        <v>0</v>
      </c>
      <c r="BL205" s="90"/>
      <c r="BN205" s="90"/>
      <c r="BO205" s="112"/>
      <c r="BP205" s="112"/>
      <c r="BQ205" s="112"/>
      <c r="BR205" s="112"/>
      <c r="BS205" s="112"/>
      <c r="BT205" s="112"/>
      <c r="BU205" s="112"/>
      <c r="BV205" s="112"/>
      <c r="BW205" s="112"/>
      <c r="BX205" s="112"/>
      <c r="BY205" s="112"/>
      <c r="BZ205" s="112"/>
      <c r="CA205" s="112"/>
      <c r="CB205" s="112"/>
      <c r="CC205" s="112"/>
      <c r="CD205" s="112"/>
      <c r="CE205" s="112"/>
      <c r="CF205" s="178"/>
    </row>
    <row r="206" spans="2:84" ht="15" customHeight="1" x14ac:dyDescent="0.3">
      <c r="B206" s="90"/>
      <c r="C206" s="111">
        <v>192</v>
      </c>
      <c r="D206" s="111"/>
      <c r="E206" s="111"/>
      <c r="F206" s="112"/>
      <c r="G206" s="111"/>
      <c r="H206" s="111"/>
      <c r="I206" s="111"/>
      <c r="J206" s="114"/>
      <c r="K206" s="172"/>
      <c r="L206" s="113"/>
      <c r="M206" s="112"/>
      <c r="N206" s="185"/>
      <c r="O206" s="111"/>
      <c r="P206" s="110"/>
      <c r="Q206" s="109"/>
      <c r="R206" s="109"/>
      <c r="S206" s="156"/>
      <c r="T206" s="156"/>
      <c r="U206" s="156"/>
      <c r="V206" s="153">
        <f t="shared" si="3"/>
        <v>0</v>
      </c>
      <c r="W206" s="90"/>
      <c r="Y206" s="180">
        <v>0</v>
      </c>
      <c r="Z206" s="180">
        <v>0</v>
      </c>
      <c r="AA206" s="180">
        <v>0</v>
      </c>
      <c r="AB206" s="180">
        <v>0</v>
      </c>
      <c r="AC206" s="180">
        <v>0</v>
      </c>
      <c r="AD206" s="180">
        <v>0</v>
      </c>
      <c r="AE206" s="180">
        <v>0</v>
      </c>
      <c r="AF206" s="180">
        <v>0</v>
      </c>
      <c r="AG206" s="180">
        <v>0</v>
      </c>
      <c r="AH206" s="180">
        <v>0</v>
      </c>
      <c r="AI206" s="180">
        <v>0</v>
      </c>
      <c r="AJ206" s="180">
        <v>0</v>
      </c>
      <c r="AK206" s="180">
        <v>0</v>
      </c>
      <c r="AL206" s="180">
        <v>0</v>
      </c>
      <c r="AM206" s="180">
        <v>0</v>
      </c>
      <c r="AN206" s="180">
        <v>0</v>
      </c>
      <c r="AO206" s="180">
        <v>0</v>
      </c>
      <c r="AP206" s="180">
        <v>0</v>
      </c>
      <c r="AQ206" s="180">
        <v>0</v>
      </c>
      <c r="AR206" s="180">
        <v>0</v>
      </c>
      <c r="AS206" s="180">
        <v>0</v>
      </c>
      <c r="AT206" s="180">
        <v>0</v>
      </c>
      <c r="AU206" s="180">
        <v>0</v>
      </c>
      <c r="AV206" s="180">
        <v>0</v>
      </c>
      <c r="AW206" s="180">
        <v>0</v>
      </c>
      <c r="AX206" s="180">
        <v>0</v>
      </c>
      <c r="AY206" s="90"/>
      <c r="AZ206" s="180">
        <v>0</v>
      </c>
      <c r="BA206" s="180">
        <v>0</v>
      </c>
      <c r="BB206" s="180">
        <v>0</v>
      </c>
      <c r="BC206" s="180">
        <v>0</v>
      </c>
      <c r="BD206" s="180">
        <v>0</v>
      </c>
      <c r="BE206" s="180">
        <v>0</v>
      </c>
      <c r="BF206" s="180">
        <v>0</v>
      </c>
      <c r="BG206" s="181"/>
      <c r="BH206" s="90"/>
      <c r="BI206" s="180">
        <v>0</v>
      </c>
      <c r="BJ206" s="180">
        <v>0</v>
      </c>
      <c r="BK206" s="180">
        <v>0</v>
      </c>
      <c r="BL206" s="90"/>
      <c r="BN206" s="90"/>
      <c r="BO206" s="112"/>
      <c r="BP206" s="112"/>
      <c r="BQ206" s="112"/>
      <c r="BR206" s="112"/>
      <c r="BS206" s="112"/>
      <c r="BT206" s="112"/>
      <c r="BU206" s="112"/>
      <c r="BV206" s="112"/>
      <c r="BW206" s="112"/>
      <c r="BX206" s="112"/>
      <c r="BY206" s="112"/>
      <c r="BZ206" s="112"/>
      <c r="CA206" s="112"/>
      <c r="CB206" s="112"/>
      <c r="CC206" s="112"/>
      <c r="CD206" s="112"/>
      <c r="CE206" s="112"/>
      <c r="CF206" s="178"/>
    </row>
    <row r="207" spans="2:84" ht="15" customHeight="1" x14ac:dyDescent="0.3">
      <c r="B207" s="90"/>
      <c r="C207" s="111">
        <v>193</v>
      </c>
      <c r="D207" s="111"/>
      <c r="E207" s="111"/>
      <c r="F207" s="112"/>
      <c r="G207" s="111"/>
      <c r="H207" s="111"/>
      <c r="I207" s="111"/>
      <c r="J207" s="114"/>
      <c r="K207" s="172"/>
      <c r="L207" s="113"/>
      <c r="M207" s="112"/>
      <c r="N207" s="185"/>
      <c r="O207" s="111"/>
      <c r="P207" s="110"/>
      <c r="Q207" s="109"/>
      <c r="R207" s="109"/>
      <c r="S207" s="156"/>
      <c r="T207" s="156"/>
      <c r="U207" s="156"/>
      <c r="V207" s="153">
        <f t="shared" si="3"/>
        <v>0</v>
      </c>
      <c r="W207" s="90"/>
      <c r="Y207" s="180">
        <v>0</v>
      </c>
      <c r="Z207" s="180">
        <v>0</v>
      </c>
      <c r="AA207" s="180">
        <v>0</v>
      </c>
      <c r="AB207" s="180">
        <v>0</v>
      </c>
      <c r="AC207" s="180">
        <v>0</v>
      </c>
      <c r="AD207" s="180">
        <v>0</v>
      </c>
      <c r="AE207" s="180">
        <v>0</v>
      </c>
      <c r="AF207" s="180">
        <v>0</v>
      </c>
      <c r="AG207" s="180">
        <v>0</v>
      </c>
      <c r="AH207" s="180">
        <v>0</v>
      </c>
      <c r="AI207" s="180">
        <v>0</v>
      </c>
      <c r="AJ207" s="180">
        <v>0</v>
      </c>
      <c r="AK207" s="180">
        <v>0</v>
      </c>
      <c r="AL207" s="180">
        <v>0</v>
      </c>
      <c r="AM207" s="180">
        <v>0</v>
      </c>
      <c r="AN207" s="180">
        <v>0</v>
      </c>
      <c r="AO207" s="180">
        <v>0</v>
      </c>
      <c r="AP207" s="180">
        <v>0</v>
      </c>
      <c r="AQ207" s="180">
        <v>0</v>
      </c>
      <c r="AR207" s="180">
        <v>0</v>
      </c>
      <c r="AS207" s="180">
        <v>0</v>
      </c>
      <c r="AT207" s="180">
        <v>0</v>
      </c>
      <c r="AU207" s="180">
        <v>0</v>
      </c>
      <c r="AV207" s="180">
        <v>0</v>
      </c>
      <c r="AW207" s="180">
        <v>0</v>
      </c>
      <c r="AX207" s="180">
        <v>0</v>
      </c>
      <c r="AY207" s="90"/>
      <c r="AZ207" s="180">
        <v>0</v>
      </c>
      <c r="BA207" s="180">
        <v>0</v>
      </c>
      <c r="BB207" s="180">
        <v>0</v>
      </c>
      <c r="BC207" s="180">
        <v>0</v>
      </c>
      <c r="BD207" s="180">
        <v>0</v>
      </c>
      <c r="BE207" s="180">
        <v>0</v>
      </c>
      <c r="BF207" s="180">
        <v>0</v>
      </c>
      <c r="BG207" s="181"/>
      <c r="BH207" s="90"/>
      <c r="BI207" s="180">
        <v>0</v>
      </c>
      <c r="BJ207" s="180">
        <v>0</v>
      </c>
      <c r="BK207" s="180">
        <v>0</v>
      </c>
      <c r="BL207" s="90"/>
      <c r="BN207" s="90"/>
      <c r="BO207" s="112"/>
      <c r="BP207" s="112"/>
      <c r="BQ207" s="112"/>
      <c r="BR207" s="112"/>
      <c r="BS207" s="112"/>
      <c r="BT207" s="112"/>
      <c r="BU207" s="112"/>
      <c r="BV207" s="112"/>
      <c r="BW207" s="112"/>
      <c r="BX207" s="112"/>
      <c r="BY207" s="112"/>
      <c r="BZ207" s="112"/>
      <c r="CA207" s="112"/>
      <c r="CB207" s="112"/>
      <c r="CC207" s="112"/>
      <c r="CD207" s="112"/>
      <c r="CE207" s="112"/>
      <c r="CF207" s="178"/>
    </row>
    <row r="208" spans="2:84" ht="15" customHeight="1" x14ac:dyDescent="0.3">
      <c r="B208" s="90"/>
      <c r="C208" s="111">
        <v>194</v>
      </c>
      <c r="D208" s="111"/>
      <c r="E208" s="111"/>
      <c r="F208" s="112"/>
      <c r="G208" s="111"/>
      <c r="H208" s="111"/>
      <c r="I208" s="111"/>
      <c r="J208" s="114"/>
      <c r="K208" s="172"/>
      <c r="L208" s="113"/>
      <c r="M208" s="112"/>
      <c r="N208" s="185"/>
      <c r="O208" s="111"/>
      <c r="P208" s="110"/>
      <c r="Q208" s="109"/>
      <c r="R208" s="109"/>
      <c r="S208" s="156"/>
      <c r="T208" s="156"/>
      <c r="U208" s="156"/>
      <c r="V208" s="153">
        <f t="shared" si="3"/>
        <v>0</v>
      </c>
      <c r="W208" s="90"/>
      <c r="Y208" s="180">
        <v>0</v>
      </c>
      <c r="Z208" s="180">
        <v>0</v>
      </c>
      <c r="AA208" s="180">
        <v>0</v>
      </c>
      <c r="AB208" s="180">
        <v>0</v>
      </c>
      <c r="AC208" s="180">
        <v>0</v>
      </c>
      <c r="AD208" s="180">
        <v>0</v>
      </c>
      <c r="AE208" s="180">
        <v>0</v>
      </c>
      <c r="AF208" s="180">
        <v>0</v>
      </c>
      <c r="AG208" s="180">
        <v>0</v>
      </c>
      <c r="AH208" s="180">
        <v>0</v>
      </c>
      <c r="AI208" s="180">
        <v>0</v>
      </c>
      <c r="AJ208" s="180">
        <v>0</v>
      </c>
      <c r="AK208" s="180">
        <v>0</v>
      </c>
      <c r="AL208" s="180">
        <v>0</v>
      </c>
      <c r="AM208" s="180">
        <v>0</v>
      </c>
      <c r="AN208" s="180">
        <v>0</v>
      </c>
      <c r="AO208" s="180">
        <v>0</v>
      </c>
      <c r="AP208" s="180">
        <v>0</v>
      </c>
      <c r="AQ208" s="180">
        <v>0</v>
      </c>
      <c r="AR208" s="180">
        <v>0</v>
      </c>
      <c r="AS208" s="180">
        <v>0</v>
      </c>
      <c r="AT208" s="180">
        <v>0</v>
      </c>
      <c r="AU208" s="180">
        <v>0</v>
      </c>
      <c r="AV208" s="180">
        <v>0</v>
      </c>
      <c r="AW208" s="180">
        <v>0</v>
      </c>
      <c r="AX208" s="180">
        <v>0</v>
      </c>
      <c r="AY208" s="90"/>
      <c r="AZ208" s="180">
        <v>0</v>
      </c>
      <c r="BA208" s="180">
        <v>0</v>
      </c>
      <c r="BB208" s="180">
        <v>0</v>
      </c>
      <c r="BC208" s="180">
        <v>0</v>
      </c>
      <c r="BD208" s="180">
        <v>0</v>
      </c>
      <c r="BE208" s="180">
        <v>0</v>
      </c>
      <c r="BF208" s="180">
        <v>0</v>
      </c>
      <c r="BG208" s="181"/>
      <c r="BH208" s="90"/>
      <c r="BI208" s="180">
        <v>0</v>
      </c>
      <c r="BJ208" s="180">
        <v>0</v>
      </c>
      <c r="BK208" s="180">
        <v>0</v>
      </c>
      <c r="BL208" s="90"/>
      <c r="BN208" s="90"/>
      <c r="BO208" s="112"/>
      <c r="BP208" s="112"/>
      <c r="BQ208" s="112"/>
      <c r="BR208" s="112"/>
      <c r="BS208" s="112"/>
      <c r="BT208" s="112"/>
      <c r="BU208" s="112"/>
      <c r="BV208" s="112"/>
      <c r="BW208" s="112"/>
      <c r="BX208" s="112"/>
      <c r="BY208" s="112"/>
      <c r="BZ208" s="112"/>
      <c r="CA208" s="112"/>
      <c r="CB208" s="112"/>
      <c r="CC208" s="112"/>
      <c r="CD208" s="112"/>
      <c r="CE208" s="112"/>
      <c r="CF208" s="178"/>
    </row>
    <row r="209" spans="2:84" ht="15" customHeight="1" x14ac:dyDescent="0.3">
      <c r="B209" s="90"/>
      <c r="C209" s="111">
        <v>195</v>
      </c>
      <c r="D209" s="111"/>
      <c r="E209" s="111"/>
      <c r="F209" s="112"/>
      <c r="G209" s="111"/>
      <c r="H209" s="111"/>
      <c r="I209" s="111"/>
      <c r="J209" s="114"/>
      <c r="K209" s="172"/>
      <c r="L209" s="113"/>
      <c r="M209" s="112"/>
      <c r="N209" s="185"/>
      <c r="O209" s="111"/>
      <c r="P209" s="110"/>
      <c r="Q209" s="109"/>
      <c r="R209" s="109"/>
      <c r="S209" s="156"/>
      <c r="T209" s="156"/>
      <c r="U209" s="156"/>
      <c r="V209" s="153">
        <f t="shared" si="3"/>
        <v>0</v>
      </c>
      <c r="W209" s="90"/>
      <c r="Y209" s="180">
        <v>0</v>
      </c>
      <c r="Z209" s="180">
        <v>0</v>
      </c>
      <c r="AA209" s="180">
        <v>0</v>
      </c>
      <c r="AB209" s="180">
        <v>0</v>
      </c>
      <c r="AC209" s="180">
        <v>0</v>
      </c>
      <c r="AD209" s="180">
        <v>0</v>
      </c>
      <c r="AE209" s="180">
        <v>0</v>
      </c>
      <c r="AF209" s="180">
        <v>0</v>
      </c>
      <c r="AG209" s="180">
        <v>0</v>
      </c>
      <c r="AH209" s="180">
        <v>0</v>
      </c>
      <c r="AI209" s="180">
        <v>0</v>
      </c>
      <c r="AJ209" s="180">
        <v>0</v>
      </c>
      <c r="AK209" s="180">
        <v>0</v>
      </c>
      <c r="AL209" s="180">
        <v>0</v>
      </c>
      <c r="AM209" s="180">
        <v>0</v>
      </c>
      <c r="AN209" s="180">
        <v>0</v>
      </c>
      <c r="AO209" s="180">
        <v>0</v>
      </c>
      <c r="AP209" s="180">
        <v>0</v>
      </c>
      <c r="AQ209" s="180">
        <v>0</v>
      </c>
      <c r="AR209" s="180">
        <v>0</v>
      </c>
      <c r="AS209" s="180">
        <v>0</v>
      </c>
      <c r="AT209" s="180">
        <v>0</v>
      </c>
      <c r="AU209" s="180">
        <v>0</v>
      </c>
      <c r="AV209" s="180">
        <v>0</v>
      </c>
      <c r="AW209" s="180">
        <v>0</v>
      </c>
      <c r="AX209" s="180">
        <v>0</v>
      </c>
      <c r="AY209" s="90"/>
      <c r="AZ209" s="180">
        <v>0</v>
      </c>
      <c r="BA209" s="180">
        <v>0</v>
      </c>
      <c r="BB209" s="180">
        <v>0</v>
      </c>
      <c r="BC209" s="180">
        <v>0</v>
      </c>
      <c r="BD209" s="180">
        <v>0</v>
      </c>
      <c r="BE209" s="180">
        <v>0</v>
      </c>
      <c r="BF209" s="180">
        <v>0</v>
      </c>
      <c r="BG209" s="181"/>
      <c r="BH209" s="90"/>
      <c r="BI209" s="180">
        <v>0</v>
      </c>
      <c r="BJ209" s="180">
        <v>0</v>
      </c>
      <c r="BK209" s="180">
        <v>0</v>
      </c>
      <c r="BL209" s="90"/>
      <c r="BN209" s="90"/>
      <c r="BO209" s="112"/>
      <c r="BP209" s="112"/>
      <c r="BQ209" s="112"/>
      <c r="BR209" s="112"/>
      <c r="BS209" s="112"/>
      <c r="BT209" s="112"/>
      <c r="BU209" s="112"/>
      <c r="BV209" s="112"/>
      <c r="BW209" s="112"/>
      <c r="BX209" s="112"/>
      <c r="BY209" s="112"/>
      <c r="BZ209" s="112"/>
      <c r="CA209" s="112"/>
      <c r="CB209" s="112"/>
      <c r="CC209" s="112"/>
      <c r="CD209" s="112"/>
      <c r="CE209" s="112"/>
      <c r="CF209" s="178"/>
    </row>
    <row r="210" spans="2:84" ht="15" customHeight="1" x14ac:dyDescent="0.3">
      <c r="B210" s="90"/>
      <c r="C210" s="111">
        <v>196</v>
      </c>
      <c r="D210" s="111"/>
      <c r="E210" s="111"/>
      <c r="F210" s="112"/>
      <c r="G210" s="111"/>
      <c r="H210" s="111"/>
      <c r="I210" s="111"/>
      <c r="J210" s="114"/>
      <c r="K210" s="172"/>
      <c r="L210" s="113"/>
      <c r="M210" s="112"/>
      <c r="N210" s="185"/>
      <c r="O210" s="111"/>
      <c r="P210" s="110"/>
      <c r="Q210" s="109"/>
      <c r="R210" s="109"/>
      <c r="S210" s="156"/>
      <c r="T210" s="156"/>
      <c r="U210" s="156"/>
      <c r="V210" s="153">
        <f t="shared" si="3"/>
        <v>0</v>
      </c>
      <c r="W210" s="90"/>
      <c r="Y210" s="180">
        <v>0</v>
      </c>
      <c r="Z210" s="180">
        <v>0</v>
      </c>
      <c r="AA210" s="180">
        <v>0</v>
      </c>
      <c r="AB210" s="180">
        <v>0</v>
      </c>
      <c r="AC210" s="180">
        <v>0</v>
      </c>
      <c r="AD210" s="180">
        <v>0</v>
      </c>
      <c r="AE210" s="180">
        <v>0</v>
      </c>
      <c r="AF210" s="180">
        <v>0</v>
      </c>
      <c r="AG210" s="180">
        <v>0</v>
      </c>
      <c r="AH210" s="180">
        <v>0</v>
      </c>
      <c r="AI210" s="180">
        <v>0</v>
      </c>
      <c r="AJ210" s="180">
        <v>0</v>
      </c>
      <c r="AK210" s="180">
        <v>0</v>
      </c>
      <c r="AL210" s="180">
        <v>0</v>
      </c>
      <c r="AM210" s="180">
        <v>0</v>
      </c>
      <c r="AN210" s="180">
        <v>0</v>
      </c>
      <c r="AO210" s="180">
        <v>0</v>
      </c>
      <c r="AP210" s="180">
        <v>0</v>
      </c>
      <c r="AQ210" s="180">
        <v>0</v>
      </c>
      <c r="AR210" s="180">
        <v>0</v>
      </c>
      <c r="AS210" s="180">
        <v>0</v>
      </c>
      <c r="AT210" s="180">
        <v>0</v>
      </c>
      <c r="AU210" s="180">
        <v>0</v>
      </c>
      <c r="AV210" s="180">
        <v>0</v>
      </c>
      <c r="AW210" s="180">
        <v>0</v>
      </c>
      <c r="AX210" s="180">
        <v>0</v>
      </c>
      <c r="AY210" s="90"/>
      <c r="AZ210" s="180">
        <v>0</v>
      </c>
      <c r="BA210" s="180">
        <v>0</v>
      </c>
      <c r="BB210" s="180">
        <v>0</v>
      </c>
      <c r="BC210" s="180">
        <v>0</v>
      </c>
      <c r="BD210" s="180">
        <v>0</v>
      </c>
      <c r="BE210" s="180">
        <v>0</v>
      </c>
      <c r="BF210" s="180">
        <v>0</v>
      </c>
      <c r="BG210" s="181"/>
      <c r="BH210" s="90"/>
      <c r="BI210" s="180">
        <v>0</v>
      </c>
      <c r="BJ210" s="180">
        <v>0</v>
      </c>
      <c r="BK210" s="180">
        <v>0</v>
      </c>
      <c r="BL210" s="90"/>
      <c r="BN210" s="90"/>
      <c r="BO210" s="112"/>
      <c r="BP210" s="112"/>
      <c r="BQ210" s="112"/>
      <c r="BR210" s="112"/>
      <c r="BS210" s="112"/>
      <c r="BT210" s="112"/>
      <c r="BU210" s="112"/>
      <c r="BV210" s="112"/>
      <c r="BW210" s="112"/>
      <c r="BX210" s="112"/>
      <c r="BY210" s="112"/>
      <c r="BZ210" s="112"/>
      <c r="CA210" s="112"/>
      <c r="CB210" s="112"/>
      <c r="CC210" s="112"/>
      <c r="CD210" s="112"/>
      <c r="CE210" s="112"/>
      <c r="CF210" s="178"/>
    </row>
    <row r="211" spans="2:84" ht="15" customHeight="1" x14ac:dyDescent="0.3">
      <c r="B211" s="90"/>
      <c r="C211" s="111">
        <v>197</v>
      </c>
      <c r="D211" s="111"/>
      <c r="E211" s="111"/>
      <c r="F211" s="112"/>
      <c r="G211" s="111"/>
      <c r="H211" s="111"/>
      <c r="I211" s="111"/>
      <c r="J211" s="114"/>
      <c r="K211" s="172"/>
      <c r="L211" s="113"/>
      <c r="M211" s="112"/>
      <c r="N211" s="185"/>
      <c r="O211" s="111"/>
      <c r="P211" s="110"/>
      <c r="Q211" s="109"/>
      <c r="R211" s="109"/>
      <c r="S211" s="156"/>
      <c r="T211" s="156"/>
      <c r="U211" s="156"/>
      <c r="V211" s="153">
        <f t="shared" si="3"/>
        <v>0</v>
      </c>
      <c r="W211" s="90"/>
      <c r="Y211" s="180">
        <v>0</v>
      </c>
      <c r="Z211" s="180">
        <v>0</v>
      </c>
      <c r="AA211" s="180">
        <v>0</v>
      </c>
      <c r="AB211" s="180">
        <v>0</v>
      </c>
      <c r="AC211" s="180">
        <v>0</v>
      </c>
      <c r="AD211" s="180">
        <v>0</v>
      </c>
      <c r="AE211" s="180">
        <v>0</v>
      </c>
      <c r="AF211" s="180">
        <v>0</v>
      </c>
      <c r="AG211" s="180">
        <v>0</v>
      </c>
      <c r="AH211" s="180">
        <v>0</v>
      </c>
      <c r="AI211" s="180">
        <v>0</v>
      </c>
      <c r="AJ211" s="180">
        <v>0</v>
      </c>
      <c r="AK211" s="180">
        <v>0</v>
      </c>
      <c r="AL211" s="180">
        <v>0</v>
      </c>
      <c r="AM211" s="180">
        <v>0</v>
      </c>
      <c r="AN211" s="180">
        <v>0</v>
      </c>
      <c r="AO211" s="180">
        <v>0</v>
      </c>
      <c r="AP211" s="180">
        <v>0</v>
      </c>
      <c r="AQ211" s="180">
        <v>0</v>
      </c>
      <c r="AR211" s="180">
        <v>0</v>
      </c>
      <c r="AS211" s="180">
        <v>0</v>
      </c>
      <c r="AT211" s="180">
        <v>0</v>
      </c>
      <c r="AU211" s="180">
        <v>0</v>
      </c>
      <c r="AV211" s="180">
        <v>0</v>
      </c>
      <c r="AW211" s="180">
        <v>0</v>
      </c>
      <c r="AX211" s="180">
        <v>0</v>
      </c>
      <c r="AY211" s="90"/>
      <c r="AZ211" s="180">
        <v>0</v>
      </c>
      <c r="BA211" s="180">
        <v>0</v>
      </c>
      <c r="BB211" s="180">
        <v>0</v>
      </c>
      <c r="BC211" s="180">
        <v>0</v>
      </c>
      <c r="BD211" s="180">
        <v>0</v>
      </c>
      <c r="BE211" s="180">
        <v>0</v>
      </c>
      <c r="BF211" s="180">
        <v>0</v>
      </c>
      <c r="BG211" s="181"/>
      <c r="BH211" s="90"/>
      <c r="BI211" s="180">
        <v>0</v>
      </c>
      <c r="BJ211" s="180">
        <v>0</v>
      </c>
      <c r="BK211" s="180">
        <v>0</v>
      </c>
      <c r="BL211" s="90"/>
      <c r="BN211" s="90"/>
      <c r="BO211" s="112"/>
      <c r="BP211" s="112"/>
      <c r="BQ211" s="112"/>
      <c r="BR211" s="112"/>
      <c r="BS211" s="112"/>
      <c r="BT211" s="112"/>
      <c r="BU211" s="112"/>
      <c r="BV211" s="112"/>
      <c r="BW211" s="112"/>
      <c r="BX211" s="112"/>
      <c r="BY211" s="112"/>
      <c r="BZ211" s="112"/>
      <c r="CA211" s="112"/>
      <c r="CB211" s="112"/>
      <c r="CC211" s="112"/>
      <c r="CD211" s="112"/>
      <c r="CE211" s="112"/>
      <c r="CF211" s="178"/>
    </row>
    <row r="212" spans="2:84" ht="15" customHeight="1" x14ac:dyDescent="0.3">
      <c r="B212" s="90"/>
      <c r="C212" s="111">
        <v>198</v>
      </c>
      <c r="D212" s="111"/>
      <c r="E212" s="111"/>
      <c r="F212" s="112"/>
      <c r="G212" s="111"/>
      <c r="H212" s="111"/>
      <c r="I212" s="111"/>
      <c r="J212" s="114"/>
      <c r="K212" s="172"/>
      <c r="L212" s="113"/>
      <c r="M212" s="112"/>
      <c r="N212" s="185"/>
      <c r="O212" s="111"/>
      <c r="P212" s="110"/>
      <c r="Q212" s="109"/>
      <c r="R212" s="109"/>
      <c r="S212" s="156"/>
      <c r="T212" s="156"/>
      <c r="U212" s="156"/>
      <c r="V212" s="153">
        <f t="shared" si="3"/>
        <v>0</v>
      </c>
      <c r="W212" s="90"/>
      <c r="Y212" s="180">
        <v>0</v>
      </c>
      <c r="Z212" s="180">
        <v>0</v>
      </c>
      <c r="AA212" s="180">
        <v>0</v>
      </c>
      <c r="AB212" s="180">
        <v>0</v>
      </c>
      <c r="AC212" s="180">
        <v>0</v>
      </c>
      <c r="AD212" s="180">
        <v>0</v>
      </c>
      <c r="AE212" s="180">
        <v>0</v>
      </c>
      <c r="AF212" s="180">
        <v>0</v>
      </c>
      <c r="AG212" s="180">
        <v>0</v>
      </c>
      <c r="AH212" s="180">
        <v>0</v>
      </c>
      <c r="AI212" s="180">
        <v>0</v>
      </c>
      <c r="AJ212" s="180">
        <v>0</v>
      </c>
      <c r="AK212" s="180">
        <v>0</v>
      </c>
      <c r="AL212" s="180">
        <v>0</v>
      </c>
      <c r="AM212" s="180">
        <v>0</v>
      </c>
      <c r="AN212" s="180">
        <v>0</v>
      </c>
      <c r="AO212" s="180">
        <v>0</v>
      </c>
      <c r="AP212" s="180">
        <v>0</v>
      </c>
      <c r="AQ212" s="180">
        <v>0</v>
      </c>
      <c r="AR212" s="180">
        <v>0</v>
      </c>
      <c r="AS212" s="180">
        <v>0</v>
      </c>
      <c r="AT212" s="180">
        <v>0</v>
      </c>
      <c r="AU212" s="180">
        <v>0</v>
      </c>
      <c r="AV212" s="180">
        <v>0</v>
      </c>
      <c r="AW212" s="180">
        <v>0</v>
      </c>
      <c r="AX212" s="180">
        <v>0</v>
      </c>
      <c r="AY212" s="90"/>
      <c r="AZ212" s="180">
        <v>0</v>
      </c>
      <c r="BA212" s="180">
        <v>0</v>
      </c>
      <c r="BB212" s="180">
        <v>0</v>
      </c>
      <c r="BC212" s="180">
        <v>0</v>
      </c>
      <c r="BD212" s="180">
        <v>0</v>
      </c>
      <c r="BE212" s="180">
        <v>0</v>
      </c>
      <c r="BF212" s="180">
        <v>0</v>
      </c>
      <c r="BG212" s="181"/>
      <c r="BH212" s="90"/>
      <c r="BI212" s="180">
        <v>0</v>
      </c>
      <c r="BJ212" s="180">
        <v>0</v>
      </c>
      <c r="BK212" s="180">
        <v>0</v>
      </c>
      <c r="BL212" s="90"/>
      <c r="BN212" s="90"/>
      <c r="BO212" s="112"/>
      <c r="BP212" s="112"/>
      <c r="BQ212" s="112"/>
      <c r="BR212" s="112"/>
      <c r="BS212" s="112"/>
      <c r="BT212" s="112"/>
      <c r="BU212" s="112"/>
      <c r="BV212" s="112"/>
      <c r="BW212" s="112"/>
      <c r="BX212" s="112"/>
      <c r="BY212" s="112"/>
      <c r="BZ212" s="112"/>
      <c r="CA212" s="112"/>
      <c r="CB212" s="112"/>
      <c r="CC212" s="112"/>
      <c r="CD212" s="112"/>
      <c r="CE212" s="112"/>
      <c r="CF212" s="178"/>
    </row>
    <row r="213" spans="2:84" ht="15" customHeight="1" x14ac:dyDescent="0.3">
      <c r="B213" s="90"/>
      <c r="C213" s="111">
        <v>199</v>
      </c>
      <c r="D213" s="111"/>
      <c r="E213" s="111"/>
      <c r="F213" s="112"/>
      <c r="G213" s="111"/>
      <c r="H213" s="111"/>
      <c r="I213" s="111"/>
      <c r="J213" s="114"/>
      <c r="K213" s="172"/>
      <c r="L213" s="113"/>
      <c r="M213" s="112"/>
      <c r="N213" s="185"/>
      <c r="O213" s="111"/>
      <c r="P213" s="109"/>
      <c r="Q213" s="109"/>
      <c r="R213" s="109"/>
      <c r="S213" s="156"/>
      <c r="T213" s="156"/>
      <c r="U213" s="156"/>
      <c r="V213" s="153">
        <f t="shared" si="3"/>
        <v>0</v>
      </c>
      <c r="W213" s="90"/>
      <c r="Y213" s="180">
        <v>0</v>
      </c>
      <c r="Z213" s="180">
        <v>0</v>
      </c>
      <c r="AA213" s="180">
        <v>0</v>
      </c>
      <c r="AB213" s="180">
        <v>0</v>
      </c>
      <c r="AC213" s="180">
        <v>0</v>
      </c>
      <c r="AD213" s="180">
        <v>0</v>
      </c>
      <c r="AE213" s="180">
        <v>0</v>
      </c>
      <c r="AF213" s="180">
        <v>0</v>
      </c>
      <c r="AG213" s="180">
        <v>0</v>
      </c>
      <c r="AH213" s="180">
        <v>0</v>
      </c>
      <c r="AI213" s="180">
        <v>0</v>
      </c>
      <c r="AJ213" s="180">
        <v>0</v>
      </c>
      <c r="AK213" s="180">
        <v>0</v>
      </c>
      <c r="AL213" s="180">
        <v>0</v>
      </c>
      <c r="AM213" s="180">
        <v>0</v>
      </c>
      <c r="AN213" s="180">
        <v>0</v>
      </c>
      <c r="AO213" s="180">
        <v>0</v>
      </c>
      <c r="AP213" s="180">
        <v>0</v>
      </c>
      <c r="AQ213" s="180">
        <v>0</v>
      </c>
      <c r="AR213" s="180">
        <v>0</v>
      </c>
      <c r="AS213" s="180">
        <v>0</v>
      </c>
      <c r="AT213" s="180">
        <v>0</v>
      </c>
      <c r="AU213" s="180">
        <v>0</v>
      </c>
      <c r="AV213" s="180">
        <v>0</v>
      </c>
      <c r="AW213" s="180">
        <v>0</v>
      </c>
      <c r="AX213" s="180">
        <v>0</v>
      </c>
      <c r="AY213" s="90"/>
      <c r="AZ213" s="180">
        <v>0</v>
      </c>
      <c r="BA213" s="180">
        <v>0</v>
      </c>
      <c r="BB213" s="180">
        <v>0</v>
      </c>
      <c r="BC213" s="180">
        <v>0</v>
      </c>
      <c r="BD213" s="180">
        <v>0</v>
      </c>
      <c r="BE213" s="180">
        <v>0</v>
      </c>
      <c r="BF213" s="180">
        <v>0</v>
      </c>
      <c r="BG213" s="181"/>
      <c r="BH213" s="90"/>
      <c r="BI213" s="180">
        <v>0</v>
      </c>
      <c r="BJ213" s="180">
        <v>0</v>
      </c>
      <c r="BK213" s="180">
        <v>0</v>
      </c>
      <c r="BL213" s="90"/>
      <c r="BN213" s="90"/>
      <c r="BO213" s="112"/>
      <c r="BP213" s="112"/>
      <c r="BQ213" s="112"/>
      <c r="BR213" s="112"/>
      <c r="BS213" s="112"/>
      <c r="BT213" s="112"/>
      <c r="BU213" s="112"/>
      <c r="BV213" s="112"/>
      <c r="BW213" s="112"/>
      <c r="BX213" s="112"/>
      <c r="BY213" s="112"/>
      <c r="BZ213" s="112"/>
      <c r="CA213" s="112"/>
      <c r="CB213" s="112"/>
      <c r="CC213" s="112"/>
      <c r="CD213" s="112"/>
      <c r="CE213" s="112"/>
      <c r="CF213" s="178"/>
    </row>
    <row r="214" spans="2:84" ht="15" customHeight="1" x14ac:dyDescent="0.3">
      <c r="B214" s="90"/>
      <c r="C214" s="111">
        <v>200</v>
      </c>
      <c r="D214" s="111"/>
      <c r="E214" s="111"/>
      <c r="F214" s="112"/>
      <c r="G214" s="111"/>
      <c r="H214" s="111"/>
      <c r="I214" s="111"/>
      <c r="J214" s="114"/>
      <c r="K214" s="172"/>
      <c r="L214" s="113"/>
      <c r="M214" s="112"/>
      <c r="N214" s="185"/>
      <c r="O214" s="111"/>
      <c r="P214" s="110"/>
      <c r="Q214" s="109"/>
      <c r="R214" s="109"/>
      <c r="S214" s="156"/>
      <c r="T214" s="156"/>
      <c r="U214" s="156"/>
      <c r="V214" s="153">
        <f t="shared" si="3"/>
        <v>0</v>
      </c>
      <c r="W214" s="90"/>
      <c r="Y214" s="180">
        <v>0</v>
      </c>
      <c r="Z214" s="180">
        <v>0</v>
      </c>
      <c r="AA214" s="180">
        <v>0</v>
      </c>
      <c r="AB214" s="180">
        <v>0</v>
      </c>
      <c r="AC214" s="180">
        <v>0</v>
      </c>
      <c r="AD214" s="180">
        <v>0</v>
      </c>
      <c r="AE214" s="180">
        <v>0</v>
      </c>
      <c r="AF214" s="180">
        <v>0</v>
      </c>
      <c r="AG214" s="180">
        <v>0</v>
      </c>
      <c r="AH214" s="180">
        <v>0</v>
      </c>
      <c r="AI214" s="180">
        <v>0</v>
      </c>
      <c r="AJ214" s="180">
        <v>0</v>
      </c>
      <c r="AK214" s="180">
        <v>0</v>
      </c>
      <c r="AL214" s="180">
        <v>0</v>
      </c>
      <c r="AM214" s="180">
        <v>0</v>
      </c>
      <c r="AN214" s="180">
        <v>0</v>
      </c>
      <c r="AO214" s="180">
        <v>0</v>
      </c>
      <c r="AP214" s="180">
        <v>0</v>
      </c>
      <c r="AQ214" s="180">
        <v>0</v>
      </c>
      <c r="AR214" s="180">
        <v>0</v>
      </c>
      <c r="AS214" s="180">
        <v>0</v>
      </c>
      <c r="AT214" s="180">
        <v>0</v>
      </c>
      <c r="AU214" s="180">
        <v>0</v>
      </c>
      <c r="AV214" s="180">
        <v>0</v>
      </c>
      <c r="AW214" s="180">
        <v>0</v>
      </c>
      <c r="AX214" s="180">
        <v>0</v>
      </c>
      <c r="AY214" s="90"/>
      <c r="AZ214" s="180">
        <v>0</v>
      </c>
      <c r="BA214" s="180">
        <v>0</v>
      </c>
      <c r="BB214" s="180">
        <v>0</v>
      </c>
      <c r="BC214" s="180">
        <v>0</v>
      </c>
      <c r="BD214" s="180">
        <v>0</v>
      </c>
      <c r="BE214" s="180">
        <v>0</v>
      </c>
      <c r="BF214" s="180">
        <v>0</v>
      </c>
      <c r="BG214" s="181"/>
      <c r="BH214" s="90"/>
      <c r="BI214" s="180">
        <v>0</v>
      </c>
      <c r="BJ214" s="180">
        <v>0</v>
      </c>
      <c r="BK214" s="180">
        <v>0</v>
      </c>
      <c r="BL214" s="90"/>
      <c r="BN214" s="90"/>
      <c r="BO214" s="112"/>
      <c r="BP214" s="112"/>
      <c r="BQ214" s="112"/>
      <c r="BR214" s="112"/>
      <c r="BS214" s="112"/>
      <c r="BT214" s="112"/>
      <c r="BU214" s="112"/>
      <c r="BV214" s="112"/>
      <c r="BW214" s="112"/>
      <c r="BX214" s="112"/>
      <c r="BY214" s="112"/>
      <c r="BZ214" s="112"/>
      <c r="CA214" s="112"/>
      <c r="CB214" s="112"/>
      <c r="CC214" s="112"/>
      <c r="CD214" s="112"/>
      <c r="CE214" s="112"/>
      <c r="CF214" s="178"/>
    </row>
    <row r="215" spans="2:84" ht="15" customHeight="1" x14ac:dyDescent="0.3">
      <c r="B215" s="90"/>
      <c r="C215" s="111">
        <v>201</v>
      </c>
      <c r="D215" s="111"/>
      <c r="E215" s="111"/>
      <c r="F215" s="112"/>
      <c r="G215" s="111"/>
      <c r="H215" s="111"/>
      <c r="I215" s="111"/>
      <c r="J215" s="114"/>
      <c r="K215" s="172"/>
      <c r="L215" s="113"/>
      <c r="M215" s="112"/>
      <c r="N215" s="185"/>
      <c r="O215" s="111"/>
      <c r="P215" s="110"/>
      <c r="Q215" s="109"/>
      <c r="R215" s="109"/>
      <c r="S215" s="156"/>
      <c r="T215" s="156"/>
      <c r="U215" s="156"/>
      <c r="V215" s="153">
        <f t="shared" si="3"/>
        <v>0</v>
      </c>
      <c r="W215" s="90"/>
      <c r="Y215" s="180">
        <v>0</v>
      </c>
      <c r="Z215" s="180">
        <v>0</v>
      </c>
      <c r="AA215" s="180">
        <v>0</v>
      </c>
      <c r="AB215" s="180">
        <v>0</v>
      </c>
      <c r="AC215" s="180">
        <v>0</v>
      </c>
      <c r="AD215" s="180">
        <v>0</v>
      </c>
      <c r="AE215" s="180">
        <v>0</v>
      </c>
      <c r="AF215" s="180">
        <v>0</v>
      </c>
      <c r="AG215" s="180">
        <v>0</v>
      </c>
      <c r="AH215" s="180">
        <v>0</v>
      </c>
      <c r="AI215" s="180">
        <v>0</v>
      </c>
      <c r="AJ215" s="180">
        <v>0</v>
      </c>
      <c r="AK215" s="180">
        <v>0</v>
      </c>
      <c r="AL215" s="180">
        <v>0</v>
      </c>
      <c r="AM215" s="180">
        <v>0</v>
      </c>
      <c r="AN215" s="180">
        <v>0</v>
      </c>
      <c r="AO215" s="180">
        <v>0</v>
      </c>
      <c r="AP215" s="180">
        <v>0</v>
      </c>
      <c r="AQ215" s="180">
        <v>0</v>
      </c>
      <c r="AR215" s="180">
        <v>0</v>
      </c>
      <c r="AS215" s="180">
        <v>0</v>
      </c>
      <c r="AT215" s="180">
        <v>0</v>
      </c>
      <c r="AU215" s="180">
        <v>0</v>
      </c>
      <c r="AV215" s="180">
        <v>0</v>
      </c>
      <c r="AW215" s="180">
        <v>0</v>
      </c>
      <c r="AX215" s="180">
        <v>0</v>
      </c>
      <c r="AY215" s="90"/>
      <c r="AZ215" s="180">
        <v>0</v>
      </c>
      <c r="BA215" s="180">
        <v>0</v>
      </c>
      <c r="BB215" s="180">
        <v>0</v>
      </c>
      <c r="BC215" s="180">
        <v>0</v>
      </c>
      <c r="BD215" s="180">
        <v>0</v>
      </c>
      <c r="BE215" s="180">
        <v>0</v>
      </c>
      <c r="BF215" s="180">
        <v>0</v>
      </c>
      <c r="BG215" s="181"/>
      <c r="BH215" s="90"/>
      <c r="BI215" s="180">
        <v>0</v>
      </c>
      <c r="BJ215" s="180">
        <v>0</v>
      </c>
      <c r="BK215" s="180">
        <v>0</v>
      </c>
      <c r="BL215" s="90"/>
      <c r="BN215" s="90"/>
      <c r="BO215" s="112"/>
      <c r="BP215" s="112"/>
      <c r="BQ215" s="112"/>
      <c r="BR215" s="112"/>
      <c r="BS215" s="112"/>
      <c r="BT215" s="112"/>
      <c r="BU215" s="112"/>
      <c r="BV215" s="112"/>
      <c r="BW215" s="112"/>
      <c r="BX215" s="112"/>
      <c r="BY215" s="112"/>
      <c r="BZ215" s="112"/>
      <c r="CA215" s="112"/>
      <c r="CB215" s="112"/>
      <c r="CC215" s="112"/>
      <c r="CD215" s="112"/>
      <c r="CE215" s="112"/>
      <c r="CF215" s="178"/>
    </row>
    <row r="216" spans="2:84" ht="15" customHeight="1" x14ac:dyDescent="0.3">
      <c r="B216" s="90"/>
      <c r="C216" s="111">
        <v>202</v>
      </c>
      <c r="D216" s="111"/>
      <c r="E216" s="111"/>
      <c r="F216" s="112"/>
      <c r="G216" s="111"/>
      <c r="H216" s="111"/>
      <c r="I216" s="111"/>
      <c r="J216" s="114"/>
      <c r="K216" s="172"/>
      <c r="L216" s="113"/>
      <c r="M216" s="112"/>
      <c r="N216" s="185"/>
      <c r="O216" s="111"/>
      <c r="P216" s="110"/>
      <c r="Q216" s="109"/>
      <c r="R216" s="109"/>
      <c r="S216" s="156"/>
      <c r="T216" s="156"/>
      <c r="U216" s="156"/>
      <c r="V216" s="153">
        <f t="shared" si="3"/>
        <v>0</v>
      </c>
      <c r="W216" s="90"/>
      <c r="Y216" s="180">
        <v>0</v>
      </c>
      <c r="Z216" s="180">
        <v>0</v>
      </c>
      <c r="AA216" s="180">
        <v>0</v>
      </c>
      <c r="AB216" s="180">
        <v>0</v>
      </c>
      <c r="AC216" s="180">
        <v>0</v>
      </c>
      <c r="AD216" s="180">
        <v>0</v>
      </c>
      <c r="AE216" s="180">
        <v>0</v>
      </c>
      <c r="AF216" s="180">
        <v>0</v>
      </c>
      <c r="AG216" s="180">
        <v>0</v>
      </c>
      <c r="AH216" s="180">
        <v>0</v>
      </c>
      <c r="AI216" s="180">
        <v>0</v>
      </c>
      <c r="AJ216" s="180">
        <v>0</v>
      </c>
      <c r="AK216" s="180">
        <v>0</v>
      </c>
      <c r="AL216" s="180">
        <v>0</v>
      </c>
      <c r="AM216" s="180">
        <v>0</v>
      </c>
      <c r="AN216" s="180">
        <v>0</v>
      </c>
      <c r="AO216" s="180">
        <v>0</v>
      </c>
      <c r="AP216" s="180">
        <v>0</v>
      </c>
      <c r="AQ216" s="180">
        <v>0</v>
      </c>
      <c r="AR216" s="180">
        <v>0</v>
      </c>
      <c r="AS216" s="180">
        <v>0</v>
      </c>
      <c r="AT216" s="180">
        <v>0</v>
      </c>
      <c r="AU216" s="180">
        <v>0</v>
      </c>
      <c r="AV216" s="180">
        <v>0</v>
      </c>
      <c r="AW216" s="180">
        <v>0</v>
      </c>
      <c r="AX216" s="180">
        <v>0</v>
      </c>
      <c r="AY216" s="90"/>
      <c r="AZ216" s="180">
        <v>0</v>
      </c>
      <c r="BA216" s="180">
        <v>0</v>
      </c>
      <c r="BB216" s="180">
        <v>0</v>
      </c>
      <c r="BC216" s="180">
        <v>0</v>
      </c>
      <c r="BD216" s="180">
        <v>0</v>
      </c>
      <c r="BE216" s="180">
        <v>0</v>
      </c>
      <c r="BF216" s="180">
        <v>0</v>
      </c>
      <c r="BG216" s="181"/>
      <c r="BH216" s="90"/>
      <c r="BI216" s="180">
        <v>0</v>
      </c>
      <c r="BJ216" s="180">
        <v>0</v>
      </c>
      <c r="BK216" s="180">
        <v>0</v>
      </c>
      <c r="BL216" s="90"/>
      <c r="BN216" s="90"/>
      <c r="BO216" s="112"/>
      <c r="BP216" s="112"/>
      <c r="BQ216" s="112"/>
      <c r="BR216" s="112"/>
      <c r="BS216" s="112"/>
      <c r="BT216" s="112"/>
      <c r="BU216" s="112"/>
      <c r="BV216" s="112"/>
      <c r="BW216" s="112"/>
      <c r="BX216" s="112"/>
      <c r="BY216" s="112"/>
      <c r="BZ216" s="112"/>
      <c r="CA216" s="112"/>
      <c r="CB216" s="112"/>
      <c r="CC216" s="112"/>
      <c r="CD216" s="112"/>
      <c r="CE216" s="112"/>
      <c r="CF216" s="178"/>
    </row>
    <row r="217" spans="2:84" ht="15" customHeight="1" x14ac:dyDescent="0.3">
      <c r="B217" s="90"/>
      <c r="C217" s="111">
        <v>203</v>
      </c>
      <c r="D217" s="111"/>
      <c r="E217" s="111"/>
      <c r="F217" s="112"/>
      <c r="G217" s="111"/>
      <c r="H217" s="111"/>
      <c r="I217" s="111"/>
      <c r="J217" s="114"/>
      <c r="K217" s="172"/>
      <c r="L217" s="113"/>
      <c r="M217" s="112"/>
      <c r="N217" s="185"/>
      <c r="O217" s="111"/>
      <c r="P217" s="110"/>
      <c r="Q217" s="109"/>
      <c r="R217" s="109"/>
      <c r="S217" s="156"/>
      <c r="T217" s="156"/>
      <c r="U217" s="156"/>
      <c r="V217" s="153">
        <f t="shared" si="3"/>
        <v>0</v>
      </c>
      <c r="W217" s="90"/>
      <c r="Y217" s="180">
        <v>0</v>
      </c>
      <c r="Z217" s="180">
        <v>0</v>
      </c>
      <c r="AA217" s="180">
        <v>0</v>
      </c>
      <c r="AB217" s="180">
        <v>0</v>
      </c>
      <c r="AC217" s="180">
        <v>0</v>
      </c>
      <c r="AD217" s="180">
        <v>0</v>
      </c>
      <c r="AE217" s="180">
        <v>0</v>
      </c>
      <c r="AF217" s="180">
        <v>0</v>
      </c>
      <c r="AG217" s="180">
        <v>0</v>
      </c>
      <c r="AH217" s="180">
        <v>0</v>
      </c>
      <c r="AI217" s="180">
        <v>0</v>
      </c>
      <c r="AJ217" s="180">
        <v>0</v>
      </c>
      <c r="AK217" s="180">
        <v>0</v>
      </c>
      <c r="AL217" s="180">
        <v>0</v>
      </c>
      <c r="AM217" s="180">
        <v>0</v>
      </c>
      <c r="AN217" s="180">
        <v>0</v>
      </c>
      <c r="AO217" s="180">
        <v>0</v>
      </c>
      <c r="AP217" s="180">
        <v>0</v>
      </c>
      <c r="AQ217" s="180">
        <v>0</v>
      </c>
      <c r="AR217" s="180">
        <v>0</v>
      </c>
      <c r="AS217" s="180">
        <v>0</v>
      </c>
      <c r="AT217" s="180">
        <v>0</v>
      </c>
      <c r="AU217" s="180">
        <v>0</v>
      </c>
      <c r="AV217" s="180">
        <v>0</v>
      </c>
      <c r="AW217" s="180">
        <v>0</v>
      </c>
      <c r="AX217" s="180">
        <v>0</v>
      </c>
      <c r="AY217" s="90"/>
      <c r="AZ217" s="180">
        <v>0</v>
      </c>
      <c r="BA217" s="180">
        <v>0</v>
      </c>
      <c r="BB217" s="180">
        <v>0</v>
      </c>
      <c r="BC217" s="180">
        <v>0</v>
      </c>
      <c r="BD217" s="180">
        <v>0</v>
      </c>
      <c r="BE217" s="180">
        <v>0</v>
      </c>
      <c r="BF217" s="180">
        <v>0</v>
      </c>
      <c r="BG217" s="181"/>
      <c r="BH217" s="90"/>
      <c r="BI217" s="180">
        <v>0</v>
      </c>
      <c r="BJ217" s="180">
        <v>0</v>
      </c>
      <c r="BK217" s="180">
        <v>0</v>
      </c>
      <c r="BL217" s="90"/>
      <c r="BN217" s="90"/>
      <c r="BO217" s="112"/>
      <c r="BP217" s="112"/>
      <c r="BQ217" s="112"/>
      <c r="BR217" s="112"/>
      <c r="BS217" s="112"/>
      <c r="BT217" s="112"/>
      <c r="BU217" s="112"/>
      <c r="BV217" s="112"/>
      <c r="BW217" s="112"/>
      <c r="BX217" s="112"/>
      <c r="BY217" s="112"/>
      <c r="BZ217" s="112"/>
      <c r="CA217" s="112"/>
      <c r="CB217" s="112"/>
      <c r="CC217" s="112"/>
      <c r="CD217" s="112"/>
      <c r="CE217" s="112"/>
      <c r="CF217" s="178"/>
    </row>
    <row r="218" spans="2:84" ht="15" customHeight="1" x14ac:dyDescent="0.3">
      <c r="B218" s="90"/>
      <c r="C218" s="111">
        <v>204</v>
      </c>
      <c r="D218" s="111"/>
      <c r="E218" s="111"/>
      <c r="F218" s="112"/>
      <c r="G218" s="111"/>
      <c r="H218" s="111"/>
      <c r="I218" s="111"/>
      <c r="J218" s="114"/>
      <c r="K218" s="172"/>
      <c r="L218" s="113"/>
      <c r="M218" s="112"/>
      <c r="N218" s="185"/>
      <c r="O218" s="111"/>
      <c r="P218" s="110"/>
      <c r="Q218" s="109"/>
      <c r="R218" s="109"/>
      <c r="S218" s="156"/>
      <c r="T218" s="156"/>
      <c r="U218" s="156"/>
      <c r="V218" s="153">
        <f t="shared" si="3"/>
        <v>0</v>
      </c>
      <c r="W218" s="90"/>
      <c r="Y218" s="180">
        <v>0</v>
      </c>
      <c r="Z218" s="180">
        <v>0</v>
      </c>
      <c r="AA218" s="180">
        <v>0</v>
      </c>
      <c r="AB218" s="180">
        <v>0</v>
      </c>
      <c r="AC218" s="180">
        <v>0</v>
      </c>
      <c r="AD218" s="180">
        <v>0</v>
      </c>
      <c r="AE218" s="180">
        <v>0</v>
      </c>
      <c r="AF218" s="180">
        <v>0</v>
      </c>
      <c r="AG218" s="180">
        <v>0</v>
      </c>
      <c r="AH218" s="180">
        <v>0</v>
      </c>
      <c r="AI218" s="180">
        <v>0</v>
      </c>
      <c r="AJ218" s="180">
        <v>0</v>
      </c>
      <c r="AK218" s="180">
        <v>0</v>
      </c>
      <c r="AL218" s="180">
        <v>0</v>
      </c>
      <c r="AM218" s="180">
        <v>0</v>
      </c>
      <c r="AN218" s="180">
        <v>0</v>
      </c>
      <c r="AO218" s="180">
        <v>0</v>
      </c>
      <c r="AP218" s="180">
        <v>0</v>
      </c>
      <c r="AQ218" s="180">
        <v>0</v>
      </c>
      <c r="AR218" s="180">
        <v>0</v>
      </c>
      <c r="AS218" s="180">
        <v>0</v>
      </c>
      <c r="AT218" s="180">
        <v>0</v>
      </c>
      <c r="AU218" s="180">
        <v>0</v>
      </c>
      <c r="AV218" s="180">
        <v>0</v>
      </c>
      <c r="AW218" s="180">
        <v>0</v>
      </c>
      <c r="AX218" s="180">
        <v>0</v>
      </c>
      <c r="AY218" s="90"/>
      <c r="AZ218" s="180">
        <v>0</v>
      </c>
      <c r="BA218" s="180">
        <v>0</v>
      </c>
      <c r="BB218" s="180">
        <v>0</v>
      </c>
      <c r="BC218" s="180">
        <v>0</v>
      </c>
      <c r="BD218" s="180">
        <v>0</v>
      </c>
      <c r="BE218" s="180">
        <v>0</v>
      </c>
      <c r="BF218" s="180">
        <v>0</v>
      </c>
      <c r="BG218" s="181"/>
      <c r="BH218" s="90"/>
      <c r="BI218" s="180">
        <v>0</v>
      </c>
      <c r="BJ218" s="180">
        <v>0</v>
      </c>
      <c r="BK218" s="180">
        <v>0</v>
      </c>
      <c r="BL218" s="90"/>
      <c r="BN218" s="90"/>
      <c r="BO218" s="112"/>
      <c r="BP218" s="112"/>
      <c r="BQ218" s="112"/>
      <c r="BR218" s="112"/>
      <c r="BS218" s="112"/>
      <c r="BT218" s="112"/>
      <c r="BU218" s="112"/>
      <c r="BV218" s="112"/>
      <c r="BW218" s="112"/>
      <c r="BX218" s="112"/>
      <c r="BY218" s="112"/>
      <c r="BZ218" s="112"/>
      <c r="CA218" s="112"/>
      <c r="CB218" s="112"/>
      <c r="CC218" s="112"/>
      <c r="CD218" s="112"/>
      <c r="CE218" s="112"/>
      <c r="CF218" s="178"/>
    </row>
    <row r="219" spans="2:84" ht="15" customHeight="1" x14ac:dyDescent="0.3">
      <c r="B219" s="90"/>
      <c r="C219" s="111">
        <v>205</v>
      </c>
      <c r="D219" s="111"/>
      <c r="E219" s="111"/>
      <c r="F219" s="112"/>
      <c r="G219" s="111"/>
      <c r="H219" s="111"/>
      <c r="I219" s="111"/>
      <c r="J219" s="114"/>
      <c r="K219" s="172"/>
      <c r="L219" s="113"/>
      <c r="M219" s="112"/>
      <c r="N219" s="185"/>
      <c r="O219" s="111"/>
      <c r="P219" s="110"/>
      <c r="Q219" s="109"/>
      <c r="R219" s="109"/>
      <c r="S219" s="156"/>
      <c r="T219" s="156"/>
      <c r="U219" s="156"/>
      <c r="V219" s="153">
        <f t="shared" si="3"/>
        <v>0</v>
      </c>
      <c r="W219" s="90"/>
      <c r="Y219" s="180">
        <v>0</v>
      </c>
      <c r="Z219" s="180">
        <v>0</v>
      </c>
      <c r="AA219" s="180">
        <v>0</v>
      </c>
      <c r="AB219" s="180">
        <v>0</v>
      </c>
      <c r="AC219" s="180">
        <v>0</v>
      </c>
      <c r="AD219" s="180">
        <v>0</v>
      </c>
      <c r="AE219" s="180">
        <v>0</v>
      </c>
      <c r="AF219" s="180">
        <v>0</v>
      </c>
      <c r="AG219" s="180">
        <v>0</v>
      </c>
      <c r="AH219" s="180">
        <v>0</v>
      </c>
      <c r="AI219" s="180">
        <v>0</v>
      </c>
      <c r="AJ219" s="180">
        <v>0</v>
      </c>
      <c r="AK219" s="180">
        <v>0</v>
      </c>
      <c r="AL219" s="180">
        <v>0</v>
      </c>
      <c r="AM219" s="180">
        <v>0</v>
      </c>
      <c r="AN219" s="180">
        <v>0</v>
      </c>
      <c r="AO219" s="180">
        <v>0</v>
      </c>
      <c r="AP219" s="180">
        <v>0</v>
      </c>
      <c r="AQ219" s="180">
        <v>0</v>
      </c>
      <c r="AR219" s="180">
        <v>0</v>
      </c>
      <c r="AS219" s="180">
        <v>0</v>
      </c>
      <c r="AT219" s="180">
        <v>0</v>
      </c>
      <c r="AU219" s="180">
        <v>0</v>
      </c>
      <c r="AV219" s="180">
        <v>0</v>
      </c>
      <c r="AW219" s="180">
        <v>0</v>
      </c>
      <c r="AX219" s="180">
        <v>0</v>
      </c>
      <c r="AY219" s="90"/>
      <c r="AZ219" s="180">
        <v>0</v>
      </c>
      <c r="BA219" s="180">
        <v>0</v>
      </c>
      <c r="BB219" s="180">
        <v>0</v>
      </c>
      <c r="BC219" s="180">
        <v>0</v>
      </c>
      <c r="BD219" s="180">
        <v>0</v>
      </c>
      <c r="BE219" s="180">
        <v>0</v>
      </c>
      <c r="BF219" s="180">
        <v>0</v>
      </c>
      <c r="BG219" s="181"/>
      <c r="BH219" s="90"/>
      <c r="BI219" s="180">
        <v>0</v>
      </c>
      <c r="BJ219" s="180">
        <v>0</v>
      </c>
      <c r="BK219" s="180">
        <v>0</v>
      </c>
      <c r="BL219" s="90"/>
      <c r="BN219" s="90"/>
      <c r="BO219" s="112"/>
      <c r="BP219" s="112"/>
      <c r="BQ219" s="112"/>
      <c r="BR219" s="112"/>
      <c r="BS219" s="112"/>
      <c r="BT219" s="112"/>
      <c r="BU219" s="112"/>
      <c r="BV219" s="112"/>
      <c r="BW219" s="112"/>
      <c r="BX219" s="112"/>
      <c r="BY219" s="112"/>
      <c r="BZ219" s="112"/>
      <c r="CA219" s="112"/>
      <c r="CB219" s="112"/>
      <c r="CC219" s="112"/>
      <c r="CD219" s="112"/>
      <c r="CE219" s="112"/>
      <c r="CF219" s="178"/>
    </row>
    <row r="220" spans="2:84" ht="15" customHeight="1" x14ac:dyDescent="0.3">
      <c r="B220" s="90"/>
      <c r="C220" s="111">
        <v>206</v>
      </c>
      <c r="D220" s="111"/>
      <c r="E220" s="111"/>
      <c r="F220" s="112"/>
      <c r="G220" s="111"/>
      <c r="H220" s="111"/>
      <c r="I220" s="111"/>
      <c r="J220" s="114"/>
      <c r="K220" s="172"/>
      <c r="L220" s="113"/>
      <c r="M220" s="112"/>
      <c r="N220" s="185"/>
      <c r="O220" s="111"/>
      <c r="P220" s="110"/>
      <c r="Q220" s="109"/>
      <c r="R220" s="109"/>
      <c r="S220" s="156"/>
      <c r="T220" s="156"/>
      <c r="U220" s="156"/>
      <c r="V220" s="153">
        <f t="shared" si="3"/>
        <v>0</v>
      </c>
      <c r="W220" s="90"/>
      <c r="Y220" s="180">
        <v>0</v>
      </c>
      <c r="Z220" s="180">
        <v>0</v>
      </c>
      <c r="AA220" s="180">
        <v>0</v>
      </c>
      <c r="AB220" s="180">
        <v>0</v>
      </c>
      <c r="AC220" s="180">
        <v>0</v>
      </c>
      <c r="AD220" s="180">
        <v>0</v>
      </c>
      <c r="AE220" s="180">
        <v>0</v>
      </c>
      <c r="AF220" s="180">
        <v>0</v>
      </c>
      <c r="AG220" s="180">
        <v>0</v>
      </c>
      <c r="AH220" s="180">
        <v>0</v>
      </c>
      <c r="AI220" s="180">
        <v>0</v>
      </c>
      <c r="AJ220" s="180">
        <v>0</v>
      </c>
      <c r="AK220" s="180">
        <v>0</v>
      </c>
      <c r="AL220" s="180">
        <v>0</v>
      </c>
      <c r="AM220" s="180">
        <v>0</v>
      </c>
      <c r="AN220" s="180">
        <v>0</v>
      </c>
      <c r="AO220" s="180">
        <v>0</v>
      </c>
      <c r="AP220" s="180">
        <v>0</v>
      </c>
      <c r="AQ220" s="180">
        <v>0</v>
      </c>
      <c r="AR220" s="180">
        <v>0</v>
      </c>
      <c r="AS220" s="180">
        <v>0</v>
      </c>
      <c r="AT220" s="180">
        <v>0</v>
      </c>
      <c r="AU220" s="180">
        <v>0</v>
      </c>
      <c r="AV220" s="180">
        <v>0</v>
      </c>
      <c r="AW220" s="180">
        <v>0</v>
      </c>
      <c r="AX220" s="180">
        <v>0</v>
      </c>
      <c r="AY220" s="90"/>
      <c r="AZ220" s="180">
        <v>0</v>
      </c>
      <c r="BA220" s="180">
        <v>0</v>
      </c>
      <c r="BB220" s="180">
        <v>0</v>
      </c>
      <c r="BC220" s="180">
        <v>0</v>
      </c>
      <c r="BD220" s="180">
        <v>0</v>
      </c>
      <c r="BE220" s="180">
        <v>0</v>
      </c>
      <c r="BF220" s="180">
        <v>0</v>
      </c>
      <c r="BG220" s="181"/>
      <c r="BH220" s="90"/>
      <c r="BI220" s="180">
        <v>0</v>
      </c>
      <c r="BJ220" s="180">
        <v>0</v>
      </c>
      <c r="BK220" s="180">
        <v>0</v>
      </c>
      <c r="BL220" s="90"/>
      <c r="BN220" s="90"/>
      <c r="BO220" s="112"/>
      <c r="BP220" s="112"/>
      <c r="BQ220" s="112"/>
      <c r="BR220" s="112"/>
      <c r="BS220" s="112"/>
      <c r="BT220" s="112"/>
      <c r="BU220" s="112"/>
      <c r="BV220" s="112"/>
      <c r="BW220" s="112"/>
      <c r="BX220" s="112"/>
      <c r="BY220" s="112"/>
      <c r="BZ220" s="112"/>
      <c r="CA220" s="112"/>
      <c r="CB220" s="112"/>
      <c r="CC220" s="112"/>
      <c r="CD220" s="112"/>
      <c r="CE220" s="112"/>
      <c r="CF220" s="178"/>
    </row>
    <row r="221" spans="2:84" ht="15" customHeight="1" x14ac:dyDescent="0.3">
      <c r="B221" s="90"/>
      <c r="C221" s="111">
        <v>207</v>
      </c>
      <c r="D221" s="111"/>
      <c r="E221" s="111"/>
      <c r="F221" s="112"/>
      <c r="G221" s="111"/>
      <c r="H221" s="111"/>
      <c r="I221" s="111"/>
      <c r="J221" s="114"/>
      <c r="K221" s="172"/>
      <c r="L221" s="113"/>
      <c r="M221" s="112"/>
      <c r="N221" s="185"/>
      <c r="O221" s="111"/>
      <c r="P221" s="110"/>
      <c r="Q221" s="109"/>
      <c r="R221" s="109"/>
      <c r="S221" s="156"/>
      <c r="T221" s="156"/>
      <c r="U221" s="156"/>
      <c r="V221" s="153">
        <f t="shared" si="3"/>
        <v>0</v>
      </c>
      <c r="W221" s="90"/>
      <c r="Y221" s="180">
        <v>0</v>
      </c>
      <c r="Z221" s="180">
        <v>0</v>
      </c>
      <c r="AA221" s="180">
        <v>0</v>
      </c>
      <c r="AB221" s="180">
        <v>0</v>
      </c>
      <c r="AC221" s="180">
        <v>0</v>
      </c>
      <c r="AD221" s="180">
        <v>0</v>
      </c>
      <c r="AE221" s="180">
        <v>0</v>
      </c>
      <c r="AF221" s="180">
        <v>0</v>
      </c>
      <c r="AG221" s="180">
        <v>0</v>
      </c>
      <c r="AH221" s="180">
        <v>0</v>
      </c>
      <c r="AI221" s="180">
        <v>0</v>
      </c>
      <c r="AJ221" s="180">
        <v>0</v>
      </c>
      <c r="AK221" s="180">
        <v>0</v>
      </c>
      <c r="AL221" s="180">
        <v>0</v>
      </c>
      <c r="AM221" s="180">
        <v>0</v>
      </c>
      <c r="AN221" s="180">
        <v>0</v>
      </c>
      <c r="AO221" s="180">
        <v>0</v>
      </c>
      <c r="AP221" s="180">
        <v>0</v>
      </c>
      <c r="AQ221" s="180">
        <v>0</v>
      </c>
      <c r="AR221" s="180">
        <v>0</v>
      </c>
      <c r="AS221" s="180">
        <v>0</v>
      </c>
      <c r="AT221" s="180">
        <v>0</v>
      </c>
      <c r="AU221" s="180">
        <v>0</v>
      </c>
      <c r="AV221" s="180">
        <v>0</v>
      </c>
      <c r="AW221" s="180">
        <v>0</v>
      </c>
      <c r="AX221" s="180">
        <v>0</v>
      </c>
      <c r="AY221" s="90"/>
      <c r="AZ221" s="180">
        <v>0</v>
      </c>
      <c r="BA221" s="180">
        <v>0</v>
      </c>
      <c r="BB221" s="180">
        <v>0</v>
      </c>
      <c r="BC221" s="180">
        <v>0</v>
      </c>
      <c r="BD221" s="180">
        <v>0</v>
      </c>
      <c r="BE221" s="180">
        <v>0</v>
      </c>
      <c r="BF221" s="180">
        <v>0</v>
      </c>
      <c r="BG221" s="181"/>
      <c r="BH221" s="90"/>
      <c r="BI221" s="180">
        <v>0</v>
      </c>
      <c r="BJ221" s="180">
        <v>0</v>
      </c>
      <c r="BK221" s="180">
        <v>0</v>
      </c>
      <c r="BL221" s="90"/>
      <c r="BN221" s="90"/>
      <c r="BO221" s="112"/>
      <c r="BP221" s="112"/>
      <c r="BQ221" s="112"/>
      <c r="BR221" s="112"/>
      <c r="BS221" s="112"/>
      <c r="BT221" s="112"/>
      <c r="BU221" s="112"/>
      <c r="BV221" s="112"/>
      <c r="BW221" s="112"/>
      <c r="BX221" s="112"/>
      <c r="BY221" s="112"/>
      <c r="BZ221" s="112"/>
      <c r="CA221" s="112"/>
      <c r="CB221" s="112"/>
      <c r="CC221" s="112"/>
      <c r="CD221" s="112"/>
      <c r="CE221" s="112"/>
      <c r="CF221" s="178"/>
    </row>
    <row r="222" spans="2:84" ht="15" customHeight="1" x14ac:dyDescent="0.3">
      <c r="B222" s="90"/>
      <c r="C222" s="111">
        <v>208</v>
      </c>
      <c r="D222" s="111"/>
      <c r="E222" s="111"/>
      <c r="F222" s="112"/>
      <c r="G222" s="111"/>
      <c r="H222" s="111"/>
      <c r="I222" s="111"/>
      <c r="J222" s="114"/>
      <c r="K222" s="172"/>
      <c r="L222" s="113"/>
      <c r="M222" s="112"/>
      <c r="N222" s="185"/>
      <c r="O222" s="111"/>
      <c r="P222" s="110"/>
      <c r="Q222" s="109"/>
      <c r="R222" s="109"/>
      <c r="S222" s="156"/>
      <c r="T222" s="156"/>
      <c r="U222" s="156"/>
      <c r="V222" s="153">
        <f t="shared" si="3"/>
        <v>0</v>
      </c>
      <c r="W222" s="90"/>
      <c r="Y222" s="180">
        <v>0</v>
      </c>
      <c r="Z222" s="180">
        <v>0</v>
      </c>
      <c r="AA222" s="180">
        <v>0</v>
      </c>
      <c r="AB222" s="180">
        <v>0</v>
      </c>
      <c r="AC222" s="180">
        <v>0</v>
      </c>
      <c r="AD222" s="180">
        <v>0</v>
      </c>
      <c r="AE222" s="180">
        <v>0</v>
      </c>
      <c r="AF222" s="180">
        <v>0</v>
      </c>
      <c r="AG222" s="180">
        <v>0</v>
      </c>
      <c r="AH222" s="180">
        <v>0</v>
      </c>
      <c r="AI222" s="180">
        <v>0</v>
      </c>
      <c r="AJ222" s="180">
        <v>0</v>
      </c>
      <c r="AK222" s="180">
        <v>0</v>
      </c>
      <c r="AL222" s="180">
        <v>0</v>
      </c>
      <c r="AM222" s="180">
        <v>0</v>
      </c>
      <c r="AN222" s="180">
        <v>0</v>
      </c>
      <c r="AO222" s="180">
        <v>0</v>
      </c>
      <c r="AP222" s="180">
        <v>0</v>
      </c>
      <c r="AQ222" s="180">
        <v>0</v>
      </c>
      <c r="AR222" s="180">
        <v>0</v>
      </c>
      <c r="AS222" s="180">
        <v>0</v>
      </c>
      <c r="AT222" s="180">
        <v>0</v>
      </c>
      <c r="AU222" s="180">
        <v>0</v>
      </c>
      <c r="AV222" s="180">
        <v>0</v>
      </c>
      <c r="AW222" s="180">
        <v>0</v>
      </c>
      <c r="AX222" s="180">
        <v>0</v>
      </c>
      <c r="AY222" s="90"/>
      <c r="AZ222" s="180">
        <v>0</v>
      </c>
      <c r="BA222" s="180">
        <v>0</v>
      </c>
      <c r="BB222" s="180">
        <v>0</v>
      </c>
      <c r="BC222" s="180">
        <v>0</v>
      </c>
      <c r="BD222" s="180">
        <v>0</v>
      </c>
      <c r="BE222" s="180">
        <v>0</v>
      </c>
      <c r="BF222" s="180">
        <v>0</v>
      </c>
      <c r="BG222" s="181"/>
      <c r="BH222" s="90"/>
      <c r="BI222" s="180">
        <v>0</v>
      </c>
      <c r="BJ222" s="180">
        <v>0</v>
      </c>
      <c r="BK222" s="180">
        <v>0</v>
      </c>
      <c r="BL222" s="90"/>
      <c r="BN222" s="90"/>
      <c r="BO222" s="112"/>
      <c r="BP222" s="112"/>
      <c r="BQ222" s="112"/>
      <c r="BR222" s="112"/>
      <c r="BS222" s="112"/>
      <c r="BT222" s="112"/>
      <c r="BU222" s="112"/>
      <c r="BV222" s="112"/>
      <c r="BW222" s="112"/>
      <c r="BX222" s="112"/>
      <c r="BY222" s="112"/>
      <c r="BZ222" s="112"/>
      <c r="CA222" s="112"/>
      <c r="CB222" s="112"/>
      <c r="CC222" s="112"/>
      <c r="CD222" s="112"/>
      <c r="CE222" s="112"/>
      <c r="CF222" s="178"/>
    </row>
    <row r="223" spans="2:84" ht="15" customHeight="1" x14ac:dyDescent="0.3">
      <c r="B223" s="90"/>
      <c r="C223" s="111">
        <v>209</v>
      </c>
      <c r="D223" s="111"/>
      <c r="E223" s="111"/>
      <c r="F223" s="112"/>
      <c r="G223" s="111"/>
      <c r="H223" s="111"/>
      <c r="I223" s="111"/>
      <c r="J223" s="114"/>
      <c r="K223" s="172"/>
      <c r="L223" s="113"/>
      <c r="M223" s="112"/>
      <c r="N223" s="185"/>
      <c r="O223" s="111"/>
      <c r="P223" s="109"/>
      <c r="Q223" s="109"/>
      <c r="R223" s="109"/>
      <c r="S223" s="156"/>
      <c r="T223" s="156"/>
      <c r="U223" s="156"/>
      <c r="V223" s="153">
        <f t="shared" si="3"/>
        <v>0</v>
      </c>
      <c r="W223" s="90"/>
      <c r="Y223" s="180">
        <v>0</v>
      </c>
      <c r="Z223" s="180">
        <v>0</v>
      </c>
      <c r="AA223" s="180">
        <v>0</v>
      </c>
      <c r="AB223" s="180">
        <v>0</v>
      </c>
      <c r="AC223" s="180">
        <v>0</v>
      </c>
      <c r="AD223" s="180">
        <v>0</v>
      </c>
      <c r="AE223" s="180">
        <v>0</v>
      </c>
      <c r="AF223" s="180">
        <v>0</v>
      </c>
      <c r="AG223" s="180">
        <v>0</v>
      </c>
      <c r="AH223" s="180">
        <v>0</v>
      </c>
      <c r="AI223" s="180">
        <v>0</v>
      </c>
      <c r="AJ223" s="180">
        <v>0</v>
      </c>
      <c r="AK223" s="180">
        <v>0</v>
      </c>
      <c r="AL223" s="180">
        <v>0</v>
      </c>
      <c r="AM223" s="180">
        <v>0</v>
      </c>
      <c r="AN223" s="180">
        <v>0</v>
      </c>
      <c r="AO223" s="180">
        <v>0</v>
      </c>
      <c r="AP223" s="180">
        <v>0</v>
      </c>
      <c r="AQ223" s="180">
        <v>0</v>
      </c>
      <c r="AR223" s="180">
        <v>0</v>
      </c>
      <c r="AS223" s="180">
        <v>0</v>
      </c>
      <c r="AT223" s="180">
        <v>0</v>
      </c>
      <c r="AU223" s="180">
        <v>0</v>
      </c>
      <c r="AV223" s="180">
        <v>0</v>
      </c>
      <c r="AW223" s="180">
        <v>0</v>
      </c>
      <c r="AX223" s="180">
        <v>0</v>
      </c>
      <c r="AY223" s="90"/>
      <c r="AZ223" s="180">
        <v>0</v>
      </c>
      <c r="BA223" s="180">
        <v>0</v>
      </c>
      <c r="BB223" s="180">
        <v>0</v>
      </c>
      <c r="BC223" s="180">
        <v>0</v>
      </c>
      <c r="BD223" s="180">
        <v>0</v>
      </c>
      <c r="BE223" s="180">
        <v>0</v>
      </c>
      <c r="BF223" s="180">
        <v>0</v>
      </c>
      <c r="BG223" s="181"/>
      <c r="BH223" s="90"/>
      <c r="BI223" s="180">
        <v>0</v>
      </c>
      <c r="BJ223" s="180">
        <v>0</v>
      </c>
      <c r="BK223" s="180">
        <v>0</v>
      </c>
      <c r="BL223" s="90"/>
      <c r="BN223" s="90"/>
      <c r="BO223" s="112"/>
      <c r="BP223" s="112"/>
      <c r="BQ223" s="112"/>
      <c r="BR223" s="112"/>
      <c r="BS223" s="112"/>
      <c r="BT223" s="112"/>
      <c r="BU223" s="112"/>
      <c r="BV223" s="112"/>
      <c r="BW223" s="112"/>
      <c r="BX223" s="112"/>
      <c r="BY223" s="112"/>
      <c r="BZ223" s="112"/>
      <c r="CA223" s="112"/>
      <c r="CB223" s="112"/>
      <c r="CC223" s="112"/>
      <c r="CD223" s="112"/>
      <c r="CE223" s="112"/>
      <c r="CF223" s="178"/>
    </row>
    <row r="224" spans="2:84" ht="15" customHeight="1" x14ac:dyDescent="0.3">
      <c r="B224" s="90"/>
      <c r="C224" s="111">
        <v>210</v>
      </c>
      <c r="D224" s="111"/>
      <c r="E224" s="111"/>
      <c r="F224" s="112"/>
      <c r="G224" s="111"/>
      <c r="H224" s="111"/>
      <c r="I224" s="111"/>
      <c r="J224" s="114"/>
      <c r="K224" s="172"/>
      <c r="L224" s="113"/>
      <c r="M224" s="112"/>
      <c r="N224" s="185"/>
      <c r="O224" s="111"/>
      <c r="P224" s="110"/>
      <c r="Q224" s="109"/>
      <c r="R224" s="109"/>
      <c r="S224" s="156"/>
      <c r="T224" s="156"/>
      <c r="U224" s="156"/>
      <c r="V224" s="153">
        <f t="shared" si="3"/>
        <v>0</v>
      </c>
      <c r="W224" s="90"/>
      <c r="Y224" s="180">
        <v>0</v>
      </c>
      <c r="Z224" s="180">
        <v>0</v>
      </c>
      <c r="AA224" s="180">
        <v>0</v>
      </c>
      <c r="AB224" s="180">
        <v>0</v>
      </c>
      <c r="AC224" s="180">
        <v>0</v>
      </c>
      <c r="AD224" s="180">
        <v>0</v>
      </c>
      <c r="AE224" s="180">
        <v>0</v>
      </c>
      <c r="AF224" s="180">
        <v>0</v>
      </c>
      <c r="AG224" s="180">
        <v>0</v>
      </c>
      <c r="AH224" s="180">
        <v>0</v>
      </c>
      <c r="AI224" s="180">
        <v>0</v>
      </c>
      <c r="AJ224" s="180">
        <v>0</v>
      </c>
      <c r="AK224" s="180">
        <v>0</v>
      </c>
      <c r="AL224" s="180">
        <v>0</v>
      </c>
      <c r="AM224" s="180">
        <v>0</v>
      </c>
      <c r="AN224" s="180">
        <v>0</v>
      </c>
      <c r="AO224" s="180">
        <v>0</v>
      </c>
      <c r="AP224" s="180">
        <v>0</v>
      </c>
      <c r="AQ224" s="180">
        <v>0</v>
      </c>
      <c r="AR224" s="180">
        <v>0</v>
      </c>
      <c r="AS224" s="180">
        <v>0</v>
      </c>
      <c r="AT224" s="180">
        <v>0</v>
      </c>
      <c r="AU224" s="180">
        <v>0</v>
      </c>
      <c r="AV224" s="180">
        <v>0</v>
      </c>
      <c r="AW224" s="180">
        <v>0</v>
      </c>
      <c r="AX224" s="180">
        <v>0</v>
      </c>
      <c r="AY224" s="90"/>
      <c r="AZ224" s="180">
        <v>0</v>
      </c>
      <c r="BA224" s="180">
        <v>0</v>
      </c>
      <c r="BB224" s="180">
        <v>0</v>
      </c>
      <c r="BC224" s="180">
        <v>0</v>
      </c>
      <c r="BD224" s="180">
        <v>0</v>
      </c>
      <c r="BE224" s="180">
        <v>0</v>
      </c>
      <c r="BF224" s="180">
        <v>0</v>
      </c>
      <c r="BG224" s="181"/>
      <c r="BH224" s="90"/>
      <c r="BI224" s="180">
        <v>0</v>
      </c>
      <c r="BJ224" s="180">
        <v>0</v>
      </c>
      <c r="BK224" s="180">
        <v>0</v>
      </c>
      <c r="BL224" s="90"/>
      <c r="BN224" s="90"/>
      <c r="BO224" s="112"/>
      <c r="BP224" s="112"/>
      <c r="BQ224" s="112"/>
      <c r="BR224" s="112"/>
      <c r="BS224" s="112"/>
      <c r="BT224" s="112"/>
      <c r="BU224" s="112"/>
      <c r="BV224" s="112"/>
      <c r="BW224" s="112"/>
      <c r="BX224" s="112"/>
      <c r="BY224" s="112"/>
      <c r="BZ224" s="112"/>
      <c r="CA224" s="112"/>
      <c r="CB224" s="112"/>
      <c r="CC224" s="112"/>
      <c r="CD224" s="112"/>
      <c r="CE224" s="112"/>
      <c r="CF224" s="178"/>
    </row>
    <row r="225" spans="2:84" ht="15" customHeight="1" x14ac:dyDescent="0.3">
      <c r="B225" s="90"/>
      <c r="C225" s="111">
        <v>211</v>
      </c>
      <c r="D225" s="111"/>
      <c r="E225" s="111"/>
      <c r="F225" s="112"/>
      <c r="G225" s="111"/>
      <c r="H225" s="111"/>
      <c r="I225" s="111"/>
      <c r="J225" s="114"/>
      <c r="K225" s="172"/>
      <c r="L225" s="113"/>
      <c r="M225" s="112"/>
      <c r="N225" s="185"/>
      <c r="O225" s="111"/>
      <c r="P225" s="110"/>
      <c r="Q225" s="109"/>
      <c r="R225" s="109"/>
      <c r="S225" s="156"/>
      <c r="T225" s="156"/>
      <c r="U225" s="156"/>
      <c r="V225" s="153">
        <f t="shared" si="3"/>
        <v>0</v>
      </c>
      <c r="W225" s="90"/>
      <c r="Y225" s="180">
        <v>0</v>
      </c>
      <c r="Z225" s="180">
        <v>0</v>
      </c>
      <c r="AA225" s="180">
        <v>0</v>
      </c>
      <c r="AB225" s="180">
        <v>0</v>
      </c>
      <c r="AC225" s="180">
        <v>0</v>
      </c>
      <c r="AD225" s="180">
        <v>0</v>
      </c>
      <c r="AE225" s="180">
        <v>0</v>
      </c>
      <c r="AF225" s="180">
        <v>0</v>
      </c>
      <c r="AG225" s="180">
        <v>0</v>
      </c>
      <c r="AH225" s="180">
        <v>0</v>
      </c>
      <c r="AI225" s="180">
        <v>0</v>
      </c>
      <c r="AJ225" s="180">
        <v>0</v>
      </c>
      <c r="AK225" s="180">
        <v>0</v>
      </c>
      <c r="AL225" s="180">
        <v>0</v>
      </c>
      <c r="AM225" s="180">
        <v>0</v>
      </c>
      <c r="AN225" s="180">
        <v>0</v>
      </c>
      <c r="AO225" s="180">
        <v>0</v>
      </c>
      <c r="AP225" s="180">
        <v>0</v>
      </c>
      <c r="AQ225" s="180">
        <v>0</v>
      </c>
      <c r="AR225" s="180">
        <v>0</v>
      </c>
      <c r="AS225" s="180">
        <v>0</v>
      </c>
      <c r="AT225" s="180">
        <v>0</v>
      </c>
      <c r="AU225" s="180">
        <v>0</v>
      </c>
      <c r="AV225" s="180">
        <v>0</v>
      </c>
      <c r="AW225" s="180">
        <v>0</v>
      </c>
      <c r="AX225" s="180">
        <v>0</v>
      </c>
      <c r="AY225" s="90"/>
      <c r="AZ225" s="180">
        <v>0</v>
      </c>
      <c r="BA225" s="180">
        <v>0</v>
      </c>
      <c r="BB225" s="180">
        <v>0</v>
      </c>
      <c r="BC225" s="180">
        <v>0</v>
      </c>
      <c r="BD225" s="180">
        <v>0</v>
      </c>
      <c r="BE225" s="180">
        <v>0</v>
      </c>
      <c r="BF225" s="180">
        <v>0</v>
      </c>
      <c r="BG225" s="181"/>
      <c r="BH225" s="90"/>
      <c r="BI225" s="180">
        <v>0</v>
      </c>
      <c r="BJ225" s="180">
        <v>0</v>
      </c>
      <c r="BK225" s="180">
        <v>0</v>
      </c>
      <c r="BL225" s="90"/>
      <c r="BN225" s="90"/>
      <c r="BO225" s="112"/>
      <c r="BP225" s="112"/>
      <c r="BQ225" s="112"/>
      <c r="BR225" s="112"/>
      <c r="BS225" s="112"/>
      <c r="BT225" s="112"/>
      <c r="BU225" s="112"/>
      <c r="BV225" s="112"/>
      <c r="BW225" s="112"/>
      <c r="BX225" s="112"/>
      <c r="BY225" s="112"/>
      <c r="BZ225" s="112"/>
      <c r="CA225" s="112"/>
      <c r="CB225" s="112"/>
      <c r="CC225" s="112"/>
      <c r="CD225" s="112"/>
      <c r="CE225" s="112"/>
      <c r="CF225" s="178"/>
    </row>
    <row r="226" spans="2:84" ht="15" customHeight="1" x14ac:dyDescent="0.3">
      <c r="B226" s="90"/>
      <c r="C226" s="111">
        <v>212</v>
      </c>
      <c r="D226" s="111"/>
      <c r="E226" s="111"/>
      <c r="F226" s="112"/>
      <c r="G226" s="111"/>
      <c r="H226" s="111"/>
      <c r="I226" s="111"/>
      <c r="J226" s="114"/>
      <c r="K226" s="172"/>
      <c r="L226" s="113"/>
      <c r="M226" s="112"/>
      <c r="N226" s="185"/>
      <c r="O226" s="111"/>
      <c r="P226" s="110"/>
      <c r="Q226" s="109"/>
      <c r="R226" s="109"/>
      <c r="S226" s="156"/>
      <c r="T226" s="156"/>
      <c r="U226" s="156"/>
      <c r="V226" s="153">
        <f t="shared" si="3"/>
        <v>0</v>
      </c>
      <c r="W226" s="90"/>
      <c r="Y226" s="180">
        <v>0</v>
      </c>
      <c r="Z226" s="180">
        <v>0</v>
      </c>
      <c r="AA226" s="180">
        <v>0</v>
      </c>
      <c r="AB226" s="180">
        <v>0</v>
      </c>
      <c r="AC226" s="180">
        <v>0</v>
      </c>
      <c r="AD226" s="180">
        <v>0</v>
      </c>
      <c r="AE226" s="180">
        <v>0</v>
      </c>
      <c r="AF226" s="180">
        <v>0</v>
      </c>
      <c r="AG226" s="180">
        <v>0</v>
      </c>
      <c r="AH226" s="180">
        <v>0</v>
      </c>
      <c r="AI226" s="180">
        <v>0</v>
      </c>
      <c r="AJ226" s="180">
        <v>0</v>
      </c>
      <c r="AK226" s="180">
        <v>0</v>
      </c>
      <c r="AL226" s="180">
        <v>0</v>
      </c>
      <c r="AM226" s="180">
        <v>0</v>
      </c>
      <c r="AN226" s="180">
        <v>0</v>
      </c>
      <c r="AO226" s="180">
        <v>0</v>
      </c>
      <c r="AP226" s="180">
        <v>0</v>
      </c>
      <c r="AQ226" s="180">
        <v>0</v>
      </c>
      <c r="AR226" s="180">
        <v>0</v>
      </c>
      <c r="AS226" s="180">
        <v>0</v>
      </c>
      <c r="AT226" s="180">
        <v>0</v>
      </c>
      <c r="AU226" s="180">
        <v>0</v>
      </c>
      <c r="AV226" s="180">
        <v>0</v>
      </c>
      <c r="AW226" s="180">
        <v>0</v>
      </c>
      <c r="AX226" s="180">
        <v>0</v>
      </c>
      <c r="AY226" s="90"/>
      <c r="AZ226" s="180">
        <v>0</v>
      </c>
      <c r="BA226" s="180">
        <v>0</v>
      </c>
      <c r="BB226" s="180">
        <v>0</v>
      </c>
      <c r="BC226" s="180">
        <v>0</v>
      </c>
      <c r="BD226" s="180">
        <v>0</v>
      </c>
      <c r="BE226" s="180">
        <v>0</v>
      </c>
      <c r="BF226" s="180">
        <v>0</v>
      </c>
      <c r="BG226" s="181"/>
      <c r="BH226" s="90"/>
      <c r="BI226" s="180">
        <v>0</v>
      </c>
      <c r="BJ226" s="180">
        <v>0</v>
      </c>
      <c r="BK226" s="180">
        <v>0</v>
      </c>
      <c r="BL226" s="90"/>
      <c r="BN226" s="90"/>
      <c r="BO226" s="112"/>
      <c r="BP226" s="112"/>
      <c r="BQ226" s="112"/>
      <c r="BR226" s="112"/>
      <c r="BS226" s="112"/>
      <c r="BT226" s="112"/>
      <c r="BU226" s="112"/>
      <c r="BV226" s="112"/>
      <c r="BW226" s="112"/>
      <c r="BX226" s="112"/>
      <c r="BY226" s="112"/>
      <c r="BZ226" s="112"/>
      <c r="CA226" s="112"/>
      <c r="CB226" s="112"/>
      <c r="CC226" s="112"/>
      <c r="CD226" s="112"/>
      <c r="CE226" s="112"/>
      <c r="CF226" s="178"/>
    </row>
    <row r="227" spans="2:84" ht="15" customHeight="1" x14ac:dyDescent="0.3">
      <c r="B227" s="90"/>
      <c r="C227" s="111">
        <v>213</v>
      </c>
      <c r="D227" s="111"/>
      <c r="E227" s="111"/>
      <c r="F227" s="112"/>
      <c r="G227" s="111"/>
      <c r="H227" s="111"/>
      <c r="I227" s="111"/>
      <c r="J227" s="114"/>
      <c r="K227" s="172"/>
      <c r="L227" s="113"/>
      <c r="M227" s="112"/>
      <c r="N227" s="185"/>
      <c r="O227" s="111"/>
      <c r="P227" s="110"/>
      <c r="Q227" s="109"/>
      <c r="R227" s="109"/>
      <c r="S227" s="156"/>
      <c r="T227" s="156"/>
      <c r="U227" s="156"/>
      <c r="V227" s="153">
        <f t="shared" si="3"/>
        <v>0</v>
      </c>
      <c r="W227" s="90"/>
      <c r="Y227" s="180">
        <v>0</v>
      </c>
      <c r="Z227" s="180">
        <v>0</v>
      </c>
      <c r="AA227" s="180">
        <v>0</v>
      </c>
      <c r="AB227" s="180">
        <v>0</v>
      </c>
      <c r="AC227" s="180">
        <v>0</v>
      </c>
      <c r="AD227" s="180">
        <v>0</v>
      </c>
      <c r="AE227" s="180">
        <v>0</v>
      </c>
      <c r="AF227" s="180">
        <v>0</v>
      </c>
      <c r="AG227" s="180">
        <v>0</v>
      </c>
      <c r="AH227" s="180">
        <v>0</v>
      </c>
      <c r="AI227" s="180">
        <v>0</v>
      </c>
      <c r="AJ227" s="180">
        <v>0</v>
      </c>
      <c r="AK227" s="180">
        <v>0</v>
      </c>
      <c r="AL227" s="180">
        <v>0</v>
      </c>
      <c r="AM227" s="180">
        <v>0</v>
      </c>
      <c r="AN227" s="180">
        <v>0</v>
      </c>
      <c r="AO227" s="180">
        <v>0</v>
      </c>
      <c r="AP227" s="180">
        <v>0</v>
      </c>
      <c r="AQ227" s="180">
        <v>0</v>
      </c>
      <c r="AR227" s="180">
        <v>0</v>
      </c>
      <c r="AS227" s="180">
        <v>0</v>
      </c>
      <c r="AT227" s="180">
        <v>0</v>
      </c>
      <c r="AU227" s="180">
        <v>0</v>
      </c>
      <c r="AV227" s="180">
        <v>0</v>
      </c>
      <c r="AW227" s="180">
        <v>0</v>
      </c>
      <c r="AX227" s="180">
        <v>0</v>
      </c>
      <c r="AY227" s="90"/>
      <c r="AZ227" s="180">
        <v>0</v>
      </c>
      <c r="BA227" s="180">
        <v>0</v>
      </c>
      <c r="BB227" s="180">
        <v>0</v>
      </c>
      <c r="BC227" s="180">
        <v>0</v>
      </c>
      <c r="BD227" s="180">
        <v>0</v>
      </c>
      <c r="BE227" s="180">
        <v>0</v>
      </c>
      <c r="BF227" s="180">
        <v>0</v>
      </c>
      <c r="BG227" s="181"/>
      <c r="BH227" s="90"/>
      <c r="BI227" s="180">
        <v>0</v>
      </c>
      <c r="BJ227" s="180">
        <v>0</v>
      </c>
      <c r="BK227" s="180">
        <v>0</v>
      </c>
      <c r="BL227" s="90"/>
      <c r="BN227" s="90"/>
      <c r="BO227" s="112"/>
      <c r="BP227" s="112"/>
      <c r="BQ227" s="112"/>
      <c r="BR227" s="112"/>
      <c r="BS227" s="112"/>
      <c r="BT227" s="112"/>
      <c r="BU227" s="112"/>
      <c r="BV227" s="112"/>
      <c r="BW227" s="112"/>
      <c r="BX227" s="112"/>
      <c r="BY227" s="112"/>
      <c r="BZ227" s="112"/>
      <c r="CA227" s="112"/>
      <c r="CB227" s="112"/>
      <c r="CC227" s="112"/>
      <c r="CD227" s="112"/>
      <c r="CE227" s="112"/>
      <c r="CF227" s="178"/>
    </row>
    <row r="228" spans="2:84" ht="15" customHeight="1" x14ac:dyDescent="0.3">
      <c r="B228" s="90"/>
      <c r="C228" s="111">
        <v>214</v>
      </c>
      <c r="D228" s="111"/>
      <c r="E228" s="111"/>
      <c r="F228" s="112"/>
      <c r="G228" s="111"/>
      <c r="H228" s="111"/>
      <c r="I228" s="111"/>
      <c r="J228" s="114"/>
      <c r="K228" s="172"/>
      <c r="L228" s="113"/>
      <c r="M228" s="112"/>
      <c r="N228" s="185"/>
      <c r="O228" s="111"/>
      <c r="P228" s="110"/>
      <c r="Q228" s="109"/>
      <c r="R228" s="109"/>
      <c r="S228" s="156"/>
      <c r="T228" s="156"/>
      <c r="U228" s="156"/>
      <c r="V228" s="153">
        <f t="shared" si="3"/>
        <v>0</v>
      </c>
      <c r="W228" s="90"/>
      <c r="Y228" s="180">
        <v>0</v>
      </c>
      <c r="Z228" s="180">
        <v>0</v>
      </c>
      <c r="AA228" s="180">
        <v>0</v>
      </c>
      <c r="AB228" s="180">
        <v>0</v>
      </c>
      <c r="AC228" s="180">
        <v>0</v>
      </c>
      <c r="AD228" s="180">
        <v>0</v>
      </c>
      <c r="AE228" s="180">
        <v>0</v>
      </c>
      <c r="AF228" s="180">
        <v>0</v>
      </c>
      <c r="AG228" s="180">
        <v>0</v>
      </c>
      <c r="AH228" s="180">
        <v>0</v>
      </c>
      <c r="AI228" s="180">
        <v>0</v>
      </c>
      <c r="AJ228" s="180">
        <v>0</v>
      </c>
      <c r="AK228" s="180">
        <v>0</v>
      </c>
      <c r="AL228" s="180">
        <v>0</v>
      </c>
      <c r="AM228" s="180">
        <v>0</v>
      </c>
      <c r="AN228" s="180">
        <v>0</v>
      </c>
      <c r="AO228" s="180">
        <v>0</v>
      </c>
      <c r="AP228" s="180">
        <v>0</v>
      </c>
      <c r="AQ228" s="180">
        <v>0</v>
      </c>
      <c r="AR228" s="180">
        <v>0</v>
      </c>
      <c r="AS228" s="180">
        <v>0</v>
      </c>
      <c r="AT228" s="180">
        <v>0</v>
      </c>
      <c r="AU228" s="180">
        <v>0</v>
      </c>
      <c r="AV228" s="180">
        <v>0</v>
      </c>
      <c r="AW228" s="180">
        <v>0</v>
      </c>
      <c r="AX228" s="180">
        <v>0</v>
      </c>
      <c r="AY228" s="90"/>
      <c r="AZ228" s="180">
        <v>0</v>
      </c>
      <c r="BA228" s="180">
        <v>0</v>
      </c>
      <c r="BB228" s="180">
        <v>0</v>
      </c>
      <c r="BC228" s="180">
        <v>0</v>
      </c>
      <c r="BD228" s="180">
        <v>0</v>
      </c>
      <c r="BE228" s="180">
        <v>0</v>
      </c>
      <c r="BF228" s="180">
        <v>0</v>
      </c>
      <c r="BG228" s="181"/>
      <c r="BH228" s="90"/>
      <c r="BI228" s="180">
        <v>0</v>
      </c>
      <c r="BJ228" s="180">
        <v>0</v>
      </c>
      <c r="BK228" s="180">
        <v>0</v>
      </c>
      <c r="BL228" s="90"/>
      <c r="BN228" s="90"/>
      <c r="BO228" s="112"/>
      <c r="BP228" s="112"/>
      <c r="BQ228" s="112"/>
      <c r="BR228" s="112"/>
      <c r="BS228" s="112"/>
      <c r="BT228" s="112"/>
      <c r="BU228" s="112"/>
      <c r="BV228" s="112"/>
      <c r="BW228" s="112"/>
      <c r="BX228" s="112"/>
      <c r="BY228" s="112"/>
      <c r="BZ228" s="112"/>
      <c r="CA228" s="112"/>
      <c r="CB228" s="112"/>
      <c r="CC228" s="112"/>
      <c r="CD228" s="112"/>
      <c r="CE228" s="112"/>
      <c r="CF228" s="178"/>
    </row>
    <row r="229" spans="2:84" ht="15" customHeight="1" x14ac:dyDescent="0.3">
      <c r="B229" s="90"/>
      <c r="C229" s="111">
        <v>215</v>
      </c>
      <c r="D229" s="111"/>
      <c r="E229" s="111"/>
      <c r="F229" s="112"/>
      <c r="G229" s="111"/>
      <c r="H229" s="111"/>
      <c r="I229" s="111"/>
      <c r="J229" s="114"/>
      <c r="K229" s="172"/>
      <c r="L229" s="113"/>
      <c r="M229" s="112"/>
      <c r="N229" s="185"/>
      <c r="O229" s="111"/>
      <c r="P229" s="110"/>
      <c r="Q229" s="109"/>
      <c r="R229" s="109"/>
      <c r="S229" s="156"/>
      <c r="T229" s="156"/>
      <c r="U229" s="156"/>
      <c r="V229" s="153">
        <f t="shared" si="3"/>
        <v>0</v>
      </c>
      <c r="W229" s="90"/>
      <c r="Y229" s="180">
        <v>0</v>
      </c>
      <c r="Z229" s="180">
        <v>0</v>
      </c>
      <c r="AA229" s="180">
        <v>0</v>
      </c>
      <c r="AB229" s="180">
        <v>0</v>
      </c>
      <c r="AC229" s="180">
        <v>0</v>
      </c>
      <c r="AD229" s="180">
        <v>0</v>
      </c>
      <c r="AE229" s="180">
        <v>0</v>
      </c>
      <c r="AF229" s="180">
        <v>0</v>
      </c>
      <c r="AG229" s="180">
        <v>0</v>
      </c>
      <c r="AH229" s="180">
        <v>0</v>
      </c>
      <c r="AI229" s="180">
        <v>0</v>
      </c>
      <c r="AJ229" s="180">
        <v>0</v>
      </c>
      <c r="AK229" s="180">
        <v>0</v>
      </c>
      <c r="AL229" s="180">
        <v>0</v>
      </c>
      <c r="AM229" s="180">
        <v>0</v>
      </c>
      <c r="AN229" s="180">
        <v>0</v>
      </c>
      <c r="AO229" s="180">
        <v>0</v>
      </c>
      <c r="AP229" s="180">
        <v>0</v>
      </c>
      <c r="AQ229" s="180">
        <v>0</v>
      </c>
      <c r="AR229" s="180">
        <v>0</v>
      </c>
      <c r="AS229" s="180">
        <v>0</v>
      </c>
      <c r="AT229" s="180">
        <v>0</v>
      </c>
      <c r="AU229" s="180">
        <v>0</v>
      </c>
      <c r="AV229" s="180">
        <v>0</v>
      </c>
      <c r="AW229" s="180">
        <v>0</v>
      </c>
      <c r="AX229" s="180">
        <v>0</v>
      </c>
      <c r="AY229" s="90"/>
      <c r="AZ229" s="180">
        <v>0</v>
      </c>
      <c r="BA229" s="180">
        <v>0</v>
      </c>
      <c r="BB229" s="180">
        <v>0</v>
      </c>
      <c r="BC229" s="180">
        <v>0</v>
      </c>
      <c r="BD229" s="180">
        <v>0</v>
      </c>
      <c r="BE229" s="180">
        <v>0</v>
      </c>
      <c r="BF229" s="180">
        <v>0</v>
      </c>
      <c r="BG229" s="181"/>
      <c r="BH229" s="90"/>
      <c r="BI229" s="180">
        <v>0</v>
      </c>
      <c r="BJ229" s="180">
        <v>0</v>
      </c>
      <c r="BK229" s="180">
        <v>0</v>
      </c>
      <c r="BL229" s="90"/>
      <c r="BN229" s="90"/>
      <c r="BO229" s="112"/>
      <c r="BP229" s="112"/>
      <c r="BQ229" s="112"/>
      <c r="BR229" s="112"/>
      <c r="BS229" s="112"/>
      <c r="BT229" s="112"/>
      <c r="BU229" s="112"/>
      <c r="BV229" s="112"/>
      <c r="BW229" s="112"/>
      <c r="BX229" s="112"/>
      <c r="BY229" s="112"/>
      <c r="BZ229" s="112"/>
      <c r="CA229" s="112"/>
      <c r="CB229" s="112"/>
      <c r="CC229" s="112"/>
      <c r="CD229" s="112"/>
      <c r="CE229" s="112"/>
      <c r="CF229" s="178"/>
    </row>
    <row r="230" spans="2:84" ht="15" customHeight="1" x14ac:dyDescent="0.3">
      <c r="B230" s="90"/>
      <c r="C230" s="111">
        <v>216</v>
      </c>
      <c r="D230" s="111"/>
      <c r="E230" s="111"/>
      <c r="F230" s="112"/>
      <c r="G230" s="111"/>
      <c r="H230" s="111"/>
      <c r="I230" s="111"/>
      <c r="J230" s="114"/>
      <c r="K230" s="172"/>
      <c r="L230" s="113"/>
      <c r="M230" s="112"/>
      <c r="N230" s="185"/>
      <c r="O230" s="111"/>
      <c r="P230" s="110"/>
      <c r="Q230" s="109"/>
      <c r="R230" s="109"/>
      <c r="S230" s="156"/>
      <c r="T230" s="156"/>
      <c r="U230" s="156"/>
      <c r="V230" s="153">
        <f t="shared" si="3"/>
        <v>0</v>
      </c>
      <c r="W230" s="90"/>
      <c r="Y230" s="180">
        <v>0</v>
      </c>
      <c r="Z230" s="180">
        <v>0</v>
      </c>
      <c r="AA230" s="180">
        <v>0</v>
      </c>
      <c r="AB230" s="180">
        <v>0</v>
      </c>
      <c r="AC230" s="180">
        <v>0</v>
      </c>
      <c r="AD230" s="180">
        <v>0</v>
      </c>
      <c r="AE230" s="180">
        <v>0</v>
      </c>
      <c r="AF230" s="180">
        <v>0</v>
      </c>
      <c r="AG230" s="180">
        <v>0</v>
      </c>
      <c r="AH230" s="180">
        <v>0</v>
      </c>
      <c r="AI230" s="180">
        <v>0</v>
      </c>
      <c r="AJ230" s="180">
        <v>0</v>
      </c>
      <c r="AK230" s="180">
        <v>0</v>
      </c>
      <c r="AL230" s="180">
        <v>0</v>
      </c>
      <c r="AM230" s="180">
        <v>0</v>
      </c>
      <c r="AN230" s="180">
        <v>0</v>
      </c>
      <c r="AO230" s="180">
        <v>0</v>
      </c>
      <c r="AP230" s="180">
        <v>0</v>
      </c>
      <c r="AQ230" s="180">
        <v>0</v>
      </c>
      <c r="AR230" s="180">
        <v>0</v>
      </c>
      <c r="AS230" s="180">
        <v>0</v>
      </c>
      <c r="AT230" s="180">
        <v>0</v>
      </c>
      <c r="AU230" s="180">
        <v>0</v>
      </c>
      <c r="AV230" s="180">
        <v>0</v>
      </c>
      <c r="AW230" s="180">
        <v>0</v>
      </c>
      <c r="AX230" s="180">
        <v>0</v>
      </c>
      <c r="AY230" s="90"/>
      <c r="AZ230" s="180">
        <v>0</v>
      </c>
      <c r="BA230" s="180">
        <v>0</v>
      </c>
      <c r="BB230" s="180">
        <v>0</v>
      </c>
      <c r="BC230" s="180">
        <v>0</v>
      </c>
      <c r="BD230" s="180">
        <v>0</v>
      </c>
      <c r="BE230" s="180">
        <v>0</v>
      </c>
      <c r="BF230" s="180">
        <v>0</v>
      </c>
      <c r="BG230" s="181"/>
      <c r="BH230" s="90"/>
      <c r="BI230" s="180">
        <v>0</v>
      </c>
      <c r="BJ230" s="180">
        <v>0</v>
      </c>
      <c r="BK230" s="180">
        <v>0</v>
      </c>
      <c r="BL230" s="90"/>
      <c r="BN230" s="90"/>
      <c r="BO230" s="112"/>
      <c r="BP230" s="112"/>
      <c r="BQ230" s="112"/>
      <c r="BR230" s="112"/>
      <c r="BS230" s="112"/>
      <c r="BT230" s="112"/>
      <c r="BU230" s="112"/>
      <c r="BV230" s="112"/>
      <c r="BW230" s="112"/>
      <c r="BX230" s="112"/>
      <c r="BY230" s="112"/>
      <c r="BZ230" s="112"/>
      <c r="CA230" s="112"/>
      <c r="CB230" s="112"/>
      <c r="CC230" s="112"/>
      <c r="CD230" s="112"/>
      <c r="CE230" s="112"/>
      <c r="CF230" s="178"/>
    </row>
    <row r="231" spans="2:84" ht="15" customHeight="1" x14ac:dyDescent="0.3">
      <c r="B231" s="90"/>
      <c r="C231" s="111">
        <v>217</v>
      </c>
      <c r="D231" s="111"/>
      <c r="E231" s="111"/>
      <c r="F231" s="112"/>
      <c r="G231" s="111"/>
      <c r="H231" s="111"/>
      <c r="I231" s="111"/>
      <c r="J231" s="114"/>
      <c r="K231" s="172"/>
      <c r="L231" s="113"/>
      <c r="M231" s="112"/>
      <c r="N231" s="185"/>
      <c r="O231" s="111"/>
      <c r="P231" s="110"/>
      <c r="Q231" s="109"/>
      <c r="R231" s="109"/>
      <c r="S231" s="156"/>
      <c r="T231" s="156"/>
      <c r="U231" s="156"/>
      <c r="V231" s="153">
        <f t="shared" si="3"/>
        <v>0</v>
      </c>
      <c r="W231" s="90"/>
      <c r="Y231" s="180">
        <v>0</v>
      </c>
      <c r="Z231" s="180">
        <v>0</v>
      </c>
      <c r="AA231" s="180">
        <v>0</v>
      </c>
      <c r="AB231" s="180">
        <v>0</v>
      </c>
      <c r="AC231" s="180">
        <v>0</v>
      </c>
      <c r="AD231" s="180">
        <v>0</v>
      </c>
      <c r="AE231" s="180">
        <v>0</v>
      </c>
      <c r="AF231" s="180">
        <v>0</v>
      </c>
      <c r="AG231" s="180">
        <v>0</v>
      </c>
      <c r="AH231" s="180">
        <v>0</v>
      </c>
      <c r="AI231" s="180">
        <v>0</v>
      </c>
      <c r="AJ231" s="180">
        <v>0</v>
      </c>
      <c r="AK231" s="180">
        <v>0</v>
      </c>
      <c r="AL231" s="180">
        <v>0</v>
      </c>
      <c r="AM231" s="180">
        <v>0</v>
      </c>
      <c r="AN231" s="180">
        <v>0</v>
      </c>
      <c r="AO231" s="180">
        <v>0</v>
      </c>
      <c r="AP231" s="180">
        <v>0</v>
      </c>
      <c r="AQ231" s="180">
        <v>0</v>
      </c>
      <c r="AR231" s="180">
        <v>0</v>
      </c>
      <c r="AS231" s="180">
        <v>0</v>
      </c>
      <c r="AT231" s="180">
        <v>0</v>
      </c>
      <c r="AU231" s="180">
        <v>0</v>
      </c>
      <c r="AV231" s="180">
        <v>0</v>
      </c>
      <c r="AW231" s="180">
        <v>0</v>
      </c>
      <c r="AX231" s="180">
        <v>0</v>
      </c>
      <c r="AY231" s="90"/>
      <c r="AZ231" s="180">
        <v>0</v>
      </c>
      <c r="BA231" s="180">
        <v>0</v>
      </c>
      <c r="BB231" s="180">
        <v>0</v>
      </c>
      <c r="BC231" s="180">
        <v>0</v>
      </c>
      <c r="BD231" s="180">
        <v>0</v>
      </c>
      <c r="BE231" s="180">
        <v>0</v>
      </c>
      <c r="BF231" s="180">
        <v>0</v>
      </c>
      <c r="BG231" s="181"/>
      <c r="BH231" s="90"/>
      <c r="BI231" s="180">
        <v>0</v>
      </c>
      <c r="BJ231" s="180">
        <v>0</v>
      </c>
      <c r="BK231" s="180">
        <v>0</v>
      </c>
      <c r="BL231" s="90"/>
      <c r="BN231" s="90"/>
      <c r="BO231" s="112"/>
      <c r="BP231" s="112"/>
      <c r="BQ231" s="112"/>
      <c r="BR231" s="112"/>
      <c r="BS231" s="112"/>
      <c r="BT231" s="112"/>
      <c r="BU231" s="112"/>
      <c r="BV231" s="112"/>
      <c r="BW231" s="112"/>
      <c r="BX231" s="112"/>
      <c r="BY231" s="112"/>
      <c r="BZ231" s="112"/>
      <c r="CA231" s="112"/>
      <c r="CB231" s="112"/>
      <c r="CC231" s="112"/>
      <c r="CD231" s="112"/>
      <c r="CE231" s="112"/>
      <c r="CF231" s="178"/>
    </row>
    <row r="232" spans="2:84" ht="15" customHeight="1" x14ac:dyDescent="0.3">
      <c r="B232" s="90"/>
      <c r="C232" s="111">
        <v>218</v>
      </c>
      <c r="D232" s="111"/>
      <c r="E232" s="111"/>
      <c r="F232" s="112"/>
      <c r="G232" s="111"/>
      <c r="H232" s="111"/>
      <c r="I232" s="111"/>
      <c r="J232" s="114"/>
      <c r="K232" s="172"/>
      <c r="L232" s="113"/>
      <c r="M232" s="112"/>
      <c r="N232" s="185"/>
      <c r="O232" s="111"/>
      <c r="P232" s="110"/>
      <c r="Q232" s="109"/>
      <c r="R232" s="109"/>
      <c r="S232" s="156"/>
      <c r="T232" s="156"/>
      <c r="U232" s="156"/>
      <c r="V232" s="153">
        <f t="shared" si="3"/>
        <v>0</v>
      </c>
      <c r="W232" s="90"/>
      <c r="Y232" s="180">
        <v>0</v>
      </c>
      <c r="Z232" s="180">
        <v>0</v>
      </c>
      <c r="AA232" s="180">
        <v>0</v>
      </c>
      <c r="AB232" s="180">
        <v>0</v>
      </c>
      <c r="AC232" s="180">
        <v>0</v>
      </c>
      <c r="AD232" s="180">
        <v>0</v>
      </c>
      <c r="AE232" s="180">
        <v>0</v>
      </c>
      <c r="AF232" s="180">
        <v>0</v>
      </c>
      <c r="AG232" s="180">
        <v>0</v>
      </c>
      <c r="AH232" s="180">
        <v>0</v>
      </c>
      <c r="AI232" s="180">
        <v>0</v>
      </c>
      <c r="AJ232" s="180">
        <v>0</v>
      </c>
      <c r="AK232" s="180">
        <v>0</v>
      </c>
      <c r="AL232" s="180">
        <v>0</v>
      </c>
      <c r="AM232" s="180">
        <v>0</v>
      </c>
      <c r="AN232" s="180">
        <v>0</v>
      </c>
      <c r="AO232" s="180">
        <v>0</v>
      </c>
      <c r="AP232" s="180">
        <v>0</v>
      </c>
      <c r="AQ232" s="180">
        <v>0</v>
      </c>
      <c r="AR232" s="180">
        <v>0</v>
      </c>
      <c r="AS232" s="180">
        <v>0</v>
      </c>
      <c r="AT232" s="180">
        <v>0</v>
      </c>
      <c r="AU232" s="180">
        <v>0</v>
      </c>
      <c r="AV232" s="180">
        <v>0</v>
      </c>
      <c r="AW232" s="180">
        <v>0</v>
      </c>
      <c r="AX232" s="180">
        <v>0</v>
      </c>
      <c r="AY232" s="90"/>
      <c r="AZ232" s="180">
        <v>0</v>
      </c>
      <c r="BA232" s="180">
        <v>0</v>
      </c>
      <c r="BB232" s="180">
        <v>0</v>
      </c>
      <c r="BC232" s="180">
        <v>0</v>
      </c>
      <c r="BD232" s="180">
        <v>0</v>
      </c>
      <c r="BE232" s="180">
        <v>0</v>
      </c>
      <c r="BF232" s="180">
        <v>0</v>
      </c>
      <c r="BG232" s="181"/>
      <c r="BH232" s="90"/>
      <c r="BI232" s="180">
        <v>0</v>
      </c>
      <c r="BJ232" s="180">
        <v>0</v>
      </c>
      <c r="BK232" s="180">
        <v>0</v>
      </c>
      <c r="BL232" s="90"/>
      <c r="BN232" s="90"/>
      <c r="BO232" s="112"/>
      <c r="BP232" s="112"/>
      <c r="BQ232" s="112"/>
      <c r="BR232" s="112"/>
      <c r="BS232" s="112"/>
      <c r="BT232" s="112"/>
      <c r="BU232" s="112"/>
      <c r="BV232" s="112"/>
      <c r="BW232" s="112"/>
      <c r="BX232" s="112"/>
      <c r="BY232" s="112"/>
      <c r="BZ232" s="112"/>
      <c r="CA232" s="112"/>
      <c r="CB232" s="112"/>
      <c r="CC232" s="112"/>
      <c r="CD232" s="112"/>
      <c r="CE232" s="112"/>
      <c r="CF232" s="178"/>
    </row>
    <row r="233" spans="2:84" ht="15" customHeight="1" x14ac:dyDescent="0.3">
      <c r="B233" s="90"/>
      <c r="C233" s="111">
        <v>219</v>
      </c>
      <c r="D233" s="111"/>
      <c r="E233" s="111"/>
      <c r="F233" s="112"/>
      <c r="G233" s="111"/>
      <c r="H233" s="111"/>
      <c r="I233" s="111"/>
      <c r="J233" s="114"/>
      <c r="K233" s="172"/>
      <c r="L233" s="113"/>
      <c r="M233" s="112"/>
      <c r="N233" s="185"/>
      <c r="O233" s="111"/>
      <c r="P233" s="109"/>
      <c r="Q233" s="109"/>
      <c r="R233" s="109"/>
      <c r="S233" s="156"/>
      <c r="T233" s="156"/>
      <c r="U233" s="156"/>
      <c r="V233" s="153">
        <f t="shared" si="3"/>
        <v>0</v>
      </c>
      <c r="W233" s="90"/>
      <c r="Y233" s="180">
        <v>0</v>
      </c>
      <c r="Z233" s="180">
        <v>0</v>
      </c>
      <c r="AA233" s="180">
        <v>0</v>
      </c>
      <c r="AB233" s="180">
        <v>0</v>
      </c>
      <c r="AC233" s="180">
        <v>0</v>
      </c>
      <c r="AD233" s="180">
        <v>0</v>
      </c>
      <c r="AE233" s="180">
        <v>0</v>
      </c>
      <c r="AF233" s="180">
        <v>0</v>
      </c>
      <c r="AG233" s="180">
        <v>0</v>
      </c>
      <c r="AH233" s="180">
        <v>0</v>
      </c>
      <c r="AI233" s="180">
        <v>0</v>
      </c>
      <c r="AJ233" s="180">
        <v>0</v>
      </c>
      <c r="AK233" s="180">
        <v>0</v>
      </c>
      <c r="AL233" s="180">
        <v>0</v>
      </c>
      <c r="AM233" s="180">
        <v>0</v>
      </c>
      <c r="AN233" s="180">
        <v>0</v>
      </c>
      <c r="AO233" s="180">
        <v>0</v>
      </c>
      <c r="AP233" s="180">
        <v>0</v>
      </c>
      <c r="AQ233" s="180">
        <v>0</v>
      </c>
      <c r="AR233" s="180">
        <v>0</v>
      </c>
      <c r="AS233" s="180">
        <v>0</v>
      </c>
      <c r="AT233" s="180">
        <v>0</v>
      </c>
      <c r="AU233" s="180">
        <v>0</v>
      </c>
      <c r="AV233" s="180">
        <v>0</v>
      </c>
      <c r="AW233" s="180">
        <v>0</v>
      </c>
      <c r="AX233" s="180">
        <v>0</v>
      </c>
      <c r="AY233" s="90"/>
      <c r="AZ233" s="180">
        <v>0</v>
      </c>
      <c r="BA233" s="180">
        <v>0</v>
      </c>
      <c r="BB233" s="180">
        <v>0</v>
      </c>
      <c r="BC233" s="180">
        <v>0</v>
      </c>
      <c r="BD233" s="180">
        <v>0</v>
      </c>
      <c r="BE233" s="180">
        <v>0</v>
      </c>
      <c r="BF233" s="180">
        <v>0</v>
      </c>
      <c r="BG233" s="181"/>
      <c r="BH233" s="90"/>
      <c r="BI233" s="180">
        <v>0</v>
      </c>
      <c r="BJ233" s="180">
        <v>0</v>
      </c>
      <c r="BK233" s="180">
        <v>0</v>
      </c>
      <c r="BL233" s="90"/>
      <c r="BN233" s="90"/>
      <c r="BO233" s="112"/>
      <c r="BP233" s="112"/>
      <c r="BQ233" s="112"/>
      <c r="BR233" s="112"/>
      <c r="BS233" s="112"/>
      <c r="BT233" s="112"/>
      <c r="BU233" s="112"/>
      <c r="BV233" s="112"/>
      <c r="BW233" s="112"/>
      <c r="BX233" s="112"/>
      <c r="BY233" s="112"/>
      <c r="BZ233" s="112"/>
      <c r="CA233" s="112"/>
      <c r="CB233" s="112"/>
      <c r="CC233" s="112"/>
      <c r="CD233" s="112"/>
      <c r="CE233" s="112"/>
      <c r="CF233" s="178"/>
    </row>
    <row r="234" spans="2:84" ht="15" customHeight="1" x14ac:dyDescent="0.3">
      <c r="B234" s="90"/>
      <c r="C234" s="111">
        <v>220</v>
      </c>
      <c r="D234" s="111"/>
      <c r="E234" s="111"/>
      <c r="F234" s="112"/>
      <c r="G234" s="111"/>
      <c r="H234" s="111"/>
      <c r="I234" s="111"/>
      <c r="J234" s="114"/>
      <c r="K234" s="172"/>
      <c r="L234" s="113"/>
      <c r="M234" s="112"/>
      <c r="N234" s="185"/>
      <c r="O234" s="111"/>
      <c r="P234" s="110"/>
      <c r="Q234" s="109"/>
      <c r="R234" s="109"/>
      <c r="S234" s="156"/>
      <c r="T234" s="156"/>
      <c r="U234" s="156"/>
      <c r="V234" s="153">
        <f t="shared" si="3"/>
        <v>0</v>
      </c>
      <c r="W234" s="90"/>
      <c r="Y234" s="180">
        <v>0</v>
      </c>
      <c r="Z234" s="180">
        <v>0</v>
      </c>
      <c r="AA234" s="180">
        <v>0</v>
      </c>
      <c r="AB234" s="180">
        <v>0</v>
      </c>
      <c r="AC234" s="180">
        <v>0</v>
      </c>
      <c r="AD234" s="180">
        <v>0</v>
      </c>
      <c r="AE234" s="180">
        <v>0</v>
      </c>
      <c r="AF234" s="180">
        <v>0</v>
      </c>
      <c r="AG234" s="180">
        <v>0</v>
      </c>
      <c r="AH234" s="180">
        <v>0</v>
      </c>
      <c r="AI234" s="180">
        <v>0</v>
      </c>
      <c r="AJ234" s="180">
        <v>0</v>
      </c>
      <c r="AK234" s="180">
        <v>0</v>
      </c>
      <c r="AL234" s="180">
        <v>0</v>
      </c>
      <c r="AM234" s="180">
        <v>0</v>
      </c>
      <c r="AN234" s="180">
        <v>0</v>
      </c>
      <c r="AO234" s="180">
        <v>0</v>
      </c>
      <c r="AP234" s="180">
        <v>0</v>
      </c>
      <c r="AQ234" s="180">
        <v>0</v>
      </c>
      <c r="AR234" s="180">
        <v>0</v>
      </c>
      <c r="AS234" s="180">
        <v>0</v>
      </c>
      <c r="AT234" s="180">
        <v>0</v>
      </c>
      <c r="AU234" s="180">
        <v>0</v>
      </c>
      <c r="AV234" s="180">
        <v>0</v>
      </c>
      <c r="AW234" s="180">
        <v>0</v>
      </c>
      <c r="AX234" s="180">
        <v>0</v>
      </c>
      <c r="AY234" s="90"/>
      <c r="AZ234" s="180">
        <v>0</v>
      </c>
      <c r="BA234" s="180">
        <v>0</v>
      </c>
      <c r="BB234" s="180">
        <v>0</v>
      </c>
      <c r="BC234" s="180">
        <v>0</v>
      </c>
      <c r="BD234" s="180">
        <v>0</v>
      </c>
      <c r="BE234" s="180">
        <v>0</v>
      </c>
      <c r="BF234" s="180">
        <v>0</v>
      </c>
      <c r="BG234" s="181"/>
      <c r="BH234" s="90"/>
      <c r="BI234" s="180">
        <v>0</v>
      </c>
      <c r="BJ234" s="180">
        <v>0</v>
      </c>
      <c r="BK234" s="180">
        <v>0</v>
      </c>
      <c r="BL234" s="90"/>
      <c r="BN234" s="90"/>
      <c r="BO234" s="112"/>
      <c r="BP234" s="112"/>
      <c r="BQ234" s="112"/>
      <c r="BR234" s="112"/>
      <c r="BS234" s="112"/>
      <c r="BT234" s="112"/>
      <c r="BU234" s="112"/>
      <c r="BV234" s="112"/>
      <c r="BW234" s="112"/>
      <c r="BX234" s="112"/>
      <c r="BY234" s="112"/>
      <c r="BZ234" s="112"/>
      <c r="CA234" s="112"/>
      <c r="CB234" s="112"/>
      <c r="CC234" s="112"/>
      <c r="CD234" s="112"/>
      <c r="CE234" s="112"/>
      <c r="CF234" s="178"/>
    </row>
    <row r="235" spans="2:84" ht="15" customHeight="1" x14ac:dyDescent="0.3">
      <c r="B235" s="90"/>
      <c r="C235" s="111">
        <v>221</v>
      </c>
      <c r="D235" s="111"/>
      <c r="E235" s="111"/>
      <c r="F235" s="112"/>
      <c r="G235" s="111"/>
      <c r="H235" s="111"/>
      <c r="I235" s="111"/>
      <c r="J235" s="114"/>
      <c r="K235" s="172"/>
      <c r="L235" s="113"/>
      <c r="M235" s="112"/>
      <c r="N235" s="185"/>
      <c r="O235" s="111"/>
      <c r="P235" s="110"/>
      <c r="Q235" s="109"/>
      <c r="R235" s="109"/>
      <c r="S235" s="156"/>
      <c r="T235" s="156"/>
      <c r="U235" s="156"/>
      <c r="V235" s="153">
        <f t="shared" si="3"/>
        <v>0</v>
      </c>
      <c r="W235" s="90"/>
      <c r="Y235" s="180">
        <v>0</v>
      </c>
      <c r="Z235" s="180">
        <v>0</v>
      </c>
      <c r="AA235" s="180">
        <v>0</v>
      </c>
      <c r="AB235" s="180">
        <v>0</v>
      </c>
      <c r="AC235" s="180">
        <v>0</v>
      </c>
      <c r="AD235" s="180">
        <v>0</v>
      </c>
      <c r="AE235" s="180">
        <v>0</v>
      </c>
      <c r="AF235" s="180">
        <v>0</v>
      </c>
      <c r="AG235" s="180">
        <v>0</v>
      </c>
      <c r="AH235" s="180">
        <v>0</v>
      </c>
      <c r="AI235" s="180">
        <v>0</v>
      </c>
      <c r="AJ235" s="180">
        <v>0</v>
      </c>
      <c r="AK235" s="180">
        <v>0</v>
      </c>
      <c r="AL235" s="180">
        <v>0</v>
      </c>
      <c r="AM235" s="180">
        <v>0</v>
      </c>
      <c r="AN235" s="180">
        <v>0</v>
      </c>
      <c r="AO235" s="180">
        <v>0</v>
      </c>
      <c r="AP235" s="180">
        <v>0</v>
      </c>
      <c r="AQ235" s="180">
        <v>0</v>
      </c>
      <c r="AR235" s="180">
        <v>0</v>
      </c>
      <c r="AS235" s="180">
        <v>0</v>
      </c>
      <c r="AT235" s="180">
        <v>0</v>
      </c>
      <c r="AU235" s="180">
        <v>0</v>
      </c>
      <c r="AV235" s="180">
        <v>0</v>
      </c>
      <c r="AW235" s="180">
        <v>0</v>
      </c>
      <c r="AX235" s="180">
        <v>0</v>
      </c>
      <c r="AY235" s="90"/>
      <c r="AZ235" s="180">
        <v>0</v>
      </c>
      <c r="BA235" s="180">
        <v>0</v>
      </c>
      <c r="BB235" s="180">
        <v>0</v>
      </c>
      <c r="BC235" s="180">
        <v>0</v>
      </c>
      <c r="BD235" s="180">
        <v>0</v>
      </c>
      <c r="BE235" s="180">
        <v>0</v>
      </c>
      <c r="BF235" s="180">
        <v>0</v>
      </c>
      <c r="BG235" s="181"/>
      <c r="BH235" s="90"/>
      <c r="BI235" s="180">
        <v>0</v>
      </c>
      <c r="BJ235" s="180">
        <v>0</v>
      </c>
      <c r="BK235" s="180">
        <v>0</v>
      </c>
      <c r="BL235" s="90"/>
      <c r="BN235" s="90"/>
      <c r="BO235" s="112"/>
      <c r="BP235" s="112"/>
      <c r="BQ235" s="112"/>
      <c r="BR235" s="112"/>
      <c r="BS235" s="112"/>
      <c r="BT235" s="112"/>
      <c r="BU235" s="112"/>
      <c r="BV235" s="112"/>
      <c r="BW235" s="112"/>
      <c r="BX235" s="112"/>
      <c r="BY235" s="112"/>
      <c r="BZ235" s="112"/>
      <c r="CA235" s="112"/>
      <c r="CB235" s="112"/>
      <c r="CC235" s="112"/>
      <c r="CD235" s="112"/>
      <c r="CE235" s="112"/>
      <c r="CF235" s="178"/>
    </row>
    <row r="236" spans="2:84" ht="15" customHeight="1" x14ac:dyDescent="0.3">
      <c r="B236" s="90"/>
      <c r="C236" s="111">
        <v>222</v>
      </c>
      <c r="D236" s="111"/>
      <c r="E236" s="111"/>
      <c r="F236" s="112"/>
      <c r="G236" s="111"/>
      <c r="H236" s="111"/>
      <c r="I236" s="111"/>
      <c r="J236" s="114"/>
      <c r="K236" s="172"/>
      <c r="L236" s="113"/>
      <c r="M236" s="112"/>
      <c r="N236" s="185"/>
      <c r="O236" s="111"/>
      <c r="P236" s="110"/>
      <c r="Q236" s="109"/>
      <c r="R236" s="109"/>
      <c r="S236" s="156"/>
      <c r="T236" s="156"/>
      <c r="U236" s="156"/>
      <c r="V236" s="153">
        <f t="shared" si="3"/>
        <v>0</v>
      </c>
      <c r="W236" s="90"/>
      <c r="Y236" s="180">
        <v>0</v>
      </c>
      <c r="Z236" s="180">
        <v>0</v>
      </c>
      <c r="AA236" s="180">
        <v>0</v>
      </c>
      <c r="AB236" s="180">
        <v>0</v>
      </c>
      <c r="AC236" s="180">
        <v>0</v>
      </c>
      <c r="AD236" s="180">
        <v>0</v>
      </c>
      <c r="AE236" s="180">
        <v>0</v>
      </c>
      <c r="AF236" s="180">
        <v>0</v>
      </c>
      <c r="AG236" s="180">
        <v>0</v>
      </c>
      <c r="AH236" s="180">
        <v>0</v>
      </c>
      <c r="AI236" s="180">
        <v>0</v>
      </c>
      <c r="AJ236" s="180">
        <v>0</v>
      </c>
      <c r="AK236" s="180">
        <v>0</v>
      </c>
      <c r="AL236" s="180">
        <v>0</v>
      </c>
      <c r="AM236" s="180">
        <v>0</v>
      </c>
      <c r="AN236" s="180">
        <v>0</v>
      </c>
      <c r="AO236" s="180">
        <v>0</v>
      </c>
      <c r="AP236" s="180">
        <v>0</v>
      </c>
      <c r="AQ236" s="180">
        <v>0</v>
      </c>
      <c r="AR236" s="180">
        <v>0</v>
      </c>
      <c r="AS236" s="180">
        <v>0</v>
      </c>
      <c r="AT236" s="180">
        <v>0</v>
      </c>
      <c r="AU236" s="180">
        <v>0</v>
      </c>
      <c r="AV236" s="180">
        <v>0</v>
      </c>
      <c r="AW236" s="180">
        <v>0</v>
      </c>
      <c r="AX236" s="180">
        <v>0</v>
      </c>
      <c r="AY236" s="90"/>
      <c r="AZ236" s="180">
        <v>0</v>
      </c>
      <c r="BA236" s="180">
        <v>0</v>
      </c>
      <c r="BB236" s="180">
        <v>0</v>
      </c>
      <c r="BC236" s="180">
        <v>0</v>
      </c>
      <c r="BD236" s="180">
        <v>0</v>
      </c>
      <c r="BE236" s="180">
        <v>0</v>
      </c>
      <c r="BF236" s="180">
        <v>0</v>
      </c>
      <c r="BG236" s="181"/>
      <c r="BH236" s="90"/>
      <c r="BI236" s="180">
        <v>0</v>
      </c>
      <c r="BJ236" s="180">
        <v>0</v>
      </c>
      <c r="BK236" s="180">
        <v>0</v>
      </c>
      <c r="BL236" s="90"/>
      <c r="BN236" s="90"/>
      <c r="BO236" s="112"/>
      <c r="BP236" s="112"/>
      <c r="BQ236" s="112"/>
      <c r="BR236" s="112"/>
      <c r="BS236" s="112"/>
      <c r="BT236" s="112"/>
      <c r="BU236" s="112"/>
      <c r="BV236" s="112"/>
      <c r="BW236" s="112"/>
      <c r="BX236" s="112"/>
      <c r="BY236" s="112"/>
      <c r="BZ236" s="112"/>
      <c r="CA236" s="112"/>
      <c r="CB236" s="112"/>
      <c r="CC236" s="112"/>
      <c r="CD236" s="112"/>
      <c r="CE236" s="112"/>
      <c r="CF236" s="178"/>
    </row>
    <row r="237" spans="2:84" ht="15" customHeight="1" x14ac:dyDescent="0.3">
      <c r="B237" s="90"/>
      <c r="C237" s="111">
        <v>223</v>
      </c>
      <c r="D237" s="111"/>
      <c r="E237" s="111"/>
      <c r="F237" s="112"/>
      <c r="G237" s="111"/>
      <c r="H237" s="111"/>
      <c r="I237" s="111"/>
      <c r="J237" s="114"/>
      <c r="K237" s="172"/>
      <c r="L237" s="113"/>
      <c r="M237" s="112"/>
      <c r="N237" s="185"/>
      <c r="O237" s="111"/>
      <c r="P237" s="110"/>
      <c r="Q237" s="109"/>
      <c r="R237" s="109"/>
      <c r="S237" s="156"/>
      <c r="T237" s="156"/>
      <c r="U237" s="156"/>
      <c r="V237" s="153">
        <f t="shared" si="3"/>
        <v>0</v>
      </c>
      <c r="W237" s="90"/>
      <c r="Y237" s="180">
        <v>0</v>
      </c>
      <c r="Z237" s="180">
        <v>0</v>
      </c>
      <c r="AA237" s="180">
        <v>0</v>
      </c>
      <c r="AB237" s="180">
        <v>0</v>
      </c>
      <c r="AC237" s="180">
        <v>0</v>
      </c>
      <c r="AD237" s="180">
        <v>0</v>
      </c>
      <c r="AE237" s="180">
        <v>0</v>
      </c>
      <c r="AF237" s="180">
        <v>0</v>
      </c>
      <c r="AG237" s="180">
        <v>0</v>
      </c>
      <c r="AH237" s="180">
        <v>0</v>
      </c>
      <c r="AI237" s="180">
        <v>0</v>
      </c>
      <c r="AJ237" s="180">
        <v>0</v>
      </c>
      <c r="AK237" s="180">
        <v>0</v>
      </c>
      <c r="AL237" s="180">
        <v>0</v>
      </c>
      <c r="AM237" s="180">
        <v>0</v>
      </c>
      <c r="AN237" s="180">
        <v>0</v>
      </c>
      <c r="AO237" s="180">
        <v>0</v>
      </c>
      <c r="AP237" s="180">
        <v>0</v>
      </c>
      <c r="AQ237" s="180">
        <v>0</v>
      </c>
      <c r="AR237" s="180">
        <v>0</v>
      </c>
      <c r="AS237" s="180">
        <v>0</v>
      </c>
      <c r="AT237" s="180">
        <v>0</v>
      </c>
      <c r="AU237" s="180">
        <v>0</v>
      </c>
      <c r="AV237" s="180">
        <v>0</v>
      </c>
      <c r="AW237" s="180">
        <v>0</v>
      </c>
      <c r="AX237" s="180">
        <v>0</v>
      </c>
      <c r="AY237" s="90"/>
      <c r="AZ237" s="180">
        <v>0</v>
      </c>
      <c r="BA237" s="180">
        <v>0</v>
      </c>
      <c r="BB237" s="180">
        <v>0</v>
      </c>
      <c r="BC237" s="180">
        <v>0</v>
      </c>
      <c r="BD237" s="180">
        <v>0</v>
      </c>
      <c r="BE237" s="180">
        <v>0</v>
      </c>
      <c r="BF237" s="180">
        <v>0</v>
      </c>
      <c r="BG237" s="181"/>
      <c r="BH237" s="90"/>
      <c r="BI237" s="180">
        <v>0</v>
      </c>
      <c r="BJ237" s="180">
        <v>0</v>
      </c>
      <c r="BK237" s="180">
        <v>0</v>
      </c>
      <c r="BL237" s="90"/>
      <c r="BN237" s="90"/>
      <c r="BO237" s="112"/>
      <c r="BP237" s="112"/>
      <c r="BQ237" s="112"/>
      <c r="BR237" s="112"/>
      <c r="BS237" s="112"/>
      <c r="BT237" s="112"/>
      <c r="BU237" s="112"/>
      <c r="BV237" s="112"/>
      <c r="BW237" s="112"/>
      <c r="BX237" s="112"/>
      <c r="BY237" s="112"/>
      <c r="BZ237" s="112"/>
      <c r="CA237" s="112"/>
      <c r="CB237" s="112"/>
      <c r="CC237" s="112"/>
      <c r="CD237" s="112"/>
      <c r="CE237" s="112"/>
      <c r="CF237" s="178"/>
    </row>
    <row r="238" spans="2:84" ht="15" customHeight="1" x14ac:dyDescent="0.3">
      <c r="B238" s="90"/>
      <c r="C238" s="111">
        <v>224</v>
      </c>
      <c r="D238" s="111"/>
      <c r="E238" s="111"/>
      <c r="F238" s="112"/>
      <c r="G238" s="111"/>
      <c r="H238" s="111"/>
      <c r="I238" s="111"/>
      <c r="J238" s="114"/>
      <c r="K238" s="172"/>
      <c r="L238" s="113"/>
      <c r="M238" s="112"/>
      <c r="N238" s="185"/>
      <c r="O238" s="111"/>
      <c r="P238" s="110"/>
      <c r="Q238" s="109"/>
      <c r="R238" s="109"/>
      <c r="S238" s="156"/>
      <c r="T238" s="156"/>
      <c r="U238" s="156"/>
      <c r="V238" s="153">
        <f t="shared" si="3"/>
        <v>0</v>
      </c>
      <c r="W238" s="90"/>
      <c r="Y238" s="180">
        <v>0</v>
      </c>
      <c r="Z238" s="180">
        <v>0</v>
      </c>
      <c r="AA238" s="180">
        <v>0</v>
      </c>
      <c r="AB238" s="180">
        <v>0</v>
      </c>
      <c r="AC238" s="180">
        <v>0</v>
      </c>
      <c r="AD238" s="180">
        <v>0</v>
      </c>
      <c r="AE238" s="180">
        <v>0</v>
      </c>
      <c r="AF238" s="180">
        <v>0</v>
      </c>
      <c r="AG238" s="180">
        <v>0</v>
      </c>
      <c r="AH238" s="180">
        <v>0</v>
      </c>
      <c r="AI238" s="180">
        <v>0</v>
      </c>
      <c r="AJ238" s="180">
        <v>0</v>
      </c>
      <c r="AK238" s="180">
        <v>0</v>
      </c>
      <c r="AL238" s="180">
        <v>0</v>
      </c>
      <c r="AM238" s="180">
        <v>0</v>
      </c>
      <c r="AN238" s="180">
        <v>0</v>
      </c>
      <c r="AO238" s="180">
        <v>0</v>
      </c>
      <c r="AP238" s="180">
        <v>0</v>
      </c>
      <c r="AQ238" s="180">
        <v>0</v>
      </c>
      <c r="AR238" s="180">
        <v>0</v>
      </c>
      <c r="AS238" s="180">
        <v>0</v>
      </c>
      <c r="AT238" s="180">
        <v>0</v>
      </c>
      <c r="AU238" s="180">
        <v>0</v>
      </c>
      <c r="AV238" s="180">
        <v>0</v>
      </c>
      <c r="AW238" s="180">
        <v>0</v>
      </c>
      <c r="AX238" s="180">
        <v>0</v>
      </c>
      <c r="AY238" s="90"/>
      <c r="AZ238" s="180">
        <v>0</v>
      </c>
      <c r="BA238" s="180">
        <v>0</v>
      </c>
      <c r="BB238" s="180">
        <v>0</v>
      </c>
      <c r="BC238" s="180">
        <v>0</v>
      </c>
      <c r="BD238" s="180">
        <v>0</v>
      </c>
      <c r="BE238" s="180">
        <v>0</v>
      </c>
      <c r="BF238" s="180">
        <v>0</v>
      </c>
      <c r="BG238" s="181"/>
      <c r="BH238" s="90"/>
      <c r="BI238" s="180">
        <v>0</v>
      </c>
      <c r="BJ238" s="180">
        <v>0</v>
      </c>
      <c r="BK238" s="180">
        <v>0</v>
      </c>
      <c r="BL238" s="90"/>
      <c r="BN238" s="90"/>
      <c r="BO238" s="112"/>
      <c r="BP238" s="112"/>
      <c r="BQ238" s="112"/>
      <c r="BR238" s="112"/>
      <c r="BS238" s="112"/>
      <c r="BT238" s="112"/>
      <c r="BU238" s="112"/>
      <c r="BV238" s="112"/>
      <c r="BW238" s="112"/>
      <c r="BX238" s="112"/>
      <c r="BY238" s="112"/>
      <c r="BZ238" s="112"/>
      <c r="CA238" s="112"/>
      <c r="CB238" s="112"/>
      <c r="CC238" s="112"/>
      <c r="CD238" s="112"/>
      <c r="CE238" s="112"/>
      <c r="CF238" s="178"/>
    </row>
    <row r="239" spans="2:84" ht="15" customHeight="1" x14ac:dyDescent="0.3">
      <c r="B239" s="90"/>
      <c r="C239" s="111">
        <v>225</v>
      </c>
      <c r="D239" s="111"/>
      <c r="E239" s="111"/>
      <c r="F239" s="112"/>
      <c r="G239" s="111"/>
      <c r="H239" s="111"/>
      <c r="I239" s="111"/>
      <c r="J239" s="114"/>
      <c r="K239" s="172"/>
      <c r="L239" s="113"/>
      <c r="M239" s="112"/>
      <c r="N239" s="185"/>
      <c r="O239" s="111"/>
      <c r="P239" s="110"/>
      <c r="Q239" s="109"/>
      <c r="R239" s="109"/>
      <c r="S239" s="156"/>
      <c r="T239" s="156"/>
      <c r="U239" s="156"/>
      <c r="V239" s="153">
        <f t="shared" si="3"/>
        <v>0</v>
      </c>
      <c r="W239" s="90"/>
      <c r="Y239" s="180">
        <v>0</v>
      </c>
      <c r="Z239" s="180">
        <v>0</v>
      </c>
      <c r="AA239" s="180">
        <v>0</v>
      </c>
      <c r="AB239" s="180">
        <v>0</v>
      </c>
      <c r="AC239" s="180">
        <v>0</v>
      </c>
      <c r="AD239" s="180">
        <v>0</v>
      </c>
      <c r="AE239" s="180">
        <v>0</v>
      </c>
      <c r="AF239" s="180">
        <v>0</v>
      </c>
      <c r="AG239" s="180">
        <v>0</v>
      </c>
      <c r="AH239" s="180">
        <v>0</v>
      </c>
      <c r="AI239" s="180">
        <v>0</v>
      </c>
      <c r="AJ239" s="180">
        <v>0</v>
      </c>
      <c r="AK239" s="180">
        <v>0</v>
      </c>
      <c r="AL239" s="180">
        <v>0</v>
      </c>
      <c r="AM239" s="180">
        <v>0</v>
      </c>
      <c r="AN239" s="180">
        <v>0</v>
      </c>
      <c r="AO239" s="180">
        <v>0</v>
      </c>
      <c r="AP239" s="180">
        <v>0</v>
      </c>
      <c r="AQ239" s="180">
        <v>0</v>
      </c>
      <c r="AR239" s="180">
        <v>0</v>
      </c>
      <c r="AS239" s="180">
        <v>0</v>
      </c>
      <c r="AT239" s="180">
        <v>0</v>
      </c>
      <c r="AU239" s="180">
        <v>0</v>
      </c>
      <c r="AV239" s="180">
        <v>0</v>
      </c>
      <c r="AW239" s="180">
        <v>0</v>
      </c>
      <c r="AX239" s="180">
        <v>0</v>
      </c>
      <c r="AY239" s="90"/>
      <c r="AZ239" s="180">
        <v>0</v>
      </c>
      <c r="BA239" s="180">
        <v>0</v>
      </c>
      <c r="BB239" s="180">
        <v>0</v>
      </c>
      <c r="BC239" s="180">
        <v>0</v>
      </c>
      <c r="BD239" s="180">
        <v>0</v>
      </c>
      <c r="BE239" s="180">
        <v>0</v>
      </c>
      <c r="BF239" s="180">
        <v>0</v>
      </c>
      <c r="BG239" s="181"/>
      <c r="BH239" s="90"/>
      <c r="BI239" s="180">
        <v>0</v>
      </c>
      <c r="BJ239" s="180">
        <v>0</v>
      </c>
      <c r="BK239" s="180">
        <v>0</v>
      </c>
      <c r="BL239" s="90"/>
      <c r="BN239" s="90"/>
      <c r="BO239" s="112"/>
      <c r="BP239" s="112"/>
      <c r="BQ239" s="112"/>
      <c r="BR239" s="112"/>
      <c r="BS239" s="112"/>
      <c r="BT239" s="112"/>
      <c r="BU239" s="112"/>
      <c r="BV239" s="112"/>
      <c r="BW239" s="112"/>
      <c r="BX239" s="112"/>
      <c r="BY239" s="112"/>
      <c r="BZ239" s="112"/>
      <c r="CA239" s="112"/>
      <c r="CB239" s="112"/>
      <c r="CC239" s="112"/>
      <c r="CD239" s="112"/>
      <c r="CE239" s="112"/>
      <c r="CF239" s="178"/>
    </row>
    <row r="240" spans="2:84" ht="15" customHeight="1" x14ac:dyDescent="0.3">
      <c r="B240" s="90"/>
      <c r="C240" s="111">
        <v>226</v>
      </c>
      <c r="D240" s="111"/>
      <c r="E240" s="111"/>
      <c r="F240" s="112"/>
      <c r="G240" s="111"/>
      <c r="H240" s="111"/>
      <c r="I240" s="111"/>
      <c r="J240" s="114"/>
      <c r="K240" s="172"/>
      <c r="L240" s="113"/>
      <c r="M240" s="112"/>
      <c r="N240" s="185"/>
      <c r="O240" s="111"/>
      <c r="P240" s="110"/>
      <c r="Q240" s="109"/>
      <c r="R240" s="109"/>
      <c r="S240" s="156"/>
      <c r="T240" s="156"/>
      <c r="U240" s="156"/>
      <c r="V240" s="153">
        <f t="shared" si="3"/>
        <v>0</v>
      </c>
      <c r="W240" s="90"/>
      <c r="Y240" s="180">
        <v>0</v>
      </c>
      <c r="Z240" s="180">
        <v>0</v>
      </c>
      <c r="AA240" s="180">
        <v>0</v>
      </c>
      <c r="AB240" s="180">
        <v>0</v>
      </c>
      <c r="AC240" s="180">
        <v>0</v>
      </c>
      <c r="AD240" s="180">
        <v>0</v>
      </c>
      <c r="AE240" s="180">
        <v>0</v>
      </c>
      <c r="AF240" s="180">
        <v>0</v>
      </c>
      <c r="AG240" s="180">
        <v>0</v>
      </c>
      <c r="AH240" s="180">
        <v>0</v>
      </c>
      <c r="AI240" s="180">
        <v>0</v>
      </c>
      <c r="AJ240" s="180">
        <v>0</v>
      </c>
      <c r="AK240" s="180">
        <v>0</v>
      </c>
      <c r="AL240" s="180">
        <v>0</v>
      </c>
      <c r="AM240" s="180">
        <v>0</v>
      </c>
      <c r="AN240" s="180">
        <v>0</v>
      </c>
      <c r="AO240" s="180">
        <v>0</v>
      </c>
      <c r="AP240" s="180">
        <v>0</v>
      </c>
      <c r="AQ240" s="180">
        <v>0</v>
      </c>
      <c r="AR240" s="180">
        <v>0</v>
      </c>
      <c r="AS240" s="180">
        <v>0</v>
      </c>
      <c r="AT240" s="180">
        <v>0</v>
      </c>
      <c r="AU240" s="180">
        <v>0</v>
      </c>
      <c r="AV240" s="180">
        <v>0</v>
      </c>
      <c r="AW240" s="180">
        <v>0</v>
      </c>
      <c r="AX240" s="180">
        <v>0</v>
      </c>
      <c r="AY240" s="90"/>
      <c r="AZ240" s="180">
        <v>0</v>
      </c>
      <c r="BA240" s="180">
        <v>0</v>
      </c>
      <c r="BB240" s="180">
        <v>0</v>
      </c>
      <c r="BC240" s="180">
        <v>0</v>
      </c>
      <c r="BD240" s="180">
        <v>0</v>
      </c>
      <c r="BE240" s="180">
        <v>0</v>
      </c>
      <c r="BF240" s="180">
        <v>0</v>
      </c>
      <c r="BG240" s="181"/>
      <c r="BH240" s="90"/>
      <c r="BI240" s="180">
        <v>0</v>
      </c>
      <c r="BJ240" s="180">
        <v>0</v>
      </c>
      <c r="BK240" s="180">
        <v>0</v>
      </c>
      <c r="BL240" s="90"/>
      <c r="BN240" s="90"/>
      <c r="BO240" s="112"/>
      <c r="BP240" s="112"/>
      <c r="BQ240" s="112"/>
      <c r="BR240" s="112"/>
      <c r="BS240" s="112"/>
      <c r="BT240" s="112"/>
      <c r="BU240" s="112"/>
      <c r="BV240" s="112"/>
      <c r="BW240" s="112"/>
      <c r="BX240" s="112"/>
      <c r="BY240" s="112"/>
      <c r="BZ240" s="112"/>
      <c r="CA240" s="112"/>
      <c r="CB240" s="112"/>
      <c r="CC240" s="112"/>
      <c r="CD240" s="112"/>
      <c r="CE240" s="112"/>
      <c r="CF240" s="178"/>
    </row>
    <row r="241" spans="2:84" ht="15" customHeight="1" x14ac:dyDescent="0.3">
      <c r="B241" s="90"/>
      <c r="C241" s="111">
        <v>227</v>
      </c>
      <c r="D241" s="111"/>
      <c r="E241" s="111"/>
      <c r="F241" s="112"/>
      <c r="G241" s="111"/>
      <c r="H241" s="111"/>
      <c r="I241" s="111"/>
      <c r="J241" s="114"/>
      <c r="K241" s="172"/>
      <c r="L241" s="113"/>
      <c r="M241" s="112"/>
      <c r="N241" s="185"/>
      <c r="O241" s="111"/>
      <c r="P241" s="110"/>
      <c r="Q241" s="109"/>
      <c r="R241" s="109"/>
      <c r="S241" s="156"/>
      <c r="T241" s="156"/>
      <c r="U241" s="156"/>
      <c r="V241" s="153">
        <f t="shared" si="3"/>
        <v>0</v>
      </c>
      <c r="W241" s="90"/>
      <c r="Y241" s="180">
        <v>0</v>
      </c>
      <c r="Z241" s="180">
        <v>0</v>
      </c>
      <c r="AA241" s="180">
        <v>0</v>
      </c>
      <c r="AB241" s="180">
        <v>0</v>
      </c>
      <c r="AC241" s="180">
        <v>0</v>
      </c>
      <c r="AD241" s="180">
        <v>0</v>
      </c>
      <c r="AE241" s="180">
        <v>0</v>
      </c>
      <c r="AF241" s="180">
        <v>0</v>
      </c>
      <c r="AG241" s="180">
        <v>0</v>
      </c>
      <c r="AH241" s="180">
        <v>0</v>
      </c>
      <c r="AI241" s="180">
        <v>0</v>
      </c>
      <c r="AJ241" s="180">
        <v>0</v>
      </c>
      <c r="AK241" s="180">
        <v>0</v>
      </c>
      <c r="AL241" s="180">
        <v>0</v>
      </c>
      <c r="AM241" s="180">
        <v>0</v>
      </c>
      <c r="AN241" s="180">
        <v>0</v>
      </c>
      <c r="AO241" s="180">
        <v>0</v>
      </c>
      <c r="AP241" s="180">
        <v>0</v>
      </c>
      <c r="AQ241" s="180">
        <v>0</v>
      </c>
      <c r="AR241" s="180">
        <v>0</v>
      </c>
      <c r="AS241" s="180">
        <v>0</v>
      </c>
      <c r="AT241" s="180">
        <v>0</v>
      </c>
      <c r="AU241" s="180">
        <v>0</v>
      </c>
      <c r="AV241" s="180">
        <v>0</v>
      </c>
      <c r="AW241" s="180">
        <v>0</v>
      </c>
      <c r="AX241" s="180">
        <v>0</v>
      </c>
      <c r="AY241" s="90"/>
      <c r="AZ241" s="180">
        <v>0</v>
      </c>
      <c r="BA241" s="180">
        <v>0</v>
      </c>
      <c r="BB241" s="180">
        <v>0</v>
      </c>
      <c r="BC241" s="180">
        <v>0</v>
      </c>
      <c r="BD241" s="180">
        <v>0</v>
      </c>
      <c r="BE241" s="180">
        <v>0</v>
      </c>
      <c r="BF241" s="180">
        <v>0</v>
      </c>
      <c r="BG241" s="181"/>
      <c r="BH241" s="90"/>
      <c r="BI241" s="180">
        <v>0</v>
      </c>
      <c r="BJ241" s="180">
        <v>0</v>
      </c>
      <c r="BK241" s="180">
        <v>0</v>
      </c>
      <c r="BL241" s="90"/>
      <c r="BN241" s="90"/>
      <c r="BO241" s="112"/>
      <c r="BP241" s="112"/>
      <c r="BQ241" s="112"/>
      <c r="BR241" s="112"/>
      <c r="BS241" s="112"/>
      <c r="BT241" s="112"/>
      <c r="BU241" s="112"/>
      <c r="BV241" s="112"/>
      <c r="BW241" s="112"/>
      <c r="BX241" s="112"/>
      <c r="BY241" s="112"/>
      <c r="BZ241" s="112"/>
      <c r="CA241" s="112"/>
      <c r="CB241" s="112"/>
      <c r="CC241" s="112"/>
      <c r="CD241" s="112"/>
      <c r="CE241" s="112"/>
      <c r="CF241" s="178"/>
    </row>
    <row r="242" spans="2:84" ht="15" customHeight="1" x14ac:dyDescent="0.3">
      <c r="B242" s="90"/>
      <c r="C242" s="111">
        <v>228</v>
      </c>
      <c r="D242" s="111"/>
      <c r="E242" s="111"/>
      <c r="F242" s="112"/>
      <c r="G242" s="111"/>
      <c r="H242" s="111"/>
      <c r="I242" s="111"/>
      <c r="J242" s="114"/>
      <c r="K242" s="172"/>
      <c r="L242" s="113"/>
      <c r="M242" s="112"/>
      <c r="N242" s="185"/>
      <c r="O242" s="111"/>
      <c r="P242" s="110"/>
      <c r="Q242" s="109"/>
      <c r="R242" s="109"/>
      <c r="S242" s="156"/>
      <c r="T242" s="156"/>
      <c r="U242" s="156"/>
      <c r="V242" s="153">
        <f t="shared" si="3"/>
        <v>0</v>
      </c>
      <c r="W242" s="90"/>
      <c r="Y242" s="180">
        <v>0</v>
      </c>
      <c r="Z242" s="180">
        <v>0</v>
      </c>
      <c r="AA242" s="180">
        <v>0</v>
      </c>
      <c r="AB242" s="180">
        <v>0</v>
      </c>
      <c r="AC242" s="180">
        <v>0</v>
      </c>
      <c r="AD242" s="180">
        <v>0</v>
      </c>
      <c r="AE242" s="180">
        <v>0</v>
      </c>
      <c r="AF242" s="180">
        <v>0</v>
      </c>
      <c r="AG242" s="180">
        <v>0</v>
      </c>
      <c r="AH242" s="180">
        <v>0</v>
      </c>
      <c r="AI242" s="180">
        <v>0</v>
      </c>
      <c r="AJ242" s="180">
        <v>0</v>
      </c>
      <c r="AK242" s="180">
        <v>0</v>
      </c>
      <c r="AL242" s="180">
        <v>0</v>
      </c>
      <c r="AM242" s="180">
        <v>0</v>
      </c>
      <c r="AN242" s="180">
        <v>0</v>
      </c>
      <c r="AO242" s="180">
        <v>0</v>
      </c>
      <c r="AP242" s="180">
        <v>0</v>
      </c>
      <c r="AQ242" s="180">
        <v>0</v>
      </c>
      <c r="AR242" s="180">
        <v>0</v>
      </c>
      <c r="AS242" s="180">
        <v>0</v>
      </c>
      <c r="AT242" s="180">
        <v>0</v>
      </c>
      <c r="AU242" s="180">
        <v>0</v>
      </c>
      <c r="AV242" s="180">
        <v>0</v>
      </c>
      <c r="AW242" s="180">
        <v>0</v>
      </c>
      <c r="AX242" s="180">
        <v>0</v>
      </c>
      <c r="AY242" s="90"/>
      <c r="AZ242" s="180">
        <v>0</v>
      </c>
      <c r="BA242" s="180">
        <v>0</v>
      </c>
      <c r="BB242" s="180">
        <v>0</v>
      </c>
      <c r="BC242" s="180">
        <v>0</v>
      </c>
      <c r="BD242" s="180">
        <v>0</v>
      </c>
      <c r="BE242" s="180">
        <v>0</v>
      </c>
      <c r="BF242" s="180">
        <v>0</v>
      </c>
      <c r="BG242" s="181"/>
      <c r="BH242" s="90"/>
      <c r="BI242" s="180">
        <v>0</v>
      </c>
      <c r="BJ242" s="180">
        <v>0</v>
      </c>
      <c r="BK242" s="180">
        <v>0</v>
      </c>
      <c r="BL242" s="90"/>
      <c r="BN242" s="90"/>
      <c r="BO242" s="112"/>
      <c r="BP242" s="112"/>
      <c r="BQ242" s="112"/>
      <c r="BR242" s="112"/>
      <c r="BS242" s="112"/>
      <c r="BT242" s="112"/>
      <c r="BU242" s="112"/>
      <c r="BV242" s="112"/>
      <c r="BW242" s="112"/>
      <c r="BX242" s="112"/>
      <c r="BY242" s="112"/>
      <c r="BZ242" s="112"/>
      <c r="CA242" s="112"/>
      <c r="CB242" s="112"/>
      <c r="CC242" s="112"/>
      <c r="CD242" s="112"/>
      <c r="CE242" s="112"/>
      <c r="CF242" s="178"/>
    </row>
    <row r="243" spans="2:84" ht="15" customHeight="1" x14ac:dyDescent="0.3">
      <c r="B243" s="90"/>
      <c r="C243" s="111">
        <v>229</v>
      </c>
      <c r="D243" s="111"/>
      <c r="E243" s="111"/>
      <c r="F243" s="112"/>
      <c r="G243" s="111"/>
      <c r="H243" s="111"/>
      <c r="I243" s="111"/>
      <c r="J243" s="114"/>
      <c r="K243" s="172"/>
      <c r="L243" s="113"/>
      <c r="M243" s="112"/>
      <c r="N243" s="185"/>
      <c r="O243" s="111"/>
      <c r="P243" s="109"/>
      <c r="Q243" s="109"/>
      <c r="R243" s="109"/>
      <c r="S243" s="156"/>
      <c r="T243" s="156"/>
      <c r="U243" s="156"/>
      <c r="V243" s="153">
        <f t="shared" si="3"/>
        <v>0</v>
      </c>
      <c r="W243" s="90"/>
      <c r="Y243" s="180">
        <v>0</v>
      </c>
      <c r="Z243" s="180">
        <v>0</v>
      </c>
      <c r="AA243" s="180">
        <v>0</v>
      </c>
      <c r="AB243" s="180">
        <v>0</v>
      </c>
      <c r="AC243" s="180">
        <v>0</v>
      </c>
      <c r="AD243" s="180">
        <v>0</v>
      </c>
      <c r="AE243" s="180">
        <v>0</v>
      </c>
      <c r="AF243" s="180">
        <v>0</v>
      </c>
      <c r="AG243" s="180">
        <v>0</v>
      </c>
      <c r="AH243" s="180">
        <v>0</v>
      </c>
      <c r="AI243" s="180">
        <v>0</v>
      </c>
      <c r="AJ243" s="180">
        <v>0</v>
      </c>
      <c r="AK243" s="180">
        <v>0</v>
      </c>
      <c r="AL243" s="180">
        <v>0</v>
      </c>
      <c r="AM243" s="180">
        <v>0</v>
      </c>
      <c r="AN243" s="180">
        <v>0</v>
      </c>
      <c r="AO243" s="180">
        <v>0</v>
      </c>
      <c r="AP243" s="180">
        <v>0</v>
      </c>
      <c r="AQ243" s="180">
        <v>0</v>
      </c>
      <c r="AR243" s="180">
        <v>0</v>
      </c>
      <c r="AS243" s="180">
        <v>0</v>
      </c>
      <c r="AT243" s="180">
        <v>0</v>
      </c>
      <c r="AU243" s="180">
        <v>0</v>
      </c>
      <c r="AV243" s="180">
        <v>0</v>
      </c>
      <c r="AW243" s="180">
        <v>0</v>
      </c>
      <c r="AX243" s="180">
        <v>0</v>
      </c>
      <c r="AY243" s="90"/>
      <c r="AZ243" s="180">
        <v>0</v>
      </c>
      <c r="BA243" s="180">
        <v>0</v>
      </c>
      <c r="BB243" s="180">
        <v>0</v>
      </c>
      <c r="BC243" s="180">
        <v>0</v>
      </c>
      <c r="BD243" s="180">
        <v>0</v>
      </c>
      <c r="BE243" s="180">
        <v>0</v>
      </c>
      <c r="BF243" s="180">
        <v>0</v>
      </c>
      <c r="BG243" s="181"/>
      <c r="BH243" s="90"/>
      <c r="BI243" s="180">
        <v>0</v>
      </c>
      <c r="BJ243" s="180">
        <v>0</v>
      </c>
      <c r="BK243" s="180">
        <v>0</v>
      </c>
      <c r="BL243" s="90"/>
      <c r="BN243" s="90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BY243" s="112"/>
      <c r="BZ243" s="112"/>
      <c r="CA243" s="112"/>
      <c r="CB243" s="112"/>
      <c r="CC243" s="112"/>
      <c r="CD243" s="112"/>
      <c r="CE243" s="112"/>
      <c r="CF243" s="178"/>
    </row>
    <row r="244" spans="2:84" ht="15" customHeight="1" x14ac:dyDescent="0.3">
      <c r="B244" s="90"/>
      <c r="C244" s="111">
        <v>230</v>
      </c>
      <c r="D244" s="111"/>
      <c r="E244" s="111"/>
      <c r="F244" s="112"/>
      <c r="G244" s="111"/>
      <c r="H244" s="111"/>
      <c r="I244" s="111"/>
      <c r="J244" s="114"/>
      <c r="K244" s="172"/>
      <c r="L244" s="113"/>
      <c r="M244" s="112"/>
      <c r="N244" s="185"/>
      <c r="O244" s="111"/>
      <c r="P244" s="110"/>
      <c r="Q244" s="109"/>
      <c r="R244" s="109"/>
      <c r="S244" s="156"/>
      <c r="T244" s="156"/>
      <c r="U244" s="156"/>
      <c r="V244" s="153">
        <f t="shared" si="3"/>
        <v>0</v>
      </c>
      <c r="W244" s="90"/>
      <c r="Y244" s="180">
        <v>0</v>
      </c>
      <c r="Z244" s="180">
        <v>0</v>
      </c>
      <c r="AA244" s="180">
        <v>0</v>
      </c>
      <c r="AB244" s="180">
        <v>0</v>
      </c>
      <c r="AC244" s="180">
        <v>0</v>
      </c>
      <c r="AD244" s="180">
        <v>0</v>
      </c>
      <c r="AE244" s="180">
        <v>0</v>
      </c>
      <c r="AF244" s="180">
        <v>0</v>
      </c>
      <c r="AG244" s="180">
        <v>0</v>
      </c>
      <c r="AH244" s="180">
        <v>0</v>
      </c>
      <c r="AI244" s="180">
        <v>0</v>
      </c>
      <c r="AJ244" s="180">
        <v>0</v>
      </c>
      <c r="AK244" s="180">
        <v>0</v>
      </c>
      <c r="AL244" s="180">
        <v>0</v>
      </c>
      <c r="AM244" s="180">
        <v>0</v>
      </c>
      <c r="AN244" s="180">
        <v>0</v>
      </c>
      <c r="AO244" s="180">
        <v>0</v>
      </c>
      <c r="AP244" s="180">
        <v>0</v>
      </c>
      <c r="AQ244" s="180">
        <v>0</v>
      </c>
      <c r="AR244" s="180">
        <v>0</v>
      </c>
      <c r="AS244" s="180">
        <v>0</v>
      </c>
      <c r="AT244" s="180">
        <v>0</v>
      </c>
      <c r="AU244" s="180">
        <v>0</v>
      </c>
      <c r="AV244" s="180">
        <v>0</v>
      </c>
      <c r="AW244" s="180">
        <v>0</v>
      </c>
      <c r="AX244" s="180">
        <v>0</v>
      </c>
      <c r="AY244" s="90"/>
      <c r="AZ244" s="180">
        <v>0</v>
      </c>
      <c r="BA244" s="180">
        <v>0</v>
      </c>
      <c r="BB244" s="180">
        <v>0</v>
      </c>
      <c r="BC244" s="180">
        <v>0</v>
      </c>
      <c r="BD244" s="180">
        <v>0</v>
      </c>
      <c r="BE244" s="180">
        <v>0</v>
      </c>
      <c r="BF244" s="180">
        <v>0</v>
      </c>
      <c r="BG244" s="181"/>
      <c r="BH244" s="90"/>
      <c r="BI244" s="180">
        <v>0</v>
      </c>
      <c r="BJ244" s="180">
        <v>0</v>
      </c>
      <c r="BK244" s="180">
        <v>0</v>
      </c>
      <c r="BL244" s="90"/>
      <c r="BN244" s="90"/>
      <c r="BO244" s="112"/>
      <c r="BP244" s="112"/>
      <c r="BQ244" s="112"/>
      <c r="BR244" s="112"/>
      <c r="BS244" s="112"/>
      <c r="BT244" s="112"/>
      <c r="BU244" s="112"/>
      <c r="BV244" s="112"/>
      <c r="BW244" s="112"/>
      <c r="BX244" s="112"/>
      <c r="BY244" s="112"/>
      <c r="BZ244" s="112"/>
      <c r="CA244" s="112"/>
      <c r="CB244" s="112"/>
      <c r="CC244" s="112"/>
      <c r="CD244" s="112"/>
      <c r="CE244" s="112"/>
      <c r="CF244" s="178"/>
    </row>
    <row r="245" spans="2:84" ht="15" customHeight="1" x14ac:dyDescent="0.3">
      <c r="B245" s="90"/>
      <c r="C245" s="111">
        <v>231</v>
      </c>
      <c r="D245" s="111"/>
      <c r="E245" s="111"/>
      <c r="F245" s="112"/>
      <c r="G245" s="111"/>
      <c r="H245" s="111"/>
      <c r="I245" s="111"/>
      <c r="J245" s="114"/>
      <c r="K245" s="172"/>
      <c r="L245" s="113"/>
      <c r="M245" s="112"/>
      <c r="N245" s="185"/>
      <c r="O245" s="111"/>
      <c r="P245" s="110"/>
      <c r="Q245" s="109"/>
      <c r="R245" s="109"/>
      <c r="S245" s="156"/>
      <c r="T245" s="156"/>
      <c r="U245" s="156"/>
      <c r="V245" s="153">
        <f t="shared" si="3"/>
        <v>0</v>
      </c>
      <c r="W245" s="90"/>
      <c r="Y245" s="180">
        <v>0</v>
      </c>
      <c r="Z245" s="180">
        <v>0</v>
      </c>
      <c r="AA245" s="180">
        <v>0</v>
      </c>
      <c r="AB245" s="180">
        <v>0</v>
      </c>
      <c r="AC245" s="180">
        <v>0</v>
      </c>
      <c r="AD245" s="180">
        <v>0</v>
      </c>
      <c r="AE245" s="180">
        <v>0</v>
      </c>
      <c r="AF245" s="180">
        <v>0</v>
      </c>
      <c r="AG245" s="180">
        <v>0</v>
      </c>
      <c r="AH245" s="180">
        <v>0</v>
      </c>
      <c r="AI245" s="180">
        <v>0</v>
      </c>
      <c r="AJ245" s="180">
        <v>0</v>
      </c>
      <c r="AK245" s="180">
        <v>0</v>
      </c>
      <c r="AL245" s="180">
        <v>0</v>
      </c>
      <c r="AM245" s="180">
        <v>0</v>
      </c>
      <c r="AN245" s="180">
        <v>0</v>
      </c>
      <c r="AO245" s="180">
        <v>0</v>
      </c>
      <c r="AP245" s="180">
        <v>0</v>
      </c>
      <c r="AQ245" s="180">
        <v>0</v>
      </c>
      <c r="AR245" s="180">
        <v>0</v>
      </c>
      <c r="AS245" s="180">
        <v>0</v>
      </c>
      <c r="AT245" s="180">
        <v>0</v>
      </c>
      <c r="AU245" s="180">
        <v>0</v>
      </c>
      <c r="AV245" s="180">
        <v>0</v>
      </c>
      <c r="AW245" s="180">
        <v>0</v>
      </c>
      <c r="AX245" s="180">
        <v>0</v>
      </c>
      <c r="AY245" s="90"/>
      <c r="AZ245" s="180">
        <v>0</v>
      </c>
      <c r="BA245" s="180">
        <v>0</v>
      </c>
      <c r="BB245" s="180">
        <v>0</v>
      </c>
      <c r="BC245" s="180">
        <v>0</v>
      </c>
      <c r="BD245" s="180">
        <v>0</v>
      </c>
      <c r="BE245" s="180">
        <v>0</v>
      </c>
      <c r="BF245" s="180">
        <v>0</v>
      </c>
      <c r="BG245" s="181"/>
      <c r="BH245" s="90"/>
      <c r="BI245" s="180">
        <v>0</v>
      </c>
      <c r="BJ245" s="180">
        <v>0</v>
      </c>
      <c r="BK245" s="180">
        <v>0</v>
      </c>
      <c r="BL245" s="90"/>
      <c r="BN245" s="90"/>
      <c r="BO245" s="112"/>
      <c r="BP245" s="112"/>
      <c r="BQ245" s="112"/>
      <c r="BR245" s="112"/>
      <c r="BS245" s="112"/>
      <c r="BT245" s="112"/>
      <c r="BU245" s="112"/>
      <c r="BV245" s="112"/>
      <c r="BW245" s="112"/>
      <c r="BX245" s="112"/>
      <c r="BY245" s="112"/>
      <c r="BZ245" s="112"/>
      <c r="CA245" s="112"/>
      <c r="CB245" s="112"/>
      <c r="CC245" s="112"/>
      <c r="CD245" s="112"/>
      <c r="CE245" s="112"/>
      <c r="CF245" s="178"/>
    </row>
    <row r="246" spans="2:84" ht="15" customHeight="1" x14ac:dyDescent="0.3">
      <c r="B246" s="90"/>
      <c r="C246" s="111">
        <v>232</v>
      </c>
      <c r="D246" s="111"/>
      <c r="E246" s="111"/>
      <c r="F246" s="112"/>
      <c r="G246" s="111"/>
      <c r="H246" s="111"/>
      <c r="I246" s="111"/>
      <c r="J246" s="114"/>
      <c r="K246" s="172"/>
      <c r="L246" s="113"/>
      <c r="M246" s="112"/>
      <c r="N246" s="185"/>
      <c r="O246" s="111"/>
      <c r="P246" s="110"/>
      <c r="Q246" s="109"/>
      <c r="R246" s="109"/>
      <c r="S246" s="156"/>
      <c r="T246" s="156"/>
      <c r="U246" s="156"/>
      <c r="V246" s="153">
        <f t="shared" si="3"/>
        <v>0</v>
      </c>
      <c r="W246" s="90"/>
      <c r="Y246" s="180">
        <v>0</v>
      </c>
      <c r="Z246" s="180">
        <v>0</v>
      </c>
      <c r="AA246" s="180">
        <v>0</v>
      </c>
      <c r="AB246" s="180">
        <v>0</v>
      </c>
      <c r="AC246" s="180">
        <v>0</v>
      </c>
      <c r="AD246" s="180">
        <v>0</v>
      </c>
      <c r="AE246" s="180">
        <v>0</v>
      </c>
      <c r="AF246" s="180">
        <v>0</v>
      </c>
      <c r="AG246" s="180">
        <v>0</v>
      </c>
      <c r="AH246" s="180">
        <v>0</v>
      </c>
      <c r="AI246" s="180">
        <v>0</v>
      </c>
      <c r="AJ246" s="180">
        <v>0</v>
      </c>
      <c r="AK246" s="180">
        <v>0</v>
      </c>
      <c r="AL246" s="180">
        <v>0</v>
      </c>
      <c r="AM246" s="180">
        <v>0</v>
      </c>
      <c r="AN246" s="180">
        <v>0</v>
      </c>
      <c r="AO246" s="180">
        <v>0</v>
      </c>
      <c r="AP246" s="180">
        <v>0</v>
      </c>
      <c r="AQ246" s="180">
        <v>0</v>
      </c>
      <c r="AR246" s="180">
        <v>0</v>
      </c>
      <c r="AS246" s="180">
        <v>0</v>
      </c>
      <c r="AT246" s="180">
        <v>0</v>
      </c>
      <c r="AU246" s="180">
        <v>0</v>
      </c>
      <c r="AV246" s="180">
        <v>0</v>
      </c>
      <c r="AW246" s="180">
        <v>0</v>
      </c>
      <c r="AX246" s="180">
        <v>0</v>
      </c>
      <c r="AY246" s="90"/>
      <c r="AZ246" s="180">
        <v>0</v>
      </c>
      <c r="BA246" s="180">
        <v>0</v>
      </c>
      <c r="BB246" s="180">
        <v>0</v>
      </c>
      <c r="BC246" s="180">
        <v>0</v>
      </c>
      <c r="BD246" s="180">
        <v>0</v>
      </c>
      <c r="BE246" s="180">
        <v>0</v>
      </c>
      <c r="BF246" s="180">
        <v>0</v>
      </c>
      <c r="BG246" s="181"/>
      <c r="BH246" s="90"/>
      <c r="BI246" s="180">
        <v>0</v>
      </c>
      <c r="BJ246" s="180">
        <v>0</v>
      </c>
      <c r="BK246" s="180">
        <v>0</v>
      </c>
      <c r="BL246" s="90"/>
      <c r="BN246" s="90"/>
      <c r="BO246" s="112"/>
      <c r="BP246" s="112"/>
      <c r="BQ246" s="112"/>
      <c r="BR246" s="112"/>
      <c r="BS246" s="112"/>
      <c r="BT246" s="112"/>
      <c r="BU246" s="112"/>
      <c r="BV246" s="112"/>
      <c r="BW246" s="112"/>
      <c r="BX246" s="112"/>
      <c r="BY246" s="112"/>
      <c r="BZ246" s="112"/>
      <c r="CA246" s="112"/>
      <c r="CB246" s="112"/>
      <c r="CC246" s="112"/>
      <c r="CD246" s="112"/>
      <c r="CE246" s="112"/>
      <c r="CF246" s="178"/>
    </row>
    <row r="247" spans="2:84" ht="15" customHeight="1" x14ac:dyDescent="0.3">
      <c r="B247" s="90"/>
      <c r="C247" s="111">
        <v>233</v>
      </c>
      <c r="D247" s="111"/>
      <c r="E247" s="111"/>
      <c r="F247" s="112"/>
      <c r="G247" s="111"/>
      <c r="H247" s="111"/>
      <c r="I247" s="111"/>
      <c r="J247" s="114"/>
      <c r="K247" s="172"/>
      <c r="L247" s="113"/>
      <c r="M247" s="112"/>
      <c r="N247" s="185"/>
      <c r="O247" s="111"/>
      <c r="P247" s="110"/>
      <c r="Q247" s="109"/>
      <c r="R247" s="109"/>
      <c r="S247" s="156"/>
      <c r="T247" s="156"/>
      <c r="U247" s="156"/>
      <c r="V247" s="153">
        <f t="shared" si="3"/>
        <v>0</v>
      </c>
      <c r="W247" s="90"/>
      <c r="Y247" s="180">
        <v>0</v>
      </c>
      <c r="Z247" s="180">
        <v>0</v>
      </c>
      <c r="AA247" s="180">
        <v>0</v>
      </c>
      <c r="AB247" s="180">
        <v>0</v>
      </c>
      <c r="AC247" s="180">
        <v>0</v>
      </c>
      <c r="AD247" s="180">
        <v>0</v>
      </c>
      <c r="AE247" s="180">
        <v>0</v>
      </c>
      <c r="AF247" s="180">
        <v>0</v>
      </c>
      <c r="AG247" s="180">
        <v>0</v>
      </c>
      <c r="AH247" s="180">
        <v>0</v>
      </c>
      <c r="AI247" s="180">
        <v>0</v>
      </c>
      <c r="AJ247" s="180">
        <v>0</v>
      </c>
      <c r="AK247" s="180">
        <v>0</v>
      </c>
      <c r="AL247" s="180">
        <v>0</v>
      </c>
      <c r="AM247" s="180">
        <v>0</v>
      </c>
      <c r="AN247" s="180">
        <v>0</v>
      </c>
      <c r="AO247" s="180">
        <v>0</v>
      </c>
      <c r="AP247" s="180">
        <v>0</v>
      </c>
      <c r="AQ247" s="180">
        <v>0</v>
      </c>
      <c r="AR247" s="180">
        <v>0</v>
      </c>
      <c r="AS247" s="180">
        <v>0</v>
      </c>
      <c r="AT247" s="180">
        <v>0</v>
      </c>
      <c r="AU247" s="180">
        <v>0</v>
      </c>
      <c r="AV247" s="180">
        <v>0</v>
      </c>
      <c r="AW247" s="180">
        <v>0</v>
      </c>
      <c r="AX247" s="180">
        <v>0</v>
      </c>
      <c r="AY247" s="90"/>
      <c r="AZ247" s="180">
        <v>0</v>
      </c>
      <c r="BA247" s="180">
        <v>0</v>
      </c>
      <c r="BB247" s="180">
        <v>0</v>
      </c>
      <c r="BC247" s="180">
        <v>0</v>
      </c>
      <c r="BD247" s="180">
        <v>0</v>
      </c>
      <c r="BE247" s="180">
        <v>0</v>
      </c>
      <c r="BF247" s="180">
        <v>0</v>
      </c>
      <c r="BG247" s="181"/>
      <c r="BH247" s="90"/>
      <c r="BI247" s="180">
        <v>0</v>
      </c>
      <c r="BJ247" s="180">
        <v>0</v>
      </c>
      <c r="BK247" s="180">
        <v>0</v>
      </c>
      <c r="BL247" s="90"/>
      <c r="BN247" s="90"/>
      <c r="BO247" s="112"/>
      <c r="BP247" s="112"/>
      <c r="BQ247" s="112"/>
      <c r="BR247" s="112"/>
      <c r="BS247" s="112"/>
      <c r="BT247" s="112"/>
      <c r="BU247" s="112"/>
      <c r="BV247" s="112"/>
      <c r="BW247" s="112"/>
      <c r="BX247" s="112"/>
      <c r="BY247" s="112"/>
      <c r="BZ247" s="112"/>
      <c r="CA247" s="112"/>
      <c r="CB247" s="112"/>
      <c r="CC247" s="112"/>
      <c r="CD247" s="112"/>
      <c r="CE247" s="112"/>
      <c r="CF247" s="178"/>
    </row>
    <row r="248" spans="2:84" ht="15" customHeight="1" x14ac:dyDescent="0.3">
      <c r="B248" s="90"/>
      <c r="C248" s="111">
        <v>234</v>
      </c>
      <c r="D248" s="111"/>
      <c r="E248" s="111"/>
      <c r="F248" s="112"/>
      <c r="G248" s="111"/>
      <c r="H248" s="111"/>
      <c r="I248" s="111"/>
      <c r="J248" s="114"/>
      <c r="K248" s="172"/>
      <c r="L248" s="113"/>
      <c r="M248" s="112"/>
      <c r="N248" s="185"/>
      <c r="O248" s="111"/>
      <c r="P248" s="110"/>
      <c r="Q248" s="109"/>
      <c r="R248" s="109"/>
      <c r="S248" s="156"/>
      <c r="T248" s="156"/>
      <c r="U248" s="156"/>
      <c r="V248" s="153">
        <f t="shared" ref="V248:V311" si="4">SUM(T248+U248)</f>
        <v>0</v>
      </c>
      <c r="W248" s="90"/>
      <c r="Y248" s="180">
        <v>0</v>
      </c>
      <c r="Z248" s="180">
        <v>0</v>
      </c>
      <c r="AA248" s="180">
        <v>0</v>
      </c>
      <c r="AB248" s="180">
        <v>0</v>
      </c>
      <c r="AC248" s="180">
        <v>0</v>
      </c>
      <c r="AD248" s="180">
        <v>0</v>
      </c>
      <c r="AE248" s="180">
        <v>0</v>
      </c>
      <c r="AF248" s="180">
        <v>0</v>
      </c>
      <c r="AG248" s="180">
        <v>0</v>
      </c>
      <c r="AH248" s="180">
        <v>0</v>
      </c>
      <c r="AI248" s="180">
        <v>0</v>
      </c>
      <c r="AJ248" s="180">
        <v>0</v>
      </c>
      <c r="AK248" s="180">
        <v>0</v>
      </c>
      <c r="AL248" s="180">
        <v>0</v>
      </c>
      <c r="AM248" s="180">
        <v>0</v>
      </c>
      <c r="AN248" s="180">
        <v>0</v>
      </c>
      <c r="AO248" s="180">
        <v>0</v>
      </c>
      <c r="AP248" s="180">
        <v>0</v>
      </c>
      <c r="AQ248" s="180">
        <v>0</v>
      </c>
      <c r="AR248" s="180">
        <v>0</v>
      </c>
      <c r="AS248" s="180">
        <v>0</v>
      </c>
      <c r="AT248" s="180">
        <v>0</v>
      </c>
      <c r="AU248" s="180">
        <v>0</v>
      </c>
      <c r="AV248" s="180">
        <v>0</v>
      </c>
      <c r="AW248" s="180">
        <v>0</v>
      </c>
      <c r="AX248" s="180">
        <v>0</v>
      </c>
      <c r="AY248" s="90"/>
      <c r="AZ248" s="180">
        <v>0</v>
      </c>
      <c r="BA248" s="180">
        <v>0</v>
      </c>
      <c r="BB248" s="180">
        <v>0</v>
      </c>
      <c r="BC248" s="180">
        <v>0</v>
      </c>
      <c r="BD248" s="180">
        <v>0</v>
      </c>
      <c r="BE248" s="180">
        <v>0</v>
      </c>
      <c r="BF248" s="180">
        <v>0</v>
      </c>
      <c r="BG248" s="181"/>
      <c r="BH248" s="90"/>
      <c r="BI248" s="180">
        <v>0</v>
      </c>
      <c r="BJ248" s="180">
        <v>0</v>
      </c>
      <c r="BK248" s="180">
        <v>0</v>
      </c>
      <c r="BL248" s="90"/>
      <c r="BN248" s="90"/>
      <c r="BO248" s="112"/>
      <c r="BP248" s="112"/>
      <c r="BQ248" s="112"/>
      <c r="BR248" s="112"/>
      <c r="BS248" s="112"/>
      <c r="BT248" s="112"/>
      <c r="BU248" s="112"/>
      <c r="BV248" s="112"/>
      <c r="BW248" s="112"/>
      <c r="BX248" s="112"/>
      <c r="BY248" s="112"/>
      <c r="BZ248" s="112"/>
      <c r="CA248" s="112"/>
      <c r="CB248" s="112"/>
      <c r="CC248" s="112"/>
      <c r="CD248" s="112"/>
      <c r="CE248" s="112"/>
      <c r="CF248" s="178"/>
    </row>
    <row r="249" spans="2:84" ht="15" customHeight="1" x14ac:dyDescent="0.3">
      <c r="B249" s="90"/>
      <c r="C249" s="111">
        <v>235</v>
      </c>
      <c r="D249" s="111"/>
      <c r="E249" s="111"/>
      <c r="F249" s="112"/>
      <c r="G249" s="111"/>
      <c r="H249" s="111"/>
      <c r="I249" s="111"/>
      <c r="J249" s="114"/>
      <c r="K249" s="172"/>
      <c r="L249" s="113"/>
      <c r="M249" s="112"/>
      <c r="N249" s="185"/>
      <c r="O249" s="111"/>
      <c r="P249" s="110"/>
      <c r="Q249" s="109"/>
      <c r="R249" s="109"/>
      <c r="S249" s="156"/>
      <c r="T249" s="156"/>
      <c r="U249" s="156"/>
      <c r="V249" s="153">
        <f t="shared" si="4"/>
        <v>0</v>
      </c>
      <c r="W249" s="90"/>
      <c r="Y249" s="180">
        <v>0</v>
      </c>
      <c r="Z249" s="180">
        <v>0</v>
      </c>
      <c r="AA249" s="180">
        <v>0</v>
      </c>
      <c r="AB249" s="180">
        <v>0</v>
      </c>
      <c r="AC249" s="180">
        <v>0</v>
      </c>
      <c r="AD249" s="180">
        <v>0</v>
      </c>
      <c r="AE249" s="180">
        <v>0</v>
      </c>
      <c r="AF249" s="180">
        <v>0</v>
      </c>
      <c r="AG249" s="180">
        <v>0</v>
      </c>
      <c r="AH249" s="180">
        <v>0</v>
      </c>
      <c r="AI249" s="180">
        <v>0</v>
      </c>
      <c r="AJ249" s="180">
        <v>0</v>
      </c>
      <c r="AK249" s="180">
        <v>0</v>
      </c>
      <c r="AL249" s="180">
        <v>0</v>
      </c>
      <c r="AM249" s="180">
        <v>0</v>
      </c>
      <c r="AN249" s="180">
        <v>0</v>
      </c>
      <c r="AO249" s="180">
        <v>0</v>
      </c>
      <c r="AP249" s="180">
        <v>0</v>
      </c>
      <c r="AQ249" s="180">
        <v>0</v>
      </c>
      <c r="AR249" s="180">
        <v>0</v>
      </c>
      <c r="AS249" s="180">
        <v>0</v>
      </c>
      <c r="AT249" s="180">
        <v>0</v>
      </c>
      <c r="AU249" s="180">
        <v>0</v>
      </c>
      <c r="AV249" s="180">
        <v>0</v>
      </c>
      <c r="AW249" s="180">
        <v>0</v>
      </c>
      <c r="AX249" s="180">
        <v>0</v>
      </c>
      <c r="AY249" s="90"/>
      <c r="AZ249" s="180">
        <v>0</v>
      </c>
      <c r="BA249" s="180">
        <v>0</v>
      </c>
      <c r="BB249" s="180">
        <v>0</v>
      </c>
      <c r="BC249" s="180">
        <v>0</v>
      </c>
      <c r="BD249" s="180">
        <v>0</v>
      </c>
      <c r="BE249" s="180">
        <v>0</v>
      </c>
      <c r="BF249" s="180">
        <v>0</v>
      </c>
      <c r="BG249" s="181"/>
      <c r="BH249" s="90"/>
      <c r="BI249" s="180">
        <v>0</v>
      </c>
      <c r="BJ249" s="180">
        <v>0</v>
      </c>
      <c r="BK249" s="180">
        <v>0</v>
      </c>
      <c r="BL249" s="90"/>
      <c r="BN249" s="90"/>
      <c r="BO249" s="112"/>
      <c r="BP249" s="112"/>
      <c r="BQ249" s="112"/>
      <c r="BR249" s="112"/>
      <c r="BS249" s="112"/>
      <c r="BT249" s="112"/>
      <c r="BU249" s="112"/>
      <c r="BV249" s="112"/>
      <c r="BW249" s="112"/>
      <c r="BX249" s="112"/>
      <c r="BY249" s="112"/>
      <c r="BZ249" s="112"/>
      <c r="CA249" s="112"/>
      <c r="CB249" s="112"/>
      <c r="CC249" s="112"/>
      <c r="CD249" s="112"/>
      <c r="CE249" s="112"/>
      <c r="CF249" s="178"/>
    </row>
    <row r="250" spans="2:84" ht="15" customHeight="1" x14ac:dyDescent="0.3">
      <c r="B250" s="90"/>
      <c r="C250" s="111">
        <v>236</v>
      </c>
      <c r="D250" s="111"/>
      <c r="E250" s="111"/>
      <c r="F250" s="112"/>
      <c r="G250" s="111"/>
      <c r="H250" s="111"/>
      <c r="I250" s="111"/>
      <c r="J250" s="114"/>
      <c r="K250" s="172"/>
      <c r="L250" s="113"/>
      <c r="M250" s="112"/>
      <c r="N250" s="185"/>
      <c r="O250" s="111"/>
      <c r="P250" s="110"/>
      <c r="Q250" s="109"/>
      <c r="R250" s="109"/>
      <c r="S250" s="156"/>
      <c r="T250" s="156"/>
      <c r="U250" s="156"/>
      <c r="V250" s="153">
        <f t="shared" si="4"/>
        <v>0</v>
      </c>
      <c r="W250" s="90"/>
      <c r="Y250" s="180">
        <v>0</v>
      </c>
      <c r="Z250" s="180">
        <v>0</v>
      </c>
      <c r="AA250" s="180">
        <v>0</v>
      </c>
      <c r="AB250" s="180">
        <v>0</v>
      </c>
      <c r="AC250" s="180">
        <v>0</v>
      </c>
      <c r="AD250" s="180">
        <v>0</v>
      </c>
      <c r="AE250" s="180">
        <v>0</v>
      </c>
      <c r="AF250" s="180">
        <v>0</v>
      </c>
      <c r="AG250" s="180">
        <v>0</v>
      </c>
      <c r="AH250" s="180">
        <v>0</v>
      </c>
      <c r="AI250" s="180">
        <v>0</v>
      </c>
      <c r="AJ250" s="180">
        <v>0</v>
      </c>
      <c r="AK250" s="180">
        <v>0</v>
      </c>
      <c r="AL250" s="180">
        <v>0</v>
      </c>
      <c r="AM250" s="180">
        <v>0</v>
      </c>
      <c r="AN250" s="180">
        <v>0</v>
      </c>
      <c r="AO250" s="180">
        <v>0</v>
      </c>
      <c r="AP250" s="180">
        <v>0</v>
      </c>
      <c r="AQ250" s="180">
        <v>0</v>
      </c>
      <c r="AR250" s="180">
        <v>0</v>
      </c>
      <c r="AS250" s="180">
        <v>0</v>
      </c>
      <c r="AT250" s="180">
        <v>0</v>
      </c>
      <c r="AU250" s="180">
        <v>0</v>
      </c>
      <c r="AV250" s="180">
        <v>0</v>
      </c>
      <c r="AW250" s="180">
        <v>0</v>
      </c>
      <c r="AX250" s="180">
        <v>0</v>
      </c>
      <c r="AY250" s="90"/>
      <c r="AZ250" s="180">
        <v>0</v>
      </c>
      <c r="BA250" s="180">
        <v>0</v>
      </c>
      <c r="BB250" s="180">
        <v>0</v>
      </c>
      <c r="BC250" s="180">
        <v>0</v>
      </c>
      <c r="BD250" s="180">
        <v>0</v>
      </c>
      <c r="BE250" s="180">
        <v>0</v>
      </c>
      <c r="BF250" s="180">
        <v>0</v>
      </c>
      <c r="BG250" s="181"/>
      <c r="BH250" s="90"/>
      <c r="BI250" s="180">
        <v>0</v>
      </c>
      <c r="BJ250" s="180">
        <v>0</v>
      </c>
      <c r="BK250" s="180">
        <v>0</v>
      </c>
      <c r="BL250" s="90"/>
      <c r="BN250" s="90"/>
      <c r="BO250" s="112"/>
      <c r="BP250" s="112"/>
      <c r="BQ250" s="112"/>
      <c r="BR250" s="112"/>
      <c r="BS250" s="112"/>
      <c r="BT250" s="112"/>
      <c r="BU250" s="112"/>
      <c r="BV250" s="112"/>
      <c r="BW250" s="112"/>
      <c r="BX250" s="112"/>
      <c r="BY250" s="112"/>
      <c r="BZ250" s="112"/>
      <c r="CA250" s="112"/>
      <c r="CB250" s="112"/>
      <c r="CC250" s="112"/>
      <c r="CD250" s="112"/>
      <c r="CE250" s="112"/>
      <c r="CF250" s="178"/>
    </row>
    <row r="251" spans="2:84" ht="15" customHeight="1" x14ac:dyDescent="0.3">
      <c r="B251" s="90"/>
      <c r="C251" s="111">
        <v>237</v>
      </c>
      <c r="D251" s="111"/>
      <c r="E251" s="111"/>
      <c r="F251" s="112"/>
      <c r="G251" s="111"/>
      <c r="H251" s="111"/>
      <c r="I251" s="111"/>
      <c r="J251" s="114"/>
      <c r="K251" s="172"/>
      <c r="L251" s="113"/>
      <c r="M251" s="112"/>
      <c r="N251" s="185"/>
      <c r="O251" s="111"/>
      <c r="P251" s="110"/>
      <c r="Q251" s="109"/>
      <c r="R251" s="109"/>
      <c r="S251" s="156"/>
      <c r="T251" s="156"/>
      <c r="U251" s="156"/>
      <c r="V251" s="153">
        <f t="shared" si="4"/>
        <v>0</v>
      </c>
      <c r="W251" s="90"/>
      <c r="Y251" s="180">
        <v>0</v>
      </c>
      <c r="Z251" s="180">
        <v>0</v>
      </c>
      <c r="AA251" s="180">
        <v>0</v>
      </c>
      <c r="AB251" s="180">
        <v>0</v>
      </c>
      <c r="AC251" s="180">
        <v>0</v>
      </c>
      <c r="AD251" s="180">
        <v>0</v>
      </c>
      <c r="AE251" s="180">
        <v>0</v>
      </c>
      <c r="AF251" s="180">
        <v>0</v>
      </c>
      <c r="AG251" s="180">
        <v>0</v>
      </c>
      <c r="AH251" s="180">
        <v>0</v>
      </c>
      <c r="AI251" s="180">
        <v>0</v>
      </c>
      <c r="AJ251" s="180">
        <v>0</v>
      </c>
      <c r="AK251" s="180">
        <v>0</v>
      </c>
      <c r="AL251" s="180">
        <v>0</v>
      </c>
      <c r="AM251" s="180">
        <v>0</v>
      </c>
      <c r="AN251" s="180">
        <v>0</v>
      </c>
      <c r="AO251" s="180">
        <v>0</v>
      </c>
      <c r="AP251" s="180">
        <v>0</v>
      </c>
      <c r="AQ251" s="180">
        <v>0</v>
      </c>
      <c r="AR251" s="180">
        <v>0</v>
      </c>
      <c r="AS251" s="180">
        <v>0</v>
      </c>
      <c r="AT251" s="180">
        <v>0</v>
      </c>
      <c r="AU251" s="180">
        <v>0</v>
      </c>
      <c r="AV251" s="180">
        <v>0</v>
      </c>
      <c r="AW251" s="180">
        <v>0</v>
      </c>
      <c r="AX251" s="180">
        <v>0</v>
      </c>
      <c r="AY251" s="90"/>
      <c r="AZ251" s="180">
        <v>0</v>
      </c>
      <c r="BA251" s="180">
        <v>0</v>
      </c>
      <c r="BB251" s="180">
        <v>0</v>
      </c>
      <c r="BC251" s="180">
        <v>0</v>
      </c>
      <c r="BD251" s="180">
        <v>0</v>
      </c>
      <c r="BE251" s="180">
        <v>0</v>
      </c>
      <c r="BF251" s="180">
        <v>0</v>
      </c>
      <c r="BG251" s="181"/>
      <c r="BH251" s="90"/>
      <c r="BI251" s="180">
        <v>0</v>
      </c>
      <c r="BJ251" s="180">
        <v>0</v>
      </c>
      <c r="BK251" s="180">
        <v>0</v>
      </c>
      <c r="BL251" s="90"/>
      <c r="BN251" s="90"/>
      <c r="BO251" s="112"/>
      <c r="BP251" s="112"/>
      <c r="BQ251" s="112"/>
      <c r="BR251" s="112"/>
      <c r="BS251" s="112"/>
      <c r="BT251" s="112"/>
      <c r="BU251" s="112"/>
      <c r="BV251" s="112"/>
      <c r="BW251" s="112"/>
      <c r="BX251" s="112"/>
      <c r="BY251" s="112"/>
      <c r="BZ251" s="112"/>
      <c r="CA251" s="112"/>
      <c r="CB251" s="112"/>
      <c r="CC251" s="112"/>
      <c r="CD251" s="112"/>
      <c r="CE251" s="112"/>
      <c r="CF251" s="178"/>
    </row>
    <row r="252" spans="2:84" ht="15" customHeight="1" x14ac:dyDescent="0.3">
      <c r="B252" s="90"/>
      <c r="C252" s="111">
        <v>238</v>
      </c>
      <c r="D252" s="111"/>
      <c r="E252" s="111"/>
      <c r="F252" s="112"/>
      <c r="G252" s="111"/>
      <c r="H252" s="111"/>
      <c r="I252" s="111"/>
      <c r="J252" s="114"/>
      <c r="K252" s="172"/>
      <c r="L252" s="113"/>
      <c r="M252" s="112"/>
      <c r="N252" s="185"/>
      <c r="O252" s="111"/>
      <c r="P252" s="110"/>
      <c r="Q252" s="109"/>
      <c r="R252" s="109"/>
      <c r="S252" s="156"/>
      <c r="T252" s="156"/>
      <c r="U252" s="156"/>
      <c r="V252" s="153">
        <f t="shared" si="4"/>
        <v>0</v>
      </c>
      <c r="W252" s="90"/>
      <c r="Y252" s="180">
        <v>0</v>
      </c>
      <c r="Z252" s="180">
        <v>0</v>
      </c>
      <c r="AA252" s="180">
        <v>0</v>
      </c>
      <c r="AB252" s="180">
        <v>0</v>
      </c>
      <c r="AC252" s="180">
        <v>0</v>
      </c>
      <c r="AD252" s="180">
        <v>0</v>
      </c>
      <c r="AE252" s="180">
        <v>0</v>
      </c>
      <c r="AF252" s="180">
        <v>0</v>
      </c>
      <c r="AG252" s="180">
        <v>0</v>
      </c>
      <c r="AH252" s="180">
        <v>0</v>
      </c>
      <c r="AI252" s="180">
        <v>0</v>
      </c>
      <c r="AJ252" s="180">
        <v>0</v>
      </c>
      <c r="AK252" s="180">
        <v>0</v>
      </c>
      <c r="AL252" s="180">
        <v>0</v>
      </c>
      <c r="AM252" s="180">
        <v>0</v>
      </c>
      <c r="AN252" s="180">
        <v>0</v>
      </c>
      <c r="AO252" s="180">
        <v>0</v>
      </c>
      <c r="AP252" s="180">
        <v>0</v>
      </c>
      <c r="AQ252" s="180">
        <v>0</v>
      </c>
      <c r="AR252" s="180">
        <v>0</v>
      </c>
      <c r="AS252" s="180">
        <v>0</v>
      </c>
      <c r="AT252" s="180">
        <v>0</v>
      </c>
      <c r="AU252" s="180">
        <v>0</v>
      </c>
      <c r="AV252" s="180">
        <v>0</v>
      </c>
      <c r="AW252" s="180">
        <v>0</v>
      </c>
      <c r="AX252" s="180">
        <v>0</v>
      </c>
      <c r="AY252" s="90"/>
      <c r="AZ252" s="180">
        <v>0</v>
      </c>
      <c r="BA252" s="180">
        <v>0</v>
      </c>
      <c r="BB252" s="180">
        <v>0</v>
      </c>
      <c r="BC252" s="180">
        <v>0</v>
      </c>
      <c r="BD252" s="180">
        <v>0</v>
      </c>
      <c r="BE252" s="180">
        <v>0</v>
      </c>
      <c r="BF252" s="180">
        <v>0</v>
      </c>
      <c r="BG252" s="181"/>
      <c r="BH252" s="90"/>
      <c r="BI252" s="180">
        <v>0</v>
      </c>
      <c r="BJ252" s="180">
        <v>0</v>
      </c>
      <c r="BK252" s="180">
        <v>0</v>
      </c>
      <c r="BL252" s="90"/>
      <c r="BN252" s="90"/>
      <c r="BO252" s="112"/>
      <c r="BP252" s="112"/>
      <c r="BQ252" s="112"/>
      <c r="BR252" s="112"/>
      <c r="BS252" s="112"/>
      <c r="BT252" s="112"/>
      <c r="BU252" s="112"/>
      <c r="BV252" s="112"/>
      <c r="BW252" s="112"/>
      <c r="BX252" s="112"/>
      <c r="BY252" s="112"/>
      <c r="BZ252" s="112"/>
      <c r="CA252" s="112"/>
      <c r="CB252" s="112"/>
      <c r="CC252" s="112"/>
      <c r="CD252" s="112"/>
      <c r="CE252" s="112"/>
      <c r="CF252" s="178"/>
    </row>
    <row r="253" spans="2:84" ht="15" customHeight="1" x14ac:dyDescent="0.3">
      <c r="B253" s="90"/>
      <c r="C253" s="111">
        <v>239</v>
      </c>
      <c r="D253" s="111"/>
      <c r="E253" s="111"/>
      <c r="F253" s="112"/>
      <c r="G253" s="111"/>
      <c r="H253" s="111"/>
      <c r="I253" s="111"/>
      <c r="J253" s="114"/>
      <c r="K253" s="172"/>
      <c r="L253" s="113"/>
      <c r="M253" s="112"/>
      <c r="N253" s="185"/>
      <c r="O253" s="111"/>
      <c r="P253" s="109"/>
      <c r="Q253" s="109"/>
      <c r="R253" s="109"/>
      <c r="S253" s="156"/>
      <c r="T253" s="156"/>
      <c r="U253" s="156"/>
      <c r="V253" s="153">
        <f t="shared" si="4"/>
        <v>0</v>
      </c>
      <c r="W253" s="90"/>
      <c r="Y253" s="180">
        <v>0</v>
      </c>
      <c r="Z253" s="180">
        <v>0</v>
      </c>
      <c r="AA253" s="180">
        <v>0</v>
      </c>
      <c r="AB253" s="180">
        <v>0</v>
      </c>
      <c r="AC253" s="180">
        <v>0</v>
      </c>
      <c r="AD253" s="180">
        <v>0</v>
      </c>
      <c r="AE253" s="180">
        <v>0</v>
      </c>
      <c r="AF253" s="180">
        <v>0</v>
      </c>
      <c r="AG253" s="180">
        <v>0</v>
      </c>
      <c r="AH253" s="180">
        <v>0</v>
      </c>
      <c r="AI253" s="180">
        <v>0</v>
      </c>
      <c r="AJ253" s="180">
        <v>0</v>
      </c>
      <c r="AK253" s="180">
        <v>0</v>
      </c>
      <c r="AL253" s="180">
        <v>0</v>
      </c>
      <c r="AM253" s="180">
        <v>0</v>
      </c>
      <c r="AN253" s="180">
        <v>0</v>
      </c>
      <c r="AO253" s="180">
        <v>0</v>
      </c>
      <c r="AP253" s="180">
        <v>0</v>
      </c>
      <c r="AQ253" s="180">
        <v>0</v>
      </c>
      <c r="AR253" s="180">
        <v>0</v>
      </c>
      <c r="AS253" s="180">
        <v>0</v>
      </c>
      <c r="AT253" s="180">
        <v>0</v>
      </c>
      <c r="AU253" s="180">
        <v>0</v>
      </c>
      <c r="AV253" s="180">
        <v>0</v>
      </c>
      <c r="AW253" s="180">
        <v>0</v>
      </c>
      <c r="AX253" s="180">
        <v>0</v>
      </c>
      <c r="AY253" s="90"/>
      <c r="AZ253" s="180">
        <v>0</v>
      </c>
      <c r="BA253" s="180">
        <v>0</v>
      </c>
      <c r="BB253" s="180">
        <v>0</v>
      </c>
      <c r="BC253" s="180">
        <v>0</v>
      </c>
      <c r="BD253" s="180">
        <v>0</v>
      </c>
      <c r="BE253" s="180">
        <v>0</v>
      </c>
      <c r="BF253" s="180">
        <v>0</v>
      </c>
      <c r="BG253" s="181"/>
      <c r="BH253" s="90"/>
      <c r="BI253" s="180">
        <v>0</v>
      </c>
      <c r="BJ253" s="180">
        <v>0</v>
      </c>
      <c r="BK253" s="180">
        <v>0</v>
      </c>
      <c r="BL253" s="90"/>
      <c r="BN253" s="90"/>
      <c r="BO253" s="112"/>
      <c r="BP253" s="112"/>
      <c r="BQ253" s="112"/>
      <c r="BR253" s="112"/>
      <c r="BS253" s="112"/>
      <c r="BT253" s="112"/>
      <c r="BU253" s="112"/>
      <c r="BV253" s="112"/>
      <c r="BW253" s="112"/>
      <c r="BX253" s="112"/>
      <c r="BY253" s="112"/>
      <c r="BZ253" s="112"/>
      <c r="CA253" s="112"/>
      <c r="CB253" s="112"/>
      <c r="CC253" s="112"/>
      <c r="CD253" s="112"/>
      <c r="CE253" s="112"/>
      <c r="CF253" s="178"/>
    </row>
    <row r="254" spans="2:84" ht="15" customHeight="1" x14ac:dyDescent="0.3">
      <c r="B254" s="90"/>
      <c r="C254" s="111">
        <v>240</v>
      </c>
      <c r="D254" s="111"/>
      <c r="E254" s="111"/>
      <c r="F254" s="112"/>
      <c r="G254" s="111"/>
      <c r="H254" s="111"/>
      <c r="I254" s="111"/>
      <c r="J254" s="114"/>
      <c r="K254" s="172"/>
      <c r="L254" s="113"/>
      <c r="M254" s="112"/>
      <c r="N254" s="185"/>
      <c r="O254" s="111"/>
      <c r="P254" s="110"/>
      <c r="Q254" s="109"/>
      <c r="R254" s="109"/>
      <c r="S254" s="156"/>
      <c r="T254" s="156"/>
      <c r="U254" s="156"/>
      <c r="V254" s="153">
        <f t="shared" si="4"/>
        <v>0</v>
      </c>
      <c r="W254" s="90"/>
      <c r="Y254" s="180">
        <v>0</v>
      </c>
      <c r="Z254" s="180">
        <v>0</v>
      </c>
      <c r="AA254" s="180">
        <v>0</v>
      </c>
      <c r="AB254" s="180">
        <v>0</v>
      </c>
      <c r="AC254" s="180">
        <v>0</v>
      </c>
      <c r="AD254" s="180">
        <v>0</v>
      </c>
      <c r="AE254" s="180">
        <v>0</v>
      </c>
      <c r="AF254" s="180">
        <v>0</v>
      </c>
      <c r="AG254" s="180">
        <v>0</v>
      </c>
      <c r="AH254" s="180">
        <v>0</v>
      </c>
      <c r="AI254" s="180">
        <v>0</v>
      </c>
      <c r="AJ254" s="180">
        <v>0</v>
      </c>
      <c r="AK254" s="180">
        <v>0</v>
      </c>
      <c r="AL254" s="180">
        <v>0</v>
      </c>
      <c r="AM254" s="180">
        <v>0</v>
      </c>
      <c r="AN254" s="180">
        <v>0</v>
      </c>
      <c r="AO254" s="180">
        <v>0</v>
      </c>
      <c r="AP254" s="180">
        <v>0</v>
      </c>
      <c r="AQ254" s="180">
        <v>0</v>
      </c>
      <c r="AR254" s="180">
        <v>0</v>
      </c>
      <c r="AS254" s="180">
        <v>0</v>
      </c>
      <c r="AT254" s="180">
        <v>0</v>
      </c>
      <c r="AU254" s="180">
        <v>0</v>
      </c>
      <c r="AV254" s="180">
        <v>0</v>
      </c>
      <c r="AW254" s="180">
        <v>0</v>
      </c>
      <c r="AX254" s="180">
        <v>0</v>
      </c>
      <c r="AY254" s="90"/>
      <c r="AZ254" s="180">
        <v>0</v>
      </c>
      <c r="BA254" s="180">
        <v>0</v>
      </c>
      <c r="BB254" s="180">
        <v>0</v>
      </c>
      <c r="BC254" s="180">
        <v>0</v>
      </c>
      <c r="BD254" s="180">
        <v>0</v>
      </c>
      <c r="BE254" s="180">
        <v>0</v>
      </c>
      <c r="BF254" s="180">
        <v>0</v>
      </c>
      <c r="BG254" s="181"/>
      <c r="BH254" s="90"/>
      <c r="BI254" s="180">
        <v>0</v>
      </c>
      <c r="BJ254" s="180">
        <v>0</v>
      </c>
      <c r="BK254" s="180">
        <v>0</v>
      </c>
      <c r="BL254" s="90"/>
      <c r="BN254" s="90"/>
      <c r="BO254" s="112"/>
      <c r="BP254" s="112"/>
      <c r="BQ254" s="112"/>
      <c r="BR254" s="112"/>
      <c r="BS254" s="112"/>
      <c r="BT254" s="112"/>
      <c r="BU254" s="112"/>
      <c r="BV254" s="112"/>
      <c r="BW254" s="112"/>
      <c r="BX254" s="112"/>
      <c r="BY254" s="112"/>
      <c r="BZ254" s="112"/>
      <c r="CA254" s="112"/>
      <c r="CB254" s="112"/>
      <c r="CC254" s="112"/>
      <c r="CD254" s="112"/>
      <c r="CE254" s="112"/>
      <c r="CF254" s="178"/>
    </row>
    <row r="255" spans="2:84" ht="15" customHeight="1" x14ac:dyDescent="0.3">
      <c r="B255" s="90"/>
      <c r="C255" s="111">
        <v>241</v>
      </c>
      <c r="D255" s="111"/>
      <c r="E255" s="111"/>
      <c r="F255" s="112"/>
      <c r="G255" s="111"/>
      <c r="H255" s="111"/>
      <c r="I255" s="111"/>
      <c r="J255" s="114"/>
      <c r="K255" s="172"/>
      <c r="L255" s="113"/>
      <c r="M255" s="112"/>
      <c r="N255" s="185"/>
      <c r="O255" s="111"/>
      <c r="P255" s="110"/>
      <c r="Q255" s="109"/>
      <c r="R255" s="109"/>
      <c r="S255" s="156"/>
      <c r="T255" s="156"/>
      <c r="U255" s="156"/>
      <c r="V255" s="153">
        <f t="shared" si="4"/>
        <v>0</v>
      </c>
      <c r="W255" s="90"/>
      <c r="Y255" s="180">
        <v>0</v>
      </c>
      <c r="Z255" s="180">
        <v>0</v>
      </c>
      <c r="AA255" s="180">
        <v>0</v>
      </c>
      <c r="AB255" s="180">
        <v>0</v>
      </c>
      <c r="AC255" s="180">
        <v>0</v>
      </c>
      <c r="AD255" s="180">
        <v>0</v>
      </c>
      <c r="AE255" s="180">
        <v>0</v>
      </c>
      <c r="AF255" s="180">
        <v>0</v>
      </c>
      <c r="AG255" s="180">
        <v>0</v>
      </c>
      <c r="AH255" s="180">
        <v>0</v>
      </c>
      <c r="AI255" s="180">
        <v>0</v>
      </c>
      <c r="AJ255" s="180">
        <v>0</v>
      </c>
      <c r="AK255" s="180">
        <v>0</v>
      </c>
      <c r="AL255" s="180">
        <v>0</v>
      </c>
      <c r="AM255" s="180">
        <v>0</v>
      </c>
      <c r="AN255" s="180">
        <v>0</v>
      </c>
      <c r="AO255" s="180">
        <v>0</v>
      </c>
      <c r="AP255" s="180">
        <v>0</v>
      </c>
      <c r="AQ255" s="180">
        <v>0</v>
      </c>
      <c r="AR255" s="180">
        <v>0</v>
      </c>
      <c r="AS255" s="180">
        <v>0</v>
      </c>
      <c r="AT255" s="180">
        <v>0</v>
      </c>
      <c r="AU255" s="180">
        <v>0</v>
      </c>
      <c r="AV255" s="180">
        <v>0</v>
      </c>
      <c r="AW255" s="180">
        <v>0</v>
      </c>
      <c r="AX255" s="180">
        <v>0</v>
      </c>
      <c r="AY255" s="90"/>
      <c r="AZ255" s="180">
        <v>0</v>
      </c>
      <c r="BA255" s="180">
        <v>0</v>
      </c>
      <c r="BB255" s="180">
        <v>0</v>
      </c>
      <c r="BC255" s="180">
        <v>0</v>
      </c>
      <c r="BD255" s="180">
        <v>0</v>
      </c>
      <c r="BE255" s="180">
        <v>0</v>
      </c>
      <c r="BF255" s="180">
        <v>0</v>
      </c>
      <c r="BG255" s="181"/>
      <c r="BH255" s="90"/>
      <c r="BI255" s="180">
        <v>0</v>
      </c>
      <c r="BJ255" s="180">
        <v>0</v>
      </c>
      <c r="BK255" s="180">
        <v>0</v>
      </c>
      <c r="BL255" s="90"/>
      <c r="BN255" s="90"/>
      <c r="BO255" s="112"/>
      <c r="BP255" s="112"/>
      <c r="BQ255" s="112"/>
      <c r="BR255" s="112"/>
      <c r="BS255" s="112"/>
      <c r="BT255" s="112"/>
      <c r="BU255" s="112"/>
      <c r="BV255" s="112"/>
      <c r="BW255" s="112"/>
      <c r="BX255" s="112"/>
      <c r="BY255" s="112"/>
      <c r="BZ255" s="112"/>
      <c r="CA255" s="112"/>
      <c r="CB255" s="112"/>
      <c r="CC255" s="112"/>
      <c r="CD255" s="112"/>
      <c r="CE255" s="112"/>
      <c r="CF255" s="178"/>
    </row>
    <row r="256" spans="2:84" ht="15" customHeight="1" x14ac:dyDescent="0.3">
      <c r="B256" s="90"/>
      <c r="C256" s="111">
        <v>242</v>
      </c>
      <c r="D256" s="111"/>
      <c r="E256" s="111"/>
      <c r="F256" s="112"/>
      <c r="G256" s="111"/>
      <c r="H256" s="111"/>
      <c r="I256" s="111"/>
      <c r="J256" s="114"/>
      <c r="K256" s="172"/>
      <c r="L256" s="113"/>
      <c r="M256" s="112"/>
      <c r="N256" s="185"/>
      <c r="O256" s="111"/>
      <c r="P256" s="110"/>
      <c r="Q256" s="109"/>
      <c r="R256" s="109"/>
      <c r="S256" s="156"/>
      <c r="T256" s="156"/>
      <c r="U256" s="156"/>
      <c r="V256" s="153">
        <f t="shared" si="4"/>
        <v>0</v>
      </c>
      <c r="W256" s="90"/>
      <c r="Y256" s="180">
        <v>0</v>
      </c>
      <c r="Z256" s="180">
        <v>0</v>
      </c>
      <c r="AA256" s="180">
        <v>0</v>
      </c>
      <c r="AB256" s="180">
        <v>0</v>
      </c>
      <c r="AC256" s="180">
        <v>0</v>
      </c>
      <c r="AD256" s="180">
        <v>0</v>
      </c>
      <c r="AE256" s="180">
        <v>0</v>
      </c>
      <c r="AF256" s="180">
        <v>0</v>
      </c>
      <c r="AG256" s="180">
        <v>0</v>
      </c>
      <c r="AH256" s="180">
        <v>0</v>
      </c>
      <c r="AI256" s="180">
        <v>0</v>
      </c>
      <c r="AJ256" s="180">
        <v>0</v>
      </c>
      <c r="AK256" s="180">
        <v>0</v>
      </c>
      <c r="AL256" s="180">
        <v>0</v>
      </c>
      <c r="AM256" s="180">
        <v>0</v>
      </c>
      <c r="AN256" s="180">
        <v>0</v>
      </c>
      <c r="AO256" s="180">
        <v>0</v>
      </c>
      <c r="AP256" s="180">
        <v>0</v>
      </c>
      <c r="AQ256" s="180">
        <v>0</v>
      </c>
      <c r="AR256" s="180">
        <v>0</v>
      </c>
      <c r="AS256" s="180">
        <v>0</v>
      </c>
      <c r="AT256" s="180">
        <v>0</v>
      </c>
      <c r="AU256" s="180">
        <v>0</v>
      </c>
      <c r="AV256" s="180">
        <v>0</v>
      </c>
      <c r="AW256" s="180">
        <v>0</v>
      </c>
      <c r="AX256" s="180">
        <v>0</v>
      </c>
      <c r="AY256" s="90"/>
      <c r="AZ256" s="180">
        <v>0</v>
      </c>
      <c r="BA256" s="180">
        <v>0</v>
      </c>
      <c r="BB256" s="180">
        <v>0</v>
      </c>
      <c r="BC256" s="180">
        <v>0</v>
      </c>
      <c r="BD256" s="180">
        <v>0</v>
      </c>
      <c r="BE256" s="180">
        <v>0</v>
      </c>
      <c r="BF256" s="180">
        <v>0</v>
      </c>
      <c r="BG256" s="181"/>
      <c r="BH256" s="90"/>
      <c r="BI256" s="180">
        <v>0</v>
      </c>
      <c r="BJ256" s="180">
        <v>0</v>
      </c>
      <c r="BK256" s="180">
        <v>0</v>
      </c>
      <c r="BL256" s="90"/>
      <c r="BN256" s="90"/>
      <c r="BO256" s="112"/>
      <c r="BP256" s="112"/>
      <c r="BQ256" s="112"/>
      <c r="BR256" s="112"/>
      <c r="BS256" s="112"/>
      <c r="BT256" s="112"/>
      <c r="BU256" s="112"/>
      <c r="BV256" s="112"/>
      <c r="BW256" s="112"/>
      <c r="BX256" s="112"/>
      <c r="BY256" s="112"/>
      <c r="BZ256" s="112"/>
      <c r="CA256" s="112"/>
      <c r="CB256" s="112"/>
      <c r="CC256" s="112"/>
      <c r="CD256" s="112"/>
      <c r="CE256" s="112"/>
      <c r="CF256" s="178"/>
    </row>
    <row r="257" spans="2:84" ht="15" customHeight="1" x14ac:dyDescent="0.3">
      <c r="B257" s="90"/>
      <c r="C257" s="111">
        <v>243</v>
      </c>
      <c r="D257" s="111"/>
      <c r="E257" s="111"/>
      <c r="F257" s="112"/>
      <c r="G257" s="111"/>
      <c r="H257" s="111"/>
      <c r="I257" s="111"/>
      <c r="J257" s="114"/>
      <c r="K257" s="172"/>
      <c r="L257" s="113"/>
      <c r="M257" s="112"/>
      <c r="N257" s="185"/>
      <c r="O257" s="111"/>
      <c r="P257" s="110"/>
      <c r="Q257" s="109"/>
      <c r="R257" s="109"/>
      <c r="S257" s="156"/>
      <c r="T257" s="156"/>
      <c r="U257" s="156"/>
      <c r="V257" s="153">
        <f t="shared" si="4"/>
        <v>0</v>
      </c>
      <c r="W257" s="90"/>
      <c r="Y257" s="180">
        <v>0</v>
      </c>
      <c r="Z257" s="180">
        <v>0</v>
      </c>
      <c r="AA257" s="180">
        <v>0</v>
      </c>
      <c r="AB257" s="180">
        <v>0</v>
      </c>
      <c r="AC257" s="180">
        <v>0</v>
      </c>
      <c r="AD257" s="180">
        <v>0</v>
      </c>
      <c r="AE257" s="180">
        <v>0</v>
      </c>
      <c r="AF257" s="180">
        <v>0</v>
      </c>
      <c r="AG257" s="180">
        <v>0</v>
      </c>
      <c r="AH257" s="180">
        <v>0</v>
      </c>
      <c r="AI257" s="180">
        <v>0</v>
      </c>
      <c r="AJ257" s="180">
        <v>0</v>
      </c>
      <c r="AK257" s="180">
        <v>0</v>
      </c>
      <c r="AL257" s="180">
        <v>0</v>
      </c>
      <c r="AM257" s="180">
        <v>0</v>
      </c>
      <c r="AN257" s="180">
        <v>0</v>
      </c>
      <c r="AO257" s="180">
        <v>0</v>
      </c>
      <c r="AP257" s="180">
        <v>0</v>
      </c>
      <c r="AQ257" s="180">
        <v>0</v>
      </c>
      <c r="AR257" s="180">
        <v>0</v>
      </c>
      <c r="AS257" s="180">
        <v>0</v>
      </c>
      <c r="AT257" s="180">
        <v>0</v>
      </c>
      <c r="AU257" s="180">
        <v>0</v>
      </c>
      <c r="AV257" s="180">
        <v>0</v>
      </c>
      <c r="AW257" s="180">
        <v>0</v>
      </c>
      <c r="AX257" s="180">
        <v>0</v>
      </c>
      <c r="AY257" s="90"/>
      <c r="AZ257" s="180">
        <v>0</v>
      </c>
      <c r="BA257" s="180">
        <v>0</v>
      </c>
      <c r="BB257" s="180">
        <v>0</v>
      </c>
      <c r="BC257" s="180">
        <v>0</v>
      </c>
      <c r="BD257" s="180">
        <v>0</v>
      </c>
      <c r="BE257" s="180">
        <v>0</v>
      </c>
      <c r="BF257" s="180">
        <v>0</v>
      </c>
      <c r="BG257" s="181"/>
      <c r="BH257" s="90"/>
      <c r="BI257" s="180">
        <v>0</v>
      </c>
      <c r="BJ257" s="180">
        <v>0</v>
      </c>
      <c r="BK257" s="180">
        <v>0</v>
      </c>
      <c r="BL257" s="90"/>
      <c r="BN257" s="90"/>
      <c r="BO257" s="112"/>
      <c r="BP257" s="112"/>
      <c r="BQ257" s="112"/>
      <c r="BR257" s="112"/>
      <c r="BS257" s="112"/>
      <c r="BT257" s="112"/>
      <c r="BU257" s="112"/>
      <c r="BV257" s="112"/>
      <c r="BW257" s="112"/>
      <c r="BX257" s="112"/>
      <c r="BY257" s="112"/>
      <c r="BZ257" s="112"/>
      <c r="CA257" s="112"/>
      <c r="CB257" s="112"/>
      <c r="CC257" s="112"/>
      <c r="CD257" s="112"/>
      <c r="CE257" s="112"/>
      <c r="CF257" s="178"/>
    </row>
    <row r="258" spans="2:84" ht="15" customHeight="1" x14ac:dyDescent="0.3">
      <c r="B258" s="90"/>
      <c r="C258" s="111">
        <v>244</v>
      </c>
      <c r="D258" s="111"/>
      <c r="E258" s="111"/>
      <c r="F258" s="112"/>
      <c r="G258" s="111"/>
      <c r="H258" s="111"/>
      <c r="I258" s="111"/>
      <c r="J258" s="114"/>
      <c r="K258" s="172"/>
      <c r="L258" s="113"/>
      <c r="M258" s="112"/>
      <c r="N258" s="185"/>
      <c r="O258" s="111"/>
      <c r="P258" s="110"/>
      <c r="Q258" s="109"/>
      <c r="R258" s="109"/>
      <c r="S258" s="156"/>
      <c r="T258" s="156"/>
      <c r="U258" s="156"/>
      <c r="V258" s="153">
        <f t="shared" si="4"/>
        <v>0</v>
      </c>
      <c r="W258" s="90"/>
      <c r="Y258" s="180">
        <v>0</v>
      </c>
      <c r="Z258" s="180">
        <v>0</v>
      </c>
      <c r="AA258" s="180">
        <v>0</v>
      </c>
      <c r="AB258" s="180">
        <v>0</v>
      </c>
      <c r="AC258" s="180">
        <v>0</v>
      </c>
      <c r="AD258" s="180">
        <v>0</v>
      </c>
      <c r="AE258" s="180">
        <v>0</v>
      </c>
      <c r="AF258" s="180">
        <v>0</v>
      </c>
      <c r="AG258" s="180">
        <v>0</v>
      </c>
      <c r="AH258" s="180">
        <v>0</v>
      </c>
      <c r="AI258" s="180">
        <v>0</v>
      </c>
      <c r="AJ258" s="180">
        <v>0</v>
      </c>
      <c r="AK258" s="180">
        <v>0</v>
      </c>
      <c r="AL258" s="180">
        <v>0</v>
      </c>
      <c r="AM258" s="180">
        <v>0</v>
      </c>
      <c r="AN258" s="180">
        <v>0</v>
      </c>
      <c r="AO258" s="180">
        <v>0</v>
      </c>
      <c r="AP258" s="180">
        <v>0</v>
      </c>
      <c r="AQ258" s="180">
        <v>0</v>
      </c>
      <c r="AR258" s="180">
        <v>0</v>
      </c>
      <c r="AS258" s="180">
        <v>0</v>
      </c>
      <c r="AT258" s="180">
        <v>0</v>
      </c>
      <c r="AU258" s="180">
        <v>0</v>
      </c>
      <c r="AV258" s="180">
        <v>0</v>
      </c>
      <c r="AW258" s="180">
        <v>0</v>
      </c>
      <c r="AX258" s="180">
        <v>0</v>
      </c>
      <c r="AY258" s="90"/>
      <c r="AZ258" s="180">
        <v>0</v>
      </c>
      <c r="BA258" s="180">
        <v>0</v>
      </c>
      <c r="BB258" s="180">
        <v>0</v>
      </c>
      <c r="BC258" s="180">
        <v>0</v>
      </c>
      <c r="BD258" s="180">
        <v>0</v>
      </c>
      <c r="BE258" s="180">
        <v>0</v>
      </c>
      <c r="BF258" s="180">
        <v>0</v>
      </c>
      <c r="BG258" s="181"/>
      <c r="BH258" s="90"/>
      <c r="BI258" s="180">
        <v>0</v>
      </c>
      <c r="BJ258" s="180">
        <v>0</v>
      </c>
      <c r="BK258" s="180">
        <v>0</v>
      </c>
      <c r="BL258" s="90"/>
      <c r="BN258" s="90"/>
      <c r="BO258" s="112"/>
      <c r="BP258" s="112"/>
      <c r="BQ258" s="112"/>
      <c r="BR258" s="112"/>
      <c r="BS258" s="112"/>
      <c r="BT258" s="112"/>
      <c r="BU258" s="112"/>
      <c r="BV258" s="112"/>
      <c r="BW258" s="112"/>
      <c r="BX258" s="112"/>
      <c r="BY258" s="112"/>
      <c r="BZ258" s="112"/>
      <c r="CA258" s="112"/>
      <c r="CB258" s="112"/>
      <c r="CC258" s="112"/>
      <c r="CD258" s="112"/>
      <c r="CE258" s="112"/>
      <c r="CF258" s="178"/>
    </row>
    <row r="259" spans="2:84" ht="15" customHeight="1" x14ac:dyDescent="0.3">
      <c r="B259" s="90"/>
      <c r="C259" s="111">
        <v>245</v>
      </c>
      <c r="D259" s="111"/>
      <c r="E259" s="111"/>
      <c r="F259" s="112"/>
      <c r="G259" s="111"/>
      <c r="H259" s="111"/>
      <c r="I259" s="111"/>
      <c r="J259" s="114"/>
      <c r="K259" s="172"/>
      <c r="L259" s="113"/>
      <c r="M259" s="112"/>
      <c r="N259" s="185"/>
      <c r="O259" s="111"/>
      <c r="P259" s="110"/>
      <c r="Q259" s="109"/>
      <c r="R259" s="109"/>
      <c r="S259" s="156"/>
      <c r="T259" s="156"/>
      <c r="U259" s="156"/>
      <c r="V259" s="153">
        <f t="shared" si="4"/>
        <v>0</v>
      </c>
      <c r="W259" s="90"/>
      <c r="Y259" s="180">
        <v>0</v>
      </c>
      <c r="Z259" s="180">
        <v>0</v>
      </c>
      <c r="AA259" s="180">
        <v>0</v>
      </c>
      <c r="AB259" s="180">
        <v>0</v>
      </c>
      <c r="AC259" s="180">
        <v>0</v>
      </c>
      <c r="AD259" s="180">
        <v>0</v>
      </c>
      <c r="AE259" s="180">
        <v>0</v>
      </c>
      <c r="AF259" s="180">
        <v>0</v>
      </c>
      <c r="AG259" s="180">
        <v>0</v>
      </c>
      <c r="AH259" s="180">
        <v>0</v>
      </c>
      <c r="AI259" s="180">
        <v>0</v>
      </c>
      <c r="AJ259" s="180">
        <v>0</v>
      </c>
      <c r="AK259" s="180">
        <v>0</v>
      </c>
      <c r="AL259" s="180">
        <v>0</v>
      </c>
      <c r="AM259" s="180">
        <v>0</v>
      </c>
      <c r="AN259" s="180">
        <v>0</v>
      </c>
      <c r="AO259" s="180">
        <v>0</v>
      </c>
      <c r="AP259" s="180">
        <v>0</v>
      </c>
      <c r="AQ259" s="180">
        <v>0</v>
      </c>
      <c r="AR259" s="180">
        <v>0</v>
      </c>
      <c r="AS259" s="180">
        <v>0</v>
      </c>
      <c r="AT259" s="180">
        <v>0</v>
      </c>
      <c r="AU259" s="180">
        <v>0</v>
      </c>
      <c r="AV259" s="180">
        <v>0</v>
      </c>
      <c r="AW259" s="180">
        <v>0</v>
      </c>
      <c r="AX259" s="180">
        <v>0</v>
      </c>
      <c r="AY259" s="90"/>
      <c r="AZ259" s="180">
        <v>0</v>
      </c>
      <c r="BA259" s="180">
        <v>0</v>
      </c>
      <c r="BB259" s="180">
        <v>0</v>
      </c>
      <c r="BC259" s="180">
        <v>0</v>
      </c>
      <c r="BD259" s="180">
        <v>0</v>
      </c>
      <c r="BE259" s="180">
        <v>0</v>
      </c>
      <c r="BF259" s="180">
        <v>0</v>
      </c>
      <c r="BG259" s="181"/>
      <c r="BH259" s="90"/>
      <c r="BI259" s="180">
        <v>0</v>
      </c>
      <c r="BJ259" s="180">
        <v>0</v>
      </c>
      <c r="BK259" s="180">
        <v>0</v>
      </c>
      <c r="BL259" s="90"/>
      <c r="BN259" s="90"/>
      <c r="BO259" s="112"/>
      <c r="BP259" s="112"/>
      <c r="BQ259" s="112"/>
      <c r="BR259" s="112"/>
      <c r="BS259" s="112"/>
      <c r="BT259" s="112"/>
      <c r="BU259" s="112"/>
      <c r="BV259" s="112"/>
      <c r="BW259" s="112"/>
      <c r="BX259" s="112"/>
      <c r="BY259" s="112"/>
      <c r="BZ259" s="112"/>
      <c r="CA259" s="112"/>
      <c r="CB259" s="112"/>
      <c r="CC259" s="112"/>
      <c r="CD259" s="112"/>
      <c r="CE259" s="112"/>
      <c r="CF259" s="178"/>
    </row>
    <row r="260" spans="2:84" ht="15" customHeight="1" x14ac:dyDescent="0.3">
      <c r="B260" s="90"/>
      <c r="C260" s="111">
        <v>246</v>
      </c>
      <c r="D260" s="111"/>
      <c r="E260" s="111"/>
      <c r="F260" s="112"/>
      <c r="G260" s="111"/>
      <c r="H260" s="111"/>
      <c r="I260" s="111"/>
      <c r="J260" s="114"/>
      <c r="K260" s="172"/>
      <c r="L260" s="113"/>
      <c r="M260" s="112"/>
      <c r="N260" s="185"/>
      <c r="O260" s="111"/>
      <c r="P260" s="110"/>
      <c r="Q260" s="109"/>
      <c r="R260" s="109"/>
      <c r="S260" s="156"/>
      <c r="T260" s="156"/>
      <c r="U260" s="156"/>
      <c r="V260" s="153">
        <f t="shared" si="4"/>
        <v>0</v>
      </c>
      <c r="W260" s="90"/>
      <c r="Y260" s="180">
        <v>0</v>
      </c>
      <c r="Z260" s="180">
        <v>0</v>
      </c>
      <c r="AA260" s="180">
        <v>0</v>
      </c>
      <c r="AB260" s="180">
        <v>0</v>
      </c>
      <c r="AC260" s="180">
        <v>0</v>
      </c>
      <c r="AD260" s="180">
        <v>0</v>
      </c>
      <c r="AE260" s="180">
        <v>0</v>
      </c>
      <c r="AF260" s="180">
        <v>0</v>
      </c>
      <c r="AG260" s="180">
        <v>0</v>
      </c>
      <c r="AH260" s="180">
        <v>0</v>
      </c>
      <c r="AI260" s="180">
        <v>0</v>
      </c>
      <c r="AJ260" s="180">
        <v>0</v>
      </c>
      <c r="AK260" s="180">
        <v>0</v>
      </c>
      <c r="AL260" s="180">
        <v>0</v>
      </c>
      <c r="AM260" s="180">
        <v>0</v>
      </c>
      <c r="AN260" s="180">
        <v>0</v>
      </c>
      <c r="AO260" s="180">
        <v>0</v>
      </c>
      <c r="AP260" s="180">
        <v>0</v>
      </c>
      <c r="AQ260" s="180">
        <v>0</v>
      </c>
      <c r="AR260" s="180">
        <v>0</v>
      </c>
      <c r="AS260" s="180">
        <v>0</v>
      </c>
      <c r="AT260" s="180">
        <v>0</v>
      </c>
      <c r="AU260" s="180">
        <v>0</v>
      </c>
      <c r="AV260" s="180">
        <v>0</v>
      </c>
      <c r="AW260" s="180">
        <v>0</v>
      </c>
      <c r="AX260" s="180">
        <v>0</v>
      </c>
      <c r="AY260" s="90"/>
      <c r="AZ260" s="180">
        <v>0</v>
      </c>
      <c r="BA260" s="180">
        <v>0</v>
      </c>
      <c r="BB260" s="180">
        <v>0</v>
      </c>
      <c r="BC260" s="180">
        <v>0</v>
      </c>
      <c r="BD260" s="180">
        <v>0</v>
      </c>
      <c r="BE260" s="180">
        <v>0</v>
      </c>
      <c r="BF260" s="180">
        <v>0</v>
      </c>
      <c r="BG260" s="181"/>
      <c r="BH260" s="90"/>
      <c r="BI260" s="180">
        <v>0</v>
      </c>
      <c r="BJ260" s="180">
        <v>0</v>
      </c>
      <c r="BK260" s="180">
        <v>0</v>
      </c>
      <c r="BL260" s="90"/>
      <c r="BN260" s="90"/>
      <c r="BO260" s="112"/>
      <c r="BP260" s="112"/>
      <c r="BQ260" s="112"/>
      <c r="BR260" s="112"/>
      <c r="BS260" s="112"/>
      <c r="BT260" s="112"/>
      <c r="BU260" s="112"/>
      <c r="BV260" s="112"/>
      <c r="BW260" s="112"/>
      <c r="BX260" s="112"/>
      <c r="BY260" s="112"/>
      <c r="BZ260" s="112"/>
      <c r="CA260" s="112"/>
      <c r="CB260" s="112"/>
      <c r="CC260" s="112"/>
      <c r="CD260" s="112"/>
      <c r="CE260" s="112"/>
      <c r="CF260" s="178"/>
    </row>
    <row r="261" spans="2:84" ht="15" customHeight="1" x14ac:dyDescent="0.3">
      <c r="B261" s="90"/>
      <c r="C261" s="111">
        <v>247</v>
      </c>
      <c r="D261" s="111"/>
      <c r="E261" s="111"/>
      <c r="F261" s="112"/>
      <c r="G261" s="111"/>
      <c r="H261" s="111"/>
      <c r="I261" s="111"/>
      <c r="J261" s="114"/>
      <c r="K261" s="172"/>
      <c r="L261" s="113"/>
      <c r="M261" s="112"/>
      <c r="N261" s="185"/>
      <c r="O261" s="111"/>
      <c r="P261" s="110"/>
      <c r="Q261" s="109"/>
      <c r="R261" s="109"/>
      <c r="S261" s="156"/>
      <c r="T261" s="156"/>
      <c r="U261" s="156"/>
      <c r="V261" s="153">
        <f t="shared" si="4"/>
        <v>0</v>
      </c>
      <c r="W261" s="90"/>
      <c r="Y261" s="180">
        <v>0</v>
      </c>
      <c r="Z261" s="180">
        <v>0</v>
      </c>
      <c r="AA261" s="180">
        <v>0</v>
      </c>
      <c r="AB261" s="180">
        <v>0</v>
      </c>
      <c r="AC261" s="180">
        <v>0</v>
      </c>
      <c r="AD261" s="180">
        <v>0</v>
      </c>
      <c r="AE261" s="180">
        <v>0</v>
      </c>
      <c r="AF261" s="180">
        <v>0</v>
      </c>
      <c r="AG261" s="180">
        <v>0</v>
      </c>
      <c r="AH261" s="180">
        <v>0</v>
      </c>
      <c r="AI261" s="180">
        <v>0</v>
      </c>
      <c r="AJ261" s="180">
        <v>0</v>
      </c>
      <c r="AK261" s="180">
        <v>0</v>
      </c>
      <c r="AL261" s="180">
        <v>0</v>
      </c>
      <c r="AM261" s="180">
        <v>0</v>
      </c>
      <c r="AN261" s="180">
        <v>0</v>
      </c>
      <c r="AO261" s="180">
        <v>0</v>
      </c>
      <c r="AP261" s="180">
        <v>0</v>
      </c>
      <c r="AQ261" s="180">
        <v>0</v>
      </c>
      <c r="AR261" s="180">
        <v>0</v>
      </c>
      <c r="AS261" s="180">
        <v>0</v>
      </c>
      <c r="AT261" s="180">
        <v>0</v>
      </c>
      <c r="AU261" s="180">
        <v>0</v>
      </c>
      <c r="AV261" s="180">
        <v>0</v>
      </c>
      <c r="AW261" s="180">
        <v>0</v>
      </c>
      <c r="AX261" s="180">
        <v>0</v>
      </c>
      <c r="AY261" s="90"/>
      <c r="AZ261" s="180">
        <v>0</v>
      </c>
      <c r="BA261" s="180">
        <v>0</v>
      </c>
      <c r="BB261" s="180">
        <v>0</v>
      </c>
      <c r="BC261" s="180">
        <v>0</v>
      </c>
      <c r="BD261" s="180">
        <v>0</v>
      </c>
      <c r="BE261" s="180">
        <v>0</v>
      </c>
      <c r="BF261" s="180">
        <v>0</v>
      </c>
      <c r="BG261" s="181"/>
      <c r="BH261" s="90"/>
      <c r="BI261" s="180">
        <v>0</v>
      </c>
      <c r="BJ261" s="180">
        <v>0</v>
      </c>
      <c r="BK261" s="180">
        <v>0</v>
      </c>
      <c r="BL261" s="90"/>
      <c r="BN261" s="90"/>
      <c r="BO261" s="112"/>
      <c r="BP261" s="112"/>
      <c r="BQ261" s="112"/>
      <c r="BR261" s="112"/>
      <c r="BS261" s="112"/>
      <c r="BT261" s="112"/>
      <c r="BU261" s="112"/>
      <c r="BV261" s="112"/>
      <c r="BW261" s="112"/>
      <c r="BX261" s="112"/>
      <c r="BY261" s="112"/>
      <c r="BZ261" s="112"/>
      <c r="CA261" s="112"/>
      <c r="CB261" s="112"/>
      <c r="CC261" s="112"/>
      <c r="CD261" s="112"/>
      <c r="CE261" s="112"/>
      <c r="CF261" s="178"/>
    </row>
    <row r="262" spans="2:84" ht="15" customHeight="1" x14ac:dyDescent="0.3">
      <c r="B262" s="90"/>
      <c r="C262" s="111">
        <v>248</v>
      </c>
      <c r="D262" s="111"/>
      <c r="E262" s="111"/>
      <c r="F262" s="112"/>
      <c r="G262" s="111"/>
      <c r="H262" s="111"/>
      <c r="I262" s="111"/>
      <c r="J262" s="114"/>
      <c r="K262" s="172"/>
      <c r="L262" s="113"/>
      <c r="M262" s="112"/>
      <c r="N262" s="185"/>
      <c r="O262" s="111"/>
      <c r="P262" s="110"/>
      <c r="Q262" s="109"/>
      <c r="R262" s="109"/>
      <c r="S262" s="156"/>
      <c r="T262" s="156"/>
      <c r="U262" s="156"/>
      <c r="V262" s="153">
        <f t="shared" si="4"/>
        <v>0</v>
      </c>
      <c r="W262" s="90"/>
      <c r="Y262" s="180">
        <v>0</v>
      </c>
      <c r="Z262" s="180">
        <v>0</v>
      </c>
      <c r="AA262" s="180">
        <v>0</v>
      </c>
      <c r="AB262" s="180">
        <v>0</v>
      </c>
      <c r="AC262" s="180">
        <v>0</v>
      </c>
      <c r="AD262" s="180">
        <v>0</v>
      </c>
      <c r="AE262" s="180">
        <v>0</v>
      </c>
      <c r="AF262" s="180">
        <v>0</v>
      </c>
      <c r="AG262" s="180">
        <v>0</v>
      </c>
      <c r="AH262" s="180">
        <v>0</v>
      </c>
      <c r="AI262" s="180">
        <v>0</v>
      </c>
      <c r="AJ262" s="180">
        <v>0</v>
      </c>
      <c r="AK262" s="180">
        <v>0</v>
      </c>
      <c r="AL262" s="180">
        <v>0</v>
      </c>
      <c r="AM262" s="180">
        <v>0</v>
      </c>
      <c r="AN262" s="180">
        <v>0</v>
      </c>
      <c r="AO262" s="180">
        <v>0</v>
      </c>
      <c r="AP262" s="180">
        <v>0</v>
      </c>
      <c r="AQ262" s="180">
        <v>0</v>
      </c>
      <c r="AR262" s="180">
        <v>0</v>
      </c>
      <c r="AS262" s="180">
        <v>0</v>
      </c>
      <c r="AT262" s="180">
        <v>0</v>
      </c>
      <c r="AU262" s="180">
        <v>0</v>
      </c>
      <c r="AV262" s="180">
        <v>0</v>
      </c>
      <c r="AW262" s="180">
        <v>0</v>
      </c>
      <c r="AX262" s="180">
        <v>0</v>
      </c>
      <c r="AY262" s="90"/>
      <c r="AZ262" s="180">
        <v>0</v>
      </c>
      <c r="BA262" s="180">
        <v>0</v>
      </c>
      <c r="BB262" s="180">
        <v>0</v>
      </c>
      <c r="BC262" s="180">
        <v>0</v>
      </c>
      <c r="BD262" s="180">
        <v>0</v>
      </c>
      <c r="BE262" s="180">
        <v>0</v>
      </c>
      <c r="BF262" s="180">
        <v>0</v>
      </c>
      <c r="BG262" s="181"/>
      <c r="BH262" s="90"/>
      <c r="BI262" s="180">
        <v>0</v>
      </c>
      <c r="BJ262" s="180">
        <v>0</v>
      </c>
      <c r="BK262" s="180">
        <v>0</v>
      </c>
      <c r="BL262" s="90"/>
      <c r="BN262" s="90"/>
      <c r="BO262" s="112"/>
      <c r="BP262" s="112"/>
      <c r="BQ262" s="112"/>
      <c r="BR262" s="112"/>
      <c r="BS262" s="112"/>
      <c r="BT262" s="112"/>
      <c r="BU262" s="112"/>
      <c r="BV262" s="112"/>
      <c r="BW262" s="112"/>
      <c r="BX262" s="112"/>
      <c r="BY262" s="112"/>
      <c r="BZ262" s="112"/>
      <c r="CA262" s="112"/>
      <c r="CB262" s="112"/>
      <c r="CC262" s="112"/>
      <c r="CD262" s="112"/>
      <c r="CE262" s="112"/>
      <c r="CF262" s="178"/>
    </row>
    <row r="263" spans="2:84" ht="15" customHeight="1" x14ac:dyDescent="0.3">
      <c r="B263" s="90"/>
      <c r="C263" s="111">
        <v>249</v>
      </c>
      <c r="D263" s="111"/>
      <c r="E263" s="111"/>
      <c r="F263" s="112"/>
      <c r="G263" s="111"/>
      <c r="H263" s="111"/>
      <c r="I263" s="111"/>
      <c r="J263" s="114"/>
      <c r="K263" s="172"/>
      <c r="L263" s="113"/>
      <c r="M263" s="112"/>
      <c r="N263" s="185"/>
      <c r="O263" s="111"/>
      <c r="P263" s="110"/>
      <c r="Q263" s="109"/>
      <c r="R263" s="109"/>
      <c r="S263" s="156"/>
      <c r="T263" s="156"/>
      <c r="U263" s="156"/>
      <c r="V263" s="153">
        <f t="shared" si="4"/>
        <v>0</v>
      </c>
      <c r="W263" s="90"/>
      <c r="Y263" s="180">
        <v>0</v>
      </c>
      <c r="Z263" s="180">
        <v>0</v>
      </c>
      <c r="AA263" s="180">
        <v>0</v>
      </c>
      <c r="AB263" s="180">
        <v>0</v>
      </c>
      <c r="AC263" s="180">
        <v>0</v>
      </c>
      <c r="AD263" s="180">
        <v>0</v>
      </c>
      <c r="AE263" s="180">
        <v>0</v>
      </c>
      <c r="AF263" s="180">
        <v>0</v>
      </c>
      <c r="AG263" s="180">
        <v>0</v>
      </c>
      <c r="AH263" s="180">
        <v>0</v>
      </c>
      <c r="AI263" s="180">
        <v>0</v>
      </c>
      <c r="AJ263" s="180">
        <v>0</v>
      </c>
      <c r="AK263" s="180">
        <v>0</v>
      </c>
      <c r="AL263" s="180">
        <v>0</v>
      </c>
      <c r="AM263" s="180">
        <v>0</v>
      </c>
      <c r="AN263" s="180">
        <v>0</v>
      </c>
      <c r="AO263" s="180">
        <v>0</v>
      </c>
      <c r="AP263" s="180">
        <v>0</v>
      </c>
      <c r="AQ263" s="180">
        <v>0</v>
      </c>
      <c r="AR263" s="180">
        <v>0</v>
      </c>
      <c r="AS263" s="180">
        <v>0</v>
      </c>
      <c r="AT263" s="180">
        <v>0</v>
      </c>
      <c r="AU263" s="180">
        <v>0</v>
      </c>
      <c r="AV263" s="180">
        <v>0</v>
      </c>
      <c r="AW263" s="180">
        <v>0</v>
      </c>
      <c r="AX263" s="180">
        <v>0</v>
      </c>
      <c r="AY263" s="90"/>
      <c r="AZ263" s="180">
        <v>0</v>
      </c>
      <c r="BA263" s="180">
        <v>0</v>
      </c>
      <c r="BB263" s="180">
        <v>0</v>
      </c>
      <c r="BC263" s="180">
        <v>0</v>
      </c>
      <c r="BD263" s="180">
        <v>0</v>
      </c>
      <c r="BE263" s="180">
        <v>0</v>
      </c>
      <c r="BF263" s="180">
        <v>0</v>
      </c>
      <c r="BG263" s="181"/>
      <c r="BH263" s="90"/>
      <c r="BI263" s="180">
        <v>0</v>
      </c>
      <c r="BJ263" s="180">
        <v>0</v>
      </c>
      <c r="BK263" s="180">
        <v>0</v>
      </c>
      <c r="BL263" s="90"/>
      <c r="BN263" s="90"/>
      <c r="BO263" s="112"/>
      <c r="BP263" s="112"/>
      <c r="BQ263" s="112"/>
      <c r="BR263" s="112"/>
      <c r="BS263" s="112"/>
      <c r="BT263" s="112"/>
      <c r="BU263" s="112"/>
      <c r="BV263" s="112"/>
      <c r="BW263" s="112"/>
      <c r="BX263" s="112"/>
      <c r="BY263" s="112"/>
      <c r="BZ263" s="112"/>
      <c r="CA263" s="112"/>
      <c r="CB263" s="112"/>
      <c r="CC263" s="112"/>
      <c r="CD263" s="112"/>
      <c r="CE263" s="112"/>
      <c r="CF263" s="178"/>
    </row>
    <row r="264" spans="2:84" ht="15" customHeight="1" x14ac:dyDescent="0.3">
      <c r="B264" s="90"/>
      <c r="C264" s="111">
        <v>250</v>
      </c>
      <c r="D264" s="111"/>
      <c r="E264" s="111"/>
      <c r="F264" s="112"/>
      <c r="G264" s="111"/>
      <c r="H264" s="111"/>
      <c r="I264" s="111"/>
      <c r="J264" s="114"/>
      <c r="K264" s="172"/>
      <c r="L264" s="113"/>
      <c r="M264" s="112"/>
      <c r="N264" s="185"/>
      <c r="O264" s="111"/>
      <c r="P264" s="110"/>
      <c r="Q264" s="109"/>
      <c r="R264" s="109"/>
      <c r="S264" s="156"/>
      <c r="T264" s="156"/>
      <c r="U264" s="156"/>
      <c r="V264" s="153">
        <f t="shared" si="4"/>
        <v>0</v>
      </c>
      <c r="W264" s="90"/>
      <c r="Y264" s="180">
        <v>0</v>
      </c>
      <c r="Z264" s="180">
        <v>0</v>
      </c>
      <c r="AA264" s="180">
        <v>0</v>
      </c>
      <c r="AB264" s="180">
        <v>0</v>
      </c>
      <c r="AC264" s="180">
        <v>0</v>
      </c>
      <c r="AD264" s="180">
        <v>0</v>
      </c>
      <c r="AE264" s="180">
        <v>0</v>
      </c>
      <c r="AF264" s="180">
        <v>0</v>
      </c>
      <c r="AG264" s="180">
        <v>0</v>
      </c>
      <c r="AH264" s="180">
        <v>0</v>
      </c>
      <c r="AI264" s="180">
        <v>0</v>
      </c>
      <c r="AJ264" s="180">
        <v>0</v>
      </c>
      <c r="AK264" s="180">
        <v>0</v>
      </c>
      <c r="AL264" s="180">
        <v>0</v>
      </c>
      <c r="AM264" s="180">
        <v>0</v>
      </c>
      <c r="AN264" s="180">
        <v>0</v>
      </c>
      <c r="AO264" s="180">
        <v>0</v>
      </c>
      <c r="AP264" s="180">
        <v>0</v>
      </c>
      <c r="AQ264" s="180">
        <v>0</v>
      </c>
      <c r="AR264" s="180">
        <v>0</v>
      </c>
      <c r="AS264" s="180">
        <v>0</v>
      </c>
      <c r="AT264" s="180">
        <v>0</v>
      </c>
      <c r="AU264" s="180">
        <v>0</v>
      </c>
      <c r="AV264" s="180">
        <v>0</v>
      </c>
      <c r="AW264" s="180">
        <v>0</v>
      </c>
      <c r="AX264" s="180">
        <v>0</v>
      </c>
      <c r="AY264" s="90"/>
      <c r="AZ264" s="180">
        <v>0</v>
      </c>
      <c r="BA264" s="180">
        <v>0</v>
      </c>
      <c r="BB264" s="180">
        <v>0</v>
      </c>
      <c r="BC264" s="180">
        <v>0</v>
      </c>
      <c r="BD264" s="180">
        <v>0</v>
      </c>
      <c r="BE264" s="180">
        <v>0</v>
      </c>
      <c r="BF264" s="180">
        <v>0</v>
      </c>
      <c r="BG264" s="181"/>
      <c r="BH264" s="90"/>
      <c r="BI264" s="180">
        <v>0</v>
      </c>
      <c r="BJ264" s="180">
        <v>0</v>
      </c>
      <c r="BK264" s="180">
        <v>0</v>
      </c>
      <c r="BL264" s="90"/>
      <c r="BN264" s="90"/>
      <c r="BO264" s="112"/>
      <c r="BP264" s="112"/>
      <c r="BQ264" s="112"/>
      <c r="BR264" s="112"/>
      <c r="BS264" s="112"/>
      <c r="BT264" s="112"/>
      <c r="BU264" s="112"/>
      <c r="BV264" s="112"/>
      <c r="BW264" s="112"/>
      <c r="BX264" s="112"/>
      <c r="BY264" s="112"/>
      <c r="BZ264" s="112"/>
      <c r="CA264" s="112"/>
      <c r="CB264" s="112"/>
      <c r="CC264" s="112"/>
      <c r="CD264" s="112"/>
      <c r="CE264" s="112"/>
      <c r="CF264" s="178"/>
    </row>
    <row r="265" spans="2:84" ht="15" customHeight="1" x14ac:dyDescent="0.3">
      <c r="B265" s="90"/>
      <c r="C265" s="111">
        <v>251</v>
      </c>
      <c r="D265" s="111"/>
      <c r="E265" s="111"/>
      <c r="F265" s="112"/>
      <c r="G265" s="111"/>
      <c r="H265" s="111"/>
      <c r="I265" s="111"/>
      <c r="J265" s="114"/>
      <c r="K265" s="172"/>
      <c r="L265" s="113"/>
      <c r="M265" s="112"/>
      <c r="N265" s="185"/>
      <c r="O265" s="111"/>
      <c r="P265" s="109"/>
      <c r="Q265" s="109"/>
      <c r="R265" s="109"/>
      <c r="S265" s="156"/>
      <c r="T265" s="156"/>
      <c r="U265" s="156"/>
      <c r="V265" s="153">
        <f t="shared" si="4"/>
        <v>0</v>
      </c>
      <c r="W265" s="90"/>
      <c r="Y265" s="180">
        <v>0</v>
      </c>
      <c r="Z265" s="180">
        <v>0</v>
      </c>
      <c r="AA265" s="180">
        <v>0</v>
      </c>
      <c r="AB265" s="180">
        <v>0</v>
      </c>
      <c r="AC265" s="180">
        <v>0</v>
      </c>
      <c r="AD265" s="180">
        <v>0</v>
      </c>
      <c r="AE265" s="180">
        <v>0</v>
      </c>
      <c r="AF265" s="180">
        <v>0</v>
      </c>
      <c r="AG265" s="180">
        <v>0</v>
      </c>
      <c r="AH265" s="180">
        <v>0</v>
      </c>
      <c r="AI265" s="180">
        <v>0</v>
      </c>
      <c r="AJ265" s="180">
        <v>0</v>
      </c>
      <c r="AK265" s="180">
        <v>0</v>
      </c>
      <c r="AL265" s="180">
        <v>0</v>
      </c>
      <c r="AM265" s="180">
        <v>0</v>
      </c>
      <c r="AN265" s="180">
        <v>0</v>
      </c>
      <c r="AO265" s="180">
        <v>0</v>
      </c>
      <c r="AP265" s="180">
        <v>0</v>
      </c>
      <c r="AQ265" s="180">
        <v>0</v>
      </c>
      <c r="AR265" s="180">
        <v>0</v>
      </c>
      <c r="AS265" s="180">
        <v>0</v>
      </c>
      <c r="AT265" s="180">
        <v>0</v>
      </c>
      <c r="AU265" s="180">
        <v>0</v>
      </c>
      <c r="AV265" s="180">
        <v>0</v>
      </c>
      <c r="AW265" s="180">
        <v>0</v>
      </c>
      <c r="AX265" s="180">
        <v>0</v>
      </c>
      <c r="AY265" s="90"/>
      <c r="AZ265" s="180">
        <v>0</v>
      </c>
      <c r="BA265" s="180">
        <v>0</v>
      </c>
      <c r="BB265" s="180">
        <v>0</v>
      </c>
      <c r="BC265" s="180">
        <v>0</v>
      </c>
      <c r="BD265" s="180">
        <v>0</v>
      </c>
      <c r="BE265" s="180">
        <v>0</v>
      </c>
      <c r="BF265" s="180">
        <v>0</v>
      </c>
      <c r="BG265" s="181"/>
      <c r="BH265" s="90"/>
      <c r="BI265" s="180">
        <v>0</v>
      </c>
      <c r="BJ265" s="180">
        <v>0</v>
      </c>
      <c r="BK265" s="180">
        <v>0</v>
      </c>
      <c r="BL265" s="90"/>
      <c r="BN265" s="90"/>
      <c r="BO265" s="112"/>
      <c r="BP265" s="112"/>
      <c r="BQ265" s="112"/>
      <c r="BR265" s="112"/>
      <c r="BS265" s="112"/>
      <c r="BT265" s="112"/>
      <c r="BU265" s="112"/>
      <c r="BV265" s="112"/>
      <c r="BW265" s="112"/>
      <c r="BX265" s="112"/>
      <c r="BY265" s="112"/>
      <c r="BZ265" s="112"/>
      <c r="CA265" s="112"/>
      <c r="CB265" s="112"/>
      <c r="CC265" s="112"/>
      <c r="CD265" s="112"/>
      <c r="CE265" s="112"/>
      <c r="CF265" s="178"/>
    </row>
    <row r="266" spans="2:84" ht="15" customHeight="1" x14ac:dyDescent="0.3">
      <c r="B266" s="90"/>
      <c r="C266" s="111">
        <v>252</v>
      </c>
      <c r="D266" s="111"/>
      <c r="E266" s="111"/>
      <c r="F266" s="112"/>
      <c r="G266" s="111"/>
      <c r="H266" s="111"/>
      <c r="I266" s="111"/>
      <c r="J266" s="114"/>
      <c r="K266" s="172"/>
      <c r="L266" s="113"/>
      <c r="M266" s="112"/>
      <c r="N266" s="185"/>
      <c r="O266" s="111"/>
      <c r="P266" s="110"/>
      <c r="Q266" s="109"/>
      <c r="R266" s="109"/>
      <c r="S266" s="156"/>
      <c r="T266" s="156"/>
      <c r="U266" s="156"/>
      <c r="V266" s="153">
        <f t="shared" si="4"/>
        <v>0</v>
      </c>
      <c r="W266" s="90"/>
      <c r="Y266" s="180">
        <v>0</v>
      </c>
      <c r="Z266" s="180">
        <v>0</v>
      </c>
      <c r="AA266" s="180">
        <v>0</v>
      </c>
      <c r="AB266" s="180">
        <v>0</v>
      </c>
      <c r="AC266" s="180">
        <v>0</v>
      </c>
      <c r="AD266" s="180">
        <v>0</v>
      </c>
      <c r="AE266" s="180">
        <v>0</v>
      </c>
      <c r="AF266" s="180">
        <v>0</v>
      </c>
      <c r="AG266" s="180">
        <v>0</v>
      </c>
      <c r="AH266" s="180">
        <v>0</v>
      </c>
      <c r="AI266" s="180">
        <v>0</v>
      </c>
      <c r="AJ266" s="180">
        <v>0</v>
      </c>
      <c r="AK266" s="180">
        <v>0</v>
      </c>
      <c r="AL266" s="180">
        <v>0</v>
      </c>
      <c r="AM266" s="180">
        <v>0</v>
      </c>
      <c r="AN266" s="180">
        <v>0</v>
      </c>
      <c r="AO266" s="180">
        <v>0</v>
      </c>
      <c r="AP266" s="180">
        <v>0</v>
      </c>
      <c r="AQ266" s="180">
        <v>0</v>
      </c>
      <c r="AR266" s="180">
        <v>0</v>
      </c>
      <c r="AS266" s="180">
        <v>0</v>
      </c>
      <c r="AT266" s="180">
        <v>0</v>
      </c>
      <c r="AU266" s="180">
        <v>0</v>
      </c>
      <c r="AV266" s="180">
        <v>0</v>
      </c>
      <c r="AW266" s="180">
        <v>0</v>
      </c>
      <c r="AX266" s="180">
        <v>0</v>
      </c>
      <c r="AY266" s="90"/>
      <c r="AZ266" s="180">
        <v>0</v>
      </c>
      <c r="BA266" s="180">
        <v>0</v>
      </c>
      <c r="BB266" s="180">
        <v>0</v>
      </c>
      <c r="BC266" s="180">
        <v>0</v>
      </c>
      <c r="BD266" s="180">
        <v>0</v>
      </c>
      <c r="BE266" s="180">
        <v>0</v>
      </c>
      <c r="BF266" s="180">
        <v>0</v>
      </c>
      <c r="BG266" s="181"/>
      <c r="BH266" s="90"/>
      <c r="BI266" s="180">
        <v>0</v>
      </c>
      <c r="BJ266" s="180">
        <v>0</v>
      </c>
      <c r="BK266" s="180">
        <v>0</v>
      </c>
      <c r="BL266" s="90"/>
      <c r="BN266" s="90"/>
      <c r="BO266" s="112"/>
      <c r="BP266" s="112"/>
      <c r="BQ266" s="112"/>
      <c r="BR266" s="112"/>
      <c r="BS266" s="112"/>
      <c r="BT266" s="112"/>
      <c r="BU266" s="112"/>
      <c r="BV266" s="112"/>
      <c r="BW266" s="112"/>
      <c r="BX266" s="112"/>
      <c r="BY266" s="112"/>
      <c r="BZ266" s="112"/>
      <c r="CA266" s="112"/>
      <c r="CB266" s="112"/>
      <c r="CC266" s="112"/>
      <c r="CD266" s="112"/>
      <c r="CE266" s="112"/>
      <c r="CF266" s="178"/>
    </row>
    <row r="267" spans="2:84" ht="15" customHeight="1" x14ac:dyDescent="0.3">
      <c r="B267" s="90"/>
      <c r="C267" s="111">
        <v>253</v>
      </c>
      <c r="D267" s="111"/>
      <c r="E267" s="111"/>
      <c r="F267" s="112"/>
      <c r="G267" s="111"/>
      <c r="H267" s="111"/>
      <c r="I267" s="111"/>
      <c r="J267" s="114"/>
      <c r="K267" s="172"/>
      <c r="L267" s="113"/>
      <c r="M267" s="112"/>
      <c r="N267" s="185"/>
      <c r="O267" s="111"/>
      <c r="P267" s="110"/>
      <c r="Q267" s="109"/>
      <c r="R267" s="109"/>
      <c r="S267" s="156"/>
      <c r="T267" s="156"/>
      <c r="U267" s="156"/>
      <c r="V267" s="153">
        <f t="shared" si="4"/>
        <v>0</v>
      </c>
      <c r="W267" s="90"/>
      <c r="Y267" s="180">
        <v>0</v>
      </c>
      <c r="Z267" s="180">
        <v>0</v>
      </c>
      <c r="AA267" s="180">
        <v>0</v>
      </c>
      <c r="AB267" s="180">
        <v>0</v>
      </c>
      <c r="AC267" s="180">
        <v>0</v>
      </c>
      <c r="AD267" s="180">
        <v>0</v>
      </c>
      <c r="AE267" s="180">
        <v>0</v>
      </c>
      <c r="AF267" s="180">
        <v>0</v>
      </c>
      <c r="AG267" s="180">
        <v>0</v>
      </c>
      <c r="AH267" s="180">
        <v>0</v>
      </c>
      <c r="AI267" s="180">
        <v>0</v>
      </c>
      <c r="AJ267" s="180">
        <v>0</v>
      </c>
      <c r="AK267" s="180">
        <v>0</v>
      </c>
      <c r="AL267" s="180">
        <v>0</v>
      </c>
      <c r="AM267" s="180">
        <v>0</v>
      </c>
      <c r="AN267" s="180">
        <v>0</v>
      </c>
      <c r="AO267" s="180">
        <v>0</v>
      </c>
      <c r="AP267" s="180">
        <v>0</v>
      </c>
      <c r="AQ267" s="180">
        <v>0</v>
      </c>
      <c r="AR267" s="180">
        <v>0</v>
      </c>
      <c r="AS267" s="180">
        <v>0</v>
      </c>
      <c r="AT267" s="180">
        <v>0</v>
      </c>
      <c r="AU267" s="180">
        <v>0</v>
      </c>
      <c r="AV267" s="180">
        <v>0</v>
      </c>
      <c r="AW267" s="180">
        <v>0</v>
      </c>
      <c r="AX267" s="180">
        <v>0</v>
      </c>
      <c r="AY267" s="90"/>
      <c r="AZ267" s="180">
        <v>0</v>
      </c>
      <c r="BA267" s="180">
        <v>0</v>
      </c>
      <c r="BB267" s="180">
        <v>0</v>
      </c>
      <c r="BC267" s="180">
        <v>0</v>
      </c>
      <c r="BD267" s="180">
        <v>0</v>
      </c>
      <c r="BE267" s="180">
        <v>0</v>
      </c>
      <c r="BF267" s="180">
        <v>0</v>
      </c>
      <c r="BG267" s="181"/>
      <c r="BH267" s="90"/>
      <c r="BI267" s="180">
        <v>0</v>
      </c>
      <c r="BJ267" s="180">
        <v>0</v>
      </c>
      <c r="BK267" s="180">
        <v>0</v>
      </c>
      <c r="BL267" s="90"/>
      <c r="BN267" s="90"/>
      <c r="BO267" s="112"/>
      <c r="BP267" s="112"/>
      <c r="BQ267" s="112"/>
      <c r="BR267" s="112"/>
      <c r="BS267" s="112"/>
      <c r="BT267" s="112"/>
      <c r="BU267" s="112"/>
      <c r="BV267" s="112"/>
      <c r="BW267" s="112"/>
      <c r="BX267" s="112"/>
      <c r="BY267" s="112"/>
      <c r="BZ267" s="112"/>
      <c r="CA267" s="112"/>
      <c r="CB267" s="112"/>
      <c r="CC267" s="112"/>
      <c r="CD267" s="112"/>
      <c r="CE267" s="112"/>
      <c r="CF267" s="178"/>
    </row>
    <row r="268" spans="2:84" ht="15" customHeight="1" x14ac:dyDescent="0.3">
      <c r="B268" s="90"/>
      <c r="C268" s="111">
        <v>254</v>
      </c>
      <c r="D268" s="111"/>
      <c r="E268" s="111"/>
      <c r="F268" s="112"/>
      <c r="G268" s="111"/>
      <c r="H268" s="111"/>
      <c r="I268" s="111"/>
      <c r="J268" s="114"/>
      <c r="K268" s="172"/>
      <c r="L268" s="113"/>
      <c r="M268" s="112"/>
      <c r="N268" s="185"/>
      <c r="O268" s="111"/>
      <c r="P268" s="110"/>
      <c r="Q268" s="109"/>
      <c r="R268" s="109"/>
      <c r="S268" s="156"/>
      <c r="T268" s="156"/>
      <c r="U268" s="156"/>
      <c r="V268" s="153">
        <f t="shared" si="4"/>
        <v>0</v>
      </c>
      <c r="W268" s="90"/>
      <c r="Y268" s="180">
        <v>0</v>
      </c>
      <c r="Z268" s="180">
        <v>0</v>
      </c>
      <c r="AA268" s="180">
        <v>0</v>
      </c>
      <c r="AB268" s="180">
        <v>0</v>
      </c>
      <c r="AC268" s="180">
        <v>0</v>
      </c>
      <c r="AD268" s="180">
        <v>0</v>
      </c>
      <c r="AE268" s="180">
        <v>0</v>
      </c>
      <c r="AF268" s="180">
        <v>0</v>
      </c>
      <c r="AG268" s="180">
        <v>0</v>
      </c>
      <c r="AH268" s="180">
        <v>0</v>
      </c>
      <c r="AI268" s="180">
        <v>0</v>
      </c>
      <c r="AJ268" s="180">
        <v>0</v>
      </c>
      <c r="AK268" s="180">
        <v>0</v>
      </c>
      <c r="AL268" s="180">
        <v>0</v>
      </c>
      <c r="AM268" s="180">
        <v>0</v>
      </c>
      <c r="AN268" s="180">
        <v>0</v>
      </c>
      <c r="AO268" s="180">
        <v>0</v>
      </c>
      <c r="AP268" s="180">
        <v>0</v>
      </c>
      <c r="AQ268" s="180">
        <v>0</v>
      </c>
      <c r="AR268" s="180">
        <v>0</v>
      </c>
      <c r="AS268" s="180">
        <v>0</v>
      </c>
      <c r="AT268" s="180">
        <v>0</v>
      </c>
      <c r="AU268" s="180">
        <v>0</v>
      </c>
      <c r="AV268" s="180">
        <v>0</v>
      </c>
      <c r="AW268" s="180">
        <v>0</v>
      </c>
      <c r="AX268" s="180">
        <v>0</v>
      </c>
      <c r="AY268" s="90"/>
      <c r="AZ268" s="180">
        <v>0</v>
      </c>
      <c r="BA268" s="180">
        <v>0</v>
      </c>
      <c r="BB268" s="180">
        <v>0</v>
      </c>
      <c r="BC268" s="180">
        <v>0</v>
      </c>
      <c r="BD268" s="180">
        <v>0</v>
      </c>
      <c r="BE268" s="180">
        <v>0</v>
      </c>
      <c r="BF268" s="180">
        <v>0</v>
      </c>
      <c r="BG268" s="181"/>
      <c r="BH268" s="90"/>
      <c r="BI268" s="180">
        <v>0</v>
      </c>
      <c r="BJ268" s="180">
        <v>0</v>
      </c>
      <c r="BK268" s="180">
        <v>0</v>
      </c>
      <c r="BL268" s="90"/>
      <c r="BN268" s="90"/>
      <c r="BO268" s="112"/>
      <c r="BP268" s="112"/>
      <c r="BQ268" s="112"/>
      <c r="BR268" s="112"/>
      <c r="BS268" s="112"/>
      <c r="BT268" s="112"/>
      <c r="BU268" s="112"/>
      <c r="BV268" s="112"/>
      <c r="BW268" s="112"/>
      <c r="BX268" s="112"/>
      <c r="BY268" s="112"/>
      <c r="BZ268" s="112"/>
      <c r="CA268" s="112"/>
      <c r="CB268" s="112"/>
      <c r="CC268" s="112"/>
      <c r="CD268" s="112"/>
      <c r="CE268" s="112"/>
      <c r="CF268" s="178"/>
    </row>
    <row r="269" spans="2:84" ht="15" customHeight="1" x14ac:dyDescent="0.3">
      <c r="B269" s="90"/>
      <c r="C269" s="111">
        <v>255</v>
      </c>
      <c r="D269" s="111"/>
      <c r="E269" s="111"/>
      <c r="F269" s="112"/>
      <c r="G269" s="111"/>
      <c r="H269" s="111"/>
      <c r="I269" s="111"/>
      <c r="J269" s="114"/>
      <c r="K269" s="172"/>
      <c r="L269" s="113"/>
      <c r="M269" s="112"/>
      <c r="N269" s="185"/>
      <c r="O269" s="111"/>
      <c r="P269" s="110"/>
      <c r="Q269" s="109"/>
      <c r="R269" s="109"/>
      <c r="S269" s="156"/>
      <c r="T269" s="156"/>
      <c r="U269" s="156"/>
      <c r="V269" s="153">
        <f t="shared" si="4"/>
        <v>0</v>
      </c>
      <c r="W269" s="90"/>
      <c r="Y269" s="180">
        <v>0</v>
      </c>
      <c r="Z269" s="180">
        <v>0</v>
      </c>
      <c r="AA269" s="180">
        <v>0</v>
      </c>
      <c r="AB269" s="180">
        <v>0</v>
      </c>
      <c r="AC269" s="180">
        <v>0</v>
      </c>
      <c r="AD269" s="180">
        <v>0</v>
      </c>
      <c r="AE269" s="180">
        <v>0</v>
      </c>
      <c r="AF269" s="180">
        <v>0</v>
      </c>
      <c r="AG269" s="180">
        <v>0</v>
      </c>
      <c r="AH269" s="180">
        <v>0</v>
      </c>
      <c r="AI269" s="180">
        <v>0</v>
      </c>
      <c r="AJ269" s="180">
        <v>0</v>
      </c>
      <c r="AK269" s="180">
        <v>0</v>
      </c>
      <c r="AL269" s="180">
        <v>0</v>
      </c>
      <c r="AM269" s="180">
        <v>0</v>
      </c>
      <c r="AN269" s="180">
        <v>0</v>
      </c>
      <c r="AO269" s="180">
        <v>0</v>
      </c>
      <c r="AP269" s="180">
        <v>0</v>
      </c>
      <c r="AQ269" s="180">
        <v>0</v>
      </c>
      <c r="AR269" s="180">
        <v>0</v>
      </c>
      <c r="AS269" s="180">
        <v>0</v>
      </c>
      <c r="AT269" s="180">
        <v>0</v>
      </c>
      <c r="AU269" s="180">
        <v>0</v>
      </c>
      <c r="AV269" s="180">
        <v>0</v>
      </c>
      <c r="AW269" s="180">
        <v>0</v>
      </c>
      <c r="AX269" s="180">
        <v>0</v>
      </c>
      <c r="AY269" s="90"/>
      <c r="AZ269" s="180">
        <v>0</v>
      </c>
      <c r="BA269" s="180">
        <v>0</v>
      </c>
      <c r="BB269" s="180">
        <v>0</v>
      </c>
      <c r="BC269" s="180">
        <v>0</v>
      </c>
      <c r="BD269" s="180">
        <v>0</v>
      </c>
      <c r="BE269" s="180">
        <v>0</v>
      </c>
      <c r="BF269" s="180">
        <v>0</v>
      </c>
      <c r="BG269" s="181"/>
      <c r="BH269" s="90"/>
      <c r="BI269" s="180">
        <v>0</v>
      </c>
      <c r="BJ269" s="180">
        <v>0</v>
      </c>
      <c r="BK269" s="180">
        <v>0</v>
      </c>
      <c r="BL269" s="90"/>
      <c r="BN269" s="90"/>
      <c r="BO269" s="112"/>
      <c r="BP269" s="112"/>
      <c r="BQ269" s="112"/>
      <c r="BR269" s="112"/>
      <c r="BS269" s="112"/>
      <c r="BT269" s="112"/>
      <c r="BU269" s="112"/>
      <c r="BV269" s="112"/>
      <c r="BW269" s="112"/>
      <c r="BX269" s="112"/>
      <c r="BY269" s="112"/>
      <c r="BZ269" s="112"/>
      <c r="CA269" s="112"/>
      <c r="CB269" s="112"/>
      <c r="CC269" s="112"/>
      <c r="CD269" s="112"/>
      <c r="CE269" s="112"/>
      <c r="CF269" s="178"/>
    </row>
    <row r="270" spans="2:84" ht="15" customHeight="1" x14ac:dyDescent="0.3">
      <c r="B270" s="90"/>
      <c r="C270" s="111">
        <v>256</v>
      </c>
      <c r="D270" s="111"/>
      <c r="E270" s="111"/>
      <c r="F270" s="112"/>
      <c r="G270" s="111"/>
      <c r="H270" s="111"/>
      <c r="I270" s="111"/>
      <c r="J270" s="114"/>
      <c r="K270" s="172"/>
      <c r="L270" s="113"/>
      <c r="M270" s="112"/>
      <c r="N270" s="185"/>
      <c r="O270" s="111"/>
      <c r="P270" s="110"/>
      <c r="Q270" s="109"/>
      <c r="R270" s="109"/>
      <c r="S270" s="156"/>
      <c r="T270" s="156"/>
      <c r="U270" s="156"/>
      <c r="V270" s="153">
        <f t="shared" si="4"/>
        <v>0</v>
      </c>
      <c r="W270" s="90"/>
      <c r="Y270" s="180">
        <v>0</v>
      </c>
      <c r="Z270" s="180">
        <v>0</v>
      </c>
      <c r="AA270" s="180">
        <v>0</v>
      </c>
      <c r="AB270" s="180">
        <v>0</v>
      </c>
      <c r="AC270" s="180">
        <v>0</v>
      </c>
      <c r="AD270" s="180">
        <v>0</v>
      </c>
      <c r="AE270" s="180">
        <v>0</v>
      </c>
      <c r="AF270" s="180">
        <v>0</v>
      </c>
      <c r="AG270" s="180">
        <v>0</v>
      </c>
      <c r="AH270" s="180">
        <v>0</v>
      </c>
      <c r="AI270" s="180">
        <v>0</v>
      </c>
      <c r="AJ270" s="180">
        <v>0</v>
      </c>
      <c r="AK270" s="180">
        <v>0</v>
      </c>
      <c r="AL270" s="180">
        <v>0</v>
      </c>
      <c r="AM270" s="180">
        <v>0</v>
      </c>
      <c r="AN270" s="180">
        <v>0</v>
      </c>
      <c r="AO270" s="180">
        <v>0</v>
      </c>
      <c r="AP270" s="180">
        <v>0</v>
      </c>
      <c r="AQ270" s="180">
        <v>0</v>
      </c>
      <c r="AR270" s="180">
        <v>0</v>
      </c>
      <c r="AS270" s="180">
        <v>0</v>
      </c>
      <c r="AT270" s="180">
        <v>0</v>
      </c>
      <c r="AU270" s="180">
        <v>0</v>
      </c>
      <c r="AV270" s="180">
        <v>0</v>
      </c>
      <c r="AW270" s="180">
        <v>0</v>
      </c>
      <c r="AX270" s="180">
        <v>0</v>
      </c>
      <c r="AY270" s="90"/>
      <c r="AZ270" s="180">
        <v>0</v>
      </c>
      <c r="BA270" s="180">
        <v>0</v>
      </c>
      <c r="BB270" s="180">
        <v>0</v>
      </c>
      <c r="BC270" s="180">
        <v>0</v>
      </c>
      <c r="BD270" s="180">
        <v>0</v>
      </c>
      <c r="BE270" s="180">
        <v>0</v>
      </c>
      <c r="BF270" s="180">
        <v>0</v>
      </c>
      <c r="BG270" s="181"/>
      <c r="BH270" s="90"/>
      <c r="BI270" s="180">
        <v>0</v>
      </c>
      <c r="BJ270" s="180">
        <v>0</v>
      </c>
      <c r="BK270" s="180">
        <v>0</v>
      </c>
      <c r="BL270" s="90"/>
      <c r="BN270" s="90"/>
      <c r="BO270" s="112"/>
      <c r="BP270" s="112"/>
      <c r="BQ270" s="112"/>
      <c r="BR270" s="112"/>
      <c r="BS270" s="112"/>
      <c r="BT270" s="112"/>
      <c r="BU270" s="112"/>
      <c r="BV270" s="112"/>
      <c r="BW270" s="112"/>
      <c r="BX270" s="112"/>
      <c r="BY270" s="112"/>
      <c r="BZ270" s="112"/>
      <c r="CA270" s="112"/>
      <c r="CB270" s="112"/>
      <c r="CC270" s="112"/>
      <c r="CD270" s="112"/>
      <c r="CE270" s="112"/>
      <c r="CF270" s="178"/>
    </row>
    <row r="271" spans="2:84" ht="15" customHeight="1" x14ac:dyDescent="0.3">
      <c r="B271" s="90"/>
      <c r="C271" s="111">
        <v>257</v>
      </c>
      <c r="D271" s="111"/>
      <c r="E271" s="111"/>
      <c r="F271" s="112"/>
      <c r="G271" s="111"/>
      <c r="H271" s="111"/>
      <c r="I271" s="111"/>
      <c r="J271" s="114"/>
      <c r="K271" s="172"/>
      <c r="L271" s="113"/>
      <c r="M271" s="112"/>
      <c r="N271" s="185"/>
      <c r="O271" s="111"/>
      <c r="P271" s="110"/>
      <c r="Q271" s="109"/>
      <c r="R271" s="109"/>
      <c r="S271" s="156"/>
      <c r="T271" s="156"/>
      <c r="U271" s="156"/>
      <c r="V271" s="153">
        <f t="shared" si="4"/>
        <v>0</v>
      </c>
      <c r="W271" s="90"/>
      <c r="Y271" s="180">
        <v>0</v>
      </c>
      <c r="Z271" s="180">
        <v>0</v>
      </c>
      <c r="AA271" s="180">
        <v>0</v>
      </c>
      <c r="AB271" s="180">
        <v>0</v>
      </c>
      <c r="AC271" s="180">
        <v>0</v>
      </c>
      <c r="AD271" s="180">
        <v>0</v>
      </c>
      <c r="AE271" s="180">
        <v>0</v>
      </c>
      <c r="AF271" s="180">
        <v>0</v>
      </c>
      <c r="AG271" s="180">
        <v>0</v>
      </c>
      <c r="AH271" s="180">
        <v>0</v>
      </c>
      <c r="AI271" s="180">
        <v>0</v>
      </c>
      <c r="AJ271" s="180">
        <v>0</v>
      </c>
      <c r="AK271" s="180">
        <v>0</v>
      </c>
      <c r="AL271" s="180">
        <v>0</v>
      </c>
      <c r="AM271" s="180">
        <v>0</v>
      </c>
      <c r="AN271" s="180">
        <v>0</v>
      </c>
      <c r="AO271" s="180">
        <v>0</v>
      </c>
      <c r="AP271" s="180">
        <v>0</v>
      </c>
      <c r="AQ271" s="180">
        <v>0</v>
      </c>
      <c r="AR271" s="180">
        <v>0</v>
      </c>
      <c r="AS271" s="180">
        <v>0</v>
      </c>
      <c r="AT271" s="180">
        <v>0</v>
      </c>
      <c r="AU271" s="180">
        <v>0</v>
      </c>
      <c r="AV271" s="180">
        <v>0</v>
      </c>
      <c r="AW271" s="180">
        <v>0</v>
      </c>
      <c r="AX271" s="180">
        <v>0</v>
      </c>
      <c r="AY271" s="90"/>
      <c r="AZ271" s="180">
        <v>0</v>
      </c>
      <c r="BA271" s="180">
        <v>0</v>
      </c>
      <c r="BB271" s="180">
        <v>0</v>
      </c>
      <c r="BC271" s="180">
        <v>0</v>
      </c>
      <c r="BD271" s="180">
        <v>0</v>
      </c>
      <c r="BE271" s="180">
        <v>0</v>
      </c>
      <c r="BF271" s="180">
        <v>0</v>
      </c>
      <c r="BG271" s="181"/>
      <c r="BH271" s="90"/>
      <c r="BI271" s="180">
        <v>0</v>
      </c>
      <c r="BJ271" s="180">
        <v>0</v>
      </c>
      <c r="BK271" s="180">
        <v>0</v>
      </c>
      <c r="BL271" s="90"/>
      <c r="BN271" s="90"/>
      <c r="BO271" s="112"/>
      <c r="BP271" s="112"/>
      <c r="BQ271" s="112"/>
      <c r="BR271" s="112"/>
      <c r="BS271" s="112"/>
      <c r="BT271" s="112"/>
      <c r="BU271" s="112"/>
      <c r="BV271" s="112"/>
      <c r="BW271" s="112"/>
      <c r="BX271" s="112"/>
      <c r="BY271" s="112"/>
      <c r="BZ271" s="112"/>
      <c r="CA271" s="112"/>
      <c r="CB271" s="112"/>
      <c r="CC271" s="112"/>
      <c r="CD271" s="112"/>
      <c r="CE271" s="112"/>
      <c r="CF271" s="178"/>
    </row>
    <row r="272" spans="2:84" ht="15" customHeight="1" x14ac:dyDescent="0.3">
      <c r="B272" s="90"/>
      <c r="C272" s="111">
        <v>258</v>
      </c>
      <c r="D272" s="111"/>
      <c r="E272" s="111"/>
      <c r="F272" s="112"/>
      <c r="G272" s="111"/>
      <c r="H272" s="111"/>
      <c r="I272" s="111"/>
      <c r="J272" s="114"/>
      <c r="K272" s="172"/>
      <c r="L272" s="113"/>
      <c r="M272" s="112"/>
      <c r="N272" s="185"/>
      <c r="O272" s="111"/>
      <c r="P272" s="110"/>
      <c r="Q272" s="109"/>
      <c r="R272" s="109"/>
      <c r="S272" s="156"/>
      <c r="T272" s="156"/>
      <c r="U272" s="156"/>
      <c r="V272" s="153">
        <f t="shared" si="4"/>
        <v>0</v>
      </c>
      <c r="W272" s="90"/>
      <c r="Y272" s="180">
        <v>0</v>
      </c>
      <c r="Z272" s="180">
        <v>0</v>
      </c>
      <c r="AA272" s="180">
        <v>0</v>
      </c>
      <c r="AB272" s="180">
        <v>0</v>
      </c>
      <c r="AC272" s="180">
        <v>0</v>
      </c>
      <c r="AD272" s="180">
        <v>0</v>
      </c>
      <c r="AE272" s="180">
        <v>0</v>
      </c>
      <c r="AF272" s="180">
        <v>0</v>
      </c>
      <c r="AG272" s="180">
        <v>0</v>
      </c>
      <c r="AH272" s="180">
        <v>0</v>
      </c>
      <c r="AI272" s="180">
        <v>0</v>
      </c>
      <c r="AJ272" s="180">
        <v>0</v>
      </c>
      <c r="AK272" s="180">
        <v>0</v>
      </c>
      <c r="AL272" s="180">
        <v>0</v>
      </c>
      <c r="AM272" s="180">
        <v>0</v>
      </c>
      <c r="AN272" s="180">
        <v>0</v>
      </c>
      <c r="AO272" s="180">
        <v>0</v>
      </c>
      <c r="AP272" s="180">
        <v>0</v>
      </c>
      <c r="AQ272" s="180">
        <v>0</v>
      </c>
      <c r="AR272" s="180">
        <v>0</v>
      </c>
      <c r="AS272" s="180">
        <v>0</v>
      </c>
      <c r="AT272" s="180">
        <v>0</v>
      </c>
      <c r="AU272" s="180">
        <v>0</v>
      </c>
      <c r="AV272" s="180">
        <v>0</v>
      </c>
      <c r="AW272" s="180">
        <v>0</v>
      </c>
      <c r="AX272" s="180">
        <v>0</v>
      </c>
      <c r="AY272" s="90"/>
      <c r="AZ272" s="180">
        <v>0</v>
      </c>
      <c r="BA272" s="180">
        <v>0</v>
      </c>
      <c r="BB272" s="180">
        <v>0</v>
      </c>
      <c r="BC272" s="180">
        <v>0</v>
      </c>
      <c r="BD272" s="180">
        <v>0</v>
      </c>
      <c r="BE272" s="180">
        <v>0</v>
      </c>
      <c r="BF272" s="180">
        <v>0</v>
      </c>
      <c r="BG272" s="181"/>
      <c r="BH272" s="90"/>
      <c r="BI272" s="180">
        <v>0</v>
      </c>
      <c r="BJ272" s="180">
        <v>0</v>
      </c>
      <c r="BK272" s="180">
        <v>0</v>
      </c>
      <c r="BL272" s="90"/>
      <c r="BN272" s="90"/>
      <c r="BO272" s="112"/>
      <c r="BP272" s="112"/>
      <c r="BQ272" s="112"/>
      <c r="BR272" s="112"/>
      <c r="BS272" s="112"/>
      <c r="BT272" s="112"/>
      <c r="BU272" s="112"/>
      <c r="BV272" s="112"/>
      <c r="BW272" s="112"/>
      <c r="BX272" s="112"/>
      <c r="BY272" s="112"/>
      <c r="BZ272" s="112"/>
      <c r="CA272" s="112"/>
      <c r="CB272" s="112"/>
      <c r="CC272" s="112"/>
      <c r="CD272" s="112"/>
      <c r="CE272" s="112"/>
      <c r="CF272" s="178"/>
    </row>
    <row r="273" spans="2:84" ht="15" customHeight="1" x14ac:dyDescent="0.3">
      <c r="B273" s="90"/>
      <c r="C273" s="111">
        <v>259</v>
      </c>
      <c r="D273" s="111"/>
      <c r="E273" s="111"/>
      <c r="F273" s="112"/>
      <c r="G273" s="111"/>
      <c r="H273" s="111"/>
      <c r="I273" s="111"/>
      <c r="J273" s="114"/>
      <c r="K273" s="172"/>
      <c r="L273" s="113"/>
      <c r="M273" s="112"/>
      <c r="N273" s="185"/>
      <c r="O273" s="111"/>
      <c r="P273" s="110"/>
      <c r="Q273" s="109"/>
      <c r="R273" s="109"/>
      <c r="S273" s="156"/>
      <c r="T273" s="156"/>
      <c r="U273" s="156"/>
      <c r="V273" s="153">
        <f t="shared" si="4"/>
        <v>0</v>
      </c>
      <c r="W273" s="90"/>
      <c r="Y273" s="180">
        <v>0</v>
      </c>
      <c r="Z273" s="180">
        <v>0</v>
      </c>
      <c r="AA273" s="180">
        <v>0</v>
      </c>
      <c r="AB273" s="180">
        <v>0</v>
      </c>
      <c r="AC273" s="180">
        <v>0</v>
      </c>
      <c r="AD273" s="180">
        <v>0</v>
      </c>
      <c r="AE273" s="180">
        <v>0</v>
      </c>
      <c r="AF273" s="180">
        <v>0</v>
      </c>
      <c r="AG273" s="180">
        <v>0</v>
      </c>
      <c r="AH273" s="180">
        <v>0</v>
      </c>
      <c r="AI273" s="180">
        <v>0</v>
      </c>
      <c r="AJ273" s="180">
        <v>0</v>
      </c>
      <c r="AK273" s="180">
        <v>0</v>
      </c>
      <c r="AL273" s="180">
        <v>0</v>
      </c>
      <c r="AM273" s="180">
        <v>0</v>
      </c>
      <c r="AN273" s="180">
        <v>0</v>
      </c>
      <c r="AO273" s="180">
        <v>0</v>
      </c>
      <c r="AP273" s="180">
        <v>0</v>
      </c>
      <c r="AQ273" s="180">
        <v>0</v>
      </c>
      <c r="AR273" s="180">
        <v>0</v>
      </c>
      <c r="AS273" s="180">
        <v>0</v>
      </c>
      <c r="AT273" s="180">
        <v>0</v>
      </c>
      <c r="AU273" s="180">
        <v>0</v>
      </c>
      <c r="AV273" s="180">
        <v>0</v>
      </c>
      <c r="AW273" s="180">
        <v>0</v>
      </c>
      <c r="AX273" s="180">
        <v>0</v>
      </c>
      <c r="AY273" s="90"/>
      <c r="AZ273" s="180">
        <v>0</v>
      </c>
      <c r="BA273" s="180">
        <v>0</v>
      </c>
      <c r="BB273" s="180">
        <v>0</v>
      </c>
      <c r="BC273" s="180">
        <v>0</v>
      </c>
      <c r="BD273" s="180">
        <v>0</v>
      </c>
      <c r="BE273" s="180">
        <v>0</v>
      </c>
      <c r="BF273" s="180">
        <v>0</v>
      </c>
      <c r="BG273" s="181"/>
      <c r="BH273" s="90"/>
      <c r="BI273" s="180">
        <v>0</v>
      </c>
      <c r="BJ273" s="180">
        <v>0</v>
      </c>
      <c r="BK273" s="180">
        <v>0</v>
      </c>
      <c r="BL273" s="90"/>
      <c r="BN273" s="90"/>
      <c r="BO273" s="112"/>
      <c r="BP273" s="112"/>
      <c r="BQ273" s="112"/>
      <c r="BR273" s="112"/>
      <c r="BS273" s="112"/>
      <c r="BT273" s="112"/>
      <c r="BU273" s="112"/>
      <c r="BV273" s="112"/>
      <c r="BW273" s="112"/>
      <c r="BX273" s="112"/>
      <c r="BY273" s="112"/>
      <c r="BZ273" s="112"/>
      <c r="CA273" s="112"/>
      <c r="CB273" s="112"/>
      <c r="CC273" s="112"/>
      <c r="CD273" s="112"/>
      <c r="CE273" s="112"/>
      <c r="CF273" s="178"/>
    </row>
    <row r="274" spans="2:84" ht="15" customHeight="1" x14ac:dyDescent="0.3">
      <c r="B274" s="90"/>
      <c r="C274" s="111">
        <v>260</v>
      </c>
      <c r="D274" s="111"/>
      <c r="E274" s="111"/>
      <c r="F274" s="112"/>
      <c r="G274" s="111"/>
      <c r="H274" s="111"/>
      <c r="I274" s="111"/>
      <c r="J274" s="114"/>
      <c r="K274" s="172"/>
      <c r="L274" s="113"/>
      <c r="M274" s="112"/>
      <c r="N274" s="185"/>
      <c r="O274" s="111"/>
      <c r="P274" s="110"/>
      <c r="Q274" s="109"/>
      <c r="R274" s="109"/>
      <c r="S274" s="156"/>
      <c r="T274" s="156"/>
      <c r="U274" s="156"/>
      <c r="V274" s="153">
        <f t="shared" si="4"/>
        <v>0</v>
      </c>
      <c r="W274" s="90"/>
      <c r="Y274" s="180">
        <v>0</v>
      </c>
      <c r="Z274" s="180">
        <v>0</v>
      </c>
      <c r="AA274" s="180">
        <v>0</v>
      </c>
      <c r="AB274" s="180">
        <v>0</v>
      </c>
      <c r="AC274" s="180">
        <v>0</v>
      </c>
      <c r="AD274" s="180">
        <v>0</v>
      </c>
      <c r="AE274" s="180">
        <v>0</v>
      </c>
      <c r="AF274" s="180">
        <v>0</v>
      </c>
      <c r="AG274" s="180">
        <v>0</v>
      </c>
      <c r="AH274" s="180">
        <v>0</v>
      </c>
      <c r="AI274" s="180">
        <v>0</v>
      </c>
      <c r="AJ274" s="180">
        <v>0</v>
      </c>
      <c r="AK274" s="180">
        <v>0</v>
      </c>
      <c r="AL274" s="180">
        <v>0</v>
      </c>
      <c r="AM274" s="180">
        <v>0</v>
      </c>
      <c r="AN274" s="180">
        <v>0</v>
      </c>
      <c r="AO274" s="180">
        <v>0</v>
      </c>
      <c r="AP274" s="180">
        <v>0</v>
      </c>
      <c r="AQ274" s="180">
        <v>0</v>
      </c>
      <c r="AR274" s="180">
        <v>0</v>
      </c>
      <c r="AS274" s="180">
        <v>0</v>
      </c>
      <c r="AT274" s="180">
        <v>0</v>
      </c>
      <c r="AU274" s="180">
        <v>0</v>
      </c>
      <c r="AV274" s="180">
        <v>0</v>
      </c>
      <c r="AW274" s="180">
        <v>0</v>
      </c>
      <c r="AX274" s="180">
        <v>0</v>
      </c>
      <c r="AY274" s="90"/>
      <c r="AZ274" s="180">
        <v>0</v>
      </c>
      <c r="BA274" s="180">
        <v>0</v>
      </c>
      <c r="BB274" s="180">
        <v>0</v>
      </c>
      <c r="BC274" s="180">
        <v>0</v>
      </c>
      <c r="BD274" s="180">
        <v>0</v>
      </c>
      <c r="BE274" s="180">
        <v>0</v>
      </c>
      <c r="BF274" s="180">
        <v>0</v>
      </c>
      <c r="BG274" s="181"/>
      <c r="BH274" s="90"/>
      <c r="BI274" s="180">
        <v>0</v>
      </c>
      <c r="BJ274" s="180">
        <v>0</v>
      </c>
      <c r="BK274" s="180">
        <v>0</v>
      </c>
      <c r="BL274" s="90"/>
      <c r="BN274" s="90"/>
      <c r="BO274" s="112"/>
      <c r="BP274" s="112"/>
      <c r="BQ274" s="112"/>
      <c r="BR274" s="112"/>
      <c r="BS274" s="112"/>
      <c r="BT274" s="112"/>
      <c r="BU274" s="112"/>
      <c r="BV274" s="112"/>
      <c r="BW274" s="112"/>
      <c r="BX274" s="112"/>
      <c r="BY274" s="112"/>
      <c r="BZ274" s="112"/>
      <c r="CA274" s="112"/>
      <c r="CB274" s="112"/>
      <c r="CC274" s="112"/>
      <c r="CD274" s="112"/>
      <c r="CE274" s="112"/>
      <c r="CF274" s="178"/>
    </row>
    <row r="275" spans="2:84" ht="15" customHeight="1" x14ac:dyDescent="0.3">
      <c r="B275" s="90"/>
      <c r="C275" s="111">
        <v>261</v>
      </c>
      <c r="D275" s="111"/>
      <c r="E275" s="111"/>
      <c r="F275" s="112"/>
      <c r="G275" s="111"/>
      <c r="H275" s="111"/>
      <c r="I275" s="111"/>
      <c r="J275" s="114"/>
      <c r="K275" s="172"/>
      <c r="L275" s="113"/>
      <c r="M275" s="112"/>
      <c r="N275" s="185"/>
      <c r="O275" s="111"/>
      <c r="P275" s="109"/>
      <c r="Q275" s="109"/>
      <c r="R275" s="109"/>
      <c r="S275" s="156"/>
      <c r="T275" s="156"/>
      <c r="U275" s="156"/>
      <c r="V275" s="153">
        <f t="shared" si="4"/>
        <v>0</v>
      </c>
      <c r="W275" s="90"/>
      <c r="Y275" s="180">
        <v>0</v>
      </c>
      <c r="Z275" s="180">
        <v>0</v>
      </c>
      <c r="AA275" s="180">
        <v>0</v>
      </c>
      <c r="AB275" s="180">
        <v>0</v>
      </c>
      <c r="AC275" s="180">
        <v>0</v>
      </c>
      <c r="AD275" s="180">
        <v>0</v>
      </c>
      <c r="AE275" s="180">
        <v>0</v>
      </c>
      <c r="AF275" s="180">
        <v>0</v>
      </c>
      <c r="AG275" s="180">
        <v>0</v>
      </c>
      <c r="AH275" s="180">
        <v>0</v>
      </c>
      <c r="AI275" s="180">
        <v>0</v>
      </c>
      <c r="AJ275" s="180">
        <v>0</v>
      </c>
      <c r="AK275" s="180">
        <v>0</v>
      </c>
      <c r="AL275" s="180">
        <v>0</v>
      </c>
      <c r="AM275" s="180">
        <v>0</v>
      </c>
      <c r="AN275" s="180">
        <v>0</v>
      </c>
      <c r="AO275" s="180">
        <v>0</v>
      </c>
      <c r="AP275" s="180">
        <v>0</v>
      </c>
      <c r="AQ275" s="180">
        <v>0</v>
      </c>
      <c r="AR275" s="180">
        <v>0</v>
      </c>
      <c r="AS275" s="180">
        <v>0</v>
      </c>
      <c r="AT275" s="180">
        <v>0</v>
      </c>
      <c r="AU275" s="180">
        <v>0</v>
      </c>
      <c r="AV275" s="180">
        <v>0</v>
      </c>
      <c r="AW275" s="180">
        <v>0</v>
      </c>
      <c r="AX275" s="180">
        <v>0</v>
      </c>
      <c r="AY275" s="90"/>
      <c r="AZ275" s="180">
        <v>0</v>
      </c>
      <c r="BA275" s="180">
        <v>0</v>
      </c>
      <c r="BB275" s="180">
        <v>0</v>
      </c>
      <c r="BC275" s="180">
        <v>0</v>
      </c>
      <c r="BD275" s="180">
        <v>0</v>
      </c>
      <c r="BE275" s="180">
        <v>0</v>
      </c>
      <c r="BF275" s="180">
        <v>0</v>
      </c>
      <c r="BG275" s="181"/>
      <c r="BH275" s="90"/>
      <c r="BI275" s="180">
        <v>0</v>
      </c>
      <c r="BJ275" s="180">
        <v>0</v>
      </c>
      <c r="BK275" s="180">
        <v>0</v>
      </c>
      <c r="BL275" s="90"/>
      <c r="BN275" s="90"/>
      <c r="BO275" s="112"/>
      <c r="BP275" s="112"/>
      <c r="BQ275" s="112"/>
      <c r="BR275" s="112"/>
      <c r="BS275" s="112"/>
      <c r="BT275" s="112"/>
      <c r="BU275" s="112"/>
      <c r="BV275" s="112"/>
      <c r="BW275" s="112"/>
      <c r="BX275" s="112"/>
      <c r="BY275" s="112"/>
      <c r="BZ275" s="112"/>
      <c r="CA275" s="112"/>
      <c r="CB275" s="112"/>
      <c r="CC275" s="112"/>
      <c r="CD275" s="112"/>
      <c r="CE275" s="112"/>
      <c r="CF275" s="178"/>
    </row>
    <row r="276" spans="2:84" ht="15" customHeight="1" x14ac:dyDescent="0.3">
      <c r="B276" s="90"/>
      <c r="C276" s="111">
        <v>262</v>
      </c>
      <c r="D276" s="111"/>
      <c r="E276" s="111"/>
      <c r="F276" s="112"/>
      <c r="G276" s="111"/>
      <c r="H276" s="111"/>
      <c r="I276" s="111"/>
      <c r="J276" s="114"/>
      <c r="K276" s="172"/>
      <c r="L276" s="113"/>
      <c r="M276" s="112"/>
      <c r="N276" s="185"/>
      <c r="O276" s="111"/>
      <c r="P276" s="110"/>
      <c r="Q276" s="109"/>
      <c r="R276" s="109"/>
      <c r="S276" s="156"/>
      <c r="T276" s="156"/>
      <c r="U276" s="156"/>
      <c r="V276" s="153">
        <f t="shared" si="4"/>
        <v>0</v>
      </c>
      <c r="W276" s="90"/>
      <c r="Y276" s="180">
        <v>0</v>
      </c>
      <c r="Z276" s="180">
        <v>0</v>
      </c>
      <c r="AA276" s="180">
        <v>0</v>
      </c>
      <c r="AB276" s="180">
        <v>0</v>
      </c>
      <c r="AC276" s="180">
        <v>0</v>
      </c>
      <c r="AD276" s="180">
        <v>0</v>
      </c>
      <c r="AE276" s="180">
        <v>0</v>
      </c>
      <c r="AF276" s="180">
        <v>0</v>
      </c>
      <c r="AG276" s="180">
        <v>0</v>
      </c>
      <c r="AH276" s="180">
        <v>0</v>
      </c>
      <c r="AI276" s="180">
        <v>0</v>
      </c>
      <c r="AJ276" s="180">
        <v>0</v>
      </c>
      <c r="AK276" s="180">
        <v>0</v>
      </c>
      <c r="AL276" s="180">
        <v>0</v>
      </c>
      <c r="AM276" s="180">
        <v>0</v>
      </c>
      <c r="AN276" s="180">
        <v>0</v>
      </c>
      <c r="AO276" s="180">
        <v>0</v>
      </c>
      <c r="AP276" s="180">
        <v>0</v>
      </c>
      <c r="AQ276" s="180">
        <v>0</v>
      </c>
      <c r="AR276" s="180">
        <v>0</v>
      </c>
      <c r="AS276" s="180">
        <v>0</v>
      </c>
      <c r="AT276" s="180">
        <v>0</v>
      </c>
      <c r="AU276" s="180">
        <v>0</v>
      </c>
      <c r="AV276" s="180">
        <v>0</v>
      </c>
      <c r="AW276" s="180">
        <v>0</v>
      </c>
      <c r="AX276" s="180">
        <v>0</v>
      </c>
      <c r="AY276" s="90"/>
      <c r="AZ276" s="180">
        <v>0</v>
      </c>
      <c r="BA276" s="180">
        <v>0</v>
      </c>
      <c r="BB276" s="180">
        <v>0</v>
      </c>
      <c r="BC276" s="180">
        <v>0</v>
      </c>
      <c r="BD276" s="180">
        <v>0</v>
      </c>
      <c r="BE276" s="180">
        <v>0</v>
      </c>
      <c r="BF276" s="180">
        <v>0</v>
      </c>
      <c r="BG276" s="181"/>
      <c r="BH276" s="90"/>
      <c r="BI276" s="180">
        <v>0</v>
      </c>
      <c r="BJ276" s="180">
        <v>0</v>
      </c>
      <c r="BK276" s="180">
        <v>0</v>
      </c>
      <c r="BL276" s="90"/>
      <c r="BN276" s="90"/>
      <c r="BO276" s="112"/>
      <c r="BP276" s="112"/>
      <c r="BQ276" s="112"/>
      <c r="BR276" s="112"/>
      <c r="BS276" s="112"/>
      <c r="BT276" s="112"/>
      <c r="BU276" s="112"/>
      <c r="BV276" s="112"/>
      <c r="BW276" s="112"/>
      <c r="BX276" s="112"/>
      <c r="BY276" s="112"/>
      <c r="BZ276" s="112"/>
      <c r="CA276" s="112"/>
      <c r="CB276" s="112"/>
      <c r="CC276" s="112"/>
      <c r="CD276" s="112"/>
      <c r="CE276" s="112"/>
      <c r="CF276" s="178"/>
    </row>
    <row r="277" spans="2:84" ht="15" customHeight="1" x14ac:dyDescent="0.3">
      <c r="B277" s="90"/>
      <c r="C277" s="111">
        <v>263</v>
      </c>
      <c r="D277" s="111"/>
      <c r="E277" s="111"/>
      <c r="F277" s="112"/>
      <c r="G277" s="111"/>
      <c r="H277" s="111"/>
      <c r="I277" s="111"/>
      <c r="J277" s="114"/>
      <c r="K277" s="172"/>
      <c r="L277" s="113"/>
      <c r="M277" s="112"/>
      <c r="N277" s="185"/>
      <c r="O277" s="111"/>
      <c r="P277" s="110"/>
      <c r="Q277" s="109"/>
      <c r="R277" s="109"/>
      <c r="S277" s="156"/>
      <c r="T277" s="156"/>
      <c r="U277" s="156"/>
      <c r="V277" s="153">
        <f t="shared" si="4"/>
        <v>0</v>
      </c>
      <c r="W277" s="90"/>
      <c r="Y277" s="180">
        <v>0</v>
      </c>
      <c r="Z277" s="180">
        <v>0</v>
      </c>
      <c r="AA277" s="180">
        <v>0</v>
      </c>
      <c r="AB277" s="180">
        <v>0</v>
      </c>
      <c r="AC277" s="180">
        <v>0</v>
      </c>
      <c r="AD277" s="180">
        <v>0</v>
      </c>
      <c r="AE277" s="180">
        <v>0</v>
      </c>
      <c r="AF277" s="180">
        <v>0</v>
      </c>
      <c r="AG277" s="180">
        <v>0</v>
      </c>
      <c r="AH277" s="180">
        <v>0</v>
      </c>
      <c r="AI277" s="180">
        <v>0</v>
      </c>
      <c r="AJ277" s="180">
        <v>0</v>
      </c>
      <c r="AK277" s="180">
        <v>0</v>
      </c>
      <c r="AL277" s="180">
        <v>0</v>
      </c>
      <c r="AM277" s="180">
        <v>0</v>
      </c>
      <c r="AN277" s="180">
        <v>0</v>
      </c>
      <c r="AO277" s="180">
        <v>0</v>
      </c>
      <c r="AP277" s="180">
        <v>0</v>
      </c>
      <c r="AQ277" s="180">
        <v>0</v>
      </c>
      <c r="AR277" s="180">
        <v>0</v>
      </c>
      <c r="AS277" s="180">
        <v>0</v>
      </c>
      <c r="AT277" s="180">
        <v>0</v>
      </c>
      <c r="AU277" s="180">
        <v>0</v>
      </c>
      <c r="AV277" s="180">
        <v>0</v>
      </c>
      <c r="AW277" s="180">
        <v>0</v>
      </c>
      <c r="AX277" s="180">
        <v>0</v>
      </c>
      <c r="AY277" s="90"/>
      <c r="AZ277" s="180">
        <v>0</v>
      </c>
      <c r="BA277" s="180">
        <v>0</v>
      </c>
      <c r="BB277" s="180">
        <v>0</v>
      </c>
      <c r="BC277" s="180">
        <v>0</v>
      </c>
      <c r="BD277" s="180">
        <v>0</v>
      </c>
      <c r="BE277" s="180">
        <v>0</v>
      </c>
      <c r="BF277" s="180">
        <v>0</v>
      </c>
      <c r="BG277" s="181"/>
      <c r="BH277" s="90"/>
      <c r="BI277" s="180">
        <v>0</v>
      </c>
      <c r="BJ277" s="180">
        <v>0</v>
      </c>
      <c r="BK277" s="180">
        <v>0</v>
      </c>
      <c r="BL277" s="90"/>
      <c r="BN277" s="90"/>
      <c r="BO277" s="112"/>
      <c r="BP277" s="112"/>
      <c r="BQ277" s="112"/>
      <c r="BR277" s="112"/>
      <c r="BS277" s="112"/>
      <c r="BT277" s="112"/>
      <c r="BU277" s="112"/>
      <c r="BV277" s="112"/>
      <c r="BW277" s="112"/>
      <c r="BX277" s="112"/>
      <c r="BY277" s="112"/>
      <c r="BZ277" s="112"/>
      <c r="CA277" s="112"/>
      <c r="CB277" s="112"/>
      <c r="CC277" s="112"/>
      <c r="CD277" s="112"/>
      <c r="CE277" s="112"/>
      <c r="CF277" s="178"/>
    </row>
    <row r="278" spans="2:84" ht="15" customHeight="1" x14ac:dyDescent="0.3">
      <c r="B278" s="90"/>
      <c r="C278" s="111">
        <v>264</v>
      </c>
      <c r="D278" s="111"/>
      <c r="E278" s="111"/>
      <c r="F278" s="112"/>
      <c r="G278" s="111"/>
      <c r="H278" s="111"/>
      <c r="I278" s="111"/>
      <c r="J278" s="114"/>
      <c r="K278" s="172"/>
      <c r="L278" s="113"/>
      <c r="M278" s="112"/>
      <c r="N278" s="185"/>
      <c r="O278" s="111"/>
      <c r="P278" s="110"/>
      <c r="Q278" s="109"/>
      <c r="R278" s="109"/>
      <c r="S278" s="156"/>
      <c r="T278" s="156"/>
      <c r="U278" s="156"/>
      <c r="V278" s="153">
        <f t="shared" si="4"/>
        <v>0</v>
      </c>
      <c r="W278" s="90"/>
      <c r="Y278" s="180">
        <v>0</v>
      </c>
      <c r="Z278" s="180">
        <v>0</v>
      </c>
      <c r="AA278" s="180">
        <v>0</v>
      </c>
      <c r="AB278" s="180">
        <v>0</v>
      </c>
      <c r="AC278" s="180">
        <v>0</v>
      </c>
      <c r="AD278" s="180">
        <v>0</v>
      </c>
      <c r="AE278" s="180">
        <v>0</v>
      </c>
      <c r="AF278" s="180">
        <v>0</v>
      </c>
      <c r="AG278" s="180">
        <v>0</v>
      </c>
      <c r="AH278" s="180">
        <v>0</v>
      </c>
      <c r="AI278" s="180">
        <v>0</v>
      </c>
      <c r="AJ278" s="180">
        <v>0</v>
      </c>
      <c r="AK278" s="180">
        <v>0</v>
      </c>
      <c r="AL278" s="180">
        <v>0</v>
      </c>
      <c r="AM278" s="180">
        <v>0</v>
      </c>
      <c r="AN278" s="180">
        <v>0</v>
      </c>
      <c r="AO278" s="180">
        <v>0</v>
      </c>
      <c r="AP278" s="180">
        <v>0</v>
      </c>
      <c r="AQ278" s="180">
        <v>0</v>
      </c>
      <c r="AR278" s="180">
        <v>0</v>
      </c>
      <c r="AS278" s="180">
        <v>0</v>
      </c>
      <c r="AT278" s="180">
        <v>0</v>
      </c>
      <c r="AU278" s="180">
        <v>0</v>
      </c>
      <c r="AV278" s="180">
        <v>0</v>
      </c>
      <c r="AW278" s="180">
        <v>0</v>
      </c>
      <c r="AX278" s="180">
        <v>0</v>
      </c>
      <c r="AY278" s="90"/>
      <c r="AZ278" s="180">
        <v>0</v>
      </c>
      <c r="BA278" s="180">
        <v>0</v>
      </c>
      <c r="BB278" s="180">
        <v>0</v>
      </c>
      <c r="BC278" s="180">
        <v>0</v>
      </c>
      <c r="BD278" s="180">
        <v>0</v>
      </c>
      <c r="BE278" s="180">
        <v>0</v>
      </c>
      <c r="BF278" s="180">
        <v>0</v>
      </c>
      <c r="BG278" s="181"/>
      <c r="BH278" s="90"/>
      <c r="BI278" s="180">
        <v>0</v>
      </c>
      <c r="BJ278" s="180">
        <v>0</v>
      </c>
      <c r="BK278" s="180">
        <v>0</v>
      </c>
      <c r="BL278" s="90"/>
      <c r="BN278" s="90"/>
      <c r="BO278" s="112"/>
      <c r="BP278" s="112"/>
      <c r="BQ278" s="112"/>
      <c r="BR278" s="112"/>
      <c r="BS278" s="112"/>
      <c r="BT278" s="112"/>
      <c r="BU278" s="112"/>
      <c r="BV278" s="112"/>
      <c r="BW278" s="112"/>
      <c r="BX278" s="112"/>
      <c r="BY278" s="112"/>
      <c r="BZ278" s="112"/>
      <c r="CA278" s="112"/>
      <c r="CB278" s="112"/>
      <c r="CC278" s="112"/>
      <c r="CD278" s="112"/>
      <c r="CE278" s="112"/>
      <c r="CF278" s="178"/>
    </row>
    <row r="279" spans="2:84" ht="15" customHeight="1" x14ac:dyDescent="0.3">
      <c r="B279" s="90"/>
      <c r="C279" s="111">
        <v>265</v>
      </c>
      <c r="D279" s="111"/>
      <c r="E279" s="111"/>
      <c r="F279" s="112"/>
      <c r="G279" s="111"/>
      <c r="H279" s="111"/>
      <c r="I279" s="111"/>
      <c r="J279" s="114"/>
      <c r="K279" s="172"/>
      <c r="L279" s="113"/>
      <c r="M279" s="112"/>
      <c r="N279" s="185"/>
      <c r="O279" s="111"/>
      <c r="P279" s="110"/>
      <c r="Q279" s="109"/>
      <c r="R279" s="109"/>
      <c r="S279" s="156"/>
      <c r="T279" s="156"/>
      <c r="U279" s="156"/>
      <c r="V279" s="153">
        <f t="shared" si="4"/>
        <v>0</v>
      </c>
      <c r="W279" s="90"/>
      <c r="Y279" s="180">
        <v>0</v>
      </c>
      <c r="Z279" s="180">
        <v>0</v>
      </c>
      <c r="AA279" s="180">
        <v>0</v>
      </c>
      <c r="AB279" s="180">
        <v>0</v>
      </c>
      <c r="AC279" s="180">
        <v>0</v>
      </c>
      <c r="AD279" s="180">
        <v>0</v>
      </c>
      <c r="AE279" s="180">
        <v>0</v>
      </c>
      <c r="AF279" s="180">
        <v>0</v>
      </c>
      <c r="AG279" s="180">
        <v>0</v>
      </c>
      <c r="AH279" s="180">
        <v>0</v>
      </c>
      <c r="AI279" s="180">
        <v>0</v>
      </c>
      <c r="AJ279" s="180">
        <v>0</v>
      </c>
      <c r="AK279" s="180">
        <v>0</v>
      </c>
      <c r="AL279" s="180">
        <v>0</v>
      </c>
      <c r="AM279" s="180">
        <v>0</v>
      </c>
      <c r="AN279" s="180">
        <v>0</v>
      </c>
      <c r="AO279" s="180">
        <v>0</v>
      </c>
      <c r="AP279" s="180">
        <v>0</v>
      </c>
      <c r="AQ279" s="180">
        <v>0</v>
      </c>
      <c r="AR279" s="180">
        <v>0</v>
      </c>
      <c r="AS279" s="180">
        <v>0</v>
      </c>
      <c r="AT279" s="180">
        <v>0</v>
      </c>
      <c r="AU279" s="180">
        <v>0</v>
      </c>
      <c r="AV279" s="180">
        <v>0</v>
      </c>
      <c r="AW279" s="180">
        <v>0</v>
      </c>
      <c r="AX279" s="180">
        <v>0</v>
      </c>
      <c r="AY279" s="90"/>
      <c r="AZ279" s="180">
        <v>0</v>
      </c>
      <c r="BA279" s="180">
        <v>0</v>
      </c>
      <c r="BB279" s="180">
        <v>0</v>
      </c>
      <c r="BC279" s="180">
        <v>0</v>
      </c>
      <c r="BD279" s="180">
        <v>0</v>
      </c>
      <c r="BE279" s="180">
        <v>0</v>
      </c>
      <c r="BF279" s="180">
        <v>0</v>
      </c>
      <c r="BG279" s="181"/>
      <c r="BH279" s="90"/>
      <c r="BI279" s="180">
        <v>0</v>
      </c>
      <c r="BJ279" s="180">
        <v>0</v>
      </c>
      <c r="BK279" s="180">
        <v>0</v>
      </c>
      <c r="BL279" s="90"/>
      <c r="BN279" s="90"/>
      <c r="BO279" s="112"/>
      <c r="BP279" s="112"/>
      <c r="BQ279" s="112"/>
      <c r="BR279" s="112"/>
      <c r="BS279" s="112"/>
      <c r="BT279" s="112"/>
      <c r="BU279" s="112"/>
      <c r="BV279" s="112"/>
      <c r="BW279" s="112"/>
      <c r="BX279" s="112"/>
      <c r="BY279" s="112"/>
      <c r="BZ279" s="112"/>
      <c r="CA279" s="112"/>
      <c r="CB279" s="112"/>
      <c r="CC279" s="112"/>
      <c r="CD279" s="112"/>
      <c r="CE279" s="112"/>
      <c r="CF279" s="178"/>
    </row>
    <row r="280" spans="2:84" ht="15" customHeight="1" x14ac:dyDescent="0.3">
      <c r="B280" s="90"/>
      <c r="C280" s="111">
        <v>266</v>
      </c>
      <c r="D280" s="111"/>
      <c r="E280" s="111"/>
      <c r="F280" s="112"/>
      <c r="G280" s="111"/>
      <c r="H280" s="111"/>
      <c r="I280" s="111"/>
      <c r="J280" s="114"/>
      <c r="K280" s="172"/>
      <c r="L280" s="113"/>
      <c r="M280" s="112"/>
      <c r="N280" s="185"/>
      <c r="O280" s="111"/>
      <c r="P280" s="110"/>
      <c r="Q280" s="109"/>
      <c r="R280" s="109"/>
      <c r="S280" s="156"/>
      <c r="T280" s="156"/>
      <c r="U280" s="156"/>
      <c r="V280" s="153">
        <f t="shared" si="4"/>
        <v>0</v>
      </c>
      <c r="W280" s="90"/>
      <c r="Y280" s="180">
        <v>0</v>
      </c>
      <c r="Z280" s="180">
        <v>0</v>
      </c>
      <c r="AA280" s="180">
        <v>0</v>
      </c>
      <c r="AB280" s="180">
        <v>0</v>
      </c>
      <c r="AC280" s="180">
        <v>0</v>
      </c>
      <c r="AD280" s="180">
        <v>0</v>
      </c>
      <c r="AE280" s="180">
        <v>0</v>
      </c>
      <c r="AF280" s="180">
        <v>0</v>
      </c>
      <c r="AG280" s="180">
        <v>0</v>
      </c>
      <c r="AH280" s="180">
        <v>0</v>
      </c>
      <c r="AI280" s="180">
        <v>0</v>
      </c>
      <c r="AJ280" s="180">
        <v>0</v>
      </c>
      <c r="AK280" s="180">
        <v>0</v>
      </c>
      <c r="AL280" s="180">
        <v>0</v>
      </c>
      <c r="AM280" s="180">
        <v>0</v>
      </c>
      <c r="AN280" s="180">
        <v>0</v>
      </c>
      <c r="AO280" s="180">
        <v>0</v>
      </c>
      <c r="AP280" s="180">
        <v>0</v>
      </c>
      <c r="AQ280" s="180">
        <v>0</v>
      </c>
      <c r="AR280" s="180">
        <v>0</v>
      </c>
      <c r="AS280" s="180">
        <v>0</v>
      </c>
      <c r="AT280" s="180">
        <v>0</v>
      </c>
      <c r="AU280" s="180">
        <v>0</v>
      </c>
      <c r="AV280" s="180">
        <v>0</v>
      </c>
      <c r="AW280" s="180">
        <v>0</v>
      </c>
      <c r="AX280" s="180">
        <v>0</v>
      </c>
      <c r="AY280" s="90"/>
      <c r="AZ280" s="180">
        <v>0</v>
      </c>
      <c r="BA280" s="180">
        <v>0</v>
      </c>
      <c r="BB280" s="180">
        <v>0</v>
      </c>
      <c r="BC280" s="180">
        <v>0</v>
      </c>
      <c r="BD280" s="180">
        <v>0</v>
      </c>
      <c r="BE280" s="180">
        <v>0</v>
      </c>
      <c r="BF280" s="180">
        <v>0</v>
      </c>
      <c r="BG280" s="181"/>
      <c r="BH280" s="90"/>
      <c r="BI280" s="180">
        <v>0</v>
      </c>
      <c r="BJ280" s="180">
        <v>0</v>
      </c>
      <c r="BK280" s="180">
        <v>0</v>
      </c>
      <c r="BL280" s="90"/>
      <c r="BN280" s="90"/>
      <c r="BO280" s="112"/>
      <c r="BP280" s="112"/>
      <c r="BQ280" s="112"/>
      <c r="BR280" s="112"/>
      <c r="BS280" s="112"/>
      <c r="BT280" s="112"/>
      <c r="BU280" s="112"/>
      <c r="BV280" s="112"/>
      <c r="BW280" s="112"/>
      <c r="BX280" s="112"/>
      <c r="BY280" s="112"/>
      <c r="BZ280" s="112"/>
      <c r="CA280" s="112"/>
      <c r="CB280" s="112"/>
      <c r="CC280" s="112"/>
      <c r="CD280" s="112"/>
      <c r="CE280" s="112"/>
      <c r="CF280" s="178"/>
    </row>
    <row r="281" spans="2:84" ht="15" customHeight="1" x14ac:dyDescent="0.3">
      <c r="B281" s="90"/>
      <c r="C281" s="111">
        <v>267</v>
      </c>
      <c r="D281" s="111"/>
      <c r="E281" s="111"/>
      <c r="F281" s="112"/>
      <c r="G281" s="111"/>
      <c r="H281" s="111"/>
      <c r="I281" s="111"/>
      <c r="J281" s="114"/>
      <c r="K281" s="172"/>
      <c r="L281" s="113"/>
      <c r="M281" s="112"/>
      <c r="N281" s="185"/>
      <c r="O281" s="111"/>
      <c r="P281" s="110"/>
      <c r="Q281" s="109"/>
      <c r="R281" s="109"/>
      <c r="S281" s="156"/>
      <c r="T281" s="156"/>
      <c r="U281" s="156"/>
      <c r="V281" s="153">
        <f t="shared" si="4"/>
        <v>0</v>
      </c>
      <c r="W281" s="90"/>
      <c r="Y281" s="180">
        <v>0</v>
      </c>
      <c r="Z281" s="180">
        <v>0</v>
      </c>
      <c r="AA281" s="180">
        <v>0</v>
      </c>
      <c r="AB281" s="180">
        <v>0</v>
      </c>
      <c r="AC281" s="180">
        <v>0</v>
      </c>
      <c r="AD281" s="180">
        <v>0</v>
      </c>
      <c r="AE281" s="180">
        <v>0</v>
      </c>
      <c r="AF281" s="180">
        <v>0</v>
      </c>
      <c r="AG281" s="180">
        <v>0</v>
      </c>
      <c r="AH281" s="180">
        <v>0</v>
      </c>
      <c r="AI281" s="180">
        <v>0</v>
      </c>
      <c r="AJ281" s="180">
        <v>0</v>
      </c>
      <c r="AK281" s="180">
        <v>0</v>
      </c>
      <c r="AL281" s="180">
        <v>0</v>
      </c>
      <c r="AM281" s="180">
        <v>0</v>
      </c>
      <c r="AN281" s="180">
        <v>0</v>
      </c>
      <c r="AO281" s="180">
        <v>0</v>
      </c>
      <c r="AP281" s="180">
        <v>0</v>
      </c>
      <c r="AQ281" s="180">
        <v>0</v>
      </c>
      <c r="AR281" s="180">
        <v>0</v>
      </c>
      <c r="AS281" s="180">
        <v>0</v>
      </c>
      <c r="AT281" s="180">
        <v>0</v>
      </c>
      <c r="AU281" s="180">
        <v>0</v>
      </c>
      <c r="AV281" s="180">
        <v>0</v>
      </c>
      <c r="AW281" s="180">
        <v>0</v>
      </c>
      <c r="AX281" s="180">
        <v>0</v>
      </c>
      <c r="AY281" s="90"/>
      <c r="AZ281" s="180">
        <v>0</v>
      </c>
      <c r="BA281" s="180">
        <v>0</v>
      </c>
      <c r="BB281" s="180">
        <v>0</v>
      </c>
      <c r="BC281" s="180">
        <v>0</v>
      </c>
      <c r="BD281" s="180">
        <v>0</v>
      </c>
      <c r="BE281" s="180">
        <v>0</v>
      </c>
      <c r="BF281" s="180">
        <v>0</v>
      </c>
      <c r="BG281" s="181"/>
      <c r="BH281" s="90"/>
      <c r="BI281" s="180">
        <v>0</v>
      </c>
      <c r="BJ281" s="180">
        <v>0</v>
      </c>
      <c r="BK281" s="180">
        <v>0</v>
      </c>
      <c r="BL281" s="90"/>
      <c r="BN281" s="90"/>
      <c r="BO281" s="112"/>
      <c r="BP281" s="112"/>
      <c r="BQ281" s="112"/>
      <c r="BR281" s="112"/>
      <c r="BS281" s="112"/>
      <c r="BT281" s="112"/>
      <c r="BU281" s="112"/>
      <c r="BV281" s="112"/>
      <c r="BW281" s="112"/>
      <c r="BX281" s="112"/>
      <c r="BY281" s="112"/>
      <c r="BZ281" s="112"/>
      <c r="CA281" s="112"/>
      <c r="CB281" s="112"/>
      <c r="CC281" s="112"/>
      <c r="CD281" s="112"/>
      <c r="CE281" s="112"/>
      <c r="CF281" s="178"/>
    </row>
    <row r="282" spans="2:84" ht="15" customHeight="1" x14ac:dyDescent="0.3">
      <c r="B282" s="90"/>
      <c r="C282" s="111">
        <v>268</v>
      </c>
      <c r="D282" s="111"/>
      <c r="E282" s="111"/>
      <c r="F282" s="112"/>
      <c r="G282" s="111"/>
      <c r="H282" s="111"/>
      <c r="I282" s="111"/>
      <c r="J282" s="114"/>
      <c r="K282" s="172"/>
      <c r="L282" s="113"/>
      <c r="M282" s="112"/>
      <c r="N282" s="185"/>
      <c r="O282" s="111"/>
      <c r="P282" s="110"/>
      <c r="Q282" s="109"/>
      <c r="R282" s="109"/>
      <c r="S282" s="156"/>
      <c r="T282" s="156"/>
      <c r="U282" s="156"/>
      <c r="V282" s="153">
        <f t="shared" si="4"/>
        <v>0</v>
      </c>
      <c r="W282" s="90"/>
      <c r="Y282" s="180">
        <v>0</v>
      </c>
      <c r="Z282" s="180">
        <v>0</v>
      </c>
      <c r="AA282" s="180">
        <v>0</v>
      </c>
      <c r="AB282" s="180">
        <v>0</v>
      </c>
      <c r="AC282" s="180">
        <v>0</v>
      </c>
      <c r="AD282" s="180">
        <v>0</v>
      </c>
      <c r="AE282" s="180">
        <v>0</v>
      </c>
      <c r="AF282" s="180">
        <v>0</v>
      </c>
      <c r="AG282" s="180">
        <v>0</v>
      </c>
      <c r="AH282" s="180">
        <v>0</v>
      </c>
      <c r="AI282" s="180">
        <v>0</v>
      </c>
      <c r="AJ282" s="180">
        <v>0</v>
      </c>
      <c r="AK282" s="180">
        <v>0</v>
      </c>
      <c r="AL282" s="180">
        <v>0</v>
      </c>
      <c r="AM282" s="180">
        <v>0</v>
      </c>
      <c r="AN282" s="180">
        <v>0</v>
      </c>
      <c r="AO282" s="180">
        <v>0</v>
      </c>
      <c r="AP282" s="180">
        <v>0</v>
      </c>
      <c r="AQ282" s="180">
        <v>0</v>
      </c>
      <c r="AR282" s="180">
        <v>0</v>
      </c>
      <c r="AS282" s="180">
        <v>0</v>
      </c>
      <c r="AT282" s="180">
        <v>0</v>
      </c>
      <c r="AU282" s="180">
        <v>0</v>
      </c>
      <c r="AV282" s="180">
        <v>0</v>
      </c>
      <c r="AW282" s="180">
        <v>0</v>
      </c>
      <c r="AX282" s="180">
        <v>0</v>
      </c>
      <c r="AY282" s="90"/>
      <c r="AZ282" s="180">
        <v>0</v>
      </c>
      <c r="BA282" s="180">
        <v>0</v>
      </c>
      <c r="BB282" s="180">
        <v>0</v>
      </c>
      <c r="BC282" s="180">
        <v>0</v>
      </c>
      <c r="BD282" s="180">
        <v>0</v>
      </c>
      <c r="BE282" s="180">
        <v>0</v>
      </c>
      <c r="BF282" s="180">
        <v>0</v>
      </c>
      <c r="BG282" s="181"/>
      <c r="BH282" s="90"/>
      <c r="BI282" s="180">
        <v>0</v>
      </c>
      <c r="BJ282" s="180">
        <v>0</v>
      </c>
      <c r="BK282" s="180">
        <v>0</v>
      </c>
      <c r="BL282" s="90"/>
      <c r="BN282" s="90"/>
      <c r="BO282" s="112"/>
      <c r="BP282" s="112"/>
      <c r="BQ282" s="112"/>
      <c r="BR282" s="112"/>
      <c r="BS282" s="112"/>
      <c r="BT282" s="112"/>
      <c r="BU282" s="112"/>
      <c r="BV282" s="112"/>
      <c r="BW282" s="112"/>
      <c r="BX282" s="112"/>
      <c r="BY282" s="112"/>
      <c r="BZ282" s="112"/>
      <c r="CA282" s="112"/>
      <c r="CB282" s="112"/>
      <c r="CC282" s="112"/>
      <c r="CD282" s="112"/>
      <c r="CE282" s="112"/>
      <c r="CF282" s="178"/>
    </row>
    <row r="283" spans="2:84" ht="15" customHeight="1" x14ac:dyDescent="0.3">
      <c r="B283" s="90"/>
      <c r="C283" s="111">
        <v>269</v>
      </c>
      <c r="D283" s="111"/>
      <c r="E283" s="111"/>
      <c r="F283" s="112"/>
      <c r="G283" s="111"/>
      <c r="H283" s="111"/>
      <c r="I283" s="111"/>
      <c r="J283" s="114"/>
      <c r="K283" s="172"/>
      <c r="L283" s="113"/>
      <c r="M283" s="112"/>
      <c r="N283" s="185"/>
      <c r="O283" s="111"/>
      <c r="P283" s="110"/>
      <c r="Q283" s="109"/>
      <c r="R283" s="109"/>
      <c r="S283" s="156"/>
      <c r="T283" s="156"/>
      <c r="U283" s="156"/>
      <c r="V283" s="153">
        <f t="shared" si="4"/>
        <v>0</v>
      </c>
      <c r="W283" s="90"/>
      <c r="Y283" s="180">
        <v>0</v>
      </c>
      <c r="Z283" s="180">
        <v>0</v>
      </c>
      <c r="AA283" s="180">
        <v>0</v>
      </c>
      <c r="AB283" s="180">
        <v>0</v>
      </c>
      <c r="AC283" s="180">
        <v>0</v>
      </c>
      <c r="AD283" s="180">
        <v>0</v>
      </c>
      <c r="AE283" s="180">
        <v>0</v>
      </c>
      <c r="AF283" s="180">
        <v>0</v>
      </c>
      <c r="AG283" s="180">
        <v>0</v>
      </c>
      <c r="AH283" s="180">
        <v>0</v>
      </c>
      <c r="AI283" s="180">
        <v>0</v>
      </c>
      <c r="AJ283" s="180">
        <v>0</v>
      </c>
      <c r="AK283" s="180">
        <v>0</v>
      </c>
      <c r="AL283" s="180">
        <v>0</v>
      </c>
      <c r="AM283" s="180">
        <v>0</v>
      </c>
      <c r="AN283" s="180">
        <v>0</v>
      </c>
      <c r="AO283" s="180">
        <v>0</v>
      </c>
      <c r="AP283" s="180">
        <v>0</v>
      </c>
      <c r="AQ283" s="180">
        <v>0</v>
      </c>
      <c r="AR283" s="180">
        <v>0</v>
      </c>
      <c r="AS283" s="180">
        <v>0</v>
      </c>
      <c r="AT283" s="180">
        <v>0</v>
      </c>
      <c r="AU283" s="180">
        <v>0</v>
      </c>
      <c r="AV283" s="180">
        <v>0</v>
      </c>
      <c r="AW283" s="180">
        <v>0</v>
      </c>
      <c r="AX283" s="180">
        <v>0</v>
      </c>
      <c r="AY283" s="90"/>
      <c r="AZ283" s="180">
        <v>0</v>
      </c>
      <c r="BA283" s="180">
        <v>0</v>
      </c>
      <c r="BB283" s="180">
        <v>0</v>
      </c>
      <c r="BC283" s="180">
        <v>0</v>
      </c>
      <c r="BD283" s="180">
        <v>0</v>
      </c>
      <c r="BE283" s="180">
        <v>0</v>
      </c>
      <c r="BF283" s="180">
        <v>0</v>
      </c>
      <c r="BG283" s="181"/>
      <c r="BH283" s="90"/>
      <c r="BI283" s="180">
        <v>0</v>
      </c>
      <c r="BJ283" s="180">
        <v>0</v>
      </c>
      <c r="BK283" s="180">
        <v>0</v>
      </c>
      <c r="BL283" s="90"/>
      <c r="BN283" s="90"/>
      <c r="BO283" s="112"/>
      <c r="BP283" s="112"/>
      <c r="BQ283" s="112"/>
      <c r="BR283" s="112"/>
      <c r="BS283" s="112"/>
      <c r="BT283" s="112"/>
      <c r="BU283" s="112"/>
      <c r="BV283" s="112"/>
      <c r="BW283" s="112"/>
      <c r="BX283" s="112"/>
      <c r="BY283" s="112"/>
      <c r="BZ283" s="112"/>
      <c r="CA283" s="112"/>
      <c r="CB283" s="112"/>
      <c r="CC283" s="112"/>
      <c r="CD283" s="112"/>
      <c r="CE283" s="112"/>
      <c r="CF283" s="178"/>
    </row>
    <row r="284" spans="2:84" ht="15" customHeight="1" x14ac:dyDescent="0.3">
      <c r="B284" s="90"/>
      <c r="C284" s="111">
        <v>270</v>
      </c>
      <c r="D284" s="111"/>
      <c r="E284" s="111"/>
      <c r="F284" s="112"/>
      <c r="G284" s="111"/>
      <c r="H284" s="111"/>
      <c r="I284" s="111"/>
      <c r="J284" s="114"/>
      <c r="K284" s="172"/>
      <c r="L284" s="113"/>
      <c r="M284" s="112"/>
      <c r="N284" s="185"/>
      <c r="O284" s="111"/>
      <c r="P284" s="110"/>
      <c r="Q284" s="109"/>
      <c r="R284" s="109"/>
      <c r="S284" s="156"/>
      <c r="T284" s="156"/>
      <c r="U284" s="156"/>
      <c r="V284" s="153">
        <f t="shared" si="4"/>
        <v>0</v>
      </c>
      <c r="W284" s="90"/>
      <c r="Y284" s="180">
        <v>0</v>
      </c>
      <c r="Z284" s="180">
        <v>0</v>
      </c>
      <c r="AA284" s="180">
        <v>0</v>
      </c>
      <c r="AB284" s="180">
        <v>0</v>
      </c>
      <c r="AC284" s="180">
        <v>0</v>
      </c>
      <c r="AD284" s="180">
        <v>0</v>
      </c>
      <c r="AE284" s="180">
        <v>0</v>
      </c>
      <c r="AF284" s="180">
        <v>0</v>
      </c>
      <c r="AG284" s="180">
        <v>0</v>
      </c>
      <c r="AH284" s="180">
        <v>0</v>
      </c>
      <c r="AI284" s="180">
        <v>0</v>
      </c>
      <c r="AJ284" s="180">
        <v>0</v>
      </c>
      <c r="AK284" s="180">
        <v>0</v>
      </c>
      <c r="AL284" s="180">
        <v>0</v>
      </c>
      <c r="AM284" s="180">
        <v>0</v>
      </c>
      <c r="AN284" s="180">
        <v>0</v>
      </c>
      <c r="AO284" s="180">
        <v>0</v>
      </c>
      <c r="AP284" s="180">
        <v>0</v>
      </c>
      <c r="AQ284" s="180">
        <v>0</v>
      </c>
      <c r="AR284" s="180">
        <v>0</v>
      </c>
      <c r="AS284" s="180">
        <v>0</v>
      </c>
      <c r="AT284" s="180">
        <v>0</v>
      </c>
      <c r="AU284" s="180">
        <v>0</v>
      </c>
      <c r="AV284" s="180">
        <v>0</v>
      </c>
      <c r="AW284" s="180">
        <v>0</v>
      </c>
      <c r="AX284" s="180">
        <v>0</v>
      </c>
      <c r="AY284" s="90"/>
      <c r="AZ284" s="180">
        <v>0</v>
      </c>
      <c r="BA284" s="180">
        <v>0</v>
      </c>
      <c r="BB284" s="180">
        <v>0</v>
      </c>
      <c r="BC284" s="180">
        <v>0</v>
      </c>
      <c r="BD284" s="180">
        <v>0</v>
      </c>
      <c r="BE284" s="180">
        <v>0</v>
      </c>
      <c r="BF284" s="180">
        <v>0</v>
      </c>
      <c r="BG284" s="181"/>
      <c r="BH284" s="90"/>
      <c r="BI284" s="180">
        <v>0</v>
      </c>
      <c r="BJ284" s="180">
        <v>0</v>
      </c>
      <c r="BK284" s="180">
        <v>0</v>
      </c>
      <c r="BL284" s="90"/>
      <c r="BN284" s="90"/>
      <c r="BO284" s="112"/>
      <c r="BP284" s="112"/>
      <c r="BQ284" s="112"/>
      <c r="BR284" s="112"/>
      <c r="BS284" s="112"/>
      <c r="BT284" s="112"/>
      <c r="BU284" s="112"/>
      <c r="BV284" s="112"/>
      <c r="BW284" s="112"/>
      <c r="BX284" s="112"/>
      <c r="BY284" s="112"/>
      <c r="BZ284" s="112"/>
      <c r="CA284" s="112"/>
      <c r="CB284" s="112"/>
      <c r="CC284" s="112"/>
      <c r="CD284" s="112"/>
      <c r="CE284" s="112"/>
      <c r="CF284" s="178"/>
    </row>
    <row r="285" spans="2:84" ht="15" customHeight="1" x14ac:dyDescent="0.3">
      <c r="B285" s="90"/>
      <c r="C285" s="111">
        <v>271</v>
      </c>
      <c r="D285" s="111"/>
      <c r="E285" s="111"/>
      <c r="F285" s="112"/>
      <c r="G285" s="111"/>
      <c r="H285" s="111"/>
      <c r="I285" s="111"/>
      <c r="J285" s="114"/>
      <c r="K285" s="172"/>
      <c r="L285" s="113"/>
      <c r="M285" s="112"/>
      <c r="N285" s="185"/>
      <c r="O285" s="111"/>
      <c r="P285" s="109"/>
      <c r="Q285" s="109"/>
      <c r="R285" s="109"/>
      <c r="S285" s="156"/>
      <c r="T285" s="156"/>
      <c r="U285" s="156"/>
      <c r="V285" s="153">
        <f t="shared" si="4"/>
        <v>0</v>
      </c>
      <c r="W285" s="90"/>
      <c r="Y285" s="180">
        <v>0</v>
      </c>
      <c r="Z285" s="180">
        <v>0</v>
      </c>
      <c r="AA285" s="180">
        <v>0</v>
      </c>
      <c r="AB285" s="180">
        <v>0</v>
      </c>
      <c r="AC285" s="180">
        <v>0</v>
      </c>
      <c r="AD285" s="180">
        <v>0</v>
      </c>
      <c r="AE285" s="180">
        <v>0</v>
      </c>
      <c r="AF285" s="180">
        <v>0</v>
      </c>
      <c r="AG285" s="180">
        <v>0</v>
      </c>
      <c r="AH285" s="180">
        <v>0</v>
      </c>
      <c r="AI285" s="180">
        <v>0</v>
      </c>
      <c r="AJ285" s="180">
        <v>0</v>
      </c>
      <c r="AK285" s="180">
        <v>0</v>
      </c>
      <c r="AL285" s="180">
        <v>0</v>
      </c>
      <c r="AM285" s="180">
        <v>0</v>
      </c>
      <c r="AN285" s="180">
        <v>0</v>
      </c>
      <c r="AO285" s="180">
        <v>0</v>
      </c>
      <c r="AP285" s="180">
        <v>0</v>
      </c>
      <c r="AQ285" s="180">
        <v>0</v>
      </c>
      <c r="AR285" s="180">
        <v>0</v>
      </c>
      <c r="AS285" s="180">
        <v>0</v>
      </c>
      <c r="AT285" s="180">
        <v>0</v>
      </c>
      <c r="AU285" s="180">
        <v>0</v>
      </c>
      <c r="AV285" s="180">
        <v>0</v>
      </c>
      <c r="AW285" s="180">
        <v>0</v>
      </c>
      <c r="AX285" s="180">
        <v>0</v>
      </c>
      <c r="AY285" s="90"/>
      <c r="AZ285" s="180">
        <v>0</v>
      </c>
      <c r="BA285" s="180">
        <v>0</v>
      </c>
      <c r="BB285" s="180">
        <v>0</v>
      </c>
      <c r="BC285" s="180">
        <v>0</v>
      </c>
      <c r="BD285" s="180">
        <v>0</v>
      </c>
      <c r="BE285" s="180">
        <v>0</v>
      </c>
      <c r="BF285" s="180">
        <v>0</v>
      </c>
      <c r="BG285" s="181"/>
      <c r="BH285" s="90"/>
      <c r="BI285" s="180">
        <v>0</v>
      </c>
      <c r="BJ285" s="180">
        <v>0</v>
      </c>
      <c r="BK285" s="180">
        <v>0</v>
      </c>
      <c r="BL285" s="90"/>
      <c r="BN285" s="90"/>
      <c r="BO285" s="112"/>
      <c r="BP285" s="112"/>
      <c r="BQ285" s="112"/>
      <c r="BR285" s="112"/>
      <c r="BS285" s="112"/>
      <c r="BT285" s="112"/>
      <c r="BU285" s="112"/>
      <c r="BV285" s="112"/>
      <c r="BW285" s="112"/>
      <c r="BX285" s="112"/>
      <c r="BY285" s="112"/>
      <c r="BZ285" s="112"/>
      <c r="CA285" s="112"/>
      <c r="CB285" s="112"/>
      <c r="CC285" s="112"/>
      <c r="CD285" s="112"/>
      <c r="CE285" s="112"/>
      <c r="CF285" s="178"/>
    </row>
    <row r="286" spans="2:84" ht="15" customHeight="1" x14ac:dyDescent="0.3">
      <c r="B286" s="90"/>
      <c r="C286" s="111">
        <v>272</v>
      </c>
      <c r="D286" s="111"/>
      <c r="E286" s="111"/>
      <c r="F286" s="112"/>
      <c r="G286" s="111"/>
      <c r="H286" s="111"/>
      <c r="I286" s="111"/>
      <c r="J286" s="114"/>
      <c r="K286" s="172"/>
      <c r="L286" s="113"/>
      <c r="M286" s="112"/>
      <c r="N286" s="185"/>
      <c r="O286" s="111"/>
      <c r="P286" s="110"/>
      <c r="Q286" s="109"/>
      <c r="R286" s="109"/>
      <c r="S286" s="156"/>
      <c r="T286" s="156"/>
      <c r="U286" s="156"/>
      <c r="V286" s="153">
        <f t="shared" si="4"/>
        <v>0</v>
      </c>
      <c r="W286" s="90"/>
      <c r="Y286" s="180">
        <v>0</v>
      </c>
      <c r="Z286" s="180">
        <v>0</v>
      </c>
      <c r="AA286" s="180">
        <v>0</v>
      </c>
      <c r="AB286" s="180">
        <v>0</v>
      </c>
      <c r="AC286" s="180">
        <v>0</v>
      </c>
      <c r="AD286" s="180">
        <v>0</v>
      </c>
      <c r="AE286" s="180">
        <v>0</v>
      </c>
      <c r="AF286" s="180">
        <v>0</v>
      </c>
      <c r="AG286" s="180">
        <v>0</v>
      </c>
      <c r="AH286" s="180">
        <v>0</v>
      </c>
      <c r="AI286" s="180">
        <v>0</v>
      </c>
      <c r="AJ286" s="180">
        <v>0</v>
      </c>
      <c r="AK286" s="180">
        <v>0</v>
      </c>
      <c r="AL286" s="180">
        <v>0</v>
      </c>
      <c r="AM286" s="180">
        <v>0</v>
      </c>
      <c r="AN286" s="180">
        <v>0</v>
      </c>
      <c r="AO286" s="180">
        <v>0</v>
      </c>
      <c r="AP286" s="180">
        <v>0</v>
      </c>
      <c r="AQ286" s="180">
        <v>0</v>
      </c>
      <c r="AR286" s="180">
        <v>0</v>
      </c>
      <c r="AS286" s="180">
        <v>0</v>
      </c>
      <c r="AT286" s="180">
        <v>0</v>
      </c>
      <c r="AU286" s="180">
        <v>0</v>
      </c>
      <c r="AV286" s="180">
        <v>0</v>
      </c>
      <c r="AW286" s="180">
        <v>0</v>
      </c>
      <c r="AX286" s="180">
        <v>0</v>
      </c>
      <c r="AY286" s="90"/>
      <c r="AZ286" s="180">
        <v>0</v>
      </c>
      <c r="BA286" s="180">
        <v>0</v>
      </c>
      <c r="BB286" s="180">
        <v>0</v>
      </c>
      <c r="BC286" s="180">
        <v>0</v>
      </c>
      <c r="BD286" s="180">
        <v>0</v>
      </c>
      <c r="BE286" s="180">
        <v>0</v>
      </c>
      <c r="BF286" s="180">
        <v>0</v>
      </c>
      <c r="BG286" s="181"/>
      <c r="BH286" s="90"/>
      <c r="BI286" s="180">
        <v>0</v>
      </c>
      <c r="BJ286" s="180">
        <v>0</v>
      </c>
      <c r="BK286" s="180">
        <v>0</v>
      </c>
      <c r="BL286" s="90"/>
      <c r="BN286" s="90"/>
      <c r="BO286" s="112"/>
      <c r="BP286" s="112"/>
      <c r="BQ286" s="112"/>
      <c r="BR286" s="112"/>
      <c r="BS286" s="112"/>
      <c r="BT286" s="112"/>
      <c r="BU286" s="112"/>
      <c r="BV286" s="112"/>
      <c r="BW286" s="112"/>
      <c r="BX286" s="112"/>
      <c r="BY286" s="112"/>
      <c r="BZ286" s="112"/>
      <c r="CA286" s="112"/>
      <c r="CB286" s="112"/>
      <c r="CC286" s="112"/>
      <c r="CD286" s="112"/>
      <c r="CE286" s="112"/>
      <c r="CF286" s="178"/>
    </row>
    <row r="287" spans="2:84" ht="15" customHeight="1" x14ac:dyDescent="0.3">
      <c r="B287" s="90"/>
      <c r="C287" s="111">
        <v>273</v>
      </c>
      <c r="D287" s="111"/>
      <c r="E287" s="111"/>
      <c r="F287" s="112"/>
      <c r="G287" s="111"/>
      <c r="H287" s="111"/>
      <c r="I287" s="111"/>
      <c r="J287" s="114"/>
      <c r="K287" s="172"/>
      <c r="L287" s="113"/>
      <c r="M287" s="112"/>
      <c r="N287" s="185"/>
      <c r="O287" s="111"/>
      <c r="P287" s="110"/>
      <c r="Q287" s="109"/>
      <c r="R287" s="109"/>
      <c r="S287" s="156"/>
      <c r="T287" s="156"/>
      <c r="U287" s="156"/>
      <c r="V287" s="153">
        <f t="shared" si="4"/>
        <v>0</v>
      </c>
      <c r="W287" s="90"/>
      <c r="Y287" s="180">
        <v>0</v>
      </c>
      <c r="Z287" s="180">
        <v>0</v>
      </c>
      <c r="AA287" s="180">
        <v>0</v>
      </c>
      <c r="AB287" s="180">
        <v>0</v>
      </c>
      <c r="AC287" s="180">
        <v>0</v>
      </c>
      <c r="AD287" s="180">
        <v>0</v>
      </c>
      <c r="AE287" s="180">
        <v>0</v>
      </c>
      <c r="AF287" s="180">
        <v>0</v>
      </c>
      <c r="AG287" s="180">
        <v>0</v>
      </c>
      <c r="AH287" s="180">
        <v>0</v>
      </c>
      <c r="AI287" s="180">
        <v>0</v>
      </c>
      <c r="AJ287" s="180">
        <v>0</v>
      </c>
      <c r="AK287" s="180">
        <v>0</v>
      </c>
      <c r="AL287" s="180">
        <v>0</v>
      </c>
      <c r="AM287" s="180">
        <v>0</v>
      </c>
      <c r="AN287" s="180">
        <v>0</v>
      </c>
      <c r="AO287" s="180">
        <v>0</v>
      </c>
      <c r="AP287" s="180">
        <v>0</v>
      </c>
      <c r="AQ287" s="180">
        <v>0</v>
      </c>
      <c r="AR287" s="180">
        <v>0</v>
      </c>
      <c r="AS287" s="180">
        <v>0</v>
      </c>
      <c r="AT287" s="180">
        <v>0</v>
      </c>
      <c r="AU287" s="180">
        <v>0</v>
      </c>
      <c r="AV287" s="180">
        <v>0</v>
      </c>
      <c r="AW287" s="180">
        <v>0</v>
      </c>
      <c r="AX287" s="180">
        <v>0</v>
      </c>
      <c r="AY287" s="90"/>
      <c r="AZ287" s="180">
        <v>0</v>
      </c>
      <c r="BA287" s="180">
        <v>0</v>
      </c>
      <c r="BB287" s="180">
        <v>0</v>
      </c>
      <c r="BC287" s="180">
        <v>0</v>
      </c>
      <c r="BD287" s="180">
        <v>0</v>
      </c>
      <c r="BE287" s="180">
        <v>0</v>
      </c>
      <c r="BF287" s="180">
        <v>0</v>
      </c>
      <c r="BG287" s="181"/>
      <c r="BH287" s="90"/>
      <c r="BI287" s="180">
        <v>0</v>
      </c>
      <c r="BJ287" s="180">
        <v>0</v>
      </c>
      <c r="BK287" s="180">
        <v>0</v>
      </c>
      <c r="BL287" s="90"/>
      <c r="BN287" s="90"/>
      <c r="BO287" s="112"/>
      <c r="BP287" s="112"/>
      <c r="BQ287" s="112"/>
      <c r="BR287" s="112"/>
      <c r="BS287" s="112"/>
      <c r="BT287" s="112"/>
      <c r="BU287" s="112"/>
      <c r="BV287" s="112"/>
      <c r="BW287" s="112"/>
      <c r="BX287" s="112"/>
      <c r="BY287" s="112"/>
      <c r="BZ287" s="112"/>
      <c r="CA287" s="112"/>
      <c r="CB287" s="112"/>
      <c r="CC287" s="112"/>
      <c r="CD287" s="112"/>
      <c r="CE287" s="112"/>
      <c r="CF287" s="178"/>
    </row>
    <row r="288" spans="2:84" ht="15" customHeight="1" x14ac:dyDescent="0.3">
      <c r="B288" s="90"/>
      <c r="C288" s="111">
        <v>274</v>
      </c>
      <c r="D288" s="111"/>
      <c r="E288" s="111"/>
      <c r="F288" s="112"/>
      <c r="G288" s="111"/>
      <c r="H288" s="111"/>
      <c r="I288" s="111"/>
      <c r="J288" s="114"/>
      <c r="K288" s="172"/>
      <c r="L288" s="113"/>
      <c r="M288" s="112"/>
      <c r="N288" s="185"/>
      <c r="O288" s="111"/>
      <c r="P288" s="110"/>
      <c r="Q288" s="109"/>
      <c r="R288" s="109"/>
      <c r="S288" s="156"/>
      <c r="T288" s="156"/>
      <c r="U288" s="156"/>
      <c r="V288" s="153">
        <f t="shared" si="4"/>
        <v>0</v>
      </c>
      <c r="W288" s="90"/>
      <c r="Y288" s="180">
        <v>0</v>
      </c>
      <c r="Z288" s="180">
        <v>0</v>
      </c>
      <c r="AA288" s="180">
        <v>0</v>
      </c>
      <c r="AB288" s="180">
        <v>0</v>
      </c>
      <c r="AC288" s="180">
        <v>0</v>
      </c>
      <c r="AD288" s="180">
        <v>0</v>
      </c>
      <c r="AE288" s="180">
        <v>0</v>
      </c>
      <c r="AF288" s="180">
        <v>0</v>
      </c>
      <c r="AG288" s="180">
        <v>0</v>
      </c>
      <c r="AH288" s="180">
        <v>0</v>
      </c>
      <c r="AI288" s="180">
        <v>0</v>
      </c>
      <c r="AJ288" s="180">
        <v>0</v>
      </c>
      <c r="AK288" s="180">
        <v>0</v>
      </c>
      <c r="AL288" s="180">
        <v>0</v>
      </c>
      <c r="AM288" s="180">
        <v>0</v>
      </c>
      <c r="AN288" s="180">
        <v>0</v>
      </c>
      <c r="AO288" s="180">
        <v>0</v>
      </c>
      <c r="AP288" s="180">
        <v>0</v>
      </c>
      <c r="AQ288" s="180">
        <v>0</v>
      </c>
      <c r="AR288" s="180">
        <v>0</v>
      </c>
      <c r="AS288" s="180">
        <v>0</v>
      </c>
      <c r="AT288" s="180">
        <v>0</v>
      </c>
      <c r="AU288" s="180">
        <v>0</v>
      </c>
      <c r="AV288" s="180">
        <v>0</v>
      </c>
      <c r="AW288" s="180">
        <v>0</v>
      </c>
      <c r="AX288" s="180">
        <v>0</v>
      </c>
      <c r="AY288" s="90"/>
      <c r="AZ288" s="180">
        <v>0</v>
      </c>
      <c r="BA288" s="180">
        <v>0</v>
      </c>
      <c r="BB288" s="180">
        <v>0</v>
      </c>
      <c r="BC288" s="180">
        <v>0</v>
      </c>
      <c r="BD288" s="180">
        <v>0</v>
      </c>
      <c r="BE288" s="180">
        <v>0</v>
      </c>
      <c r="BF288" s="180">
        <v>0</v>
      </c>
      <c r="BG288" s="181"/>
      <c r="BH288" s="90"/>
      <c r="BI288" s="180">
        <v>0</v>
      </c>
      <c r="BJ288" s="180">
        <v>0</v>
      </c>
      <c r="BK288" s="180">
        <v>0</v>
      </c>
      <c r="BL288" s="90"/>
      <c r="BN288" s="90"/>
      <c r="BO288" s="112"/>
      <c r="BP288" s="112"/>
      <c r="BQ288" s="112"/>
      <c r="BR288" s="112"/>
      <c r="BS288" s="112"/>
      <c r="BT288" s="112"/>
      <c r="BU288" s="112"/>
      <c r="BV288" s="112"/>
      <c r="BW288" s="112"/>
      <c r="BX288" s="112"/>
      <c r="BY288" s="112"/>
      <c r="BZ288" s="112"/>
      <c r="CA288" s="112"/>
      <c r="CB288" s="112"/>
      <c r="CC288" s="112"/>
      <c r="CD288" s="112"/>
      <c r="CE288" s="112"/>
      <c r="CF288" s="178"/>
    </row>
    <row r="289" spans="2:84" ht="15" customHeight="1" x14ac:dyDescent="0.3">
      <c r="B289" s="90"/>
      <c r="C289" s="111">
        <v>275</v>
      </c>
      <c r="D289" s="111"/>
      <c r="E289" s="111"/>
      <c r="F289" s="112"/>
      <c r="G289" s="111"/>
      <c r="H289" s="111"/>
      <c r="I289" s="111"/>
      <c r="J289" s="114"/>
      <c r="K289" s="172"/>
      <c r="L289" s="113"/>
      <c r="M289" s="112"/>
      <c r="N289" s="185"/>
      <c r="O289" s="111"/>
      <c r="P289" s="110"/>
      <c r="Q289" s="109"/>
      <c r="R289" s="109"/>
      <c r="S289" s="156"/>
      <c r="T289" s="156"/>
      <c r="U289" s="156"/>
      <c r="V289" s="153">
        <f t="shared" si="4"/>
        <v>0</v>
      </c>
      <c r="W289" s="90"/>
      <c r="Y289" s="180">
        <v>0</v>
      </c>
      <c r="Z289" s="180">
        <v>0</v>
      </c>
      <c r="AA289" s="180">
        <v>0</v>
      </c>
      <c r="AB289" s="180">
        <v>0</v>
      </c>
      <c r="AC289" s="180">
        <v>0</v>
      </c>
      <c r="AD289" s="180">
        <v>0</v>
      </c>
      <c r="AE289" s="180">
        <v>0</v>
      </c>
      <c r="AF289" s="180">
        <v>0</v>
      </c>
      <c r="AG289" s="180">
        <v>0</v>
      </c>
      <c r="AH289" s="180">
        <v>0</v>
      </c>
      <c r="AI289" s="180">
        <v>0</v>
      </c>
      <c r="AJ289" s="180">
        <v>0</v>
      </c>
      <c r="AK289" s="180">
        <v>0</v>
      </c>
      <c r="AL289" s="180">
        <v>0</v>
      </c>
      <c r="AM289" s="180">
        <v>0</v>
      </c>
      <c r="AN289" s="180">
        <v>0</v>
      </c>
      <c r="AO289" s="180">
        <v>0</v>
      </c>
      <c r="AP289" s="180">
        <v>0</v>
      </c>
      <c r="AQ289" s="180">
        <v>0</v>
      </c>
      <c r="AR289" s="180">
        <v>0</v>
      </c>
      <c r="AS289" s="180">
        <v>0</v>
      </c>
      <c r="AT289" s="180">
        <v>0</v>
      </c>
      <c r="AU289" s="180">
        <v>0</v>
      </c>
      <c r="AV289" s="180">
        <v>0</v>
      </c>
      <c r="AW289" s="180">
        <v>0</v>
      </c>
      <c r="AX289" s="180">
        <v>0</v>
      </c>
      <c r="AY289" s="90"/>
      <c r="AZ289" s="180">
        <v>0</v>
      </c>
      <c r="BA289" s="180">
        <v>0</v>
      </c>
      <c r="BB289" s="180">
        <v>0</v>
      </c>
      <c r="BC289" s="180">
        <v>0</v>
      </c>
      <c r="BD289" s="180">
        <v>0</v>
      </c>
      <c r="BE289" s="180">
        <v>0</v>
      </c>
      <c r="BF289" s="180">
        <v>0</v>
      </c>
      <c r="BG289" s="181"/>
      <c r="BH289" s="90"/>
      <c r="BI289" s="180">
        <v>0</v>
      </c>
      <c r="BJ289" s="180">
        <v>0</v>
      </c>
      <c r="BK289" s="180">
        <v>0</v>
      </c>
      <c r="BL289" s="90"/>
      <c r="BN289" s="90"/>
      <c r="BO289" s="112"/>
      <c r="BP289" s="112"/>
      <c r="BQ289" s="112"/>
      <c r="BR289" s="112"/>
      <c r="BS289" s="112"/>
      <c r="BT289" s="112"/>
      <c r="BU289" s="112"/>
      <c r="BV289" s="112"/>
      <c r="BW289" s="112"/>
      <c r="BX289" s="112"/>
      <c r="BY289" s="112"/>
      <c r="BZ289" s="112"/>
      <c r="CA289" s="112"/>
      <c r="CB289" s="112"/>
      <c r="CC289" s="112"/>
      <c r="CD289" s="112"/>
      <c r="CE289" s="112"/>
      <c r="CF289" s="178"/>
    </row>
    <row r="290" spans="2:84" ht="15" customHeight="1" x14ac:dyDescent="0.3">
      <c r="B290" s="90"/>
      <c r="C290" s="111">
        <v>276</v>
      </c>
      <c r="D290" s="111"/>
      <c r="E290" s="111"/>
      <c r="F290" s="112"/>
      <c r="G290" s="111"/>
      <c r="H290" s="111"/>
      <c r="I290" s="111"/>
      <c r="J290" s="114"/>
      <c r="K290" s="172"/>
      <c r="L290" s="113"/>
      <c r="M290" s="112"/>
      <c r="N290" s="185"/>
      <c r="O290" s="111"/>
      <c r="P290" s="110"/>
      <c r="Q290" s="109"/>
      <c r="R290" s="109"/>
      <c r="S290" s="156"/>
      <c r="T290" s="156"/>
      <c r="U290" s="156"/>
      <c r="V290" s="153">
        <f t="shared" si="4"/>
        <v>0</v>
      </c>
      <c r="W290" s="90"/>
      <c r="Y290" s="180">
        <v>0</v>
      </c>
      <c r="Z290" s="180">
        <v>0</v>
      </c>
      <c r="AA290" s="180">
        <v>0</v>
      </c>
      <c r="AB290" s="180">
        <v>0</v>
      </c>
      <c r="AC290" s="180">
        <v>0</v>
      </c>
      <c r="AD290" s="180">
        <v>0</v>
      </c>
      <c r="AE290" s="180">
        <v>0</v>
      </c>
      <c r="AF290" s="180">
        <v>0</v>
      </c>
      <c r="AG290" s="180">
        <v>0</v>
      </c>
      <c r="AH290" s="180">
        <v>0</v>
      </c>
      <c r="AI290" s="180">
        <v>0</v>
      </c>
      <c r="AJ290" s="180">
        <v>0</v>
      </c>
      <c r="AK290" s="180">
        <v>0</v>
      </c>
      <c r="AL290" s="180">
        <v>0</v>
      </c>
      <c r="AM290" s="180">
        <v>0</v>
      </c>
      <c r="AN290" s="180">
        <v>0</v>
      </c>
      <c r="AO290" s="180">
        <v>0</v>
      </c>
      <c r="AP290" s="180">
        <v>0</v>
      </c>
      <c r="AQ290" s="180">
        <v>0</v>
      </c>
      <c r="AR290" s="180">
        <v>0</v>
      </c>
      <c r="AS290" s="180">
        <v>0</v>
      </c>
      <c r="AT290" s="180">
        <v>0</v>
      </c>
      <c r="AU290" s="180">
        <v>0</v>
      </c>
      <c r="AV290" s="180">
        <v>0</v>
      </c>
      <c r="AW290" s="180">
        <v>0</v>
      </c>
      <c r="AX290" s="180">
        <v>0</v>
      </c>
      <c r="AY290" s="90"/>
      <c r="AZ290" s="180">
        <v>0</v>
      </c>
      <c r="BA290" s="180">
        <v>0</v>
      </c>
      <c r="BB290" s="180">
        <v>0</v>
      </c>
      <c r="BC290" s="180">
        <v>0</v>
      </c>
      <c r="BD290" s="180">
        <v>0</v>
      </c>
      <c r="BE290" s="180">
        <v>0</v>
      </c>
      <c r="BF290" s="180">
        <v>0</v>
      </c>
      <c r="BG290" s="181"/>
      <c r="BH290" s="90"/>
      <c r="BI290" s="180">
        <v>0</v>
      </c>
      <c r="BJ290" s="180">
        <v>0</v>
      </c>
      <c r="BK290" s="180">
        <v>0</v>
      </c>
      <c r="BL290" s="90"/>
      <c r="BN290" s="90"/>
      <c r="BO290" s="112"/>
      <c r="BP290" s="112"/>
      <c r="BQ290" s="112"/>
      <c r="BR290" s="112"/>
      <c r="BS290" s="112"/>
      <c r="BT290" s="112"/>
      <c r="BU290" s="112"/>
      <c r="BV290" s="112"/>
      <c r="BW290" s="112"/>
      <c r="BX290" s="112"/>
      <c r="BY290" s="112"/>
      <c r="BZ290" s="112"/>
      <c r="CA290" s="112"/>
      <c r="CB290" s="112"/>
      <c r="CC290" s="112"/>
      <c r="CD290" s="112"/>
      <c r="CE290" s="112"/>
      <c r="CF290" s="178"/>
    </row>
    <row r="291" spans="2:84" ht="15" customHeight="1" x14ac:dyDescent="0.3">
      <c r="B291" s="90"/>
      <c r="C291" s="111">
        <v>277</v>
      </c>
      <c r="D291" s="111"/>
      <c r="E291" s="111"/>
      <c r="F291" s="112"/>
      <c r="G291" s="111"/>
      <c r="H291" s="111"/>
      <c r="I291" s="111"/>
      <c r="J291" s="114"/>
      <c r="K291" s="172"/>
      <c r="L291" s="113"/>
      <c r="M291" s="112"/>
      <c r="N291" s="185"/>
      <c r="O291" s="111"/>
      <c r="P291" s="110"/>
      <c r="Q291" s="109"/>
      <c r="R291" s="109"/>
      <c r="S291" s="156"/>
      <c r="T291" s="156"/>
      <c r="U291" s="156"/>
      <c r="V291" s="153">
        <f t="shared" si="4"/>
        <v>0</v>
      </c>
      <c r="W291" s="90"/>
      <c r="Y291" s="180">
        <v>0</v>
      </c>
      <c r="Z291" s="180">
        <v>0</v>
      </c>
      <c r="AA291" s="180">
        <v>0</v>
      </c>
      <c r="AB291" s="180">
        <v>0</v>
      </c>
      <c r="AC291" s="180">
        <v>0</v>
      </c>
      <c r="AD291" s="180">
        <v>0</v>
      </c>
      <c r="AE291" s="180">
        <v>0</v>
      </c>
      <c r="AF291" s="180">
        <v>0</v>
      </c>
      <c r="AG291" s="180">
        <v>0</v>
      </c>
      <c r="AH291" s="180">
        <v>0</v>
      </c>
      <c r="AI291" s="180">
        <v>0</v>
      </c>
      <c r="AJ291" s="180">
        <v>0</v>
      </c>
      <c r="AK291" s="180">
        <v>0</v>
      </c>
      <c r="AL291" s="180">
        <v>0</v>
      </c>
      <c r="AM291" s="180">
        <v>0</v>
      </c>
      <c r="AN291" s="180">
        <v>0</v>
      </c>
      <c r="AO291" s="180">
        <v>0</v>
      </c>
      <c r="AP291" s="180">
        <v>0</v>
      </c>
      <c r="AQ291" s="180">
        <v>0</v>
      </c>
      <c r="AR291" s="180">
        <v>0</v>
      </c>
      <c r="AS291" s="180">
        <v>0</v>
      </c>
      <c r="AT291" s="180">
        <v>0</v>
      </c>
      <c r="AU291" s="180">
        <v>0</v>
      </c>
      <c r="AV291" s="180">
        <v>0</v>
      </c>
      <c r="AW291" s="180">
        <v>0</v>
      </c>
      <c r="AX291" s="180">
        <v>0</v>
      </c>
      <c r="AY291" s="90"/>
      <c r="AZ291" s="180">
        <v>0</v>
      </c>
      <c r="BA291" s="180">
        <v>0</v>
      </c>
      <c r="BB291" s="180">
        <v>0</v>
      </c>
      <c r="BC291" s="180">
        <v>0</v>
      </c>
      <c r="BD291" s="180">
        <v>0</v>
      </c>
      <c r="BE291" s="180">
        <v>0</v>
      </c>
      <c r="BF291" s="180">
        <v>0</v>
      </c>
      <c r="BG291" s="181"/>
      <c r="BH291" s="90"/>
      <c r="BI291" s="180">
        <v>0</v>
      </c>
      <c r="BJ291" s="180">
        <v>0</v>
      </c>
      <c r="BK291" s="180">
        <v>0</v>
      </c>
      <c r="BL291" s="90"/>
      <c r="BN291" s="90"/>
      <c r="BO291" s="112"/>
      <c r="BP291" s="112"/>
      <c r="BQ291" s="112"/>
      <c r="BR291" s="112"/>
      <c r="BS291" s="112"/>
      <c r="BT291" s="112"/>
      <c r="BU291" s="112"/>
      <c r="BV291" s="112"/>
      <c r="BW291" s="112"/>
      <c r="BX291" s="112"/>
      <c r="BY291" s="112"/>
      <c r="BZ291" s="112"/>
      <c r="CA291" s="112"/>
      <c r="CB291" s="112"/>
      <c r="CC291" s="112"/>
      <c r="CD291" s="112"/>
      <c r="CE291" s="112"/>
      <c r="CF291" s="178"/>
    </row>
    <row r="292" spans="2:84" ht="15" customHeight="1" x14ac:dyDescent="0.3">
      <c r="B292" s="90"/>
      <c r="C292" s="111">
        <v>278</v>
      </c>
      <c r="D292" s="111"/>
      <c r="E292" s="111"/>
      <c r="F292" s="112"/>
      <c r="G292" s="111"/>
      <c r="H292" s="111"/>
      <c r="I292" s="111"/>
      <c r="J292" s="114"/>
      <c r="K292" s="172"/>
      <c r="L292" s="113"/>
      <c r="M292" s="112"/>
      <c r="N292" s="185"/>
      <c r="O292" s="111"/>
      <c r="P292" s="110"/>
      <c r="Q292" s="109"/>
      <c r="R292" s="109"/>
      <c r="S292" s="156"/>
      <c r="T292" s="156"/>
      <c r="U292" s="156"/>
      <c r="V292" s="153">
        <f t="shared" si="4"/>
        <v>0</v>
      </c>
      <c r="W292" s="90"/>
      <c r="Y292" s="180">
        <v>0</v>
      </c>
      <c r="Z292" s="180">
        <v>0</v>
      </c>
      <c r="AA292" s="180">
        <v>0</v>
      </c>
      <c r="AB292" s="180">
        <v>0</v>
      </c>
      <c r="AC292" s="180">
        <v>0</v>
      </c>
      <c r="AD292" s="180">
        <v>0</v>
      </c>
      <c r="AE292" s="180">
        <v>0</v>
      </c>
      <c r="AF292" s="180">
        <v>0</v>
      </c>
      <c r="AG292" s="180">
        <v>0</v>
      </c>
      <c r="AH292" s="180">
        <v>0</v>
      </c>
      <c r="AI292" s="180">
        <v>0</v>
      </c>
      <c r="AJ292" s="180">
        <v>0</v>
      </c>
      <c r="AK292" s="180">
        <v>0</v>
      </c>
      <c r="AL292" s="180">
        <v>0</v>
      </c>
      <c r="AM292" s="180">
        <v>0</v>
      </c>
      <c r="AN292" s="180">
        <v>0</v>
      </c>
      <c r="AO292" s="180">
        <v>0</v>
      </c>
      <c r="AP292" s="180">
        <v>0</v>
      </c>
      <c r="AQ292" s="180">
        <v>0</v>
      </c>
      <c r="AR292" s="180">
        <v>0</v>
      </c>
      <c r="AS292" s="180">
        <v>0</v>
      </c>
      <c r="AT292" s="180">
        <v>0</v>
      </c>
      <c r="AU292" s="180">
        <v>0</v>
      </c>
      <c r="AV292" s="180">
        <v>0</v>
      </c>
      <c r="AW292" s="180">
        <v>0</v>
      </c>
      <c r="AX292" s="180">
        <v>0</v>
      </c>
      <c r="AY292" s="90"/>
      <c r="AZ292" s="180">
        <v>0</v>
      </c>
      <c r="BA292" s="180">
        <v>0</v>
      </c>
      <c r="BB292" s="180">
        <v>0</v>
      </c>
      <c r="BC292" s="180">
        <v>0</v>
      </c>
      <c r="BD292" s="180">
        <v>0</v>
      </c>
      <c r="BE292" s="180">
        <v>0</v>
      </c>
      <c r="BF292" s="180">
        <v>0</v>
      </c>
      <c r="BG292" s="181"/>
      <c r="BH292" s="90"/>
      <c r="BI292" s="180">
        <v>0</v>
      </c>
      <c r="BJ292" s="180">
        <v>0</v>
      </c>
      <c r="BK292" s="180">
        <v>0</v>
      </c>
      <c r="BL292" s="90"/>
      <c r="BN292" s="90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78"/>
    </row>
    <row r="293" spans="2:84" ht="15" customHeight="1" x14ac:dyDescent="0.3">
      <c r="B293" s="90"/>
      <c r="C293" s="111">
        <v>279</v>
      </c>
      <c r="D293" s="111"/>
      <c r="E293" s="111"/>
      <c r="F293" s="112"/>
      <c r="G293" s="111"/>
      <c r="H293" s="111"/>
      <c r="I293" s="111"/>
      <c r="J293" s="114"/>
      <c r="K293" s="172"/>
      <c r="L293" s="113"/>
      <c r="M293" s="112"/>
      <c r="N293" s="185"/>
      <c r="O293" s="111"/>
      <c r="P293" s="110"/>
      <c r="Q293" s="109"/>
      <c r="R293" s="109"/>
      <c r="S293" s="156"/>
      <c r="T293" s="156"/>
      <c r="U293" s="156"/>
      <c r="V293" s="153">
        <f t="shared" si="4"/>
        <v>0</v>
      </c>
      <c r="W293" s="90"/>
      <c r="Y293" s="180">
        <v>0</v>
      </c>
      <c r="Z293" s="180">
        <v>0</v>
      </c>
      <c r="AA293" s="180">
        <v>0</v>
      </c>
      <c r="AB293" s="180">
        <v>0</v>
      </c>
      <c r="AC293" s="180">
        <v>0</v>
      </c>
      <c r="AD293" s="180">
        <v>0</v>
      </c>
      <c r="AE293" s="180">
        <v>0</v>
      </c>
      <c r="AF293" s="180">
        <v>0</v>
      </c>
      <c r="AG293" s="180">
        <v>0</v>
      </c>
      <c r="AH293" s="180">
        <v>0</v>
      </c>
      <c r="AI293" s="180">
        <v>0</v>
      </c>
      <c r="AJ293" s="180">
        <v>0</v>
      </c>
      <c r="AK293" s="180">
        <v>0</v>
      </c>
      <c r="AL293" s="180">
        <v>0</v>
      </c>
      <c r="AM293" s="180">
        <v>0</v>
      </c>
      <c r="AN293" s="180">
        <v>0</v>
      </c>
      <c r="AO293" s="180">
        <v>0</v>
      </c>
      <c r="AP293" s="180">
        <v>0</v>
      </c>
      <c r="AQ293" s="180">
        <v>0</v>
      </c>
      <c r="AR293" s="180">
        <v>0</v>
      </c>
      <c r="AS293" s="180">
        <v>0</v>
      </c>
      <c r="AT293" s="180">
        <v>0</v>
      </c>
      <c r="AU293" s="180">
        <v>0</v>
      </c>
      <c r="AV293" s="180">
        <v>0</v>
      </c>
      <c r="AW293" s="180">
        <v>0</v>
      </c>
      <c r="AX293" s="180">
        <v>0</v>
      </c>
      <c r="AY293" s="90"/>
      <c r="AZ293" s="180">
        <v>0</v>
      </c>
      <c r="BA293" s="180">
        <v>0</v>
      </c>
      <c r="BB293" s="180">
        <v>0</v>
      </c>
      <c r="BC293" s="180">
        <v>0</v>
      </c>
      <c r="BD293" s="180">
        <v>0</v>
      </c>
      <c r="BE293" s="180">
        <v>0</v>
      </c>
      <c r="BF293" s="180">
        <v>0</v>
      </c>
      <c r="BG293" s="181"/>
      <c r="BH293" s="90"/>
      <c r="BI293" s="180">
        <v>0</v>
      </c>
      <c r="BJ293" s="180">
        <v>0</v>
      </c>
      <c r="BK293" s="180">
        <v>0</v>
      </c>
      <c r="BL293" s="90"/>
      <c r="BN293" s="90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78"/>
    </row>
    <row r="294" spans="2:84" ht="15" customHeight="1" x14ac:dyDescent="0.3">
      <c r="B294" s="90"/>
      <c r="C294" s="111">
        <v>280</v>
      </c>
      <c r="D294" s="111"/>
      <c r="E294" s="111"/>
      <c r="F294" s="112"/>
      <c r="G294" s="111"/>
      <c r="H294" s="111"/>
      <c r="I294" s="111"/>
      <c r="J294" s="114"/>
      <c r="K294" s="172"/>
      <c r="L294" s="113"/>
      <c r="M294" s="112"/>
      <c r="N294" s="185"/>
      <c r="O294" s="111"/>
      <c r="P294" s="110"/>
      <c r="Q294" s="109"/>
      <c r="R294" s="109"/>
      <c r="S294" s="156"/>
      <c r="T294" s="156"/>
      <c r="U294" s="156"/>
      <c r="V294" s="153">
        <f t="shared" si="4"/>
        <v>0</v>
      </c>
      <c r="W294" s="90"/>
      <c r="Y294" s="180">
        <v>0</v>
      </c>
      <c r="Z294" s="180">
        <v>0</v>
      </c>
      <c r="AA294" s="180">
        <v>0</v>
      </c>
      <c r="AB294" s="180">
        <v>0</v>
      </c>
      <c r="AC294" s="180">
        <v>0</v>
      </c>
      <c r="AD294" s="180">
        <v>0</v>
      </c>
      <c r="AE294" s="180">
        <v>0</v>
      </c>
      <c r="AF294" s="180">
        <v>0</v>
      </c>
      <c r="AG294" s="180">
        <v>0</v>
      </c>
      <c r="AH294" s="180">
        <v>0</v>
      </c>
      <c r="AI294" s="180">
        <v>0</v>
      </c>
      <c r="AJ294" s="180">
        <v>0</v>
      </c>
      <c r="AK294" s="180">
        <v>0</v>
      </c>
      <c r="AL294" s="180">
        <v>0</v>
      </c>
      <c r="AM294" s="180">
        <v>0</v>
      </c>
      <c r="AN294" s="180">
        <v>0</v>
      </c>
      <c r="AO294" s="180">
        <v>0</v>
      </c>
      <c r="AP294" s="180">
        <v>0</v>
      </c>
      <c r="AQ294" s="180">
        <v>0</v>
      </c>
      <c r="AR294" s="180">
        <v>0</v>
      </c>
      <c r="AS294" s="180">
        <v>0</v>
      </c>
      <c r="AT294" s="180">
        <v>0</v>
      </c>
      <c r="AU294" s="180">
        <v>0</v>
      </c>
      <c r="AV294" s="180">
        <v>0</v>
      </c>
      <c r="AW294" s="180">
        <v>0</v>
      </c>
      <c r="AX294" s="180">
        <v>0</v>
      </c>
      <c r="AY294" s="90"/>
      <c r="AZ294" s="180">
        <v>0</v>
      </c>
      <c r="BA294" s="180">
        <v>0</v>
      </c>
      <c r="BB294" s="180">
        <v>0</v>
      </c>
      <c r="BC294" s="180">
        <v>0</v>
      </c>
      <c r="BD294" s="180">
        <v>0</v>
      </c>
      <c r="BE294" s="180">
        <v>0</v>
      </c>
      <c r="BF294" s="180">
        <v>0</v>
      </c>
      <c r="BG294" s="181"/>
      <c r="BH294" s="90"/>
      <c r="BI294" s="180">
        <v>0</v>
      </c>
      <c r="BJ294" s="180">
        <v>0</v>
      </c>
      <c r="BK294" s="180">
        <v>0</v>
      </c>
      <c r="BL294" s="90"/>
      <c r="BN294" s="90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78"/>
    </row>
    <row r="295" spans="2:84" ht="15" customHeight="1" x14ac:dyDescent="0.3">
      <c r="B295" s="90"/>
      <c r="C295" s="111">
        <v>281</v>
      </c>
      <c r="D295" s="111"/>
      <c r="E295" s="111"/>
      <c r="F295" s="112"/>
      <c r="G295" s="111"/>
      <c r="H295" s="111"/>
      <c r="I295" s="111"/>
      <c r="J295" s="114"/>
      <c r="K295" s="172"/>
      <c r="L295" s="113"/>
      <c r="M295" s="112"/>
      <c r="N295" s="185"/>
      <c r="O295" s="111"/>
      <c r="P295" s="109"/>
      <c r="Q295" s="109"/>
      <c r="R295" s="109"/>
      <c r="S295" s="156"/>
      <c r="T295" s="156"/>
      <c r="U295" s="156"/>
      <c r="V295" s="153">
        <f t="shared" si="4"/>
        <v>0</v>
      </c>
      <c r="W295" s="90"/>
      <c r="Y295" s="180">
        <v>0</v>
      </c>
      <c r="Z295" s="180">
        <v>0</v>
      </c>
      <c r="AA295" s="180">
        <v>0</v>
      </c>
      <c r="AB295" s="180">
        <v>0</v>
      </c>
      <c r="AC295" s="180">
        <v>0</v>
      </c>
      <c r="AD295" s="180">
        <v>0</v>
      </c>
      <c r="AE295" s="180">
        <v>0</v>
      </c>
      <c r="AF295" s="180">
        <v>0</v>
      </c>
      <c r="AG295" s="180">
        <v>0</v>
      </c>
      <c r="AH295" s="180">
        <v>0</v>
      </c>
      <c r="AI295" s="180">
        <v>0</v>
      </c>
      <c r="AJ295" s="180">
        <v>0</v>
      </c>
      <c r="AK295" s="180">
        <v>0</v>
      </c>
      <c r="AL295" s="180">
        <v>0</v>
      </c>
      <c r="AM295" s="180">
        <v>0</v>
      </c>
      <c r="AN295" s="180">
        <v>0</v>
      </c>
      <c r="AO295" s="180">
        <v>0</v>
      </c>
      <c r="AP295" s="180">
        <v>0</v>
      </c>
      <c r="AQ295" s="180">
        <v>0</v>
      </c>
      <c r="AR295" s="180">
        <v>0</v>
      </c>
      <c r="AS295" s="180">
        <v>0</v>
      </c>
      <c r="AT295" s="180">
        <v>0</v>
      </c>
      <c r="AU295" s="180">
        <v>0</v>
      </c>
      <c r="AV295" s="180">
        <v>0</v>
      </c>
      <c r="AW295" s="180">
        <v>0</v>
      </c>
      <c r="AX295" s="180">
        <v>0</v>
      </c>
      <c r="AY295" s="90"/>
      <c r="AZ295" s="180">
        <v>0</v>
      </c>
      <c r="BA295" s="180">
        <v>0</v>
      </c>
      <c r="BB295" s="180">
        <v>0</v>
      </c>
      <c r="BC295" s="180">
        <v>0</v>
      </c>
      <c r="BD295" s="180">
        <v>0</v>
      </c>
      <c r="BE295" s="180">
        <v>0</v>
      </c>
      <c r="BF295" s="180">
        <v>0</v>
      </c>
      <c r="BG295" s="181"/>
      <c r="BH295" s="90"/>
      <c r="BI295" s="180">
        <v>0</v>
      </c>
      <c r="BJ295" s="180">
        <v>0</v>
      </c>
      <c r="BK295" s="180">
        <v>0</v>
      </c>
      <c r="BL295" s="90"/>
      <c r="BN295" s="90"/>
      <c r="BO295" s="112"/>
      <c r="BP295" s="112"/>
      <c r="BQ295" s="112"/>
      <c r="BR295" s="112"/>
      <c r="BS295" s="112"/>
      <c r="BT295" s="112"/>
      <c r="BU295" s="112"/>
      <c r="BV295" s="112"/>
      <c r="BW295" s="112"/>
      <c r="BX295" s="112"/>
      <c r="BY295" s="112"/>
      <c r="BZ295" s="112"/>
      <c r="CA295" s="112"/>
      <c r="CB295" s="112"/>
      <c r="CC295" s="112"/>
      <c r="CD295" s="112"/>
      <c r="CE295" s="112"/>
      <c r="CF295" s="178"/>
    </row>
    <row r="296" spans="2:84" ht="15" customHeight="1" x14ac:dyDescent="0.3">
      <c r="B296" s="90"/>
      <c r="C296" s="111">
        <v>282</v>
      </c>
      <c r="D296" s="111"/>
      <c r="E296" s="111"/>
      <c r="F296" s="112"/>
      <c r="G296" s="111"/>
      <c r="H296" s="111"/>
      <c r="I296" s="111"/>
      <c r="J296" s="114"/>
      <c r="K296" s="172"/>
      <c r="L296" s="113"/>
      <c r="M296" s="112"/>
      <c r="N296" s="185"/>
      <c r="O296" s="111"/>
      <c r="P296" s="110"/>
      <c r="Q296" s="109"/>
      <c r="R296" s="109"/>
      <c r="S296" s="156"/>
      <c r="T296" s="156"/>
      <c r="U296" s="156"/>
      <c r="V296" s="153">
        <f t="shared" si="4"/>
        <v>0</v>
      </c>
      <c r="W296" s="90"/>
      <c r="Y296" s="180">
        <v>0</v>
      </c>
      <c r="Z296" s="180">
        <v>0</v>
      </c>
      <c r="AA296" s="180">
        <v>0</v>
      </c>
      <c r="AB296" s="180">
        <v>0</v>
      </c>
      <c r="AC296" s="180">
        <v>0</v>
      </c>
      <c r="AD296" s="180">
        <v>0</v>
      </c>
      <c r="AE296" s="180">
        <v>0</v>
      </c>
      <c r="AF296" s="180">
        <v>0</v>
      </c>
      <c r="AG296" s="180">
        <v>0</v>
      </c>
      <c r="AH296" s="180">
        <v>0</v>
      </c>
      <c r="AI296" s="180">
        <v>0</v>
      </c>
      <c r="AJ296" s="180">
        <v>0</v>
      </c>
      <c r="AK296" s="180">
        <v>0</v>
      </c>
      <c r="AL296" s="180">
        <v>0</v>
      </c>
      <c r="AM296" s="180">
        <v>0</v>
      </c>
      <c r="AN296" s="180">
        <v>0</v>
      </c>
      <c r="AO296" s="180">
        <v>0</v>
      </c>
      <c r="AP296" s="180">
        <v>0</v>
      </c>
      <c r="AQ296" s="180">
        <v>0</v>
      </c>
      <c r="AR296" s="180">
        <v>0</v>
      </c>
      <c r="AS296" s="180">
        <v>0</v>
      </c>
      <c r="AT296" s="180">
        <v>0</v>
      </c>
      <c r="AU296" s="180">
        <v>0</v>
      </c>
      <c r="AV296" s="180">
        <v>0</v>
      </c>
      <c r="AW296" s="180">
        <v>0</v>
      </c>
      <c r="AX296" s="180">
        <v>0</v>
      </c>
      <c r="AY296" s="90"/>
      <c r="AZ296" s="180">
        <v>0</v>
      </c>
      <c r="BA296" s="180">
        <v>0</v>
      </c>
      <c r="BB296" s="180">
        <v>0</v>
      </c>
      <c r="BC296" s="180">
        <v>0</v>
      </c>
      <c r="BD296" s="180">
        <v>0</v>
      </c>
      <c r="BE296" s="180">
        <v>0</v>
      </c>
      <c r="BF296" s="180">
        <v>0</v>
      </c>
      <c r="BG296" s="181"/>
      <c r="BH296" s="90"/>
      <c r="BI296" s="180">
        <v>0</v>
      </c>
      <c r="BJ296" s="180">
        <v>0</v>
      </c>
      <c r="BK296" s="180">
        <v>0</v>
      </c>
      <c r="BL296" s="90"/>
      <c r="BN296" s="90"/>
      <c r="BO296" s="112"/>
      <c r="BP296" s="112"/>
      <c r="BQ296" s="112"/>
      <c r="BR296" s="112"/>
      <c r="BS296" s="112"/>
      <c r="BT296" s="112"/>
      <c r="BU296" s="112"/>
      <c r="BV296" s="112"/>
      <c r="BW296" s="112"/>
      <c r="BX296" s="112"/>
      <c r="BY296" s="112"/>
      <c r="BZ296" s="112"/>
      <c r="CA296" s="112"/>
      <c r="CB296" s="112"/>
      <c r="CC296" s="112"/>
      <c r="CD296" s="112"/>
      <c r="CE296" s="112"/>
      <c r="CF296" s="178"/>
    </row>
    <row r="297" spans="2:84" ht="15" customHeight="1" x14ac:dyDescent="0.3">
      <c r="B297" s="90"/>
      <c r="C297" s="111">
        <v>283</v>
      </c>
      <c r="D297" s="111"/>
      <c r="E297" s="111"/>
      <c r="F297" s="112"/>
      <c r="G297" s="111"/>
      <c r="H297" s="111"/>
      <c r="I297" s="111"/>
      <c r="J297" s="114"/>
      <c r="K297" s="172"/>
      <c r="L297" s="113"/>
      <c r="M297" s="112"/>
      <c r="N297" s="185"/>
      <c r="O297" s="111"/>
      <c r="P297" s="110"/>
      <c r="Q297" s="109"/>
      <c r="R297" s="109"/>
      <c r="S297" s="156"/>
      <c r="T297" s="156"/>
      <c r="U297" s="156"/>
      <c r="V297" s="153">
        <f t="shared" si="4"/>
        <v>0</v>
      </c>
      <c r="W297" s="90"/>
      <c r="Y297" s="180">
        <v>0</v>
      </c>
      <c r="Z297" s="180">
        <v>0</v>
      </c>
      <c r="AA297" s="180">
        <v>0</v>
      </c>
      <c r="AB297" s="180">
        <v>0</v>
      </c>
      <c r="AC297" s="180">
        <v>0</v>
      </c>
      <c r="AD297" s="180">
        <v>0</v>
      </c>
      <c r="AE297" s="180">
        <v>0</v>
      </c>
      <c r="AF297" s="180">
        <v>0</v>
      </c>
      <c r="AG297" s="180">
        <v>0</v>
      </c>
      <c r="AH297" s="180">
        <v>0</v>
      </c>
      <c r="AI297" s="180">
        <v>0</v>
      </c>
      <c r="AJ297" s="180">
        <v>0</v>
      </c>
      <c r="AK297" s="180">
        <v>0</v>
      </c>
      <c r="AL297" s="180">
        <v>0</v>
      </c>
      <c r="AM297" s="180">
        <v>0</v>
      </c>
      <c r="AN297" s="180">
        <v>0</v>
      </c>
      <c r="AO297" s="180">
        <v>0</v>
      </c>
      <c r="AP297" s="180">
        <v>0</v>
      </c>
      <c r="AQ297" s="180">
        <v>0</v>
      </c>
      <c r="AR297" s="180">
        <v>0</v>
      </c>
      <c r="AS297" s="180">
        <v>0</v>
      </c>
      <c r="AT297" s="180">
        <v>0</v>
      </c>
      <c r="AU297" s="180">
        <v>0</v>
      </c>
      <c r="AV297" s="180">
        <v>0</v>
      </c>
      <c r="AW297" s="180">
        <v>0</v>
      </c>
      <c r="AX297" s="180">
        <v>0</v>
      </c>
      <c r="AY297" s="90"/>
      <c r="AZ297" s="180">
        <v>0</v>
      </c>
      <c r="BA297" s="180">
        <v>0</v>
      </c>
      <c r="BB297" s="180">
        <v>0</v>
      </c>
      <c r="BC297" s="180">
        <v>0</v>
      </c>
      <c r="BD297" s="180">
        <v>0</v>
      </c>
      <c r="BE297" s="180">
        <v>0</v>
      </c>
      <c r="BF297" s="180">
        <v>0</v>
      </c>
      <c r="BG297" s="181"/>
      <c r="BH297" s="90"/>
      <c r="BI297" s="180">
        <v>0</v>
      </c>
      <c r="BJ297" s="180">
        <v>0</v>
      </c>
      <c r="BK297" s="180">
        <v>0</v>
      </c>
      <c r="BL297" s="90"/>
      <c r="BN297" s="90"/>
      <c r="BO297" s="112"/>
      <c r="BP297" s="112"/>
      <c r="BQ297" s="112"/>
      <c r="BR297" s="112"/>
      <c r="BS297" s="112"/>
      <c r="BT297" s="112"/>
      <c r="BU297" s="112"/>
      <c r="BV297" s="112"/>
      <c r="BW297" s="112"/>
      <c r="BX297" s="112"/>
      <c r="BY297" s="112"/>
      <c r="BZ297" s="112"/>
      <c r="CA297" s="112"/>
      <c r="CB297" s="112"/>
      <c r="CC297" s="112"/>
      <c r="CD297" s="112"/>
      <c r="CE297" s="112"/>
      <c r="CF297" s="178"/>
    </row>
    <row r="298" spans="2:84" ht="15" customHeight="1" x14ac:dyDescent="0.3">
      <c r="B298" s="90"/>
      <c r="C298" s="111">
        <v>284</v>
      </c>
      <c r="D298" s="111"/>
      <c r="E298" s="111"/>
      <c r="F298" s="112"/>
      <c r="G298" s="111"/>
      <c r="H298" s="111"/>
      <c r="I298" s="111"/>
      <c r="J298" s="114"/>
      <c r="K298" s="172"/>
      <c r="L298" s="113"/>
      <c r="M298" s="112"/>
      <c r="N298" s="185"/>
      <c r="O298" s="111"/>
      <c r="P298" s="110"/>
      <c r="Q298" s="109"/>
      <c r="R298" s="109"/>
      <c r="S298" s="156"/>
      <c r="T298" s="156"/>
      <c r="U298" s="156"/>
      <c r="V298" s="153">
        <f t="shared" si="4"/>
        <v>0</v>
      </c>
      <c r="W298" s="90"/>
      <c r="Y298" s="180">
        <v>0</v>
      </c>
      <c r="Z298" s="180">
        <v>0</v>
      </c>
      <c r="AA298" s="180">
        <v>0</v>
      </c>
      <c r="AB298" s="180">
        <v>0</v>
      </c>
      <c r="AC298" s="180">
        <v>0</v>
      </c>
      <c r="AD298" s="180">
        <v>0</v>
      </c>
      <c r="AE298" s="180">
        <v>0</v>
      </c>
      <c r="AF298" s="180">
        <v>0</v>
      </c>
      <c r="AG298" s="180">
        <v>0</v>
      </c>
      <c r="AH298" s="180">
        <v>0</v>
      </c>
      <c r="AI298" s="180">
        <v>0</v>
      </c>
      <c r="AJ298" s="180">
        <v>0</v>
      </c>
      <c r="AK298" s="180">
        <v>0</v>
      </c>
      <c r="AL298" s="180">
        <v>0</v>
      </c>
      <c r="AM298" s="180">
        <v>0</v>
      </c>
      <c r="AN298" s="180">
        <v>0</v>
      </c>
      <c r="AO298" s="180">
        <v>0</v>
      </c>
      <c r="AP298" s="180">
        <v>0</v>
      </c>
      <c r="AQ298" s="180">
        <v>0</v>
      </c>
      <c r="AR298" s="180">
        <v>0</v>
      </c>
      <c r="AS298" s="180">
        <v>0</v>
      </c>
      <c r="AT298" s="180">
        <v>0</v>
      </c>
      <c r="AU298" s="180">
        <v>0</v>
      </c>
      <c r="AV298" s="180">
        <v>0</v>
      </c>
      <c r="AW298" s="180">
        <v>0</v>
      </c>
      <c r="AX298" s="180">
        <v>0</v>
      </c>
      <c r="AY298" s="90"/>
      <c r="AZ298" s="180">
        <v>0</v>
      </c>
      <c r="BA298" s="180">
        <v>0</v>
      </c>
      <c r="BB298" s="180">
        <v>0</v>
      </c>
      <c r="BC298" s="180">
        <v>0</v>
      </c>
      <c r="BD298" s="180">
        <v>0</v>
      </c>
      <c r="BE298" s="180">
        <v>0</v>
      </c>
      <c r="BF298" s="180">
        <v>0</v>
      </c>
      <c r="BG298" s="181"/>
      <c r="BH298" s="90"/>
      <c r="BI298" s="180">
        <v>0</v>
      </c>
      <c r="BJ298" s="180">
        <v>0</v>
      </c>
      <c r="BK298" s="180">
        <v>0</v>
      </c>
      <c r="BL298" s="90"/>
      <c r="BN298" s="90"/>
      <c r="BO298" s="112"/>
      <c r="BP298" s="112"/>
      <c r="BQ298" s="112"/>
      <c r="BR298" s="112"/>
      <c r="BS298" s="112"/>
      <c r="BT298" s="112"/>
      <c r="BU298" s="112"/>
      <c r="BV298" s="112"/>
      <c r="BW298" s="112"/>
      <c r="BX298" s="112"/>
      <c r="BY298" s="112"/>
      <c r="BZ298" s="112"/>
      <c r="CA298" s="112"/>
      <c r="CB298" s="112"/>
      <c r="CC298" s="112"/>
      <c r="CD298" s="112"/>
      <c r="CE298" s="112"/>
      <c r="CF298" s="178"/>
    </row>
    <row r="299" spans="2:84" ht="15" customHeight="1" x14ac:dyDescent="0.3">
      <c r="B299" s="90"/>
      <c r="C299" s="111">
        <v>285</v>
      </c>
      <c r="D299" s="111"/>
      <c r="E299" s="111"/>
      <c r="F299" s="112"/>
      <c r="G299" s="111"/>
      <c r="H299" s="111"/>
      <c r="I299" s="111"/>
      <c r="J299" s="114"/>
      <c r="K299" s="172"/>
      <c r="L299" s="113"/>
      <c r="M299" s="112"/>
      <c r="N299" s="185"/>
      <c r="O299" s="111"/>
      <c r="P299" s="110"/>
      <c r="Q299" s="109"/>
      <c r="R299" s="109"/>
      <c r="S299" s="156"/>
      <c r="T299" s="156"/>
      <c r="U299" s="156"/>
      <c r="V299" s="153">
        <f t="shared" si="4"/>
        <v>0</v>
      </c>
      <c r="W299" s="90"/>
      <c r="Y299" s="180">
        <v>0</v>
      </c>
      <c r="Z299" s="180">
        <v>0</v>
      </c>
      <c r="AA299" s="180">
        <v>0</v>
      </c>
      <c r="AB299" s="180">
        <v>0</v>
      </c>
      <c r="AC299" s="180">
        <v>0</v>
      </c>
      <c r="AD299" s="180">
        <v>0</v>
      </c>
      <c r="AE299" s="180">
        <v>0</v>
      </c>
      <c r="AF299" s="180">
        <v>0</v>
      </c>
      <c r="AG299" s="180">
        <v>0</v>
      </c>
      <c r="AH299" s="180">
        <v>0</v>
      </c>
      <c r="AI299" s="180">
        <v>0</v>
      </c>
      <c r="AJ299" s="180">
        <v>0</v>
      </c>
      <c r="AK299" s="180">
        <v>0</v>
      </c>
      <c r="AL299" s="180">
        <v>0</v>
      </c>
      <c r="AM299" s="180">
        <v>0</v>
      </c>
      <c r="AN299" s="180">
        <v>0</v>
      </c>
      <c r="AO299" s="180">
        <v>0</v>
      </c>
      <c r="AP299" s="180">
        <v>0</v>
      </c>
      <c r="AQ299" s="180">
        <v>0</v>
      </c>
      <c r="AR299" s="180">
        <v>0</v>
      </c>
      <c r="AS299" s="180">
        <v>0</v>
      </c>
      <c r="AT299" s="180">
        <v>0</v>
      </c>
      <c r="AU299" s="180">
        <v>0</v>
      </c>
      <c r="AV299" s="180">
        <v>0</v>
      </c>
      <c r="AW299" s="180">
        <v>0</v>
      </c>
      <c r="AX299" s="180">
        <v>0</v>
      </c>
      <c r="AY299" s="90"/>
      <c r="AZ299" s="180">
        <v>0</v>
      </c>
      <c r="BA299" s="180">
        <v>0</v>
      </c>
      <c r="BB299" s="180">
        <v>0</v>
      </c>
      <c r="BC299" s="180">
        <v>0</v>
      </c>
      <c r="BD299" s="180">
        <v>0</v>
      </c>
      <c r="BE299" s="180">
        <v>0</v>
      </c>
      <c r="BF299" s="180">
        <v>0</v>
      </c>
      <c r="BG299" s="181"/>
      <c r="BH299" s="90"/>
      <c r="BI299" s="180">
        <v>0</v>
      </c>
      <c r="BJ299" s="180">
        <v>0</v>
      </c>
      <c r="BK299" s="180">
        <v>0</v>
      </c>
      <c r="BL299" s="90"/>
      <c r="BN299" s="90"/>
      <c r="BO299" s="112"/>
      <c r="BP299" s="112"/>
      <c r="BQ299" s="112"/>
      <c r="BR299" s="112"/>
      <c r="BS299" s="112"/>
      <c r="BT299" s="112"/>
      <c r="BU299" s="112"/>
      <c r="BV299" s="112"/>
      <c r="BW299" s="112"/>
      <c r="BX299" s="112"/>
      <c r="BY299" s="112"/>
      <c r="BZ299" s="112"/>
      <c r="CA299" s="112"/>
      <c r="CB299" s="112"/>
      <c r="CC299" s="112"/>
      <c r="CD299" s="112"/>
      <c r="CE299" s="112"/>
      <c r="CF299" s="178"/>
    </row>
    <row r="300" spans="2:84" ht="15" customHeight="1" x14ac:dyDescent="0.3">
      <c r="B300" s="90"/>
      <c r="C300" s="111">
        <v>286</v>
      </c>
      <c r="D300" s="111"/>
      <c r="E300" s="111"/>
      <c r="F300" s="112"/>
      <c r="G300" s="111"/>
      <c r="H300" s="111"/>
      <c r="I300" s="111"/>
      <c r="J300" s="114"/>
      <c r="K300" s="172"/>
      <c r="L300" s="113"/>
      <c r="M300" s="112"/>
      <c r="N300" s="185"/>
      <c r="O300" s="111"/>
      <c r="P300" s="110"/>
      <c r="Q300" s="109"/>
      <c r="R300" s="109"/>
      <c r="S300" s="156"/>
      <c r="T300" s="156"/>
      <c r="U300" s="156"/>
      <c r="V300" s="153">
        <f t="shared" si="4"/>
        <v>0</v>
      </c>
      <c r="W300" s="90"/>
      <c r="Y300" s="180">
        <v>0</v>
      </c>
      <c r="Z300" s="180">
        <v>0</v>
      </c>
      <c r="AA300" s="180">
        <v>0</v>
      </c>
      <c r="AB300" s="180">
        <v>0</v>
      </c>
      <c r="AC300" s="180">
        <v>0</v>
      </c>
      <c r="AD300" s="180">
        <v>0</v>
      </c>
      <c r="AE300" s="180">
        <v>0</v>
      </c>
      <c r="AF300" s="180">
        <v>0</v>
      </c>
      <c r="AG300" s="180">
        <v>0</v>
      </c>
      <c r="AH300" s="180">
        <v>0</v>
      </c>
      <c r="AI300" s="180">
        <v>0</v>
      </c>
      <c r="AJ300" s="180">
        <v>0</v>
      </c>
      <c r="AK300" s="180">
        <v>0</v>
      </c>
      <c r="AL300" s="180">
        <v>0</v>
      </c>
      <c r="AM300" s="180">
        <v>0</v>
      </c>
      <c r="AN300" s="180">
        <v>0</v>
      </c>
      <c r="AO300" s="180">
        <v>0</v>
      </c>
      <c r="AP300" s="180">
        <v>0</v>
      </c>
      <c r="AQ300" s="180">
        <v>0</v>
      </c>
      <c r="AR300" s="180">
        <v>0</v>
      </c>
      <c r="AS300" s="180">
        <v>0</v>
      </c>
      <c r="AT300" s="180">
        <v>0</v>
      </c>
      <c r="AU300" s="180">
        <v>0</v>
      </c>
      <c r="AV300" s="180">
        <v>0</v>
      </c>
      <c r="AW300" s="180">
        <v>0</v>
      </c>
      <c r="AX300" s="180">
        <v>0</v>
      </c>
      <c r="AY300" s="90"/>
      <c r="AZ300" s="180">
        <v>0</v>
      </c>
      <c r="BA300" s="180">
        <v>0</v>
      </c>
      <c r="BB300" s="180">
        <v>0</v>
      </c>
      <c r="BC300" s="180">
        <v>0</v>
      </c>
      <c r="BD300" s="180">
        <v>0</v>
      </c>
      <c r="BE300" s="180">
        <v>0</v>
      </c>
      <c r="BF300" s="180">
        <v>0</v>
      </c>
      <c r="BG300" s="181"/>
      <c r="BH300" s="90"/>
      <c r="BI300" s="180">
        <v>0</v>
      </c>
      <c r="BJ300" s="180">
        <v>0</v>
      </c>
      <c r="BK300" s="180">
        <v>0</v>
      </c>
      <c r="BL300" s="90"/>
      <c r="BN300" s="90"/>
      <c r="BO300" s="112"/>
      <c r="BP300" s="112"/>
      <c r="BQ300" s="112"/>
      <c r="BR300" s="112"/>
      <c r="BS300" s="112"/>
      <c r="BT300" s="112"/>
      <c r="BU300" s="112"/>
      <c r="BV300" s="112"/>
      <c r="BW300" s="112"/>
      <c r="BX300" s="112"/>
      <c r="BY300" s="112"/>
      <c r="BZ300" s="112"/>
      <c r="CA300" s="112"/>
      <c r="CB300" s="112"/>
      <c r="CC300" s="112"/>
      <c r="CD300" s="112"/>
      <c r="CE300" s="112"/>
      <c r="CF300" s="178"/>
    </row>
    <row r="301" spans="2:84" ht="15" customHeight="1" x14ac:dyDescent="0.3">
      <c r="B301" s="90"/>
      <c r="C301" s="111">
        <v>287</v>
      </c>
      <c r="D301" s="111"/>
      <c r="E301" s="111"/>
      <c r="F301" s="112"/>
      <c r="G301" s="111"/>
      <c r="H301" s="111"/>
      <c r="I301" s="111"/>
      <c r="J301" s="114"/>
      <c r="K301" s="172"/>
      <c r="L301" s="113"/>
      <c r="M301" s="112"/>
      <c r="N301" s="185"/>
      <c r="O301" s="111"/>
      <c r="P301" s="110"/>
      <c r="Q301" s="109"/>
      <c r="R301" s="109"/>
      <c r="S301" s="156"/>
      <c r="T301" s="156"/>
      <c r="U301" s="156"/>
      <c r="V301" s="153">
        <f t="shared" si="4"/>
        <v>0</v>
      </c>
      <c r="W301" s="90"/>
      <c r="Y301" s="180">
        <v>0</v>
      </c>
      <c r="Z301" s="180">
        <v>0</v>
      </c>
      <c r="AA301" s="180">
        <v>0</v>
      </c>
      <c r="AB301" s="180">
        <v>0</v>
      </c>
      <c r="AC301" s="180">
        <v>0</v>
      </c>
      <c r="AD301" s="180">
        <v>0</v>
      </c>
      <c r="AE301" s="180">
        <v>0</v>
      </c>
      <c r="AF301" s="180">
        <v>0</v>
      </c>
      <c r="AG301" s="180">
        <v>0</v>
      </c>
      <c r="AH301" s="180">
        <v>0</v>
      </c>
      <c r="AI301" s="180">
        <v>0</v>
      </c>
      <c r="AJ301" s="180">
        <v>0</v>
      </c>
      <c r="AK301" s="180">
        <v>0</v>
      </c>
      <c r="AL301" s="180">
        <v>0</v>
      </c>
      <c r="AM301" s="180">
        <v>0</v>
      </c>
      <c r="AN301" s="180">
        <v>0</v>
      </c>
      <c r="AO301" s="180">
        <v>0</v>
      </c>
      <c r="AP301" s="180">
        <v>0</v>
      </c>
      <c r="AQ301" s="180">
        <v>0</v>
      </c>
      <c r="AR301" s="180">
        <v>0</v>
      </c>
      <c r="AS301" s="180">
        <v>0</v>
      </c>
      <c r="AT301" s="180">
        <v>0</v>
      </c>
      <c r="AU301" s="180">
        <v>0</v>
      </c>
      <c r="AV301" s="180">
        <v>0</v>
      </c>
      <c r="AW301" s="180">
        <v>0</v>
      </c>
      <c r="AX301" s="180">
        <v>0</v>
      </c>
      <c r="AY301" s="90"/>
      <c r="AZ301" s="180">
        <v>0</v>
      </c>
      <c r="BA301" s="180">
        <v>0</v>
      </c>
      <c r="BB301" s="180">
        <v>0</v>
      </c>
      <c r="BC301" s="180">
        <v>0</v>
      </c>
      <c r="BD301" s="180">
        <v>0</v>
      </c>
      <c r="BE301" s="180">
        <v>0</v>
      </c>
      <c r="BF301" s="180">
        <v>0</v>
      </c>
      <c r="BG301" s="181"/>
      <c r="BH301" s="90"/>
      <c r="BI301" s="180">
        <v>0</v>
      </c>
      <c r="BJ301" s="180">
        <v>0</v>
      </c>
      <c r="BK301" s="180">
        <v>0</v>
      </c>
      <c r="BL301" s="90"/>
      <c r="BN301" s="90"/>
      <c r="BO301" s="112"/>
      <c r="BP301" s="112"/>
      <c r="BQ301" s="112"/>
      <c r="BR301" s="112"/>
      <c r="BS301" s="112"/>
      <c r="BT301" s="112"/>
      <c r="BU301" s="112"/>
      <c r="BV301" s="112"/>
      <c r="BW301" s="112"/>
      <c r="BX301" s="112"/>
      <c r="BY301" s="112"/>
      <c r="BZ301" s="112"/>
      <c r="CA301" s="112"/>
      <c r="CB301" s="112"/>
      <c r="CC301" s="112"/>
      <c r="CD301" s="112"/>
      <c r="CE301" s="112"/>
      <c r="CF301" s="178"/>
    </row>
    <row r="302" spans="2:84" ht="15" customHeight="1" x14ac:dyDescent="0.3">
      <c r="B302" s="90"/>
      <c r="C302" s="111">
        <v>288</v>
      </c>
      <c r="D302" s="111"/>
      <c r="E302" s="111"/>
      <c r="F302" s="112"/>
      <c r="G302" s="111"/>
      <c r="H302" s="111"/>
      <c r="I302" s="111"/>
      <c r="J302" s="114"/>
      <c r="K302" s="172"/>
      <c r="L302" s="113"/>
      <c r="M302" s="112"/>
      <c r="N302" s="185"/>
      <c r="O302" s="111"/>
      <c r="P302" s="110"/>
      <c r="Q302" s="109"/>
      <c r="R302" s="109"/>
      <c r="S302" s="156"/>
      <c r="T302" s="156"/>
      <c r="U302" s="156"/>
      <c r="V302" s="153">
        <f t="shared" si="4"/>
        <v>0</v>
      </c>
      <c r="W302" s="90"/>
      <c r="Y302" s="180">
        <v>0</v>
      </c>
      <c r="Z302" s="180">
        <v>0</v>
      </c>
      <c r="AA302" s="180">
        <v>0</v>
      </c>
      <c r="AB302" s="180">
        <v>0</v>
      </c>
      <c r="AC302" s="180">
        <v>0</v>
      </c>
      <c r="AD302" s="180">
        <v>0</v>
      </c>
      <c r="AE302" s="180">
        <v>0</v>
      </c>
      <c r="AF302" s="180">
        <v>0</v>
      </c>
      <c r="AG302" s="180">
        <v>0</v>
      </c>
      <c r="AH302" s="180">
        <v>0</v>
      </c>
      <c r="AI302" s="180">
        <v>0</v>
      </c>
      <c r="AJ302" s="180">
        <v>0</v>
      </c>
      <c r="AK302" s="180">
        <v>0</v>
      </c>
      <c r="AL302" s="180">
        <v>0</v>
      </c>
      <c r="AM302" s="180">
        <v>0</v>
      </c>
      <c r="AN302" s="180">
        <v>0</v>
      </c>
      <c r="AO302" s="180">
        <v>0</v>
      </c>
      <c r="AP302" s="180">
        <v>0</v>
      </c>
      <c r="AQ302" s="180">
        <v>0</v>
      </c>
      <c r="AR302" s="180">
        <v>0</v>
      </c>
      <c r="AS302" s="180">
        <v>0</v>
      </c>
      <c r="AT302" s="180">
        <v>0</v>
      </c>
      <c r="AU302" s="180">
        <v>0</v>
      </c>
      <c r="AV302" s="180">
        <v>0</v>
      </c>
      <c r="AW302" s="180">
        <v>0</v>
      </c>
      <c r="AX302" s="180">
        <v>0</v>
      </c>
      <c r="AY302" s="90"/>
      <c r="AZ302" s="180">
        <v>0</v>
      </c>
      <c r="BA302" s="180">
        <v>0</v>
      </c>
      <c r="BB302" s="180">
        <v>0</v>
      </c>
      <c r="BC302" s="180">
        <v>0</v>
      </c>
      <c r="BD302" s="180">
        <v>0</v>
      </c>
      <c r="BE302" s="180">
        <v>0</v>
      </c>
      <c r="BF302" s="180">
        <v>0</v>
      </c>
      <c r="BG302" s="181"/>
      <c r="BH302" s="90"/>
      <c r="BI302" s="180">
        <v>0</v>
      </c>
      <c r="BJ302" s="180">
        <v>0</v>
      </c>
      <c r="BK302" s="180">
        <v>0</v>
      </c>
      <c r="BL302" s="90"/>
      <c r="BN302" s="90"/>
      <c r="BO302" s="112"/>
      <c r="BP302" s="112"/>
      <c r="BQ302" s="112"/>
      <c r="BR302" s="112"/>
      <c r="BS302" s="112"/>
      <c r="BT302" s="112"/>
      <c r="BU302" s="112"/>
      <c r="BV302" s="112"/>
      <c r="BW302" s="112"/>
      <c r="BX302" s="112"/>
      <c r="BY302" s="112"/>
      <c r="BZ302" s="112"/>
      <c r="CA302" s="112"/>
      <c r="CB302" s="112"/>
      <c r="CC302" s="112"/>
      <c r="CD302" s="112"/>
      <c r="CE302" s="112"/>
      <c r="CF302" s="178"/>
    </row>
    <row r="303" spans="2:84" ht="15" customHeight="1" x14ac:dyDescent="0.3">
      <c r="B303" s="90"/>
      <c r="C303" s="111">
        <v>289</v>
      </c>
      <c r="D303" s="111"/>
      <c r="E303" s="111"/>
      <c r="F303" s="112"/>
      <c r="G303" s="111"/>
      <c r="H303" s="111"/>
      <c r="I303" s="111"/>
      <c r="J303" s="114"/>
      <c r="K303" s="172"/>
      <c r="L303" s="113"/>
      <c r="M303" s="112"/>
      <c r="N303" s="185"/>
      <c r="O303" s="111"/>
      <c r="P303" s="110"/>
      <c r="Q303" s="109"/>
      <c r="R303" s="109"/>
      <c r="S303" s="156"/>
      <c r="T303" s="156"/>
      <c r="U303" s="156"/>
      <c r="V303" s="153">
        <f t="shared" si="4"/>
        <v>0</v>
      </c>
      <c r="W303" s="90"/>
      <c r="Y303" s="180">
        <v>0</v>
      </c>
      <c r="Z303" s="180">
        <v>0</v>
      </c>
      <c r="AA303" s="180">
        <v>0</v>
      </c>
      <c r="AB303" s="180">
        <v>0</v>
      </c>
      <c r="AC303" s="180">
        <v>0</v>
      </c>
      <c r="AD303" s="180">
        <v>0</v>
      </c>
      <c r="AE303" s="180">
        <v>0</v>
      </c>
      <c r="AF303" s="180">
        <v>0</v>
      </c>
      <c r="AG303" s="180">
        <v>0</v>
      </c>
      <c r="AH303" s="180">
        <v>0</v>
      </c>
      <c r="AI303" s="180">
        <v>0</v>
      </c>
      <c r="AJ303" s="180">
        <v>0</v>
      </c>
      <c r="AK303" s="180">
        <v>0</v>
      </c>
      <c r="AL303" s="180">
        <v>0</v>
      </c>
      <c r="AM303" s="180">
        <v>0</v>
      </c>
      <c r="AN303" s="180">
        <v>0</v>
      </c>
      <c r="AO303" s="180">
        <v>0</v>
      </c>
      <c r="AP303" s="180">
        <v>0</v>
      </c>
      <c r="AQ303" s="180">
        <v>0</v>
      </c>
      <c r="AR303" s="180">
        <v>0</v>
      </c>
      <c r="AS303" s="180">
        <v>0</v>
      </c>
      <c r="AT303" s="180">
        <v>0</v>
      </c>
      <c r="AU303" s="180">
        <v>0</v>
      </c>
      <c r="AV303" s="180">
        <v>0</v>
      </c>
      <c r="AW303" s="180">
        <v>0</v>
      </c>
      <c r="AX303" s="180">
        <v>0</v>
      </c>
      <c r="AY303" s="90"/>
      <c r="AZ303" s="180">
        <v>0</v>
      </c>
      <c r="BA303" s="180">
        <v>0</v>
      </c>
      <c r="BB303" s="180">
        <v>0</v>
      </c>
      <c r="BC303" s="180">
        <v>0</v>
      </c>
      <c r="BD303" s="180">
        <v>0</v>
      </c>
      <c r="BE303" s="180">
        <v>0</v>
      </c>
      <c r="BF303" s="180">
        <v>0</v>
      </c>
      <c r="BG303" s="181"/>
      <c r="BH303" s="90"/>
      <c r="BI303" s="180">
        <v>0</v>
      </c>
      <c r="BJ303" s="180">
        <v>0</v>
      </c>
      <c r="BK303" s="180">
        <v>0</v>
      </c>
      <c r="BL303" s="90"/>
      <c r="BN303" s="90"/>
      <c r="BO303" s="112"/>
      <c r="BP303" s="112"/>
      <c r="BQ303" s="112"/>
      <c r="BR303" s="112"/>
      <c r="BS303" s="112"/>
      <c r="BT303" s="112"/>
      <c r="BU303" s="112"/>
      <c r="BV303" s="112"/>
      <c r="BW303" s="112"/>
      <c r="BX303" s="112"/>
      <c r="BY303" s="112"/>
      <c r="BZ303" s="112"/>
      <c r="CA303" s="112"/>
      <c r="CB303" s="112"/>
      <c r="CC303" s="112"/>
      <c r="CD303" s="112"/>
      <c r="CE303" s="112"/>
      <c r="CF303" s="178"/>
    </row>
    <row r="304" spans="2:84" ht="15" customHeight="1" x14ac:dyDescent="0.3">
      <c r="B304" s="90"/>
      <c r="C304" s="111">
        <v>290</v>
      </c>
      <c r="D304" s="111"/>
      <c r="E304" s="111"/>
      <c r="F304" s="112"/>
      <c r="G304" s="111"/>
      <c r="H304" s="111"/>
      <c r="I304" s="111"/>
      <c r="J304" s="114"/>
      <c r="K304" s="172"/>
      <c r="L304" s="113"/>
      <c r="M304" s="112"/>
      <c r="N304" s="185"/>
      <c r="O304" s="111"/>
      <c r="P304" s="110"/>
      <c r="Q304" s="109"/>
      <c r="R304" s="109"/>
      <c r="S304" s="156"/>
      <c r="T304" s="156"/>
      <c r="U304" s="156"/>
      <c r="V304" s="153">
        <f t="shared" si="4"/>
        <v>0</v>
      </c>
      <c r="W304" s="90"/>
      <c r="Y304" s="180">
        <v>0</v>
      </c>
      <c r="Z304" s="180">
        <v>0</v>
      </c>
      <c r="AA304" s="180">
        <v>0</v>
      </c>
      <c r="AB304" s="180">
        <v>0</v>
      </c>
      <c r="AC304" s="180">
        <v>0</v>
      </c>
      <c r="AD304" s="180">
        <v>0</v>
      </c>
      <c r="AE304" s="180">
        <v>0</v>
      </c>
      <c r="AF304" s="180">
        <v>0</v>
      </c>
      <c r="AG304" s="180">
        <v>0</v>
      </c>
      <c r="AH304" s="180">
        <v>0</v>
      </c>
      <c r="AI304" s="180">
        <v>0</v>
      </c>
      <c r="AJ304" s="180">
        <v>0</v>
      </c>
      <c r="AK304" s="180">
        <v>0</v>
      </c>
      <c r="AL304" s="180">
        <v>0</v>
      </c>
      <c r="AM304" s="180">
        <v>0</v>
      </c>
      <c r="AN304" s="180">
        <v>0</v>
      </c>
      <c r="AO304" s="180">
        <v>0</v>
      </c>
      <c r="AP304" s="180">
        <v>0</v>
      </c>
      <c r="AQ304" s="180">
        <v>0</v>
      </c>
      <c r="AR304" s="180">
        <v>0</v>
      </c>
      <c r="AS304" s="180">
        <v>0</v>
      </c>
      <c r="AT304" s="180">
        <v>0</v>
      </c>
      <c r="AU304" s="180">
        <v>0</v>
      </c>
      <c r="AV304" s="180">
        <v>0</v>
      </c>
      <c r="AW304" s="180">
        <v>0</v>
      </c>
      <c r="AX304" s="180">
        <v>0</v>
      </c>
      <c r="AY304" s="90"/>
      <c r="AZ304" s="180">
        <v>0</v>
      </c>
      <c r="BA304" s="180">
        <v>0</v>
      </c>
      <c r="BB304" s="180">
        <v>0</v>
      </c>
      <c r="BC304" s="180">
        <v>0</v>
      </c>
      <c r="BD304" s="180">
        <v>0</v>
      </c>
      <c r="BE304" s="180">
        <v>0</v>
      </c>
      <c r="BF304" s="180">
        <v>0</v>
      </c>
      <c r="BG304" s="181"/>
      <c r="BH304" s="90"/>
      <c r="BI304" s="180">
        <v>0</v>
      </c>
      <c r="BJ304" s="180">
        <v>0</v>
      </c>
      <c r="BK304" s="180">
        <v>0</v>
      </c>
      <c r="BL304" s="90"/>
      <c r="BN304" s="90"/>
      <c r="BO304" s="112"/>
      <c r="BP304" s="112"/>
      <c r="BQ304" s="112"/>
      <c r="BR304" s="112"/>
      <c r="BS304" s="112"/>
      <c r="BT304" s="112"/>
      <c r="BU304" s="112"/>
      <c r="BV304" s="112"/>
      <c r="BW304" s="112"/>
      <c r="BX304" s="112"/>
      <c r="BY304" s="112"/>
      <c r="BZ304" s="112"/>
      <c r="CA304" s="112"/>
      <c r="CB304" s="112"/>
      <c r="CC304" s="112"/>
      <c r="CD304" s="112"/>
      <c r="CE304" s="112"/>
      <c r="CF304" s="178"/>
    </row>
    <row r="305" spans="2:84" ht="15" customHeight="1" x14ac:dyDescent="0.3">
      <c r="B305" s="90"/>
      <c r="C305" s="111">
        <v>291</v>
      </c>
      <c r="D305" s="111"/>
      <c r="E305" s="111"/>
      <c r="F305" s="112"/>
      <c r="G305" s="111"/>
      <c r="H305" s="111"/>
      <c r="I305" s="111"/>
      <c r="J305" s="114"/>
      <c r="K305" s="172"/>
      <c r="L305" s="113"/>
      <c r="M305" s="112"/>
      <c r="N305" s="185"/>
      <c r="O305" s="111"/>
      <c r="P305" s="109"/>
      <c r="Q305" s="109"/>
      <c r="R305" s="109"/>
      <c r="S305" s="156"/>
      <c r="T305" s="156"/>
      <c r="U305" s="156"/>
      <c r="V305" s="153">
        <f t="shared" si="4"/>
        <v>0</v>
      </c>
      <c r="W305" s="90"/>
      <c r="Y305" s="180">
        <v>0</v>
      </c>
      <c r="Z305" s="180">
        <v>0</v>
      </c>
      <c r="AA305" s="180">
        <v>0</v>
      </c>
      <c r="AB305" s="180">
        <v>0</v>
      </c>
      <c r="AC305" s="180">
        <v>0</v>
      </c>
      <c r="AD305" s="180">
        <v>0</v>
      </c>
      <c r="AE305" s="180">
        <v>0</v>
      </c>
      <c r="AF305" s="180">
        <v>0</v>
      </c>
      <c r="AG305" s="180">
        <v>0</v>
      </c>
      <c r="AH305" s="180">
        <v>0</v>
      </c>
      <c r="AI305" s="180">
        <v>0</v>
      </c>
      <c r="AJ305" s="180">
        <v>0</v>
      </c>
      <c r="AK305" s="180">
        <v>0</v>
      </c>
      <c r="AL305" s="180">
        <v>0</v>
      </c>
      <c r="AM305" s="180">
        <v>0</v>
      </c>
      <c r="AN305" s="180">
        <v>0</v>
      </c>
      <c r="AO305" s="180">
        <v>0</v>
      </c>
      <c r="AP305" s="180">
        <v>0</v>
      </c>
      <c r="AQ305" s="180">
        <v>0</v>
      </c>
      <c r="AR305" s="180">
        <v>0</v>
      </c>
      <c r="AS305" s="180">
        <v>0</v>
      </c>
      <c r="AT305" s="180">
        <v>0</v>
      </c>
      <c r="AU305" s="180">
        <v>0</v>
      </c>
      <c r="AV305" s="180">
        <v>0</v>
      </c>
      <c r="AW305" s="180">
        <v>0</v>
      </c>
      <c r="AX305" s="180">
        <v>0</v>
      </c>
      <c r="AY305" s="90"/>
      <c r="AZ305" s="180">
        <v>0</v>
      </c>
      <c r="BA305" s="180">
        <v>0</v>
      </c>
      <c r="BB305" s="180">
        <v>0</v>
      </c>
      <c r="BC305" s="180">
        <v>0</v>
      </c>
      <c r="BD305" s="180">
        <v>0</v>
      </c>
      <c r="BE305" s="180">
        <v>0</v>
      </c>
      <c r="BF305" s="180">
        <v>0</v>
      </c>
      <c r="BG305" s="181"/>
      <c r="BH305" s="90"/>
      <c r="BI305" s="180">
        <v>0</v>
      </c>
      <c r="BJ305" s="180">
        <v>0</v>
      </c>
      <c r="BK305" s="180">
        <v>0</v>
      </c>
      <c r="BL305" s="90"/>
      <c r="BN305" s="90"/>
      <c r="BO305" s="112"/>
      <c r="BP305" s="112"/>
      <c r="BQ305" s="112"/>
      <c r="BR305" s="112"/>
      <c r="BS305" s="112"/>
      <c r="BT305" s="112"/>
      <c r="BU305" s="112"/>
      <c r="BV305" s="112"/>
      <c r="BW305" s="112"/>
      <c r="BX305" s="112"/>
      <c r="BY305" s="112"/>
      <c r="BZ305" s="112"/>
      <c r="CA305" s="112"/>
      <c r="CB305" s="112"/>
      <c r="CC305" s="112"/>
      <c r="CD305" s="112"/>
      <c r="CE305" s="112"/>
      <c r="CF305" s="178"/>
    </row>
    <row r="306" spans="2:84" ht="15" customHeight="1" x14ac:dyDescent="0.3">
      <c r="B306" s="90"/>
      <c r="C306" s="111">
        <v>292</v>
      </c>
      <c r="D306" s="111"/>
      <c r="E306" s="111"/>
      <c r="F306" s="112"/>
      <c r="G306" s="111"/>
      <c r="H306" s="111"/>
      <c r="I306" s="111"/>
      <c r="J306" s="114"/>
      <c r="K306" s="172"/>
      <c r="L306" s="113"/>
      <c r="M306" s="112"/>
      <c r="N306" s="185"/>
      <c r="O306" s="111"/>
      <c r="P306" s="110"/>
      <c r="Q306" s="109"/>
      <c r="R306" s="109"/>
      <c r="S306" s="156"/>
      <c r="T306" s="156"/>
      <c r="U306" s="156"/>
      <c r="V306" s="153">
        <f t="shared" si="4"/>
        <v>0</v>
      </c>
      <c r="W306" s="90"/>
      <c r="Y306" s="180">
        <v>0</v>
      </c>
      <c r="Z306" s="180">
        <v>0</v>
      </c>
      <c r="AA306" s="180">
        <v>0</v>
      </c>
      <c r="AB306" s="180">
        <v>0</v>
      </c>
      <c r="AC306" s="180">
        <v>0</v>
      </c>
      <c r="AD306" s="180">
        <v>0</v>
      </c>
      <c r="AE306" s="180">
        <v>0</v>
      </c>
      <c r="AF306" s="180">
        <v>0</v>
      </c>
      <c r="AG306" s="180">
        <v>0</v>
      </c>
      <c r="AH306" s="180">
        <v>0</v>
      </c>
      <c r="AI306" s="180">
        <v>0</v>
      </c>
      <c r="AJ306" s="180">
        <v>0</v>
      </c>
      <c r="AK306" s="180">
        <v>0</v>
      </c>
      <c r="AL306" s="180">
        <v>0</v>
      </c>
      <c r="AM306" s="180">
        <v>0</v>
      </c>
      <c r="AN306" s="180">
        <v>0</v>
      </c>
      <c r="AO306" s="180">
        <v>0</v>
      </c>
      <c r="AP306" s="180">
        <v>0</v>
      </c>
      <c r="AQ306" s="180">
        <v>0</v>
      </c>
      <c r="AR306" s="180">
        <v>0</v>
      </c>
      <c r="AS306" s="180">
        <v>0</v>
      </c>
      <c r="AT306" s="180">
        <v>0</v>
      </c>
      <c r="AU306" s="180">
        <v>0</v>
      </c>
      <c r="AV306" s="180">
        <v>0</v>
      </c>
      <c r="AW306" s="180">
        <v>0</v>
      </c>
      <c r="AX306" s="180">
        <v>0</v>
      </c>
      <c r="AY306" s="90"/>
      <c r="AZ306" s="180">
        <v>0</v>
      </c>
      <c r="BA306" s="180">
        <v>0</v>
      </c>
      <c r="BB306" s="180">
        <v>0</v>
      </c>
      <c r="BC306" s="180">
        <v>0</v>
      </c>
      <c r="BD306" s="180">
        <v>0</v>
      </c>
      <c r="BE306" s="180">
        <v>0</v>
      </c>
      <c r="BF306" s="180">
        <v>0</v>
      </c>
      <c r="BG306" s="181"/>
      <c r="BH306" s="90"/>
      <c r="BI306" s="180">
        <v>0</v>
      </c>
      <c r="BJ306" s="180">
        <v>0</v>
      </c>
      <c r="BK306" s="180">
        <v>0</v>
      </c>
      <c r="BL306" s="90"/>
      <c r="BN306" s="90"/>
      <c r="BO306" s="112"/>
      <c r="BP306" s="112"/>
      <c r="BQ306" s="112"/>
      <c r="BR306" s="112"/>
      <c r="BS306" s="112"/>
      <c r="BT306" s="112"/>
      <c r="BU306" s="112"/>
      <c r="BV306" s="112"/>
      <c r="BW306" s="112"/>
      <c r="BX306" s="112"/>
      <c r="BY306" s="112"/>
      <c r="BZ306" s="112"/>
      <c r="CA306" s="112"/>
      <c r="CB306" s="112"/>
      <c r="CC306" s="112"/>
      <c r="CD306" s="112"/>
      <c r="CE306" s="112"/>
      <c r="CF306" s="178"/>
    </row>
    <row r="307" spans="2:84" ht="15" customHeight="1" x14ac:dyDescent="0.3">
      <c r="B307" s="90"/>
      <c r="C307" s="111">
        <v>293</v>
      </c>
      <c r="D307" s="111"/>
      <c r="E307" s="111"/>
      <c r="F307" s="112"/>
      <c r="G307" s="111"/>
      <c r="H307" s="111"/>
      <c r="I307" s="111"/>
      <c r="J307" s="114"/>
      <c r="K307" s="172"/>
      <c r="L307" s="113"/>
      <c r="M307" s="112"/>
      <c r="N307" s="185"/>
      <c r="O307" s="111"/>
      <c r="P307" s="110"/>
      <c r="Q307" s="109"/>
      <c r="R307" s="109"/>
      <c r="S307" s="156"/>
      <c r="T307" s="156"/>
      <c r="U307" s="156"/>
      <c r="V307" s="153">
        <f t="shared" si="4"/>
        <v>0</v>
      </c>
      <c r="W307" s="90"/>
      <c r="Y307" s="180">
        <v>0</v>
      </c>
      <c r="Z307" s="180">
        <v>0</v>
      </c>
      <c r="AA307" s="180">
        <v>0</v>
      </c>
      <c r="AB307" s="180">
        <v>0</v>
      </c>
      <c r="AC307" s="180">
        <v>0</v>
      </c>
      <c r="AD307" s="180">
        <v>0</v>
      </c>
      <c r="AE307" s="180">
        <v>0</v>
      </c>
      <c r="AF307" s="180">
        <v>0</v>
      </c>
      <c r="AG307" s="180">
        <v>0</v>
      </c>
      <c r="AH307" s="180">
        <v>0</v>
      </c>
      <c r="AI307" s="180">
        <v>0</v>
      </c>
      <c r="AJ307" s="180">
        <v>0</v>
      </c>
      <c r="AK307" s="180">
        <v>0</v>
      </c>
      <c r="AL307" s="180">
        <v>0</v>
      </c>
      <c r="AM307" s="180">
        <v>0</v>
      </c>
      <c r="AN307" s="180">
        <v>0</v>
      </c>
      <c r="AO307" s="180">
        <v>0</v>
      </c>
      <c r="AP307" s="180">
        <v>0</v>
      </c>
      <c r="AQ307" s="180">
        <v>0</v>
      </c>
      <c r="AR307" s="180">
        <v>0</v>
      </c>
      <c r="AS307" s="180">
        <v>0</v>
      </c>
      <c r="AT307" s="180">
        <v>0</v>
      </c>
      <c r="AU307" s="180">
        <v>0</v>
      </c>
      <c r="AV307" s="180">
        <v>0</v>
      </c>
      <c r="AW307" s="180">
        <v>0</v>
      </c>
      <c r="AX307" s="180">
        <v>0</v>
      </c>
      <c r="AY307" s="90"/>
      <c r="AZ307" s="180">
        <v>0</v>
      </c>
      <c r="BA307" s="180">
        <v>0</v>
      </c>
      <c r="BB307" s="180">
        <v>0</v>
      </c>
      <c r="BC307" s="180">
        <v>0</v>
      </c>
      <c r="BD307" s="180">
        <v>0</v>
      </c>
      <c r="BE307" s="180">
        <v>0</v>
      </c>
      <c r="BF307" s="180">
        <v>0</v>
      </c>
      <c r="BG307" s="181"/>
      <c r="BH307" s="90"/>
      <c r="BI307" s="180">
        <v>0</v>
      </c>
      <c r="BJ307" s="180">
        <v>0</v>
      </c>
      <c r="BK307" s="180">
        <v>0</v>
      </c>
      <c r="BL307" s="90"/>
      <c r="BN307" s="90"/>
      <c r="BO307" s="112"/>
      <c r="BP307" s="112"/>
      <c r="BQ307" s="112"/>
      <c r="BR307" s="112"/>
      <c r="BS307" s="112"/>
      <c r="BT307" s="112"/>
      <c r="BU307" s="112"/>
      <c r="BV307" s="112"/>
      <c r="BW307" s="112"/>
      <c r="BX307" s="112"/>
      <c r="BY307" s="112"/>
      <c r="BZ307" s="112"/>
      <c r="CA307" s="112"/>
      <c r="CB307" s="112"/>
      <c r="CC307" s="112"/>
      <c r="CD307" s="112"/>
      <c r="CE307" s="112"/>
      <c r="CF307" s="178"/>
    </row>
    <row r="308" spans="2:84" ht="15" customHeight="1" x14ac:dyDescent="0.3">
      <c r="B308" s="90"/>
      <c r="C308" s="111">
        <v>294</v>
      </c>
      <c r="D308" s="111"/>
      <c r="E308" s="111"/>
      <c r="F308" s="112"/>
      <c r="G308" s="111"/>
      <c r="H308" s="111"/>
      <c r="I308" s="111"/>
      <c r="J308" s="114"/>
      <c r="K308" s="172"/>
      <c r="L308" s="113"/>
      <c r="M308" s="112"/>
      <c r="N308" s="185"/>
      <c r="O308" s="111"/>
      <c r="P308" s="110"/>
      <c r="Q308" s="109"/>
      <c r="R308" s="109"/>
      <c r="S308" s="156"/>
      <c r="T308" s="156"/>
      <c r="U308" s="156"/>
      <c r="V308" s="153">
        <f t="shared" si="4"/>
        <v>0</v>
      </c>
      <c r="W308" s="90"/>
      <c r="Y308" s="180">
        <v>0</v>
      </c>
      <c r="Z308" s="180">
        <v>0</v>
      </c>
      <c r="AA308" s="180">
        <v>0</v>
      </c>
      <c r="AB308" s="180">
        <v>0</v>
      </c>
      <c r="AC308" s="180">
        <v>0</v>
      </c>
      <c r="AD308" s="180">
        <v>0</v>
      </c>
      <c r="AE308" s="180">
        <v>0</v>
      </c>
      <c r="AF308" s="180">
        <v>0</v>
      </c>
      <c r="AG308" s="180">
        <v>0</v>
      </c>
      <c r="AH308" s="180">
        <v>0</v>
      </c>
      <c r="AI308" s="180">
        <v>0</v>
      </c>
      <c r="AJ308" s="180">
        <v>0</v>
      </c>
      <c r="AK308" s="180">
        <v>0</v>
      </c>
      <c r="AL308" s="180">
        <v>0</v>
      </c>
      <c r="AM308" s="180">
        <v>0</v>
      </c>
      <c r="AN308" s="180">
        <v>0</v>
      </c>
      <c r="AO308" s="180">
        <v>0</v>
      </c>
      <c r="AP308" s="180">
        <v>0</v>
      </c>
      <c r="AQ308" s="180">
        <v>0</v>
      </c>
      <c r="AR308" s="180">
        <v>0</v>
      </c>
      <c r="AS308" s="180">
        <v>0</v>
      </c>
      <c r="AT308" s="180">
        <v>0</v>
      </c>
      <c r="AU308" s="180">
        <v>0</v>
      </c>
      <c r="AV308" s="180">
        <v>0</v>
      </c>
      <c r="AW308" s="180">
        <v>0</v>
      </c>
      <c r="AX308" s="180">
        <v>0</v>
      </c>
      <c r="AY308" s="90"/>
      <c r="AZ308" s="180">
        <v>0</v>
      </c>
      <c r="BA308" s="180">
        <v>0</v>
      </c>
      <c r="BB308" s="180">
        <v>0</v>
      </c>
      <c r="BC308" s="180">
        <v>0</v>
      </c>
      <c r="BD308" s="180">
        <v>0</v>
      </c>
      <c r="BE308" s="180">
        <v>0</v>
      </c>
      <c r="BF308" s="180">
        <v>0</v>
      </c>
      <c r="BG308" s="181"/>
      <c r="BH308" s="90"/>
      <c r="BI308" s="180">
        <v>0</v>
      </c>
      <c r="BJ308" s="180">
        <v>0</v>
      </c>
      <c r="BK308" s="180">
        <v>0</v>
      </c>
      <c r="BL308" s="90"/>
      <c r="BN308" s="90"/>
      <c r="BO308" s="112"/>
      <c r="BP308" s="112"/>
      <c r="BQ308" s="112"/>
      <c r="BR308" s="112"/>
      <c r="BS308" s="112"/>
      <c r="BT308" s="112"/>
      <c r="BU308" s="112"/>
      <c r="BV308" s="112"/>
      <c r="BW308" s="112"/>
      <c r="BX308" s="112"/>
      <c r="BY308" s="112"/>
      <c r="BZ308" s="112"/>
      <c r="CA308" s="112"/>
      <c r="CB308" s="112"/>
      <c r="CC308" s="112"/>
      <c r="CD308" s="112"/>
      <c r="CE308" s="112"/>
      <c r="CF308" s="178"/>
    </row>
    <row r="309" spans="2:84" ht="15" customHeight="1" x14ac:dyDescent="0.3">
      <c r="B309" s="90"/>
      <c r="C309" s="111">
        <v>295</v>
      </c>
      <c r="D309" s="111"/>
      <c r="E309" s="111"/>
      <c r="F309" s="112"/>
      <c r="G309" s="111"/>
      <c r="H309" s="111"/>
      <c r="I309" s="111"/>
      <c r="J309" s="114"/>
      <c r="K309" s="172"/>
      <c r="L309" s="113"/>
      <c r="M309" s="112"/>
      <c r="N309" s="185"/>
      <c r="O309" s="111"/>
      <c r="P309" s="110"/>
      <c r="Q309" s="109"/>
      <c r="R309" s="109"/>
      <c r="S309" s="156"/>
      <c r="T309" s="156"/>
      <c r="U309" s="156"/>
      <c r="V309" s="153">
        <f t="shared" si="4"/>
        <v>0</v>
      </c>
      <c r="W309" s="90"/>
      <c r="Y309" s="180">
        <v>0</v>
      </c>
      <c r="Z309" s="180">
        <v>0</v>
      </c>
      <c r="AA309" s="180">
        <v>0</v>
      </c>
      <c r="AB309" s="180">
        <v>0</v>
      </c>
      <c r="AC309" s="180">
        <v>0</v>
      </c>
      <c r="AD309" s="180">
        <v>0</v>
      </c>
      <c r="AE309" s="180">
        <v>0</v>
      </c>
      <c r="AF309" s="180">
        <v>0</v>
      </c>
      <c r="AG309" s="180">
        <v>0</v>
      </c>
      <c r="AH309" s="180">
        <v>0</v>
      </c>
      <c r="AI309" s="180">
        <v>0</v>
      </c>
      <c r="AJ309" s="180">
        <v>0</v>
      </c>
      <c r="AK309" s="180">
        <v>0</v>
      </c>
      <c r="AL309" s="180">
        <v>0</v>
      </c>
      <c r="AM309" s="180">
        <v>0</v>
      </c>
      <c r="AN309" s="180">
        <v>0</v>
      </c>
      <c r="AO309" s="180">
        <v>0</v>
      </c>
      <c r="AP309" s="180">
        <v>0</v>
      </c>
      <c r="AQ309" s="180">
        <v>0</v>
      </c>
      <c r="AR309" s="180">
        <v>0</v>
      </c>
      <c r="AS309" s="180">
        <v>0</v>
      </c>
      <c r="AT309" s="180">
        <v>0</v>
      </c>
      <c r="AU309" s="180">
        <v>0</v>
      </c>
      <c r="AV309" s="180">
        <v>0</v>
      </c>
      <c r="AW309" s="180">
        <v>0</v>
      </c>
      <c r="AX309" s="180">
        <v>0</v>
      </c>
      <c r="AY309" s="90"/>
      <c r="AZ309" s="180">
        <v>0</v>
      </c>
      <c r="BA309" s="180">
        <v>0</v>
      </c>
      <c r="BB309" s="180">
        <v>0</v>
      </c>
      <c r="BC309" s="180">
        <v>0</v>
      </c>
      <c r="BD309" s="180">
        <v>0</v>
      </c>
      <c r="BE309" s="180">
        <v>0</v>
      </c>
      <c r="BF309" s="180">
        <v>0</v>
      </c>
      <c r="BG309" s="181"/>
      <c r="BH309" s="90"/>
      <c r="BI309" s="180">
        <v>0</v>
      </c>
      <c r="BJ309" s="180">
        <v>0</v>
      </c>
      <c r="BK309" s="180">
        <v>0</v>
      </c>
      <c r="BL309" s="90"/>
      <c r="BN309" s="90"/>
      <c r="BO309" s="112"/>
      <c r="BP309" s="112"/>
      <c r="BQ309" s="112"/>
      <c r="BR309" s="112"/>
      <c r="BS309" s="112"/>
      <c r="BT309" s="112"/>
      <c r="BU309" s="112"/>
      <c r="BV309" s="112"/>
      <c r="BW309" s="112"/>
      <c r="BX309" s="112"/>
      <c r="BY309" s="112"/>
      <c r="BZ309" s="112"/>
      <c r="CA309" s="112"/>
      <c r="CB309" s="112"/>
      <c r="CC309" s="112"/>
      <c r="CD309" s="112"/>
      <c r="CE309" s="112"/>
      <c r="CF309" s="178"/>
    </row>
    <row r="310" spans="2:84" ht="15" customHeight="1" x14ac:dyDescent="0.3">
      <c r="B310" s="90"/>
      <c r="C310" s="111">
        <v>296</v>
      </c>
      <c r="D310" s="111"/>
      <c r="E310" s="111"/>
      <c r="F310" s="112"/>
      <c r="G310" s="111"/>
      <c r="H310" s="111"/>
      <c r="I310" s="111"/>
      <c r="J310" s="114"/>
      <c r="K310" s="172"/>
      <c r="L310" s="113"/>
      <c r="M310" s="112"/>
      <c r="N310" s="185"/>
      <c r="O310" s="111"/>
      <c r="P310" s="110"/>
      <c r="Q310" s="109"/>
      <c r="R310" s="109"/>
      <c r="S310" s="156"/>
      <c r="T310" s="156"/>
      <c r="U310" s="156"/>
      <c r="V310" s="153">
        <f t="shared" si="4"/>
        <v>0</v>
      </c>
      <c r="W310" s="90"/>
      <c r="Y310" s="180">
        <v>0</v>
      </c>
      <c r="Z310" s="180">
        <v>0</v>
      </c>
      <c r="AA310" s="180">
        <v>0</v>
      </c>
      <c r="AB310" s="180">
        <v>0</v>
      </c>
      <c r="AC310" s="180">
        <v>0</v>
      </c>
      <c r="AD310" s="180">
        <v>0</v>
      </c>
      <c r="AE310" s="180">
        <v>0</v>
      </c>
      <c r="AF310" s="180">
        <v>0</v>
      </c>
      <c r="AG310" s="180">
        <v>0</v>
      </c>
      <c r="AH310" s="180">
        <v>0</v>
      </c>
      <c r="AI310" s="180">
        <v>0</v>
      </c>
      <c r="AJ310" s="180">
        <v>0</v>
      </c>
      <c r="AK310" s="180">
        <v>0</v>
      </c>
      <c r="AL310" s="180">
        <v>0</v>
      </c>
      <c r="AM310" s="180">
        <v>0</v>
      </c>
      <c r="AN310" s="180">
        <v>0</v>
      </c>
      <c r="AO310" s="180">
        <v>0</v>
      </c>
      <c r="AP310" s="180">
        <v>0</v>
      </c>
      <c r="AQ310" s="180">
        <v>0</v>
      </c>
      <c r="AR310" s="180">
        <v>0</v>
      </c>
      <c r="AS310" s="180">
        <v>0</v>
      </c>
      <c r="AT310" s="180">
        <v>0</v>
      </c>
      <c r="AU310" s="180">
        <v>0</v>
      </c>
      <c r="AV310" s="180">
        <v>0</v>
      </c>
      <c r="AW310" s="180">
        <v>0</v>
      </c>
      <c r="AX310" s="180">
        <v>0</v>
      </c>
      <c r="AY310" s="90"/>
      <c r="AZ310" s="180">
        <v>0</v>
      </c>
      <c r="BA310" s="180">
        <v>0</v>
      </c>
      <c r="BB310" s="180">
        <v>0</v>
      </c>
      <c r="BC310" s="180">
        <v>0</v>
      </c>
      <c r="BD310" s="180">
        <v>0</v>
      </c>
      <c r="BE310" s="180">
        <v>0</v>
      </c>
      <c r="BF310" s="180">
        <v>0</v>
      </c>
      <c r="BG310" s="181"/>
      <c r="BH310" s="90"/>
      <c r="BI310" s="180">
        <v>0</v>
      </c>
      <c r="BJ310" s="180">
        <v>0</v>
      </c>
      <c r="BK310" s="180">
        <v>0</v>
      </c>
      <c r="BL310" s="90"/>
      <c r="BN310" s="90"/>
      <c r="BO310" s="112"/>
      <c r="BP310" s="112"/>
      <c r="BQ310" s="112"/>
      <c r="BR310" s="112"/>
      <c r="BS310" s="112"/>
      <c r="BT310" s="112"/>
      <c r="BU310" s="112"/>
      <c r="BV310" s="112"/>
      <c r="BW310" s="112"/>
      <c r="BX310" s="112"/>
      <c r="BY310" s="112"/>
      <c r="BZ310" s="112"/>
      <c r="CA310" s="112"/>
      <c r="CB310" s="112"/>
      <c r="CC310" s="112"/>
      <c r="CD310" s="112"/>
      <c r="CE310" s="112"/>
      <c r="CF310" s="178"/>
    </row>
    <row r="311" spans="2:84" ht="15" customHeight="1" x14ac:dyDescent="0.3">
      <c r="B311" s="90"/>
      <c r="C311" s="111">
        <v>297</v>
      </c>
      <c r="D311" s="111"/>
      <c r="E311" s="111"/>
      <c r="F311" s="112"/>
      <c r="G311" s="111"/>
      <c r="H311" s="111"/>
      <c r="I311" s="111"/>
      <c r="J311" s="114"/>
      <c r="K311" s="172"/>
      <c r="L311" s="113"/>
      <c r="M311" s="112"/>
      <c r="N311" s="185"/>
      <c r="O311" s="111"/>
      <c r="P311" s="110"/>
      <c r="Q311" s="109"/>
      <c r="R311" s="109"/>
      <c r="S311" s="156"/>
      <c r="T311" s="156"/>
      <c r="U311" s="156"/>
      <c r="V311" s="153">
        <f t="shared" si="4"/>
        <v>0</v>
      </c>
      <c r="W311" s="90"/>
      <c r="Y311" s="180">
        <v>0</v>
      </c>
      <c r="Z311" s="180">
        <v>0</v>
      </c>
      <c r="AA311" s="180">
        <v>0</v>
      </c>
      <c r="AB311" s="180">
        <v>0</v>
      </c>
      <c r="AC311" s="180">
        <v>0</v>
      </c>
      <c r="AD311" s="180">
        <v>0</v>
      </c>
      <c r="AE311" s="180">
        <v>0</v>
      </c>
      <c r="AF311" s="180">
        <v>0</v>
      </c>
      <c r="AG311" s="180">
        <v>0</v>
      </c>
      <c r="AH311" s="180">
        <v>0</v>
      </c>
      <c r="AI311" s="180">
        <v>0</v>
      </c>
      <c r="AJ311" s="180">
        <v>0</v>
      </c>
      <c r="AK311" s="180">
        <v>0</v>
      </c>
      <c r="AL311" s="180">
        <v>0</v>
      </c>
      <c r="AM311" s="180">
        <v>0</v>
      </c>
      <c r="AN311" s="180">
        <v>0</v>
      </c>
      <c r="AO311" s="180">
        <v>0</v>
      </c>
      <c r="AP311" s="180">
        <v>0</v>
      </c>
      <c r="AQ311" s="180">
        <v>0</v>
      </c>
      <c r="AR311" s="180">
        <v>0</v>
      </c>
      <c r="AS311" s="180">
        <v>0</v>
      </c>
      <c r="AT311" s="180">
        <v>0</v>
      </c>
      <c r="AU311" s="180">
        <v>0</v>
      </c>
      <c r="AV311" s="180">
        <v>0</v>
      </c>
      <c r="AW311" s="180">
        <v>0</v>
      </c>
      <c r="AX311" s="180">
        <v>0</v>
      </c>
      <c r="AY311" s="90"/>
      <c r="AZ311" s="180">
        <v>0</v>
      </c>
      <c r="BA311" s="180">
        <v>0</v>
      </c>
      <c r="BB311" s="180">
        <v>0</v>
      </c>
      <c r="BC311" s="180">
        <v>0</v>
      </c>
      <c r="BD311" s="180">
        <v>0</v>
      </c>
      <c r="BE311" s="180">
        <v>0</v>
      </c>
      <c r="BF311" s="180">
        <v>0</v>
      </c>
      <c r="BG311" s="181"/>
      <c r="BH311" s="90"/>
      <c r="BI311" s="180">
        <v>0</v>
      </c>
      <c r="BJ311" s="180">
        <v>0</v>
      </c>
      <c r="BK311" s="180">
        <v>0</v>
      </c>
      <c r="BL311" s="90"/>
      <c r="BN311" s="90"/>
      <c r="BO311" s="112"/>
      <c r="BP311" s="112"/>
      <c r="BQ311" s="112"/>
      <c r="BR311" s="112"/>
      <c r="BS311" s="112"/>
      <c r="BT311" s="112"/>
      <c r="BU311" s="112"/>
      <c r="BV311" s="112"/>
      <c r="BW311" s="112"/>
      <c r="BX311" s="112"/>
      <c r="BY311" s="112"/>
      <c r="BZ311" s="112"/>
      <c r="CA311" s="112"/>
      <c r="CB311" s="112"/>
      <c r="CC311" s="112"/>
      <c r="CD311" s="112"/>
      <c r="CE311" s="112"/>
      <c r="CF311" s="178"/>
    </row>
    <row r="312" spans="2:84" ht="15" customHeight="1" x14ac:dyDescent="0.3">
      <c r="B312" s="90"/>
      <c r="C312" s="111">
        <v>298</v>
      </c>
      <c r="D312" s="111"/>
      <c r="E312" s="111"/>
      <c r="F312" s="112"/>
      <c r="G312" s="111"/>
      <c r="H312" s="111"/>
      <c r="I312" s="111"/>
      <c r="J312" s="114"/>
      <c r="K312" s="172"/>
      <c r="L312" s="113"/>
      <c r="M312" s="112"/>
      <c r="N312" s="185"/>
      <c r="O312" s="111"/>
      <c r="P312" s="110"/>
      <c r="Q312" s="109"/>
      <c r="R312" s="109"/>
      <c r="S312" s="156"/>
      <c r="T312" s="156"/>
      <c r="U312" s="156"/>
      <c r="V312" s="153">
        <f t="shared" ref="V312:V375" si="5">SUM(T312+U312)</f>
        <v>0</v>
      </c>
      <c r="W312" s="90"/>
      <c r="Y312" s="180">
        <v>0</v>
      </c>
      <c r="Z312" s="180">
        <v>0</v>
      </c>
      <c r="AA312" s="180">
        <v>0</v>
      </c>
      <c r="AB312" s="180">
        <v>0</v>
      </c>
      <c r="AC312" s="180">
        <v>0</v>
      </c>
      <c r="AD312" s="180">
        <v>0</v>
      </c>
      <c r="AE312" s="180">
        <v>0</v>
      </c>
      <c r="AF312" s="180">
        <v>0</v>
      </c>
      <c r="AG312" s="180">
        <v>0</v>
      </c>
      <c r="AH312" s="180">
        <v>0</v>
      </c>
      <c r="AI312" s="180">
        <v>0</v>
      </c>
      <c r="AJ312" s="180">
        <v>0</v>
      </c>
      <c r="AK312" s="180">
        <v>0</v>
      </c>
      <c r="AL312" s="180">
        <v>0</v>
      </c>
      <c r="AM312" s="180">
        <v>0</v>
      </c>
      <c r="AN312" s="180">
        <v>0</v>
      </c>
      <c r="AO312" s="180">
        <v>0</v>
      </c>
      <c r="AP312" s="180">
        <v>0</v>
      </c>
      <c r="AQ312" s="180">
        <v>0</v>
      </c>
      <c r="AR312" s="180">
        <v>0</v>
      </c>
      <c r="AS312" s="180">
        <v>0</v>
      </c>
      <c r="AT312" s="180">
        <v>0</v>
      </c>
      <c r="AU312" s="180">
        <v>0</v>
      </c>
      <c r="AV312" s="180">
        <v>0</v>
      </c>
      <c r="AW312" s="180">
        <v>0</v>
      </c>
      <c r="AX312" s="180">
        <v>0</v>
      </c>
      <c r="AY312" s="90"/>
      <c r="AZ312" s="180">
        <v>0</v>
      </c>
      <c r="BA312" s="180">
        <v>0</v>
      </c>
      <c r="BB312" s="180">
        <v>0</v>
      </c>
      <c r="BC312" s="180">
        <v>0</v>
      </c>
      <c r="BD312" s="180">
        <v>0</v>
      </c>
      <c r="BE312" s="180">
        <v>0</v>
      </c>
      <c r="BF312" s="180">
        <v>0</v>
      </c>
      <c r="BG312" s="181"/>
      <c r="BH312" s="90"/>
      <c r="BI312" s="180">
        <v>0</v>
      </c>
      <c r="BJ312" s="180">
        <v>0</v>
      </c>
      <c r="BK312" s="180">
        <v>0</v>
      </c>
      <c r="BL312" s="90"/>
      <c r="BN312" s="90"/>
      <c r="BO312" s="112"/>
      <c r="BP312" s="112"/>
      <c r="BQ312" s="112"/>
      <c r="BR312" s="112"/>
      <c r="BS312" s="112"/>
      <c r="BT312" s="112"/>
      <c r="BU312" s="112"/>
      <c r="BV312" s="112"/>
      <c r="BW312" s="112"/>
      <c r="BX312" s="112"/>
      <c r="BY312" s="112"/>
      <c r="BZ312" s="112"/>
      <c r="CA312" s="112"/>
      <c r="CB312" s="112"/>
      <c r="CC312" s="112"/>
      <c r="CD312" s="112"/>
      <c r="CE312" s="112"/>
      <c r="CF312" s="178"/>
    </row>
    <row r="313" spans="2:84" ht="15" customHeight="1" x14ac:dyDescent="0.3">
      <c r="B313" s="90"/>
      <c r="C313" s="111">
        <v>299</v>
      </c>
      <c r="D313" s="111"/>
      <c r="E313" s="111"/>
      <c r="F313" s="112"/>
      <c r="G313" s="111"/>
      <c r="H313" s="111"/>
      <c r="I313" s="111"/>
      <c r="J313" s="114"/>
      <c r="K313" s="172"/>
      <c r="L313" s="113"/>
      <c r="M313" s="112"/>
      <c r="N313" s="185"/>
      <c r="O313" s="111"/>
      <c r="P313" s="110"/>
      <c r="Q313" s="109"/>
      <c r="R313" s="109"/>
      <c r="S313" s="156"/>
      <c r="T313" s="156"/>
      <c r="U313" s="156"/>
      <c r="V313" s="153">
        <f t="shared" si="5"/>
        <v>0</v>
      </c>
      <c r="W313" s="90"/>
      <c r="Y313" s="180">
        <v>0</v>
      </c>
      <c r="Z313" s="180">
        <v>0</v>
      </c>
      <c r="AA313" s="180">
        <v>0</v>
      </c>
      <c r="AB313" s="180">
        <v>0</v>
      </c>
      <c r="AC313" s="180">
        <v>0</v>
      </c>
      <c r="AD313" s="180">
        <v>0</v>
      </c>
      <c r="AE313" s="180">
        <v>0</v>
      </c>
      <c r="AF313" s="180">
        <v>0</v>
      </c>
      <c r="AG313" s="180">
        <v>0</v>
      </c>
      <c r="AH313" s="180">
        <v>0</v>
      </c>
      <c r="AI313" s="180">
        <v>0</v>
      </c>
      <c r="AJ313" s="180">
        <v>0</v>
      </c>
      <c r="AK313" s="180">
        <v>0</v>
      </c>
      <c r="AL313" s="180">
        <v>0</v>
      </c>
      <c r="AM313" s="180">
        <v>0</v>
      </c>
      <c r="AN313" s="180">
        <v>0</v>
      </c>
      <c r="AO313" s="180">
        <v>0</v>
      </c>
      <c r="AP313" s="180">
        <v>0</v>
      </c>
      <c r="AQ313" s="180">
        <v>0</v>
      </c>
      <c r="AR313" s="180">
        <v>0</v>
      </c>
      <c r="AS313" s="180">
        <v>0</v>
      </c>
      <c r="AT313" s="180">
        <v>0</v>
      </c>
      <c r="AU313" s="180">
        <v>0</v>
      </c>
      <c r="AV313" s="180">
        <v>0</v>
      </c>
      <c r="AW313" s="180">
        <v>0</v>
      </c>
      <c r="AX313" s="180">
        <v>0</v>
      </c>
      <c r="AY313" s="90"/>
      <c r="AZ313" s="180">
        <v>0</v>
      </c>
      <c r="BA313" s="180">
        <v>0</v>
      </c>
      <c r="BB313" s="180">
        <v>0</v>
      </c>
      <c r="BC313" s="180">
        <v>0</v>
      </c>
      <c r="BD313" s="180">
        <v>0</v>
      </c>
      <c r="BE313" s="180">
        <v>0</v>
      </c>
      <c r="BF313" s="180">
        <v>0</v>
      </c>
      <c r="BG313" s="181"/>
      <c r="BH313" s="90"/>
      <c r="BI313" s="180">
        <v>0</v>
      </c>
      <c r="BJ313" s="180">
        <v>0</v>
      </c>
      <c r="BK313" s="180">
        <v>0</v>
      </c>
      <c r="BL313" s="90"/>
      <c r="BN313" s="90"/>
      <c r="BO313" s="112"/>
      <c r="BP313" s="112"/>
      <c r="BQ313" s="112"/>
      <c r="BR313" s="112"/>
      <c r="BS313" s="112"/>
      <c r="BT313" s="112"/>
      <c r="BU313" s="112"/>
      <c r="BV313" s="112"/>
      <c r="BW313" s="112"/>
      <c r="BX313" s="112"/>
      <c r="BY313" s="112"/>
      <c r="BZ313" s="112"/>
      <c r="CA313" s="112"/>
      <c r="CB313" s="112"/>
      <c r="CC313" s="112"/>
      <c r="CD313" s="112"/>
      <c r="CE313" s="112"/>
      <c r="CF313" s="178"/>
    </row>
    <row r="314" spans="2:84" ht="15" customHeight="1" x14ac:dyDescent="0.3">
      <c r="B314" s="90"/>
      <c r="C314" s="111">
        <v>300</v>
      </c>
      <c r="D314" s="111"/>
      <c r="E314" s="111"/>
      <c r="F314" s="112"/>
      <c r="G314" s="111"/>
      <c r="H314" s="111"/>
      <c r="I314" s="111"/>
      <c r="J314" s="114"/>
      <c r="K314" s="172"/>
      <c r="L314" s="113"/>
      <c r="M314" s="112"/>
      <c r="N314" s="185"/>
      <c r="O314" s="111"/>
      <c r="P314" s="110"/>
      <c r="Q314" s="109"/>
      <c r="R314" s="109"/>
      <c r="S314" s="156"/>
      <c r="T314" s="156"/>
      <c r="U314" s="156"/>
      <c r="V314" s="153">
        <f t="shared" si="5"/>
        <v>0</v>
      </c>
      <c r="W314" s="90"/>
      <c r="Y314" s="180">
        <v>0</v>
      </c>
      <c r="Z314" s="180">
        <v>0</v>
      </c>
      <c r="AA314" s="180">
        <v>0</v>
      </c>
      <c r="AB314" s="180">
        <v>0</v>
      </c>
      <c r="AC314" s="180">
        <v>0</v>
      </c>
      <c r="AD314" s="180">
        <v>0</v>
      </c>
      <c r="AE314" s="180">
        <v>0</v>
      </c>
      <c r="AF314" s="180">
        <v>0</v>
      </c>
      <c r="AG314" s="180">
        <v>0</v>
      </c>
      <c r="AH314" s="180">
        <v>0</v>
      </c>
      <c r="AI314" s="180">
        <v>0</v>
      </c>
      <c r="AJ314" s="180">
        <v>0</v>
      </c>
      <c r="AK314" s="180">
        <v>0</v>
      </c>
      <c r="AL314" s="180">
        <v>0</v>
      </c>
      <c r="AM314" s="180">
        <v>0</v>
      </c>
      <c r="AN314" s="180">
        <v>0</v>
      </c>
      <c r="AO314" s="180">
        <v>0</v>
      </c>
      <c r="AP314" s="180">
        <v>0</v>
      </c>
      <c r="AQ314" s="180">
        <v>0</v>
      </c>
      <c r="AR314" s="180">
        <v>0</v>
      </c>
      <c r="AS314" s="180">
        <v>0</v>
      </c>
      <c r="AT314" s="180">
        <v>0</v>
      </c>
      <c r="AU314" s="180">
        <v>0</v>
      </c>
      <c r="AV314" s="180">
        <v>0</v>
      </c>
      <c r="AW314" s="180">
        <v>0</v>
      </c>
      <c r="AX314" s="180">
        <v>0</v>
      </c>
      <c r="AY314" s="90"/>
      <c r="AZ314" s="180">
        <v>0</v>
      </c>
      <c r="BA314" s="180">
        <v>0</v>
      </c>
      <c r="BB314" s="180">
        <v>0</v>
      </c>
      <c r="BC314" s="180">
        <v>0</v>
      </c>
      <c r="BD314" s="180">
        <v>0</v>
      </c>
      <c r="BE314" s="180">
        <v>0</v>
      </c>
      <c r="BF314" s="180">
        <v>0</v>
      </c>
      <c r="BG314" s="181"/>
      <c r="BH314" s="90"/>
      <c r="BI314" s="180">
        <v>0</v>
      </c>
      <c r="BJ314" s="180">
        <v>0</v>
      </c>
      <c r="BK314" s="180">
        <v>0</v>
      </c>
      <c r="BL314" s="90"/>
      <c r="BN314" s="90"/>
      <c r="BO314" s="112"/>
      <c r="BP314" s="112"/>
      <c r="BQ314" s="112"/>
      <c r="BR314" s="112"/>
      <c r="BS314" s="112"/>
      <c r="BT314" s="112"/>
      <c r="BU314" s="112"/>
      <c r="BV314" s="112"/>
      <c r="BW314" s="112"/>
      <c r="BX314" s="112"/>
      <c r="BY314" s="112"/>
      <c r="BZ314" s="112"/>
      <c r="CA314" s="112"/>
      <c r="CB314" s="112"/>
      <c r="CC314" s="112"/>
      <c r="CD314" s="112"/>
      <c r="CE314" s="112"/>
      <c r="CF314" s="178"/>
    </row>
    <row r="315" spans="2:84" ht="15" customHeight="1" x14ac:dyDescent="0.3">
      <c r="B315" s="90"/>
      <c r="C315" s="111">
        <v>301</v>
      </c>
      <c r="D315" s="111"/>
      <c r="E315" s="111"/>
      <c r="F315" s="112"/>
      <c r="G315" s="111"/>
      <c r="H315" s="111"/>
      <c r="I315" s="111"/>
      <c r="J315" s="114"/>
      <c r="K315" s="172"/>
      <c r="L315" s="113"/>
      <c r="M315" s="112"/>
      <c r="N315" s="185"/>
      <c r="O315" s="111"/>
      <c r="P315" s="109"/>
      <c r="Q315" s="109"/>
      <c r="R315" s="109"/>
      <c r="S315" s="156"/>
      <c r="T315" s="156"/>
      <c r="U315" s="156"/>
      <c r="V315" s="153">
        <f t="shared" si="5"/>
        <v>0</v>
      </c>
      <c r="W315" s="90"/>
      <c r="Y315" s="180">
        <v>0</v>
      </c>
      <c r="Z315" s="180">
        <v>0</v>
      </c>
      <c r="AA315" s="180">
        <v>0</v>
      </c>
      <c r="AB315" s="180">
        <v>0</v>
      </c>
      <c r="AC315" s="180">
        <v>0</v>
      </c>
      <c r="AD315" s="180">
        <v>0</v>
      </c>
      <c r="AE315" s="180">
        <v>0</v>
      </c>
      <c r="AF315" s="180">
        <v>0</v>
      </c>
      <c r="AG315" s="180">
        <v>0</v>
      </c>
      <c r="AH315" s="180">
        <v>0</v>
      </c>
      <c r="AI315" s="180">
        <v>0</v>
      </c>
      <c r="AJ315" s="180">
        <v>0</v>
      </c>
      <c r="AK315" s="180">
        <v>0</v>
      </c>
      <c r="AL315" s="180">
        <v>0</v>
      </c>
      <c r="AM315" s="180">
        <v>0</v>
      </c>
      <c r="AN315" s="180">
        <v>0</v>
      </c>
      <c r="AO315" s="180">
        <v>0</v>
      </c>
      <c r="AP315" s="180">
        <v>0</v>
      </c>
      <c r="AQ315" s="180">
        <v>0</v>
      </c>
      <c r="AR315" s="180">
        <v>0</v>
      </c>
      <c r="AS315" s="180">
        <v>0</v>
      </c>
      <c r="AT315" s="180">
        <v>0</v>
      </c>
      <c r="AU315" s="180">
        <v>0</v>
      </c>
      <c r="AV315" s="180">
        <v>0</v>
      </c>
      <c r="AW315" s="180">
        <v>0</v>
      </c>
      <c r="AX315" s="180">
        <v>0</v>
      </c>
      <c r="AY315" s="90"/>
      <c r="AZ315" s="180">
        <v>0</v>
      </c>
      <c r="BA315" s="180">
        <v>0</v>
      </c>
      <c r="BB315" s="180">
        <v>0</v>
      </c>
      <c r="BC315" s="180">
        <v>0</v>
      </c>
      <c r="BD315" s="180">
        <v>0</v>
      </c>
      <c r="BE315" s="180">
        <v>0</v>
      </c>
      <c r="BF315" s="180">
        <v>0</v>
      </c>
      <c r="BG315" s="181"/>
      <c r="BH315" s="90"/>
      <c r="BI315" s="180">
        <v>0</v>
      </c>
      <c r="BJ315" s="180">
        <v>0</v>
      </c>
      <c r="BK315" s="180">
        <v>0</v>
      </c>
      <c r="BL315" s="90"/>
      <c r="BN315" s="90"/>
      <c r="BO315" s="112"/>
      <c r="BP315" s="112"/>
      <c r="BQ315" s="112"/>
      <c r="BR315" s="112"/>
      <c r="BS315" s="112"/>
      <c r="BT315" s="112"/>
      <c r="BU315" s="112"/>
      <c r="BV315" s="112"/>
      <c r="BW315" s="112"/>
      <c r="BX315" s="112"/>
      <c r="BY315" s="112"/>
      <c r="BZ315" s="112"/>
      <c r="CA315" s="112"/>
      <c r="CB315" s="112"/>
      <c r="CC315" s="112"/>
      <c r="CD315" s="112"/>
      <c r="CE315" s="112"/>
      <c r="CF315" s="178"/>
    </row>
    <row r="316" spans="2:84" ht="15" customHeight="1" x14ac:dyDescent="0.3">
      <c r="B316" s="90"/>
      <c r="C316" s="111">
        <v>302</v>
      </c>
      <c r="D316" s="111"/>
      <c r="E316" s="111"/>
      <c r="F316" s="112"/>
      <c r="G316" s="111"/>
      <c r="H316" s="111"/>
      <c r="I316" s="111"/>
      <c r="J316" s="114"/>
      <c r="K316" s="172"/>
      <c r="L316" s="113"/>
      <c r="M316" s="112"/>
      <c r="N316" s="185"/>
      <c r="O316" s="111"/>
      <c r="P316" s="110"/>
      <c r="Q316" s="109"/>
      <c r="R316" s="109"/>
      <c r="S316" s="156"/>
      <c r="T316" s="156"/>
      <c r="U316" s="156"/>
      <c r="V316" s="153">
        <f t="shared" si="5"/>
        <v>0</v>
      </c>
      <c r="W316" s="90"/>
      <c r="Y316" s="180">
        <v>0</v>
      </c>
      <c r="Z316" s="180">
        <v>0</v>
      </c>
      <c r="AA316" s="180">
        <v>0</v>
      </c>
      <c r="AB316" s="180">
        <v>0</v>
      </c>
      <c r="AC316" s="180">
        <v>0</v>
      </c>
      <c r="AD316" s="180">
        <v>0</v>
      </c>
      <c r="AE316" s="180">
        <v>0</v>
      </c>
      <c r="AF316" s="180">
        <v>0</v>
      </c>
      <c r="AG316" s="180">
        <v>0</v>
      </c>
      <c r="AH316" s="180">
        <v>0</v>
      </c>
      <c r="AI316" s="180">
        <v>0</v>
      </c>
      <c r="AJ316" s="180">
        <v>0</v>
      </c>
      <c r="AK316" s="180">
        <v>0</v>
      </c>
      <c r="AL316" s="180">
        <v>0</v>
      </c>
      <c r="AM316" s="180">
        <v>0</v>
      </c>
      <c r="AN316" s="180">
        <v>0</v>
      </c>
      <c r="AO316" s="180">
        <v>0</v>
      </c>
      <c r="AP316" s="180">
        <v>0</v>
      </c>
      <c r="AQ316" s="180">
        <v>0</v>
      </c>
      <c r="AR316" s="180">
        <v>0</v>
      </c>
      <c r="AS316" s="180">
        <v>0</v>
      </c>
      <c r="AT316" s="180">
        <v>0</v>
      </c>
      <c r="AU316" s="180">
        <v>0</v>
      </c>
      <c r="AV316" s="180">
        <v>0</v>
      </c>
      <c r="AW316" s="180">
        <v>0</v>
      </c>
      <c r="AX316" s="180">
        <v>0</v>
      </c>
      <c r="AY316" s="90"/>
      <c r="AZ316" s="180">
        <v>0</v>
      </c>
      <c r="BA316" s="180">
        <v>0</v>
      </c>
      <c r="BB316" s="180">
        <v>0</v>
      </c>
      <c r="BC316" s="180">
        <v>0</v>
      </c>
      <c r="BD316" s="180">
        <v>0</v>
      </c>
      <c r="BE316" s="180">
        <v>0</v>
      </c>
      <c r="BF316" s="180">
        <v>0</v>
      </c>
      <c r="BG316" s="181"/>
      <c r="BH316" s="90"/>
      <c r="BI316" s="180">
        <v>0</v>
      </c>
      <c r="BJ316" s="180">
        <v>0</v>
      </c>
      <c r="BK316" s="180">
        <v>0</v>
      </c>
      <c r="BL316" s="90"/>
      <c r="BN316" s="90"/>
      <c r="BO316" s="112"/>
      <c r="BP316" s="112"/>
      <c r="BQ316" s="112"/>
      <c r="BR316" s="112"/>
      <c r="BS316" s="112"/>
      <c r="BT316" s="112"/>
      <c r="BU316" s="112"/>
      <c r="BV316" s="112"/>
      <c r="BW316" s="112"/>
      <c r="BX316" s="112"/>
      <c r="BY316" s="112"/>
      <c r="BZ316" s="112"/>
      <c r="CA316" s="112"/>
      <c r="CB316" s="112"/>
      <c r="CC316" s="112"/>
      <c r="CD316" s="112"/>
      <c r="CE316" s="112"/>
      <c r="CF316" s="178"/>
    </row>
    <row r="317" spans="2:84" ht="15" customHeight="1" x14ac:dyDescent="0.3">
      <c r="B317" s="90"/>
      <c r="C317" s="111">
        <v>303</v>
      </c>
      <c r="D317" s="111"/>
      <c r="E317" s="111"/>
      <c r="F317" s="112"/>
      <c r="G317" s="111"/>
      <c r="H317" s="111"/>
      <c r="I317" s="111"/>
      <c r="J317" s="114"/>
      <c r="K317" s="172"/>
      <c r="L317" s="113"/>
      <c r="M317" s="112"/>
      <c r="N317" s="185"/>
      <c r="O317" s="111"/>
      <c r="P317" s="110"/>
      <c r="Q317" s="109"/>
      <c r="R317" s="109"/>
      <c r="S317" s="156"/>
      <c r="T317" s="156"/>
      <c r="U317" s="156"/>
      <c r="V317" s="153">
        <f t="shared" si="5"/>
        <v>0</v>
      </c>
      <c r="W317" s="90"/>
      <c r="Y317" s="180">
        <v>0</v>
      </c>
      <c r="Z317" s="180">
        <v>0</v>
      </c>
      <c r="AA317" s="180">
        <v>0</v>
      </c>
      <c r="AB317" s="180">
        <v>0</v>
      </c>
      <c r="AC317" s="180">
        <v>0</v>
      </c>
      <c r="AD317" s="180">
        <v>0</v>
      </c>
      <c r="AE317" s="180">
        <v>0</v>
      </c>
      <c r="AF317" s="180">
        <v>0</v>
      </c>
      <c r="AG317" s="180">
        <v>0</v>
      </c>
      <c r="AH317" s="180">
        <v>0</v>
      </c>
      <c r="AI317" s="180">
        <v>0</v>
      </c>
      <c r="AJ317" s="180">
        <v>0</v>
      </c>
      <c r="AK317" s="180">
        <v>0</v>
      </c>
      <c r="AL317" s="180">
        <v>0</v>
      </c>
      <c r="AM317" s="180">
        <v>0</v>
      </c>
      <c r="AN317" s="180">
        <v>0</v>
      </c>
      <c r="AO317" s="180">
        <v>0</v>
      </c>
      <c r="AP317" s="180">
        <v>0</v>
      </c>
      <c r="AQ317" s="180">
        <v>0</v>
      </c>
      <c r="AR317" s="180">
        <v>0</v>
      </c>
      <c r="AS317" s="180">
        <v>0</v>
      </c>
      <c r="AT317" s="180">
        <v>0</v>
      </c>
      <c r="AU317" s="180">
        <v>0</v>
      </c>
      <c r="AV317" s="180">
        <v>0</v>
      </c>
      <c r="AW317" s="180">
        <v>0</v>
      </c>
      <c r="AX317" s="180">
        <v>0</v>
      </c>
      <c r="AY317" s="90"/>
      <c r="AZ317" s="180">
        <v>0</v>
      </c>
      <c r="BA317" s="180">
        <v>0</v>
      </c>
      <c r="BB317" s="180">
        <v>0</v>
      </c>
      <c r="BC317" s="180">
        <v>0</v>
      </c>
      <c r="BD317" s="180">
        <v>0</v>
      </c>
      <c r="BE317" s="180">
        <v>0</v>
      </c>
      <c r="BF317" s="180">
        <v>0</v>
      </c>
      <c r="BG317" s="181"/>
      <c r="BH317" s="90"/>
      <c r="BI317" s="180">
        <v>0</v>
      </c>
      <c r="BJ317" s="180">
        <v>0</v>
      </c>
      <c r="BK317" s="180">
        <v>0</v>
      </c>
      <c r="BL317" s="90"/>
      <c r="BN317" s="90"/>
      <c r="BO317" s="112"/>
      <c r="BP317" s="112"/>
      <c r="BQ317" s="112"/>
      <c r="BR317" s="112"/>
      <c r="BS317" s="112"/>
      <c r="BT317" s="112"/>
      <c r="BU317" s="112"/>
      <c r="BV317" s="112"/>
      <c r="BW317" s="112"/>
      <c r="BX317" s="112"/>
      <c r="BY317" s="112"/>
      <c r="BZ317" s="112"/>
      <c r="CA317" s="112"/>
      <c r="CB317" s="112"/>
      <c r="CC317" s="112"/>
      <c r="CD317" s="112"/>
      <c r="CE317" s="112"/>
      <c r="CF317" s="178"/>
    </row>
    <row r="318" spans="2:84" ht="15" customHeight="1" x14ac:dyDescent="0.3">
      <c r="B318" s="90"/>
      <c r="C318" s="111">
        <v>304</v>
      </c>
      <c r="D318" s="111"/>
      <c r="E318" s="111"/>
      <c r="F318" s="112"/>
      <c r="G318" s="111"/>
      <c r="H318" s="111"/>
      <c r="I318" s="111"/>
      <c r="J318" s="114"/>
      <c r="K318" s="172"/>
      <c r="L318" s="113"/>
      <c r="M318" s="112"/>
      <c r="N318" s="185"/>
      <c r="O318" s="111"/>
      <c r="P318" s="110"/>
      <c r="Q318" s="109"/>
      <c r="R318" s="109"/>
      <c r="S318" s="156"/>
      <c r="T318" s="156"/>
      <c r="U318" s="156"/>
      <c r="V318" s="153">
        <f t="shared" si="5"/>
        <v>0</v>
      </c>
      <c r="W318" s="90"/>
      <c r="Y318" s="180">
        <v>0</v>
      </c>
      <c r="Z318" s="180">
        <v>0</v>
      </c>
      <c r="AA318" s="180">
        <v>0</v>
      </c>
      <c r="AB318" s="180">
        <v>0</v>
      </c>
      <c r="AC318" s="180">
        <v>0</v>
      </c>
      <c r="AD318" s="180">
        <v>0</v>
      </c>
      <c r="AE318" s="180">
        <v>0</v>
      </c>
      <c r="AF318" s="180">
        <v>0</v>
      </c>
      <c r="AG318" s="180">
        <v>0</v>
      </c>
      <c r="AH318" s="180">
        <v>0</v>
      </c>
      <c r="AI318" s="180">
        <v>0</v>
      </c>
      <c r="AJ318" s="180">
        <v>0</v>
      </c>
      <c r="AK318" s="180">
        <v>0</v>
      </c>
      <c r="AL318" s="180">
        <v>0</v>
      </c>
      <c r="AM318" s="180">
        <v>0</v>
      </c>
      <c r="AN318" s="180">
        <v>0</v>
      </c>
      <c r="AO318" s="180">
        <v>0</v>
      </c>
      <c r="AP318" s="180">
        <v>0</v>
      </c>
      <c r="AQ318" s="180">
        <v>0</v>
      </c>
      <c r="AR318" s="180">
        <v>0</v>
      </c>
      <c r="AS318" s="180">
        <v>0</v>
      </c>
      <c r="AT318" s="180">
        <v>0</v>
      </c>
      <c r="AU318" s="180">
        <v>0</v>
      </c>
      <c r="AV318" s="180">
        <v>0</v>
      </c>
      <c r="AW318" s="180">
        <v>0</v>
      </c>
      <c r="AX318" s="180">
        <v>0</v>
      </c>
      <c r="AY318" s="90"/>
      <c r="AZ318" s="180">
        <v>0</v>
      </c>
      <c r="BA318" s="180">
        <v>0</v>
      </c>
      <c r="BB318" s="180">
        <v>0</v>
      </c>
      <c r="BC318" s="180">
        <v>0</v>
      </c>
      <c r="BD318" s="180">
        <v>0</v>
      </c>
      <c r="BE318" s="180">
        <v>0</v>
      </c>
      <c r="BF318" s="180">
        <v>0</v>
      </c>
      <c r="BG318" s="181"/>
      <c r="BH318" s="90"/>
      <c r="BI318" s="180">
        <v>0</v>
      </c>
      <c r="BJ318" s="180">
        <v>0</v>
      </c>
      <c r="BK318" s="180">
        <v>0</v>
      </c>
      <c r="BL318" s="90"/>
      <c r="BN318" s="90"/>
      <c r="BO318" s="112"/>
      <c r="BP318" s="112"/>
      <c r="BQ318" s="112"/>
      <c r="BR318" s="112"/>
      <c r="BS318" s="112"/>
      <c r="BT318" s="112"/>
      <c r="BU318" s="112"/>
      <c r="BV318" s="112"/>
      <c r="BW318" s="112"/>
      <c r="BX318" s="112"/>
      <c r="BY318" s="112"/>
      <c r="BZ318" s="112"/>
      <c r="CA318" s="112"/>
      <c r="CB318" s="112"/>
      <c r="CC318" s="112"/>
      <c r="CD318" s="112"/>
      <c r="CE318" s="112"/>
      <c r="CF318" s="178"/>
    </row>
    <row r="319" spans="2:84" ht="15" customHeight="1" x14ac:dyDescent="0.3">
      <c r="B319" s="90"/>
      <c r="C319" s="111">
        <v>305</v>
      </c>
      <c r="D319" s="111"/>
      <c r="E319" s="111"/>
      <c r="F319" s="112"/>
      <c r="G319" s="111"/>
      <c r="H319" s="111"/>
      <c r="I319" s="111"/>
      <c r="J319" s="114"/>
      <c r="K319" s="172"/>
      <c r="L319" s="113"/>
      <c r="M319" s="112"/>
      <c r="N319" s="185"/>
      <c r="O319" s="111"/>
      <c r="P319" s="110"/>
      <c r="Q319" s="109"/>
      <c r="R319" s="109"/>
      <c r="S319" s="156"/>
      <c r="T319" s="156"/>
      <c r="U319" s="156"/>
      <c r="V319" s="153">
        <f t="shared" si="5"/>
        <v>0</v>
      </c>
      <c r="W319" s="90"/>
      <c r="Y319" s="180">
        <v>0</v>
      </c>
      <c r="Z319" s="180">
        <v>0</v>
      </c>
      <c r="AA319" s="180">
        <v>0</v>
      </c>
      <c r="AB319" s="180">
        <v>0</v>
      </c>
      <c r="AC319" s="180">
        <v>0</v>
      </c>
      <c r="AD319" s="180">
        <v>0</v>
      </c>
      <c r="AE319" s="180">
        <v>0</v>
      </c>
      <c r="AF319" s="180">
        <v>0</v>
      </c>
      <c r="AG319" s="180">
        <v>0</v>
      </c>
      <c r="AH319" s="180">
        <v>0</v>
      </c>
      <c r="AI319" s="180">
        <v>0</v>
      </c>
      <c r="AJ319" s="180">
        <v>0</v>
      </c>
      <c r="AK319" s="180">
        <v>0</v>
      </c>
      <c r="AL319" s="180">
        <v>0</v>
      </c>
      <c r="AM319" s="180">
        <v>0</v>
      </c>
      <c r="AN319" s="180">
        <v>0</v>
      </c>
      <c r="AO319" s="180">
        <v>0</v>
      </c>
      <c r="AP319" s="180">
        <v>0</v>
      </c>
      <c r="AQ319" s="180">
        <v>0</v>
      </c>
      <c r="AR319" s="180">
        <v>0</v>
      </c>
      <c r="AS319" s="180">
        <v>0</v>
      </c>
      <c r="AT319" s="180">
        <v>0</v>
      </c>
      <c r="AU319" s="180">
        <v>0</v>
      </c>
      <c r="AV319" s="180">
        <v>0</v>
      </c>
      <c r="AW319" s="180">
        <v>0</v>
      </c>
      <c r="AX319" s="180">
        <v>0</v>
      </c>
      <c r="AY319" s="90"/>
      <c r="AZ319" s="180">
        <v>0</v>
      </c>
      <c r="BA319" s="180">
        <v>0</v>
      </c>
      <c r="BB319" s="180">
        <v>0</v>
      </c>
      <c r="BC319" s="180">
        <v>0</v>
      </c>
      <c r="BD319" s="180">
        <v>0</v>
      </c>
      <c r="BE319" s="180">
        <v>0</v>
      </c>
      <c r="BF319" s="180">
        <v>0</v>
      </c>
      <c r="BG319" s="181"/>
      <c r="BH319" s="90"/>
      <c r="BI319" s="180">
        <v>0</v>
      </c>
      <c r="BJ319" s="180">
        <v>0</v>
      </c>
      <c r="BK319" s="180">
        <v>0</v>
      </c>
      <c r="BL319" s="90"/>
      <c r="BN319" s="90"/>
      <c r="BO319" s="112"/>
      <c r="BP319" s="112"/>
      <c r="BQ319" s="112"/>
      <c r="BR319" s="112"/>
      <c r="BS319" s="112"/>
      <c r="BT319" s="112"/>
      <c r="BU319" s="112"/>
      <c r="BV319" s="112"/>
      <c r="BW319" s="112"/>
      <c r="BX319" s="112"/>
      <c r="BY319" s="112"/>
      <c r="BZ319" s="112"/>
      <c r="CA319" s="112"/>
      <c r="CB319" s="112"/>
      <c r="CC319" s="112"/>
      <c r="CD319" s="112"/>
      <c r="CE319" s="112"/>
      <c r="CF319" s="178"/>
    </row>
    <row r="320" spans="2:84" ht="15" customHeight="1" x14ac:dyDescent="0.3">
      <c r="B320" s="90"/>
      <c r="C320" s="111">
        <v>306</v>
      </c>
      <c r="D320" s="111"/>
      <c r="E320" s="111"/>
      <c r="F320" s="112"/>
      <c r="G320" s="111"/>
      <c r="H320" s="111"/>
      <c r="I320" s="111"/>
      <c r="J320" s="114"/>
      <c r="K320" s="172"/>
      <c r="L320" s="113"/>
      <c r="M320" s="112"/>
      <c r="N320" s="185"/>
      <c r="O320" s="111"/>
      <c r="P320" s="110"/>
      <c r="Q320" s="109"/>
      <c r="R320" s="109"/>
      <c r="S320" s="156"/>
      <c r="T320" s="156"/>
      <c r="U320" s="156"/>
      <c r="V320" s="153">
        <f t="shared" si="5"/>
        <v>0</v>
      </c>
      <c r="W320" s="90"/>
      <c r="Y320" s="180">
        <v>0</v>
      </c>
      <c r="Z320" s="180">
        <v>0</v>
      </c>
      <c r="AA320" s="180">
        <v>0</v>
      </c>
      <c r="AB320" s="180">
        <v>0</v>
      </c>
      <c r="AC320" s="180">
        <v>0</v>
      </c>
      <c r="AD320" s="180">
        <v>0</v>
      </c>
      <c r="AE320" s="180">
        <v>0</v>
      </c>
      <c r="AF320" s="180">
        <v>0</v>
      </c>
      <c r="AG320" s="180">
        <v>0</v>
      </c>
      <c r="AH320" s="180">
        <v>0</v>
      </c>
      <c r="AI320" s="180">
        <v>0</v>
      </c>
      <c r="AJ320" s="180">
        <v>0</v>
      </c>
      <c r="AK320" s="180">
        <v>0</v>
      </c>
      <c r="AL320" s="180">
        <v>0</v>
      </c>
      <c r="AM320" s="180">
        <v>0</v>
      </c>
      <c r="AN320" s="180">
        <v>0</v>
      </c>
      <c r="AO320" s="180">
        <v>0</v>
      </c>
      <c r="AP320" s="180">
        <v>0</v>
      </c>
      <c r="AQ320" s="180">
        <v>0</v>
      </c>
      <c r="AR320" s="180">
        <v>0</v>
      </c>
      <c r="AS320" s="180">
        <v>0</v>
      </c>
      <c r="AT320" s="180">
        <v>0</v>
      </c>
      <c r="AU320" s="180">
        <v>0</v>
      </c>
      <c r="AV320" s="180">
        <v>0</v>
      </c>
      <c r="AW320" s="180">
        <v>0</v>
      </c>
      <c r="AX320" s="180">
        <v>0</v>
      </c>
      <c r="AY320" s="90"/>
      <c r="AZ320" s="180">
        <v>0</v>
      </c>
      <c r="BA320" s="180">
        <v>0</v>
      </c>
      <c r="BB320" s="180">
        <v>0</v>
      </c>
      <c r="BC320" s="180">
        <v>0</v>
      </c>
      <c r="BD320" s="180">
        <v>0</v>
      </c>
      <c r="BE320" s="180">
        <v>0</v>
      </c>
      <c r="BF320" s="180">
        <v>0</v>
      </c>
      <c r="BG320" s="181"/>
      <c r="BH320" s="90"/>
      <c r="BI320" s="180">
        <v>0</v>
      </c>
      <c r="BJ320" s="180">
        <v>0</v>
      </c>
      <c r="BK320" s="180">
        <v>0</v>
      </c>
      <c r="BL320" s="90"/>
      <c r="BN320" s="90"/>
      <c r="BO320" s="112"/>
      <c r="BP320" s="112"/>
      <c r="BQ320" s="112"/>
      <c r="BR320" s="112"/>
      <c r="BS320" s="112"/>
      <c r="BT320" s="112"/>
      <c r="BU320" s="112"/>
      <c r="BV320" s="112"/>
      <c r="BW320" s="112"/>
      <c r="BX320" s="112"/>
      <c r="BY320" s="112"/>
      <c r="BZ320" s="112"/>
      <c r="CA320" s="112"/>
      <c r="CB320" s="112"/>
      <c r="CC320" s="112"/>
      <c r="CD320" s="112"/>
      <c r="CE320" s="112"/>
      <c r="CF320" s="178"/>
    </row>
    <row r="321" spans="2:84" ht="15" customHeight="1" x14ac:dyDescent="0.3">
      <c r="B321" s="90"/>
      <c r="C321" s="111">
        <v>307</v>
      </c>
      <c r="D321" s="111"/>
      <c r="E321" s="111"/>
      <c r="F321" s="112"/>
      <c r="G321" s="111"/>
      <c r="H321" s="111"/>
      <c r="I321" s="111"/>
      <c r="J321" s="114"/>
      <c r="K321" s="172"/>
      <c r="L321" s="113"/>
      <c r="M321" s="112"/>
      <c r="N321" s="185"/>
      <c r="O321" s="111"/>
      <c r="P321" s="110"/>
      <c r="Q321" s="109"/>
      <c r="R321" s="109"/>
      <c r="S321" s="156"/>
      <c r="T321" s="156"/>
      <c r="U321" s="156"/>
      <c r="V321" s="153">
        <f t="shared" si="5"/>
        <v>0</v>
      </c>
      <c r="W321" s="90"/>
      <c r="Y321" s="180">
        <v>0</v>
      </c>
      <c r="Z321" s="180">
        <v>0</v>
      </c>
      <c r="AA321" s="180">
        <v>0</v>
      </c>
      <c r="AB321" s="180">
        <v>0</v>
      </c>
      <c r="AC321" s="180">
        <v>0</v>
      </c>
      <c r="AD321" s="180">
        <v>0</v>
      </c>
      <c r="AE321" s="180">
        <v>0</v>
      </c>
      <c r="AF321" s="180">
        <v>0</v>
      </c>
      <c r="AG321" s="180">
        <v>0</v>
      </c>
      <c r="AH321" s="180">
        <v>0</v>
      </c>
      <c r="AI321" s="180">
        <v>0</v>
      </c>
      <c r="AJ321" s="180">
        <v>0</v>
      </c>
      <c r="AK321" s="180">
        <v>0</v>
      </c>
      <c r="AL321" s="180">
        <v>0</v>
      </c>
      <c r="AM321" s="180">
        <v>0</v>
      </c>
      <c r="AN321" s="180">
        <v>0</v>
      </c>
      <c r="AO321" s="180">
        <v>0</v>
      </c>
      <c r="AP321" s="180">
        <v>0</v>
      </c>
      <c r="AQ321" s="180">
        <v>0</v>
      </c>
      <c r="AR321" s="180">
        <v>0</v>
      </c>
      <c r="AS321" s="180">
        <v>0</v>
      </c>
      <c r="AT321" s="180">
        <v>0</v>
      </c>
      <c r="AU321" s="180">
        <v>0</v>
      </c>
      <c r="AV321" s="180">
        <v>0</v>
      </c>
      <c r="AW321" s="180">
        <v>0</v>
      </c>
      <c r="AX321" s="180">
        <v>0</v>
      </c>
      <c r="AY321" s="90"/>
      <c r="AZ321" s="180">
        <v>0</v>
      </c>
      <c r="BA321" s="180">
        <v>0</v>
      </c>
      <c r="BB321" s="180">
        <v>0</v>
      </c>
      <c r="BC321" s="180">
        <v>0</v>
      </c>
      <c r="BD321" s="180">
        <v>0</v>
      </c>
      <c r="BE321" s="180">
        <v>0</v>
      </c>
      <c r="BF321" s="180">
        <v>0</v>
      </c>
      <c r="BG321" s="181"/>
      <c r="BH321" s="90"/>
      <c r="BI321" s="180">
        <v>0</v>
      </c>
      <c r="BJ321" s="180">
        <v>0</v>
      </c>
      <c r="BK321" s="180">
        <v>0</v>
      </c>
      <c r="BL321" s="90"/>
      <c r="BN321" s="90"/>
      <c r="BO321" s="112"/>
      <c r="BP321" s="112"/>
      <c r="BQ321" s="112"/>
      <c r="BR321" s="112"/>
      <c r="BS321" s="112"/>
      <c r="BT321" s="112"/>
      <c r="BU321" s="112"/>
      <c r="BV321" s="112"/>
      <c r="BW321" s="112"/>
      <c r="BX321" s="112"/>
      <c r="BY321" s="112"/>
      <c r="BZ321" s="112"/>
      <c r="CA321" s="112"/>
      <c r="CB321" s="112"/>
      <c r="CC321" s="112"/>
      <c r="CD321" s="112"/>
      <c r="CE321" s="112"/>
      <c r="CF321" s="178"/>
    </row>
    <row r="322" spans="2:84" ht="15" customHeight="1" x14ac:dyDescent="0.3">
      <c r="B322" s="90"/>
      <c r="C322" s="111">
        <v>308</v>
      </c>
      <c r="D322" s="111"/>
      <c r="E322" s="111"/>
      <c r="F322" s="112"/>
      <c r="G322" s="111"/>
      <c r="H322" s="111"/>
      <c r="I322" s="111"/>
      <c r="J322" s="114"/>
      <c r="K322" s="172"/>
      <c r="L322" s="113"/>
      <c r="M322" s="112"/>
      <c r="N322" s="185"/>
      <c r="O322" s="111"/>
      <c r="P322" s="110"/>
      <c r="Q322" s="109"/>
      <c r="R322" s="109"/>
      <c r="S322" s="156"/>
      <c r="T322" s="156"/>
      <c r="U322" s="156"/>
      <c r="V322" s="153">
        <f t="shared" si="5"/>
        <v>0</v>
      </c>
      <c r="W322" s="90"/>
      <c r="Y322" s="180">
        <v>0</v>
      </c>
      <c r="Z322" s="180">
        <v>0</v>
      </c>
      <c r="AA322" s="180">
        <v>0</v>
      </c>
      <c r="AB322" s="180">
        <v>0</v>
      </c>
      <c r="AC322" s="180">
        <v>0</v>
      </c>
      <c r="AD322" s="180">
        <v>0</v>
      </c>
      <c r="AE322" s="180">
        <v>0</v>
      </c>
      <c r="AF322" s="180">
        <v>0</v>
      </c>
      <c r="AG322" s="180">
        <v>0</v>
      </c>
      <c r="AH322" s="180">
        <v>0</v>
      </c>
      <c r="AI322" s="180">
        <v>0</v>
      </c>
      <c r="AJ322" s="180">
        <v>0</v>
      </c>
      <c r="AK322" s="180">
        <v>0</v>
      </c>
      <c r="AL322" s="180">
        <v>0</v>
      </c>
      <c r="AM322" s="180">
        <v>0</v>
      </c>
      <c r="AN322" s="180">
        <v>0</v>
      </c>
      <c r="AO322" s="180">
        <v>0</v>
      </c>
      <c r="AP322" s="180">
        <v>0</v>
      </c>
      <c r="AQ322" s="180">
        <v>0</v>
      </c>
      <c r="AR322" s="180">
        <v>0</v>
      </c>
      <c r="AS322" s="180">
        <v>0</v>
      </c>
      <c r="AT322" s="180">
        <v>0</v>
      </c>
      <c r="AU322" s="180">
        <v>0</v>
      </c>
      <c r="AV322" s="180">
        <v>0</v>
      </c>
      <c r="AW322" s="180">
        <v>0</v>
      </c>
      <c r="AX322" s="180">
        <v>0</v>
      </c>
      <c r="AY322" s="90"/>
      <c r="AZ322" s="180">
        <v>0</v>
      </c>
      <c r="BA322" s="180">
        <v>0</v>
      </c>
      <c r="BB322" s="180">
        <v>0</v>
      </c>
      <c r="BC322" s="180">
        <v>0</v>
      </c>
      <c r="BD322" s="180">
        <v>0</v>
      </c>
      <c r="BE322" s="180">
        <v>0</v>
      </c>
      <c r="BF322" s="180">
        <v>0</v>
      </c>
      <c r="BG322" s="181"/>
      <c r="BH322" s="90"/>
      <c r="BI322" s="180">
        <v>0</v>
      </c>
      <c r="BJ322" s="180">
        <v>0</v>
      </c>
      <c r="BK322" s="180">
        <v>0</v>
      </c>
      <c r="BL322" s="90"/>
      <c r="BN322" s="90"/>
      <c r="BO322" s="112"/>
      <c r="BP322" s="112"/>
      <c r="BQ322" s="112"/>
      <c r="BR322" s="112"/>
      <c r="BS322" s="112"/>
      <c r="BT322" s="112"/>
      <c r="BU322" s="112"/>
      <c r="BV322" s="112"/>
      <c r="BW322" s="112"/>
      <c r="BX322" s="112"/>
      <c r="BY322" s="112"/>
      <c r="BZ322" s="112"/>
      <c r="CA322" s="112"/>
      <c r="CB322" s="112"/>
      <c r="CC322" s="112"/>
      <c r="CD322" s="112"/>
      <c r="CE322" s="112"/>
      <c r="CF322" s="178"/>
    </row>
    <row r="323" spans="2:84" ht="15" customHeight="1" x14ac:dyDescent="0.3">
      <c r="B323" s="90"/>
      <c r="C323" s="111">
        <v>309</v>
      </c>
      <c r="D323" s="111"/>
      <c r="E323" s="111"/>
      <c r="F323" s="112"/>
      <c r="G323" s="111"/>
      <c r="H323" s="111"/>
      <c r="I323" s="111"/>
      <c r="J323" s="114"/>
      <c r="K323" s="172"/>
      <c r="L323" s="113"/>
      <c r="M323" s="112"/>
      <c r="N323" s="185"/>
      <c r="O323" s="111"/>
      <c r="P323" s="110"/>
      <c r="Q323" s="109"/>
      <c r="R323" s="109"/>
      <c r="S323" s="156"/>
      <c r="T323" s="156"/>
      <c r="U323" s="156"/>
      <c r="V323" s="153">
        <f t="shared" si="5"/>
        <v>0</v>
      </c>
      <c r="W323" s="90"/>
      <c r="Y323" s="180">
        <v>0</v>
      </c>
      <c r="Z323" s="180">
        <v>0</v>
      </c>
      <c r="AA323" s="180">
        <v>0</v>
      </c>
      <c r="AB323" s="180">
        <v>0</v>
      </c>
      <c r="AC323" s="180">
        <v>0</v>
      </c>
      <c r="AD323" s="180">
        <v>0</v>
      </c>
      <c r="AE323" s="180">
        <v>0</v>
      </c>
      <c r="AF323" s="180">
        <v>0</v>
      </c>
      <c r="AG323" s="180">
        <v>0</v>
      </c>
      <c r="AH323" s="180">
        <v>0</v>
      </c>
      <c r="AI323" s="180">
        <v>0</v>
      </c>
      <c r="AJ323" s="180">
        <v>0</v>
      </c>
      <c r="AK323" s="180">
        <v>0</v>
      </c>
      <c r="AL323" s="180">
        <v>0</v>
      </c>
      <c r="AM323" s="180">
        <v>0</v>
      </c>
      <c r="AN323" s="180">
        <v>0</v>
      </c>
      <c r="AO323" s="180">
        <v>0</v>
      </c>
      <c r="AP323" s="180">
        <v>0</v>
      </c>
      <c r="AQ323" s="180">
        <v>0</v>
      </c>
      <c r="AR323" s="180">
        <v>0</v>
      </c>
      <c r="AS323" s="180">
        <v>0</v>
      </c>
      <c r="AT323" s="180">
        <v>0</v>
      </c>
      <c r="AU323" s="180">
        <v>0</v>
      </c>
      <c r="AV323" s="180">
        <v>0</v>
      </c>
      <c r="AW323" s="180">
        <v>0</v>
      </c>
      <c r="AX323" s="180">
        <v>0</v>
      </c>
      <c r="AY323" s="90"/>
      <c r="AZ323" s="180">
        <v>0</v>
      </c>
      <c r="BA323" s="180">
        <v>0</v>
      </c>
      <c r="BB323" s="180">
        <v>0</v>
      </c>
      <c r="BC323" s="180">
        <v>0</v>
      </c>
      <c r="BD323" s="180">
        <v>0</v>
      </c>
      <c r="BE323" s="180">
        <v>0</v>
      </c>
      <c r="BF323" s="180">
        <v>0</v>
      </c>
      <c r="BG323" s="181"/>
      <c r="BH323" s="90"/>
      <c r="BI323" s="180">
        <v>0</v>
      </c>
      <c r="BJ323" s="180">
        <v>0</v>
      </c>
      <c r="BK323" s="180">
        <v>0</v>
      </c>
      <c r="BL323" s="90"/>
      <c r="BN323" s="90"/>
      <c r="BO323" s="112"/>
      <c r="BP323" s="112"/>
      <c r="BQ323" s="112"/>
      <c r="BR323" s="112"/>
      <c r="BS323" s="112"/>
      <c r="BT323" s="112"/>
      <c r="BU323" s="112"/>
      <c r="BV323" s="112"/>
      <c r="BW323" s="112"/>
      <c r="BX323" s="112"/>
      <c r="BY323" s="112"/>
      <c r="BZ323" s="112"/>
      <c r="CA323" s="112"/>
      <c r="CB323" s="112"/>
      <c r="CC323" s="112"/>
      <c r="CD323" s="112"/>
      <c r="CE323" s="112"/>
      <c r="CF323" s="178"/>
    </row>
    <row r="324" spans="2:84" ht="15" customHeight="1" x14ac:dyDescent="0.3">
      <c r="B324" s="90"/>
      <c r="C324" s="111">
        <v>310</v>
      </c>
      <c r="D324" s="111"/>
      <c r="E324" s="111"/>
      <c r="F324" s="112"/>
      <c r="G324" s="111"/>
      <c r="H324" s="111"/>
      <c r="I324" s="111"/>
      <c r="J324" s="114"/>
      <c r="K324" s="172"/>
      <c r="L324" s="113"/>
      <c r="M324" s="112"/>
      <c r="N324" s="185"/>
      <c r="O324" s="111"/>
      <c r="P324" s="110"/>
      <c r="Q324" s="109"/>
      <c r="R324" s="109"/>
      <c r="S324" s="156"/>
      <c r="T324" s="156"/>
      <c r="U324" s="156"/>
      <c r="V324" s="153">
        <f t="shared" si="5"/>
        <v>0</v>
      </c>
      <c r="W324" s="90"/>
      <c r="Y324" s="180">
        <v>0</v>
      </c>
      <c r="Z324" s="180">
        <v>0</v>
      </c>
      <c r="AA324" s="180">
        <v>0</v>
      </c>
      <c r="AB324" s="180">
        <v>0</v>
      </c>
      <c r="AC324" s="180">
        <v>0</v>
      </c>
      <c r="AD324" s="180">
        <v>0</v>
      </c>
      <c r="AE324" s="180">
        <v>0</v>
      </c>
      <c r="AF324" s="180">
        <v>0</v>
      </c>
      <c r="AG324" s="180">
        <v>0</v>
      </c>
      <c r="AH324" s="180">
        <v>0</v>
      </c>
      <c r="AI324" s="180">
        <v>0</v>
      </c>
      <c r="AJ324" s="180">
        <v>0</v>
      </c>
      <c r="AK324" s="180">
        <v>0</v>
      </c>
      <c r="AL324" s="180">
        <v>0</v>
      </c>
      <c r="AM324" s="180">
        <v>0</v>
      </c>
      <c r="AN324" s="180">
        <v>0</v>
      </c>
      <c r="AO324" s="180">
        <v>0</v>
      </c>
      <c r="AP324" s="180">
        <v>0</v>
      </c>
      <c r="AQ324" s="180">
        <v>0</v>
      </c>
      <c r="AR324" s="180">
        <v>0</v>
      </c>
      <c r="AS324" s="180">
        <v>0</v>
      </c>
      <c r="AT324" s="180">
        <v>0</v>
      </c>
      <c r="AU324" s="180">
        <v>0</v>
      </c>
      <c r="AV324" s="180">
        <v>0</v>
      </c>
      <c r="AW324" s="180">
        <v>0</v>
      </c>
      <c r="AX324" s="180">
        <v>0</v>
      </c>
      <c r="AY324" s="90"/>
      <c r="AZ324" s="180">
        <v>0</v>
      </c>
      <c r="BA324" s="180">
        <v>0</v>
      </c>
      <c r="BB324" s="180">
        <v>0</v>
      </c>
      <c r="BC324" s="180">
        <v>0</v>
      </c>
      <c r="BD324" s="180">
        <v>0</v>
      </c>
      <c r="BE324" s="180">
        <v>0</v>
      </c>
      <c r="BF324" s="180">
        <v>0</v>
      </c>
      <c r="BG324" s="181"/>
      <c r="BH324" s="90"/>
      <c r="BI324" s="180">
        <v>0</v>
      </c>
      <c r="BJ324" s="180">
        <v>0</v>
      </c>
      <c r="BK324" s="180">
        <v>0</v>
      </c>
      <c r="BL324" s="90"/>
      <c r="BN324" s="90"/>
      <c r="BO324" s="112"/>
      <c r="BP324" s="112"/>
      <c r="BQ324" s="112"/>
      <c r="BR324" s="112"/>
      <c r="BS324" s="112"/>
      <c r="BT324" s="112"/>
      <c r="BU324" s="112"/>
      <c r="BV324" s="112"/>
      <c r="BW324" s="112"/>
      <c r="BX324" s="112"/>
      <c r="BY324" s="112"/>
      <c r="BZ324" s="112"/>
      <c r="CA324" s="112"/>
      <c r="CB324" s="112"/>
      <c r="CC324" s="112"/>
      <c r="CD324" s="112"/>
      <c r="CE324" s="112"/>
      <c r="CF324" s="178"/>
    </row>
    <row r="325" spans="2:84" ht="15" customHeight="1" x14ac:dyDescent="0.3">
      <c r="B325" s="90"/>
      <c r="C325" s="111">
        <v>311</v>
      </c>
      <c r="D325" s="111"/>
      <c r="E325" s="111"/>
      <c r="F325" s="112"/>
      <c r="G325" s="111"/>
      <c r="H325" s="111"/>
      <c r="I325" s="111"/>
      <c r="J325" s="114"/>
      <c r="K325" s="172"/>
      <c r="L325" s="113"/>
      <c r="M325" s="112"/>
      <c r="N325" s="185"/>
      <c r="O325" s="111"/>
      <c r="P325" s="109"/>
      <c r="Q325" s="109"/>
      <c r="R325" s="109"/>
      <c r="S325" s="156"/>
      <c r="T325" s="156"/>
      <c r="U325" s="156"/>
      <c r="V325" s="153">
        <f t="shared" si="5"/>
        <v>0</v>
      </c>
      <c r="W325" s="90"/>
      <c r="Y325" s="180">
        <v>0</v>
      </c>
      <c r="Z325" s="180">
        <v>0</v>
      </c>
      <c r="AA325" s="180">
        <v>0</v>
      </c>
      <c r="AB325" s="180">
        <v>0</v>
      </c>
      <c r="AC325" s="180">
        <v>0</v>
      </c>
      <c r="AD325" s="180">
        <v>0</v>
      </c>
      <c r="AE325" s="180">
        <v>0</v>
      </c>
      <c r="AF325" s="180">
        <v>0</v>
      </c>
      <c r="AG325" s="180">
        <v>0</v>
      </c>
      <c r="AH325" s="180">
        <v>0</v>
      </c>
      <c r="AI325" s="180">
        <v>0</v>
      </c>
      <c r="AJ325" s="180">
        <v>0</v>
      </c>
      <c r="AK325" s="180">
        <v>0</v>
      </c>
      <c r="AL325" s="180">
        <v>0</v>
      </c>
      <c r="AM325" s="180">
        <v>0</v>
      </c>
      <c r="AN325" s="180">
        <v>0</v>
      </c>
      <c r="AO325" s="180">
        <v>0</v>
      </c>
      <c r="AP325" s="180">
        <v>0</v>
      </c>
      <c r="AQ325" s="180">
        <v>0</v>
      </c>
      <c r="AR325" s="180">
        <v>0</v>
      </c>
      <c r="AS325" s="180">
        <v>0</v>
      </c>
      <c r="AT325" s="180">
        <v>0</v>
      </c>
      <c r="AU325" s="180">
        <v>0</v>
      </c>
      <c r="AV325" s="180">
        <v>0</v>
      </c>
      <c r="AW325" s="180">
        <v>0</v>
      </c>
      <c r="AX325" s="180">
        <v>0</v>
      </c>
      <c r="AY325" s="90"/>
      <c r="AZ325" s="180">
        <v>0</v>
      </c>
      <c r="BA325" s="180">
        <v>0</v>
      </c>
      <c r="BB325" s="180">
        <v>0</v>
      </c>
      <c r="BC325" s="180">
        <v>0</v>
      </c>
      <c r="BD325" s="180">
        <v>0</v>
      </c>
      <c r="BE325" s="180">
        <v>0</v>
      </c>
      <c r="BF325" s="180">
        <v>0</v>
      </c>
      <c r="BG325" s="181"/>
      <c r="BH325" s="90"/>
      <c r="BI325" s="180">
        <v>0</v>
      </c>
      <c r="BJ325" s="180">
        <v>0</v>
      </c>
      <c r="BK325" s="180">
        <v>0</v>
      </c>
      <c r="BL325" s="90"/>
      <c r="BN325" s="90"/>
      <c r="BO325" s="112"/>
      <c r="BP325" s="112"/>
      <c r="BQ325" s="112"/>
      <c r="BR325" s="112"/>
      <c r="BS325" s="112"/>
      <c r="BT325" s="112"/>
      <c r="BU325" s="112"/>
      <c r="BV325" s="112"/>
      <c r="BW325" s="112"/>
      <c r="BX325" s="112"/>
      <c r="BY325" s="112"/>
      <c r="BZ325" s="112"/>
      <c r="CA325" s="112"/>
      <c r="CB325" s="112"/>
      <c r="CC325" s="112"/>
      <c r="CD325" s="112"/>
      <c r="CE325" s="112"/>
      <c r="CF325" s="178"/>
    </row>
    <row r="326" spans="2:84" ht="15" customHeight="1" x14ac:dyDescent="0.3">
      <c r="B326" s="90"/>
      <c r="C326" s="111">
        <v>312</v>
      </c>
      <c r="D326" s="111"/>
      <c r="E326" s="111"/>
      <c r="F326" s="112"/>
      <c r="G326" s="111"/>
      <c r="H326" s="111"/>
      <c r="I326" s="111"/>
      <c r="J326" s="114"/>
      <c r="K326" s="172"/>
      <c r="L326" s="113"/>
      <c r="M326" s="112"/>
      <c r="N326" s="185"/>
      <c r="O326" s="111"/>
      <c r="P326" s="110"/>
      <c r="Q326" s="109"/>
      <c r="R326" s="109"/>
      <c r="S326" s="156"/>
      <c r="T326" s="156"/>
      <c r="U326" s="156"/>
      <c r="V326" s="153">
        <f t="shared" si="5"/>
        <v>0</v>
      </c>
      <c r="W326" s="90"/>
      <c r="Y326" s="180">
        <v>0</v>
      </c>
      <c r="Z326" s="180">
        <v>0</v>
      </c>
      <c r="AA326" s="180">
        <v>0</v>
      </c>
      <c r="AB326" s="180">
        <v>0</v>
      </c>
      <c r="AC326" s="180">
        <v>0</v>
      </c>
      <c r="AD326" s="180">
        <v>0</v>
      </c>
      <c r="AE326" s="180">
        <v>0</v>
      </c>
      <c r="AF326" s="180">
        <v>0</v>
      </c>
      <c r="AG326" s="180">
        <v>0</v>
      </c>
      <c r="AH326" s="180">
        <v>0</v>
      </c>
      <c r="AI326" s="180">
        <v>0</v>
      </c>
      <c r="AJ326" s="180">
        <v>0</v>
      </c>
      <c r="AK326" s="180">
        <v>0</v>
      </c>
      <c r="AL326" s="180">
        <v>0</v>
      </c>
      <c r="AM326" s="180">
        <v>0</v>
      </c>
      <c r="AN326" s="180">
        <v>0</v>
      </c>
      <c r="AO326" s="180">
        <v>0</v>
      </c>
      <c r="AP326" s="180">
        <v>0</v>
      </c>
      <c r="AQ326" s="180">
        <v>0</v>
      </c>
      <c r="AR326" s="180">
        <v>0</v>
      </c>
      <c r="AS326" s="180">
        <v>0</v>
      </c>
      <c r="AT326" s="180">
        <v>0</v>
      </c>
      <c r="AU326" s="180">
        <v>0</v>
      </c>
      <c r="AV326" s="180">
        <v>0</v>
      </c>
      <c r="AW326" s="180">
        <v>0</v>
      </c>
      <c r="AX326" s="180">
        <v>0</v>
      </c>
      <c r="AY326" s="90"/>
      <c r="AZ326" s="180">
        <v>0</v>
      </c>
      <c r="BA326" s="180">
        <v>0</v>
      </c>
      <c r="BB326" s="180">
        <v>0</v>
      </c>
      <c r="BC326" s="180">
        <v>0</v>
      </c>
      <c r="BD326" s="180">
        <v>0</v>
      </c>
      <c r="BE326" s="180">
        <v>0</v>
      </c>
      <c r="BF326" s="180">
        <v>0</v>
      </c>
      <c r="BG326" s="181"/>
      <c r="BH326" s="90"/>
      <c r="BI326" s="180">
        <v>0</v>
      </c>
      <c r="BJ326" s="180">
        <v>0</v>
      </c>
      <c r="BK326" s="180">
        <v>0</v>
      </c>
      <c r="BL326" s="90"/>
      <c r="BN326" s="90"/>
      <c r="BO326" s="112"/>
      <c r="BP326" s="112"/>
      <c r="BQ326" s="112"/>
      <c r="BR326" s="112"/>
      <c r="BS326" s="112"/>
      <c r="BT326" s="112"/>
      <c r="BU326" s="112"/>
      <c r="BV326" s="112"/>
      <c r="BW326" s="112"/>
      <c r="BX326" s="112"/>
      <c r="BY326" s="112"/>
      <c r="BZ326" s="112"/>
      <c r="CA326" s="112"/>
      <c r="CB326" s="112"/>
      <c r="CC326" s="112"/>
      <c r="CD326" s="112"/>
      <c r="CE326" s="112"/>
      <c r="CF326" s="178"/>
    </row>
    <row r="327" spans="2:84" ht="15" customHeight="1" x14ac:dyDescent="0.3">
      <c r="B327" s="90"/>
      <c r="C327" s="111">
        <v>313</v>
      </c>
      <c r="D327" s="111"/>
      <c r="E327" s="111"/>
      <c r="F327" s="112"/>
      <c r="G327" s="111"/>
      <c r="H327" s="111"/>
      <c r="I327" s="111"/>
      <c r="J327" s="114"/>
      <c r="K327" s="172"/>
      <c r="L327" s="113"/>
      <c r="M327" s="112"/>
      <c r="N327" s="185"/>
      <c r="O327" s="111"/>
      <c r="P327" s="110"/>
      <c r="Q327" s="109"/>
      <c r="R327" s="109"/>
      <c r="S327" s="156"/>
      <c r="T327" s="156"/>
      <c r="U327" s="156"/>
      <c r="V327" s="153">
        <f t="shared" si="5"/>
        <v>0</v>
      </c>
      <c r="W327" s="90"/>
      <c r="Y327" s="180">
        <v>0</v>
      </c>
      <c r="Z327" s="180">
        <v>0</v>
      </c>
      <c r="AA327" s="180">
        <v>0</v>
      </c>
      <c r="AB327" s="180">
        <v>0</v>
      </c>
      <c r="AC327" s="180">
        <v>0</v>
      </c>
      <c r="AD327" s="180">
        <v>0</v>
      </c>
      <c r="AE327" s="180">
        <v>0</v>
      </c>
      <c r="AF327" s="180">
        <v>0</v>
      </c>
      <c r="AG327" s="180">
        <v>0</v>
      </c>
      <c r="AH327" s="180">
        <v>0</v>
      </c>
      <c r="AI327" s="180">
        <v>0</v>
      </c>
      <c r="AJ327" s="180">
        <v>0</v>
      </c>
      <c r="AK327" s="180">
        <v>0</v>
      </c>
      <c r="AL327" s="180">
        <v>0</v>
      </c>
      <c r="AM327" s="180">
        <v>0</v>
      </c>
      <c r="AN327" s="180">
        <v>0</v>
      </c>
      <c r="AO327" s="180">
        <v>0</v>
      </c>
      <c r="AP327" s="180">
        <v>0</v>
      </c>
      <c r="AQ327" s="180">
        <v>0</v>
      </c>
      <c r="AR327" s="180">
        <v>0</v>
      </c>
      <c r="AS327" s="180">
        <v>0</v>
      </c>
      <c r="AT327" s="180">
        <v>0</v>
      </c>
      <c r="AU327" s="180">
        <v>0</v>
      </c>
      <c r="AV327" s="180">
        <v>0</v>
      </c>
      <c r="AW327" s="180">
        <v>0</v>
      </c>
      <c r="AX327" s="180">
        <v>0</v>
      </c>
      <c r="AY327" s="90"/>
      <c r="AZ327" s="180">
        <v>0</v>
      </c>
      <c r="BA327" s="180">
        <v>0</v>
      </c>
      <c r="BB327" s="180">
        <v>0</v>
      </c>
      <c r="BC327" s="180">
        <v>0</v>
      </c>
      <c r="BD327" s="180">
        <v>0</v>
      </c>
      <c r="BE327" s="180">
        <v>0</v>
      </c>
      <c r="BF327" s="180">
        <v>0</v>
      </c>
      <c r="BG327" s="181"/>
      <c r="BH327" s="90"/>
      <c r="BI327" s="180">
        <v>0</v>
      </c>
      <c r="BJ327" s="180">
        <v>0</v>
      </c>
      <c r="BK327" s="180">
        <v>0</v>
      </c>
      <c r="BL327" s="90"/>
      <c r="BN327" s="90"/>
      <c r="BO327" s="112"/>
      <c r="BP327" s="112"/>
      <c r="BQ327" s="112"/>
      <c r="BR327" s="112"/>
      <c r="BS327" s="112"/>
      <c r="BT327" s="112"/>
      <c r="BU327" s="112"/>
      <c r="BV327" s="112"/>
      <c r="BW327" s="112"/>
      <c r="BX327" s="112"/>
      <c r="BY327" s="112"/>
      <c r="BZ327" s="112"/>
      <c r="CA327" s="112"/>
      <c r="CB327" s="112"/>
      <c r="CC327" s="112"/>
      <c r="CD327" s="112"/>
      <c r="CE327" s="112"/>
      <c r="CF327" s="178"/>
    </row>
    <row r="328" spans="2:84" ht="15" customHeight="1" x14ac:dyDescent="0.3">
      <c r="B328" s="90"/>
      <c r="C328" s="111">
        <v>314</v>
      </c>
      <c r="D328" s="111"/>
      <c r="E328" s="111"/>
      <c r="F328" s="112"/>
      <c r="G328" s="111"/>
      <c r="H328" s="111"/>
      <c r="I328" s="111"/>
      <c r="J328" s="114"/>
      <c r="K328" s="172"/>
      <c r="L328" s="113"/>
      <c r="M328" s="112"/>
      <c r="N328" s="185"/>
      <c r="O328" s="111"/>
      <c r="P328" s="110"/>
      <c r="Q328" s="109"/>
      <c r="R328" s="109"/>
      <c r="S328" s="156"/>
      <c r="T328" s="156"/>
      <c r="U328" s="156"/>
      <c r="V328" s="153">
        <f t="shared" si="5"/>
        <v>0</v>
      </c>
      <c r="W328" s="90"/>
      <c r="Y328" s="180">
        <v>0</v>
      </c>
      <c r="Z328" s="180">
        <v>0</v>
      </c>
      <c r="AA328" s="180">
        <v>0</v>
      </c>
      <c r="AB328" s="180">
        <v>0</v>
      </c>
      <c r="AC328" s="180">
        <v>0</v>
      </c>
      <c r="AD328" s="180">
        <v>0</v>
      </c>
      <c r="AE328" s="180">
        <v>0</v>
      </c>
      <c r="AF328" s="180">
        <v>0</v>
      </c>
      <c r="AG328" s="180">
        <v>0</v>
      </c>
      <c r="AH328" s="180">
        <v>0</v>
      </c>
      <c r="AI328" s="180">
        <v>0</v>
      </c>
      <c r="AJ328" s="180">
        <v>0</v>
      </c>
      <c r="AK328" s="180">
        <v>0</v>
      </c>
      <c r="AL328" s="180">
        <v>0</v>
      </c>
      <c r="AM328" s="180">
        <v>0</v>
      </c>
      <c r="AN328" s="180">
        <v>0</v>
      </c>
      <c r="AO328" s="180">
        <v>0</v>
      </c>
      <c r="AP328" s="180">
        <v>0</v>
      </c>
      <c r="AQ328" s="180">
        <v>0</v>
      </c>
      <c r="AR328" s="180">
        <v>0</v>
      </c>
      <c r="AS328" s="180">
        <v>0</v>
      </c>
      <c r="AT328" s="180">
        <v>0</v>
      </c>
      <c r="AU328" s="180">
        <v>0</v>
      </c>
      <c r="AV328" s="180">
        <v>0</v>
      </c>
      <c r="AW328" s="180">
        <v>0</v>
      </c>
      <c r="AX328" s="180">
        <v>0</v>
      </c>
      <c r="AY328" s="90"/>
      <c r="AZ328" s="180">
        <v>0</v>
      </c>
      <c r="BA328" s="180">
        <v>0</v>
      </c>
      <c r="BB328" s="180">
        <v>0</v>
      </c>
      <c r="BC328" s="180">
        <v>0</v>
      </c>
      <c r="BD328" s="180">
        <v>0</v>
      </c>
      <c r="BE328" s="180">
        <v>0</v>
      </c>
      <c r="BF328" s="180">
        <v>0</v>
      </c>
      <c r="BG328" s="181"/>
      <c r="BH328" s="90"/>
      <c r="BI328" s="180">
        <v>0</v>
      </c>
      <c r="BJ328" s="180">
        <v>0</v>
      </c>
      <c r="BK328" s="180">
        <v>0</v>
      </c>
      <c r="BL328" s="90"/>
      <c r="BN328" s="90"/>
      <c r="BO328" s="112"/>
      <c r="BP328" s="112"/>
      <c r="BQ328" s="112"/>
      <c r="BR328" s="112"/>
      <c r="BS328" s="112"/>
      <c r="BT328" s="112"/>
      <c r="BU328" s="112"/>
      <c r="BV328" s="112"/>
      <c r="BW328" s="112"/>
      <c r="BX328" s="112"/>
      <c r="BY328" s="112"/>
      <c r="BZ328" s="112"/>
      <c r="CA328" s="112"/>
      <c r="CB328" s="112"/>
      <c r="CC328" s="112"/>
      <c r="CD328" s="112"/>
      <c r="CE328" s="112"/>
      <c r="CF328" s="178"/>
    </row>
    <row r="329" spans="2:84" ht="15" customHeight="1" x14ac:dyDescent="0.3">
      <c r="B329" s="90"/>
      <c r="C329" s="111">
        <v>315</v>
      </c>
      <c r="D329" s="111"/>
      <c r="E329" s="111"/>
      <c r="F329" s="112"/>
      <c r="G329" s="111"/>
      <c r="H329" s="111"/>
      <c r="I329" s="111"/>
      <c r="J329" s="114"/>
      <c r="K329" s="172"/>
      <c r="L329" s="113"/>
      <c r="M329" s="112"/>
      <c r="N329" s="185"/>
      <c r="O329" s="111"/>
      <c r="P329" s="110"/>
      <c r="Q329" s="109"/>
      <c r="R329" s="109"/>
      <c r="S329" s="156"/>
      <c r="T329" s="156"/>
      <c r="U329" s="156"/>
      <c r="V329" s="153">
        <f t="shared" si="5"/>
        <v>0</v>
      </c>
      <c r="W329" s="90"/>
      <c r="Y329" s="180">
        <v>0</v>
      </c>
      <c r="Z329" s="180">
        <v>0</v>
      </c>
      <c r="AA329" s="180">
        <v>0</v>
      </c>
      <c r="AB329" s="180">
        <v>0</v>
      </c>
      <c r="AC329" s="180">
        <v>0</v>
      </c>
      <c r="AD329" s="180">
        <v>0</v>
      </c>
      <c r="AE329" s="180">
        <v>0</v>
      </c>
      <c r="AF329" s="180">
        <v>0</v>
      </c>
      <c r="AG329" s="180">
        <v>0</v>
      </c>
      <c r="AH329" s="180">
        <v>0</v>
      </c>
      <c r="AI329" s="180">
        <v>0</v>
      </c>
      <c r="AJ329" s="180">
        <v>0</v>
      </c>
      <c r="AK329" s="180">
        <v>0</v>
      </c>
      <c r="AL329" s="180">
        <v>0</v>
      </c>
      <c r="AM329" s="180">
        <v>0</v>
      </c>
      <c r="AN329" s="180">
        <v>0</v>
      </c>
      <c r="AO329" s="180">
        <v>0</v>
      </c>
      <c r="AP329" s="180">
        <v>0</v>
      </c>
      <c r="AQ329" s="180">
        <v>0</v>
      </c>
      <c r="AR329" s="180">
        <v>0</v>
      </c>
      <c r="AS329" s="180">
        <v>0</v>
      </c>
      <c r="AT329" s="180">
        <v>0</v>
      </c>
      <c r="AU329" s="180">
        <v>0</v>
      </c>
      <c r="AV329" s="180">
        <v>0</v>
      </c>
      <c r="AW329" s="180">
        <v>0</v>
      </c>
      <c r="AX329" s="180">
        <v>0</v>
      </c>
      <c r="AY329" s="90"/>
      <c r="AZ329" s="180">
        <v>0</v>
      </c>
      <c r="BA329" s="180">
        <v>0</v>
      </c>
      <c r="BB329" s="180">
        <v>0</v>
      </c>
      <c r="BC329" s="180">
        <v>0</v>
      </c>
      <c r="BD329" s="180">
        <v>0</v>
      </c>
      <c r="BE329" s="180">
        <v>0</v>
      </c>
      <c r="BF329" s="180">
        <v>0</v>
      </c>
      <c r="BG329" s="181"/>
      <c r="BH329" s="90"/>
      <c r="BI329" s="180">
        <v>0</v>
      </c>
      <c r="BJ329" s="180">
        <v>0</v>
      </c>
      <c r="BK329" s="180">
        <v>0</v>
      </c>
      <c r="BL329" s="90"/>
      <c r="BN329" s="90"/>
      <c r="BO329" s="112"/>
      <c r="BP329" s="112"/>
      <c r="BQ329" s="112"/>
      <c r="BR329" s="112"/>
      <c r="BS329" s="112"/>
      <c r="BT329" s="112"/>
      <c r="BU329" s="112"/>
      <c r="BV329" s="112"/>
      <c r="BW329" s="112"/>
      <c r="BX329" s="112"/>
      <c r="BY329" s="112"/>
      <c r="BZ329" s="112"/>
      <c r="CA329" s="112"/>
      <c r="CB329" s="112"/>
      <c r="CC329" s="112"/>
      <c r="CD329" s="112"/>
      <c r="CE329" s="112"/>
      <c r="CF329" s="178"/>
    </row>
    <row r="330" spans="2:84" ht="15" customHeight="1" x14ac:dyDescent="0.3">
      <c r="B330" s="90"/>
      <c r="C330" s="111">
        <v>316</v>
      </c>
      <c r="D330" s="111"/>
      <c r="E330" s="111"/>
      <c r="F330" s="112"/>
      <c r="G330" s="111"/>
      <c r="H330" s="111"/>
      <c r="I330" s="111"/>
      <c r="J330" s="114"/>
      <c r="K330" s="172"/>
      <c r="L330" s="113"/>
      <c r="M330" s="112"/>
      <c r="N330" s="185"/>
      <c r="O330" s="111"/>
      <c r="P330" s="110"/>
      <c r="Q330" s="109"/>
      <c r="R330" s="109"/>
      <c r="S330" s="156"/>
      <c r="T330" s="156"/>
      <c r="U330" s="156"/>
      <c r="V330" s="153">
        <f t="shared" si="5"/>
        <v>0</v>
      </c>
      <c r="W330" s="90"/>
      <c r="Y330" s="180">
        <v>0</v>
      </c>
      <c r="Z330" s="180">
        <v>0</v>
      </c>
      <c r="AA330" s="180">
        <v>0</v>
      </c>
      <c r="AB330" s="180">
        <v>0</v>
      </c>
      <c r="AC330" s="180">
        <v>0</v>
      </c>
      <c r="AD330" s="180">
        <v>0</v>
      </c>
      <c r="AE330" s="180">
        <v>0</v>
      </c>
      <c r="AF330" s="180">
        <v>0</v>
      </c>
      <c r="AG330" s="180">
        <v>0</v>
      </c>
      <c r="AH330" s="180">
        <v>0</v>
      </c>
      <c r="AI330" s="180">
        <v>0</v>
      </c>
      <c r="AJ330" s="180">
        <v>0</v>
      </c>
      <c r="AK330" s="180">
        <v>0</v>
      </c>
      <c r="AL330" s="180">
        <v>0</v>
      </c>
      <c r="AM330" s="180">
        <v>0</v>
      </c>
      <c r="AN330" s="180">
        <v>0</v>
      </c>
      <c r="AO330" s="180">
        <v>0</v>
      </c>
      <c r="AP330" s="180">
        <v>0</v>
      </c>
      <c r="AQ330" s="180">
        <v>0</v>
      </c>
      <c r="AR330" s="180">
        <v>0</v>
      </c>
      <c r="AS330" s="180">
        <v>0</v>
      </c>
      <c r="AT330" s="180">
        <v>0</v>
      </c>
      <c r="AU330" s="180">
        <v>0</v>
      </c>
      <c r="AV330" s="180">
        <v>0</v>
      </c>
      <c r="AW330" s="180">
        <v>0</v>
      </c>
      <c r="AX330" s="180">
        <v>0</v>
      </c>
      <c r="AY330" s="90"/>
      <c r="AZ330" s="180">
        <v>0</v>
      </c>
      <c r="BA330" s="180">
        <v>0</v>
      </c>
      <c r="BB330" s="180">
        <v>0</v>
      </c>
      <c r="BC330" s="180">
        <v>0</v>
      </c>
      <c r="BD330" s="180">
        <v>0</v>
      </c>
      <c r="BE330" s="180">
        <v>0</v>
      </c>
      <c r="BF330" s="180">
        <v>0</v>
      </c>
      <c r="BG330" s="181"/>
      <c r="BH330" s="90"/>
      <c r="BI330" s="180">
        <v>0</v>
      </c>
      <c r="BJ330" s="180">
        <v>0</v>
      </c>
      <c r="BK330" s="180">
        <v>0</v>
      </c>
      <c r="BL330" s="90"/>
      <c r="BN330" s="90"/>
      <c r="BO330" s="112"/>
      <c r="BP330" s="112"/>
      <c r="BQ330" s="112"/>
      <c r="BR330" s="112"/>
      <c r="BS330" s="112"/>
      <c r="BT330" s="112"/>
      <c r="BU330" s="112"/>
      <c r="BV330" s="112"/>
      <c r="BW330" s="112"/>
      <c r="BX330" s="112"/>
      <c r="BY330" s="112"/>
      <c r="BZ330" s="112"/>
      <c r="CA330" s="112"/>
      <c r="CB330" s="112"/>
      <c r="CC330" s="112"/>
      <c r="CD330" s="112"/>
      <c r="CE330" s="112"/>
      <c r="CF330" s="178"/>
    </row>
    <row r="331" spans="2:84" ht="15" customHeight="1" x14ac:dyDescent="0.3">
      <c r="B331" s="90"/>
      <c r="C331" s="111">
        <v>317</v>
      </c>
      <c r="D331" s="111"/>
      <c r="E331" s="111"/>
      <c r="F331" s="112"/>
      <c r="G331" s="111"/>
      <c r="H331" s="111"/>
      <c r="I331" s="111"/>
      <c r="J331" s="114"/>
      <c r="K331" s="172"/>
      <c r="L331" s="113"/>
      <c r="M331" s="112"/>
      <c r="N331" s="185"/>
      <c r="O331" s="111"/>
      <c r="P331" s="110"/>
      <c r="Q331" s="109"/>
      <c r="R331" s="109"/>
      <c r="S331" s="156"/>
      <c r="T331" s="156"/>
      <c r="U331" s="156"/>
      <c r="V331" s="153">
        <f t="shared" si="5"/>
        <v>0</v>
      </c>
      <c r="W331" s="90"/>
      <c r="Y331" s="180">
        <v>0</v>
      </c>
      <c r="Z331" s="180">
        <v>0</v>
      </c>
      <c r="AA331" s="180">
        <v>0</v>
      </c>
      <c r="AB331" s="180">
        <v>0</v>
      </c>
      <c r="AC331" s="180">
        <v>0</v>
      </c>
      <c r="AD331" s="180">
        <v>0</v>
      </c>
      <c r="AE331" s="180">
        <v>0</v>
      </c>
      <c r="AF331" s="180">
        <v>0</v>
      </c>
      <c r="AG331" s="180">
        <v>0</v>
      </c>
      <c r="AH331" s="180">
        <v>0</v>
      </c>
      <c r="AI331" s="180">
        <v>0</v>
      </c>
      <c r="AJ331" s="180">
        <v>0</v>
      </c>
      <c r="AK331" s="180">
        <v>0</v>
      </c>
      <c r="AL331" s="180">
        <v>0</v>
      </c>
      <c r="AM331" s="180">
        <v>0</v>
      </c>
      <c r="AN331" s="180">
        <v>0</v>
      </c>
      <c r="AO331" s="180">
        <v>0</v>
      </c>
      <c r="AP331" s="180">
        <v>0</v>
      </c>
      <c r="AQ331" s="180">
        <v>0</v>
      </c>
      <c r="AR331" s="180">
        <v>0</v>
      </c>
      <c r="AS331" s="180">
        <v>0</v>
      </c>
      <c r="AT331" s="180">
        <v>0</v>
      </c>
      <c r="AU331" s="180">
        <v>0</v>
      </c>
      <c r="AV331" s="180">
        <v>0</v>
      </c>
      <c r="AW331" s="180">
        <v>0</v>
      </c>
      <c r="AX331" s="180">
        <v>0</v>
      </c>
      <c r="AY331" s="90"/>
      <c r="AZ331" s="180">
        <v>0</v>
      </c>
      <c r="BA331" s="180">
        <v>0</v>
      </c>
      <c r="BB331" s="180">
        <v>0</v>
      </c>
      <c r="BC331" s="180">
        <v>0</v>
      </c>
      <c r="BD331" s="180">
        <v>0</v>
      </c>
      <c r="BE331" s="180">
        <v>0</v>
      </c>
      <c r="BF331" s="180">
        <v>0</v>
      </c>
      <c r="BG331" s="181"/>
      <c r="BH331" s="90"/>
      <c r="BI331" s="180">
        <v>0</v>
      </c>
      <c r="BJ331" s="180">
        <v>0</v>
      </c>
      <c r="BK331" s="180">
        <v>0</v>
      </c>
      <c r="BL331" s="90"/>
      <c r="BN331" s="90"/>
      <c r="BO331" s="112"/>
      <c r="BP331" s="112"/>
      <c r="BQ331" s="112"/>
      <c r="BR331" s="112"/>
      <c r="BS331" s="112"/>
      <c r="BT331" s="112"/>
      <c r="BU331" s="112"/>
      <c r="BV331" s="112"/>
      <c r="BW331" s="112"/>
      <c r="BX331" s="112"/>
      <c r="BY331" s="112"/>
      <c r="BZ331" s="112"/>
      <c r="CA331" s="112"/>
      <c r="CB331" s="112"/>
      <c r="CC331" s="112"/>
      <c r="CD331" s="112"/>
      <c r="CE331" s="112"/>
      <c r="CF331" s="178"/>
    </row>
    <row r="332" spans="2:84" ht="15" customHeight="1" x14ac:dyDescent="0.3">
      <c r="B332" s="90"/>
      <c r="C332" s="111">
        <v>318</v>
      </c>
      <c r="D332" s="111"/>
      <c r="E332" s="111"/>
      <c r="F332" s="112"/>
      <c r="G332" s="111"/>
      <c r="H332" s="111"/>
      <c r="I332" s="111"/>
      <c r="J332" s="114"/>
      <c r="K332" s="172"/>
      <c r="L332" s="113"/>
      <c r="M332" s="112"/>
      <c r="N332" s="185"/>
      <c r="O332" s="111"/>
      <c r="P332" s="110"/>
      <c r="Q332" s="109"/>
      <c r="R332" s="109"/>
      <c r="S332" s="156"/>
      <c r="T332" s="156"/>
      <c r="U332" s="156"/>
      <c r="V332" s="153">
        <f t="shared" si="5"/>
        <v>0</v>
      </c>
      <c r="W332" s="90"/>
      <c r="Y332" s="180">
        <v>0</v>
      </c>
      <c r="Z332" s="180">
        <v>0</v>
      </c>
      <c r="AA332" s="180">
        <v>0</v>
      </c>
      <c r="AB332" s="180">
        <v>0</v>
      </c>
      <c r="AC332" s="180">
        <v>0</v>
      </c>
      <c r="AD332" s="180">
        <v>0</v>
      </c>
      <c r="AE332" s="180">
        <v>0</v>
      </c>
      <c r="AF332" s="180">
        <v>0</v>
      </c>
      <c r="AG332" s="180">
        <v>0</v>
      </c>
      <c r="AH332" s="180">
        <v>0</v>
      </c>
      <c r="AI332" s="180">
        <v>0</v>
      </c>
      <c r="AJ332" s="180">
        <v>0</v>
      </c>
      <c r="AK332" s="180">
        <v>0</v>
      </c>
      <c r="AL332" s="180">
        <v>0</v>
      </c>
      <c r="AM332" s="180">
        <v>0</v>
      </c>
      <c r="AN332" s="180">
        <v>0</v>
      </c>
      <c r="AO332" s="180">
        <v>0</v>
      </c>
      <c r="AP332" s="180">
        <v>0</v>
      </c>
      <c r="AQ332" s="180">
        <v>0</v>
      </c>
      <c r="AR332" s="180">
        <v>0</v>
      </c>
      <c r="AS332" s="180">
        <v>0</v>
      </c>
      <c r="AT332" s="180">
        <v>0</v>
      </c>
      <c r="AU332" s="180">
        <v>0</v>
      </c>
      <c r="AV332" s="180">
        <v>0</v>
      </c>
      <c r="AW332" s="180">
        <v>0</v>
      </c>
      <c r="AX332" s="180">
        <v>0</v>
      </c>
      <c r="AY332" s="90"/>
      <c r="AZ332" s="180">
        <v>0</v>
      </c>
      <c r="BA332" s="180">
        <v>0</v>
      </c>
      <c r="BB332" s="180">
        <v>0</v>
      </c>
      <c r="BC332" s="180">
        <v>0</v>
      </c>
      <c r="BD332" s="180">
        <v>0</v>
      </c>
      <c r="BE332" s="180">
        <v>0</v>
      </c>
      <c r="BF332" s="180">
        <v>0</v>
      </c>
      <c r="BG332" s="181"/>
      <c r="BH332" s="90"/>
      <c r="BI332" s="180">
        <v>0</v>
      </c>
      <c r="BJ332" s="180">
        <v>0</v>
      </c>
      <c r="BK332" s="180">
        <v>0</v>
      </c>
      <c r="BL332" s="90"/>
      <c r="BN332" s="90"/>
      <c r="BO332" s="112"/>
      <c r="BP332" s="112"/>
      <c r="BQ332" s="112"/>
      <c r="BR332" s="112"/>
      <c r="BS332" s="112"/>
      <c r="BT332" s="112"/>
      <c r="BU332" s="112"/>
      <c r="BV332" s="112"/>
      <c r="BW332" s="112"/>
      <c r="BX332" s="112"/>
      <c r="BY332" s="112"/>
      <c r="BZ332" s="112"/>
      <c r="CA332" s="112"/>
      <c r="CB332" s="112"/>
      <c r="CC332" s="112"/>
      <c r="CD332" s="112"/>
      <c r="CE332" s="112"/>
      <c r="CF332" s="178"/>
    </row>
    <row r="333" spans="2:84" ht="15" customHeight="1" x14ac:dyDescent="0.3">
      <c r="B333" s="90"/>
      <c r="C333" s="111">
        <v>319</v>
      </c>
      <c r="D333" s="111"/>
      <c r="E333" s="111"/>
      <c r="F333" s="112"/>
      <c r="G333" s="111"/>
      <c r="H333" s="111"/>
      <c r="I333" s="111"/>
      <c r="J333" s="114"/>
      <c r="K333" s="172"/>
      <c r="L333" s="113"/>
      <c r="M333" s="112"/>
      <c r="N333" s="185"/>
      <c r="O333" s="111"/>
      <c r="P333" s="110"/>
      <c r="Q333" s="109"/>
      <c r="R333" s="109"/>
      <c r="S333" s="156"/>
      <c r="T333" s="156"/>
      <c r="U333" s="156"/>
      <c r="V333" s="153">
        <f t="shared" si="5"/>
        <v>0</v>
      </c>
      <c r="W333" s="90"/>
      <c r="Y333" s="180">
        <v>0</v>
      </c>
      <c r="Z333" s="180">
        <v>0</v>
      </c>
      <c r="AA333" s="180">
        <v>0</v>
      </c>
      <c r="AB333" s="180">
        <v>0</v>
      </c>
      <c r="AC333" s="180">
        <v>0</v>
      </c>
      <c r="AD333" s="180">
        <v>0</v>
      </c>
      <c r="AE333" s="180">
        <v>0</v>
      </c>
      <c r="AF333" s="180">
        <v>0</v>
      </c>
      <c r="AG333" s="180">
        <v>0</v>
      </c>
      <c r="AH333" s="180">
        <v>0</v>
      </c>
      <c r="AI333" s="180">
        <v>0</v>
      </c>
      <c r="AJ333" s="180">
        <v>0</v>
      </c>
      <c r="AK333" s="180">
        <v>0</v>
      </c>
      <c r="AL333" s="180">
        <v>0</v>
      </c>
      <c r="AM333" s="180">
        <v>0</v>
      </c>
      <c r="AN333" s="180">
        <v>0</v>
      </c>
      <c r="AO333" s="180">
        <v>0</v>
      </c>
      <c r="AP333" s="180">
        <v>0</v>
      </c>
      <c r="AQ333" s="180">
        <v>0</v>
      </c>
      <c r="AR333" s="180">
        <v>0</v>
      </c>
      <c r="AS333" s="180">
        <v>0</v>
      </c>
      <c r="AT333" s="180">
        <v>0</v>
      </c>
      <c r="AU333" s="180">
        <v>0</v>
      </c>
      <c r="AV333" s="180">
        <v>0</v>
      </c>
      <c r="AW333" s="180">
        <v>0</v>
      </c>
      <c r="AX333" s="180">
        <v>0</v>
      </c>
      <c r="AY333" s="90"/>
      <c r="AZ333" s="180">
        <v>0</v>
      </c>
      <c r="BA333" s="180">
        <v>0</v>
      </c>
      <c r="BB333" s="180">
        <v>0</v>
      </c>
      <c r="BC333" s="180">
        <v>0</v>
      </c>
      <c r="BD333" s="180">
        <v>0</v>
      </c>
      <c r="BE333" s="180">
        <v>0</v>
      </c>
      <c r="BF333" s="180">
        <v>0</v>
      </c>
      <c r="BG333" s="181"/>
      <c r="BH333" s="90"/>
      <c r="BI333" s="180">
        <v>0</v>
      </c>
      <c r="BJ333" s="180">
        <v>0</v>
      </c>
      <c r="BK333" s="180">
        <v>0</v>
      </c>
      <c r="BL333" s="90"/>
      <c r="BN333" s="90"/>
      <c r="BO333" s="112"/>
      <c r="BP333" s="112"/>
      <c r="BQ333" s="112"/>
      <c r="BR333" s="112"/>
      <c r="BS333" s="112"/>
      <c r="BT333" s="112"/>
      <c r="BU333" s="112"/>
      <c r="BV333" s="112"/>
      <c r="BW333" s="112"/>
      <c r="BX333" s="112"/>
      <c r="BY333" s="112"/>
      <c r="BZ333" s="112"/>
      <c r="CA333" s="112"/>
      <c r="CB333" s="112"/>
      <c r="CC333" s="112"/>
      <c r="CD333" s="112"/>
      <c r="CE333" s="112"/>
      <c r="CF333" s="178"/>
    </row>
    <row r="334" spans="2:84" ht="15" customHeight="1" x14ac:dyDescent="0.3">
      <c r="B334" s="90"/>
      <c r="C334" s="111">
        <v>320</v>
      </c>
      <c r="D334" s="111"/>
      <c r="E334" s="111"/>
      <c r="F334" s="112"/>
      <c r="G334" s="111"/>
      <c r="H334" s="111"/>
      <c r="I334" s="111"/>
      <c r="J334" s="114"/>
      <c r="K334" s="172"/>
      <c r="L334" s="113"/>
      <c r="M334" s="112"/>
      <c r="N334" s="185"/>
      <c r="O334" s="111"/>
      <c r="P334" s="110"/>
      <c r="Q334" s="109"/>
      <c r="R334" s="109"/>
      <c r="S334" s="156"/>
      <c r="T334" s="156"/>
      <c r="U334" s="156"/>
      <c r="V334" s="153">
        <f t="shared" si="5"/>
        <v>0</v>
      </c>
      <c r="W334" s="90"/>
      <c r="Y334" s="180">
        <v>0</v>
      </c>
      <c r="Z334" s="180">
        <v>0</v>
      </c>
      <c r="AA334" s="180">
        <v>0</v>
      </c>
      <c r="AB334" s="180">
        <v>0</v>
      </c>
      <c r="AC334" s="180">
        <v>0</v>
      </c>
      <c r="AD334" s="180">
        <v>0</v>
      </c>
      <c r="AE334" s="180">
        <v>0</v>
      </c>
      <c r="AF334" s="180">
        <v>0</v>
      </c>
      <c r="AG334" s="180">
        <v>0</v>
      </c>
      <c r="AH334" s="180">
        <v>0</v>
      </c>
      <c r="AI334" s="180">
        <v>0</v>
      </c>
      <c r="AJ334" s="180">
        <v>0</v>
      </c>
      <c r="AK334" s="180">
        <v>0</v>
      </c>
      <c r="AL334" s="180">
        <v>0</v>
      </c>
      <c r="AM334" s="180">
        <v>0</v>
      </c>
      <c r="AN334" s="180">
        <v>0</v>
      </c>
      <c r="AO334" s="180">
        <v>0</v>
      </c>
      <c r="AP334" s="180">
        <v>0</v>
      </c>
      <c r="AQ334" s="180">
        <v>0</v>
      </c>
      <c r="AR334" s="180">
        <v>0</v>
      </c>
      <c r="AS334" s="180">
        <v>0</v>
      </c>
      <c r="AT334" s="180">
        <v>0</v>
      </c>
      <c r="AU334" s="180">
        <v>0</v>
      </c>
      <c r="AV334" s="180">
        <v>0</v>
      </c>
      <c r="AW334" s="180">
        <v>0</v>
      </c>
      <c r="AX334" s="180">
        <v>0</v>
      </c>
      <c r="AY334" s="90"/>
      <c r="AZ334" s="180">
        <v>0</v>
      </c>
      <c r="BA334" s="180">
        <v>0</v>
      </c>
      <c r="BB334" s="180">
        <v>0</v>
      </c>
      <c r="BC334" s="180">
        <v>0</v>
      </c>
      <c r="BD334" s="180">
        <v>0</v>
      </c>
      <c r="BE334" s="180">
        <v>0</v>
      </c>
      <c r="BF334" s="180">
        <v>0</v>
      </c>
      <c r="BG334" s="181"/>
      <c r="BH334" s="90"/>
      <c r="BI334" s="180">
        <v>0</v>
      </c>
      <c r="BJ334" s="180">
        <v>0</v>
      </c>
      <c r="BK334" s="180">
        <v>0</v>
      </c>
      <c r="BL334" s="90"/>
      <c r="BN334" s="90"/>
      <c r="BO334" s="112"/>
      <c r="BP334" s="112"/>
      <c r="BQ334" s="112"/>
      <c r="BR334" s="112"/>
      <c r="BS334" s="112"/>
      <c r="BT334" s="112"/>
      <c r="BU334" s="112"/>
      <c r="BV334" s="112"/>
      <c r="BW334" s="112"/>
      <c r="BX334" s="112"/>
      <c r="BY334" s="112"/>
      <c r="BZ334" s="112"/>
      <c r="CA334" s="112"/>
      <c r="CB334" s="112"/>
      <c r="CC334" s="112"/>
      <c r="CD334" s="112"/>
      <c r="CE334" s="112"/>
      <c r="CF334" s="178"/>
    </row>
    <row r="335" spans="2:84" ht="15" customHeight="1" x14ac:dyDescent="0.3">
      <c r="B335" s="90"/>
      <c r="C335" s="111">
        <v>321</v>
      </c>
      <c r="D335" s="111"/>
      <c r="E335" s="111"/>
      <c r="F335" s="112"/>
      <c r="G335" s="111"/>
      <c r="H335" s="111"/>
      <c r="I335" s="111"/>
      <c r="J335" s="114"/>
      <c r="K335" s="172"/>
      <c r="L335" s="113"/>
      <c r="M335" s="112"/>
      <c r="N335" s="185"/>
      <c r="O335" s="111"/>
      <c r="P335" s="109"/>
      <c r="Q335" s="109"/>
      <c r="R335" s="109"/>
      <c r="S335" s="156"/>
      <c r="T335" s="156"/>
      <c r="U335" s="156"/>
      <c r="V335" s="153">
        <f t="shared" si="5"/>
        <v>0</v>
      </c>
      <c r="W335" s="90"/>
      <c r="Y335" s="180">
        <v>0</v>
      </c>
      <c r="Z335" s="180">
        <v>0</v>
      </c>
      <c r="AA335" s="180">
        <v>0</v>
      </c>
      <c r="AB335" s="180">
        <v>0</v>
      </c>
      <c r="AC335" s="180">
        <v>0</v>
      </c>
      <c r="AD335" s="180">
        <v>0</v>
      </c>
      <c r="AE335" s="180">
        <v>0</v>
      </c>
      <c r="AF335" s="180">
        <v>0</v>
      </c>
      <c r="AG335" s="180">
        <v>0</v>
      </c>
      <c r="AH335" s="180">
        <v>0</v>
      </c>
      <c r="AI335" s="180">
        <v>0</v>
      </c>
      <c r="AJ335" s="180">
        <v>0</v>
      </c>
      <c r="AK335" s="180">
        <v>0</v>
      </c>
      <c r="AL335" s="180">
        <v>0</v>
      </c>
      <c r="AM335" s="180">
        <v>0</v>
      </c>
      <c r="AN335" s="180">
        <v>0</v>
      </c>
      <c r="AO335" s="180">
        <v>0</v>
      </c>
      <c r="AP335" s="180">
        <v>0</v>
      </c>
      <c r="AQ335" s="180">
        <v>0</v>
      </c>
      <c r="AR335" s="180">
        <v>0</v>
      </c>
      <c r="AS335" s="180">
        <v>0</v>
      </c>
      <c r="AT335" s="180">
        <v>0</v>
      </c>
      <c r="AU335" s="180">
        <v>0</v>
      </c>
      <c r="AV335" s="180">
        <v>0</v>
      </c>
      <c r="AW335" s="180">
        <v>0</v>
      </c>
      <c r="AX335" s="180">
        <v>0</v>
      </c>
      <c r="AY335" s="90"/>
      <c r="AZ335" s="180">
        <v>0</v>
      </c>
      <c r="BA335" s="180">
        <v>0</v>
      </c>
      <c r="BB335" s="180">
        <v>0</v>
      </c>
      <c r="BC335" s="180">
        <v>0</v>
      </c>
      <c r="BD335" s="180">
        <v>0</v>
      </c>
      <c r="BE335" s="180">
        <v>0</v>
      </c>
      <c r="BF335" s="180">
        <v>0</v>
      </c>
      <c r="BG335" s="181"/>
      <c r="BH335" s="90"/>
      <c r="BI335" s="180">
        <v>0</v>
      </c>
      <c r="BJ335" s="180">
        <v>0</v>
      </c>
      <c r="BK335" s="180">
        <v>0</v>
      </c>
      <c r="BL335" s="90"/>
      <c r="BN335" s="90"/>
      <c r="BO335" s="112"/>
      <c r="BP335" s="112"/>
      <c r="BQ335" s="112"/>
      <c r="BR335" s="112"/>
      <c r="BS335" s="112"/>
      <c r="BT335" s="112"/>
      <c r="BU335" s="112"/>
      <c r="BV335" s="112"/>
      <c r="BW335" s="112"/>
      <c r="BX335" s="112"/>
      <c r="BY335" s="112"/>
      <c r="BZ335" s="112"/>
      <c r="CA335" s="112"/>
      <c r="CB335" s="112"/>
      <c r="CC335" s="112"/>
      <c r="CD335" s="112"/>
      <c r="CE335" s="112"/>
      <c r="CF335" s="178"/>
    </row>
    <row r="336" spans="2:84" ht="15" customHeight="1" x14ac:dyDescent="0.3">
      <c r="B336" s="90"/>
      <c r="C336" s="111">
        <v>322</v>
      </c>
      <c r="D336" s="111"/>
      <c r="E336" s="111"/>
      <c r="F336" s="112"/>
      <c r="G336" s="111"/>
      <c r="H336" s="111"/>
      <c r="I336" s="111"/>
      <c r="J336" s="114"/>
      <c r="K336" s="172"/>
      <c r="L336" s="113"/>
      <c r="M336" s="112"/>
      <c r="N336" s="185"/>
      <c r="O336" s="111"/>
      <c r="P336" s="110"/>
      <c r="Q336" s="109"/>
      <c r="R336" s="109"/>
      <c r="S336" s="156"/>
      <c r="T336" s="156"/>
      <c r="U336" s="156"/>
      <c r="V336" s="153">
        <f t="shared" si="5"/>
        <v>0</v>
      </c>
      <c r="W336" s="90"/>
      <c r="Y336" s="180">
        <v>0</v>
      </c>
      <c r="Z336" s="180">
        <v>0</v>
      </c>
      <c r="AA336" s="180">
        <v>0</v>
      </c>
      <c r="AB336" s="180">
        <v>0</v>
      </c>
      <c r="AC336" s="180">
        <v>0</v>
      </c>
      <c r="AD336" s="180">
        <v>0</v>
      </c>
      <c r="AE336" s="180">
        <v>0</v>
      </c>
      <c r="AF336" s="180">
        <v>0</v>
      </c>
      <c r="AG336" s="180">
        <v>0</v>
      </c>
      <c r="AH336" s="180">
        <v>0</v>
      </c>
      <c r="AI336" s="180">
        <v>0</v>
      </c>
      <c r="AJ336" s="180">
        <v>0</v>
      </c>
      <c r="AK336" s="180">
        <v>0</v>
      </c>
      <c r="AL336" s="180">
        <v>0</v>
      </c>
      <c r="AM336" s="180">
        <v>0</v>
      </c>
      <c r="AN336" s="180">
        <v>0</v>
      </c>
      <c r="AO336" s="180">
        <v>0</v>
      </c>
      <c r="AP336" s="180">
        <v>0</v>
      </c>
      <c r="AQ336" s="180">
        <v>0</v>
      </c>
      <c r="AR336" s="180">
        <v>0</v>
      </c>
      <c r="AS336" s="180">
        <v>0</v>
      </c>
      <c r="AT336" s="180">
        <v>0</v>
      </c>
      <c r="AU336" s="180">
        <v>0</v>
      </c>
      <c r="AV336" s="180">
        <v>0</v>
      </c>
      <c r="AW336" s="180">
        <v>0</v>
      </c>
      <c r="AX336" s="180">
        <v>0</v>
      </c>
      <c r="AY336" s="90"/>
      <c r="AZ336" s="180">
        <v>0</v>
      </c>
      <c r="BA336" s="180">
        <v>0</v>
      </c>
      <c r="BB336" s="180">
        <v>0</v>
      </c>
      <c r="BC336" s="180">
        <v>0</v>
      </c>
      <c r="BD336" s="180">
        <v>0</v>
      </c>
      <c r="BE336" s="180">
        <v>0</v>
      </c>
      <c r="BF336" s="180">
        <v>0</v>
      </c>
      <c r="BG336" s="181"/>
      <c r="BH336" s="90"/>
      <c r="BI336" s="180">
        <v>0</v>
      </c>
      <c r="BJ336" s="180">
        <v>0</v>
      </c>
      <c r="BK336" s="180">
        <v>0</v>
      </c>
      <c r="BL336" s="90"/>
      <c r="BN336" s="90"/>
      <c r="BO336" s="112"/>
      <c r="BP336" s="112"/>
      <c r="BQ336" s="112"/>
      <c r="BR336" s="112"/>
      <c r="BS336" s="112"/>
      <c r="BT336" s="112"/>
      <c r="BU336" s="112"/>
      <c r="BV336" s="112"/>
      <c r="BW336" s="112"/>
      <c r="BX336" s="112"/>
      <c r="BY336" s="112"/>
      <c r="BZ336" s="112"/>
      <c r="CA336" s="112"/>
      <c r="CB336" s="112"/>
      <c r="CC336" s="112"/>
      <c r="CD336" s="112"/>
      <c r="CE336" s="112"/>
      <c r="CF336" s="178"/>
    </row>
    <row r="337" spans="2:84" ht="15" customHeight="1" x14ac:dyDescent="0.3">
      <c r="B337" s="90"/>
      <c r="C337" s="111">
        <v>323</v>
      </c>
      <c r="D337" s="111"/>
      <c r="E337" s="111"/>
      <c r="F337" s="112"/>
      <c r="G337" s="111"/>
      <c r="H337" s="111"/>
      <c r="I337" s="111"/>
      <c r="J337" s="114"/>
      <c r="K337" s="172"/>
      <c r="L337" s="113"/>
      <c r="M337" s="112"/>
      <c r="N337" s="185"/>
      <c r="O337" s="111"/>
      <c r="P337" s="110"/>
      <c r="Q337" s="109"/>
      <c r="R337" s="109"/>
      <c r="S337" s="156"/>
      <c r="T337" s="156"/>
      <c r="U337" s="156"/>
      <c r="V337" s="153">
        <f t="shared" si="5"/>
        <v>0</v>
      </c>
      <c r="W337" s="90"/>
      <c r="Y337" s="180">
        <v>0</v>
      </c>
      <c r="Z337" s="180">
        <v>0</v>
      </c>
      <c r="AA337" s="180">
        <v>0</v>
      </c>
      <c r="AB337" s="180">
        <v>0</v>
      </c>
      <c r="AC337" s="180">
        <v>0</v>
      </c>
      <c r="AD337" s="180">
        <v>0</v>
      </c>
      <c r="AE337" s="180">
        <v>0</v>
      </c>
      <c r="AF337" s="180">
        <v>0</v>
      </c>
      <c r="AG337" s="180">
        <v>0</v>
      </c>
      <c r="AH337" s="180">
        <v>0</v>
      </c>
      <c r="AI337" s="180">
        <v>0</v>
      </c>
      <c r="AJ337" s="180">
        <v>0</v>
      </c>
      <c r="AK337" s="180">
        <v>0</v>
      </c>
      <c r="AL337" s="180">
        <v>0</v>
      </c>
      <c r="AM337" s="180">
        <v>0</v>
      </c>
      <c r="AN337" s="180">
        <v>0</v>
      </c>
      <c r="AO337" s="180">
        <v>0</v>
      </c>
      <c r="AP337" s="180">
        <v>0</v>
      </c>
      <c r="AQ337" s="180">
        <v>0</v>
      </c>
      <c r="AR337" s="180">
        <v>0</v>
      </c>
      <c r="AS337" s="180">
        <v>0</v>
      </c>
      <c r="AT337" s="180">
        <v>0</v>
      </c>
      <c r="AU337" s="180">
        <v>0</v>
      </c>
      <c r="AV337" s="180">
        <v>0</v>
      </c>
      <c r="AW337" s="180">
        <v>0</v>
      </c>
      <c r="AX337" s="180">
        <v>0</v>
      </c>
      <c r="AY337" s="90"/>
      <c r="AZ337" s="180">
        <v>0</v>
      </c>
      <c r="BA337" s="180">
        <v>0</v>
      </c>
      <c r="BB337" s="180">
        <v>0</v>
      </c>
      <c r="BC337" s="180">
        <v>0</v>
      </c>
      <c r="BD337" s="180">
        <v>0</v>
      </c>
      <c r="BE337" s="180">
        <v>0</v>
      </c>
      <c r="BF337" s="180">
        <v>0</v>
      </c>
      <c r="BG337" s="181"/>
      <c r="BH337" s="90"/>
      <c r="BI337" s="180">
        <v>0</v>
      </c>
      <c r="BJ337" s="180">
        <v>0</v>
      </c>
      <c r="BK337" s="180">
        <v>0</v>
      </c>
      <c r="BL337" s="90"/>
      <c r="BN337" s="90"/>
      <c r="BO337" s="112"/>
      <c r="BP337" s="112"/>
      <c r="BQ337" s="112"/>
      <c r="BR337" s="112"/>
      <c r="BS337" s="112"/>
      <c r="BT337" s="112"/>
      <c r="BU337" s="112"/>
      <c r="BV337" s="112"/>
      <c r="BW337" s="112"/>
      <c r="BX337" s="112"/>
      <c r="BY337" s="112"/>
      <c r="BZ337" s="112"/>
      <c r="CA337" s="112"/>
      <c r="CB337" s="112"/>
      <c r="CC337" s="112"/>
      <c r="CD337" s="112"/>
      <c r="CE337" s="112"/>
      <c r="CF337" s="178"/>
    </row>
    <row r="338" spans="2:84" ht="15" customHeight="1" x14ac:dyDescent="0.3">
      <c r="B338" s="90"/>
      <c r="C338" s="111">
        <v>324</v>
      </c>
      <c r="D338" s="111"/>
      <c r="E338" s="111"/>
      <c r="F338" s="112"/>
      <c r="G338" s="111"/>
      <c r="H338" s="111"/>
      <c r="I338" s="111"/>
      <c r="J338" s="114"/>
      <c r="K338" s="172"/>
      <c r="L338" s="113"/>
      <c r="M338" s="112"/>
      <c r="N338" s="185"/>
      <c r="O338" s="111"/>
      <c r="P338" s="110"/>
      <c r="Q338" s="109"/>
      <c r="R338" s="109"/>
      <c r="S338" s="156"/>
      <c r="T338" s="156"/>
      <c r="U338" s="156"/>
      <c r="V338" s="153">
        <f t="shared" si="5"/>
        <v>0</v>
      </c>
      <c r="W338" s="90"/>
      <c r="Y338" s="180">
        <v>0</v>
      </c>
      <c r="Z338" s="180">
        <v>0</v>
      </c>
      <c r="AA338" s="180">
        <v>0</v>
      </c>
      <c r="AB338" s="180">
        <v>0</v>
      </c>
      <c r="AC338" s="180">
        <v>0</v>
      </c>
      <c r="AD338" s="180">
        <v>0</v>
      </c>
      <c r="AE338" s="180">
        <v>0</v>
      </c>
      <c r="AF338" s="180">
        <v>0</v>
      </c>
      <c r="AG338" s="180">
        <v>0</v>
      </c>
      <c r="AH338" s="180">
        <v>0</v>
      </c>
      <c r="AI338" s="180">
        <v>0</v>
      </c>
      <c r="AJ338" s="180">
        <v>0</v>
      </c>
      <c r="AK338" s="180">
        <v>0</v>
      </c>
      <c r="AL338" s="180">
        <v>0</v>
      </c>
      <c r="AM338" s="180">
        <v>0</v>
      </c>
      <c r="AN338" s="180">
        <v>0</v>
      </c>
      <c r="AO338" s="180">
        <v>0</v>
      </c>
      <c r="AP338" s="180">
        <v>0</v>
      </c>
      <c r="AQ338" s="180">
        <v>0</v>
      </c>
      <c r="AR338" s="180">
        <v>0</v>
      </c>
      <c r="AS338" s="180">
        <v>0</v>
      </c>
      <c r="AT338" s="180">
        <v>0</v>
      </c>
      <c r="AU338" s="180">
        <v>0</v>
      </c>
      <c r="AV338" s="180">
        <v>0</v>
      </c>
      <c r="AW338" s="180">
        <v>0</v>
      </c>
      <c r="AX338" s="180">
        <v>0</v>
      </c>
      <c r="AY338" s="90"/>
      <c r="AZ338" s="180">
        <v>0</v>
      </c>
      <c r="BA338" s="180">
        <v>0</v>
      </c>
      <c r="BB338" s="180">
        <v>0</v>
      </c>
      <c r="BC338" s="180">
        <v>0</v>
      </c>
      <c r="BD338" s="180">
        <v>0</v>
      </c>
      <c r="BE338" s="180">
        <v>0</v>
      </c>
      <c r="BF338" s="180">
        <v>0</v>
      </c>
      <c r="BG338" s="181"/>
      <c r="BH338" s="90"/>
      <c r="BI338" s="180">
        <v>0</v>
      </c>
      <c r="BJ338" s="180">
        <v>0</v>
      </c>
      <c r="BK338" s="180">
        <v>0</v>
      </c>
      <c r="BL338" s="90"/>
      <c r="BN338" s="90"/>
      <c r="BO338" s="112"/>
      <c r="BP338" s="112"/>
      <c r="BQ338" s="112"/>
      <c r="BR338" s="112"/>
      <c r="BS338" s="112"/>
      <c r="BT338" s="112"/>
      <c r="BU338" s="112"/>
      <c r="BV338" s="112"/>
      <c r="BW338" s="112"/>
      <c r="BX338" s="112"/>
      <c r="BY338" s="112"/>
      <c r="BZ338" s="112"/>
      <c r="CA338" s="112"/>
      <c r="CB338" s="112"/>
      <c r="CC338" s="112"/>
      <c r="CD338" s="112"/>
      <c r="CE338" s="112"/>
      <c r="CF338" s="178"/>
    </row>
    <row r="339" spans="2:84" ht="15" customHeight="1" x14ac:dyDescent="0.3">
      <c r="B339" s="90"/>
      <c r="C339" s="111">
        <v>325</v>
      </c>
      <c r="D339" s="111"/>
      <c r="E339" s="111"/>
      <c r="F339" s="112"/>
      <c r="G339" s="111"/>
      <c r="H339" s="111"/>
      <c r="I339" s="111"/>
      <c r="J339" s="114"/>
      <c r="K339" s="172"/>
      <c r="L339" s="113"/>
      <c r="M339" s="112"/>
      <c r="N339" s="185"/>
      <c r="O339" s="111"/>
      <c r="P339" s="110"/>
      <c r="Q339" s="109"/>
      <c r="R339" s="109"/>
      <c r="S339" s="156"/>
      <c r="T339" s="156"/>
      <c r="U339" s="156"/>
      <c r="V339" s="153">
        <f t="shared" si="5"/>
        <v>0</v>
      </c>
      <c r="W339" s="90"/>
      <c r="Y339" s="180">
        <v>0</v>
      </c>
      <c r="Z339" s="180">
        <v>0</v>
      </c>
      <c r="AA339" s="180">
        <v>0</v>
      </c>
      <c r="AB339" s="180">
        <v>0</v>
      </c>
      <c r="AC339" s="180">
        <v>0</v>
      </c>
      <c r="AD339" s="180">
        <v>0</v>
      </c>
      <c r="AE339" s="180">
        <v>0</v>
      </c>
      <c r="AF339" s="180">
        <v>0</v>
      </c>
      <c r="AG339" s="180">
        <v>0</v>
      </c>
      <c r="AH339" s="180">
        <v>0</v>
      </c>
      <c r="AI339" s="180">
        <v>0</v>
      </c>
      <c r="AJ339" s="180">
        <v>0</v>
      </c>
      <c r="AK339" s="180">
        <v>0</v>
      </c>
      <c r="AL339" s="180">
        <v>0</v>
      </c>
      <c r="AM339" s="180">
        <v>0</v>
      </c>
      <c r="AN339" s="180">
        <v>0</v>
      </c>
      <c r="AO339" s="180">
        <v>0</v>
      </c>
      <c r="AP339" s="180">
        <v>0</v>
      </c>
      <c r="AQ339" s="180">
        <v>0</v>
      </c>
      <c r="AR339" s="180">
        <v>0</v>
      </c>
      <c r="AS339" s="180">
        <v>0</v>
      </c>
      <c r="AT339" s="180">
        <v>0</v>
      </c>
      <c r="AU339" s="180">
        <v>0</v>
      </c>
      <c r="AV339" s="180">
        <v>0</v>
      </c>
      <c r="AW339" s="180">
        <v>0</v>
      </c>
      <c r="AX339" s="180">
        <v>0</v>
      </c>
      <c r="AY339" s="90"/>
      <c r="AZ339" s="180">
        <v>0</v>
      </c>
      <c r="BA339" s="180">
        <v>0</v>
      </c>
      <c r="BB339" s="180">
        <v>0</v>
      </c>
      <c r="BC339" s="180">
        <v>0</v>
      </c>
      <c r="BD339" s="180">
        <v>0</v>
      </c>
      <c r="BE339" s="180">
        <v>0</v>
      </c>
      <c r="BF339" s="180">
        <v>0</v>
      </c>
      <c r="BG339" s="181"/>
      <c r="BH339" s="90"/>
      <c r="BI339" s="180">
        <v>0</v>
      </c>
      <c r="BJ339" s="180">
        <v>0</v>
      </c>
      <c r="BK339" s="180">
        <v>0</v>
      </c>
      <c r="BL339" s="90"/>
      <c r="BN339" s="90"/>
      <c r="BO339" s="112"/>
      <c r="BP339" s="112"/>
      <c r="BQ339" s="112"/>
      <c r="BR339" s="112"/>
      <c r="BS339" s="112"/>
      <c r="BT339" s="112"/>
      <c r="BU339" s="112"/>
      <c r="BV339" s="112"/>
      <c r="BW339" s="112"/>
      <c r="BX339" s="112"/>
      <c r="BY339" s="112"/>
      <c r="BZ339" s="112"/>
      <c r="CA339" s="112"/>
      <c r="CB339" s="112"/>
      <c r="CC339" s="112"/>
      <c r="CD339" s="112"/>
      <c r="CE339" s="112"/>
      <c r="CF339" s="178"/>
    </row>
    <row r="340" spans="2:84" ht="15" customHeight="1" x14ac:dyDescent="0.3">
      <c r="B340" s="90"/>
      <c r="C340" s="111">
        <v>326</v>
      </c>
      <c r="D340" s="111"/>
      <c r="E340" s="111"/>
      <c r="F340" s="112"/>
      <c r="G340" s="111"/>
      <c r="H340" s="111"/>
      <c r="I340" s="111"/>
      <c r="J340" s="114"/>
      <c r="K340" s="172"/>
      <c r="L340" s="113"/>
      <c r="M340" s="112"/>
      <c r="N340" s="185"/>
      <c r="O340" s="111"/>
      <c r="P340" s="110"/>
      <c r="Q340" s="109"/>
      <c r="R340" s="109"/>
      <c r="S340" s="156"/>
      <c r="T340" s="156"/>
      <c r="U340" s="156"/>
      <c r="V340" s="153">
        <f t="shared" si="5"/>
        <v>0</v>
      </c>
      <c r="W340" s="90"/>
      <c r="Y340" s="180">
        <v>0</v>
      </c>
      <c r="Z340" s="180">
        <v>0</v>
      </c>
      <c r="AA340" s="180">
        <v>0</v>
      </c>
      <c r="AB340" s="180">
        <v>0</v>
      </c>
      <c r="AC340" s="180">
        <v>0</v>
      </c>
      <c r="AD340" s="180">
        <v>0</v>
      </c>
      <c r="AE340" s="180">
        <v>0</v>
      </c>
      <c r="AF340" s="180">
        <v>0</v>
      </c>
      <c r="AG340" s="180">
        <v>0</v>
      </c>
      <c r="AH340" s="180">
        <v>0</v>
      </c>
      <c r="AI340" s="180">
        <v>0</v>
      </c>
      <c r="AJ340" s="180">
        <v>0</v>
      </c>
      <c r="AK340" s="180">
        <v>0</v>
      </c>
      <c r="AL340" s="180">
        <v>0</v>
      </c>
      <c r="AM340" s="180">
        <v>0</v>
      </c>
      <c r="AN340" s="180">
        <v>0</v>
      </c>
      <c r="AO340" s="180">
        <v>0</v>
      </c>
      <c r="AP340" s="180">
        <v>0</v>
      </c>
      <c r="AQ340" s="180">
        <v>0</v>
      </c>
      <c r="AR340" s="180">
        <v>0</v>
      </c>
      <c r="AS340" s="180">
        <v>0</v>
      </c>
      <c r="AT340" s="180">
        <v>0</v>
      </c>
      <c r="AU340" s="180">
        <v>0</v>
      </c>
      <c r="AV340" s="180">
        <v>0</v>
      </c>
      <c r="AW340" s="180">
        <v>0</v>
      </c>
      <c r="AX340" s="180">
        <v>0</v>
      </c>
      <c r="AY340" s="90"/>
      <c r="AZ340" s="180">
        <v>0</v>
      </c>
      <c r="BA340" s="180">
        <v>0</v>
      </c>
      <c r="BB340" s="180">
        <v>0</v>
      </c>
      <c r="BC340" s="180">
        <v>0</v>
      </c>
      <c r="BD340" s="180">
        <v>0</v>
      </c>
      <c r="BE340" s="180">
        <v>0</v>
      </c>
      <c r="BF340" s="180">
        <v>0</v>
      </c>
      <c r="BG340" s="181"/>
      <c r="BH340" s="90"/>
      <c r="BI340" s="180">
        <v>0</v>
      </c>
      <c r="BJ340" s="180">
        <v>0</v>
      </c>
      <c r="BK340" s="180">
        <v>0</v>
      </c>
      <c r="BL340" s="90"/>
      <c r="BN340" s="90"/>
      <c r="BO340" s="112"/>
      <c r="BP340" s="112"/>
      <c r="BQ340" s="112"/>
      <c r="BR340" s="112"/>
      <c r="BS340" s="112"/>
      <c r="BT340" s="112"/>
      <c r="BU340" s="112"/>
      <c r="BV340" s="112"/>
      <c r="BW340" s="112"/>
      <c r="BX340" s="112"/>
      <c r="BY340" s="112"/>
      <c r="BZ340" s="112"/>
      <c r="CA340" s="112"/>
      <c r="CB340" s="112"/>
      <c r="CC340" s="112"/>
      <c r="CD340" s="112"/>
      <c r="CE340" s="112"/>
      <c r="CF340" s="178"/>
    </row>
    <row r="341" spans="2:84" ht="15" customHeight="1" x14ac:dyDescent="0.3">
      <c r="B341" s="90"/>
      <c r="C341" s="111">
        <v>327</v>
      </c>
      <c r="D341" s="111"/>
      <c r="E341" s="111"/>
      <c r="F341" s="112"/>
      <c r="G341" s="111"/>
      <c r="H341" s="111"/>
      <c r="I341" s="111"/>
      <c r="J341" s="114"/>
      <c r="K341" s="172"/>
      <c r="L341" s="113"/>
      <c r="M341" s="112"/>
      <c r="N341" s="185"/>
      <c r="O341" s="111"/>
      <c r="P341" s="110"/>
      <c r="Q341" s="109"/>
      <c r="R341" s="109"/>
      <c r="S341" s="156"/>
      <c r="T341" s="156"/>
      <c r="U341" s="156"/>
      <c r="V341" s="153">
        <f t="shared" si="5"/>
        <v>0</v>
      </c>
      <c r="W341" s="90"/>
      <c r="Y341" s="180">
        <v>0</v>
      </c>
      <c r="Z341" s="180">
        <v>0</v>
      </c>
      <c r="AA341" s="180">
        <v>0</v>
      </c>
      <c r="AB341" s="180">
        <v>0</v>
      </c>
      <c r="AC341" s="180">
        <v>0</v>
      </c>
      <c r="AD341" s="180">
        <v>0</v>
      </c>
      <c r="AE341" s="180">
        <v>0</v>
      </c>
      <c r="AF341" s="180">
        <v>0</v>
      </c>
      <c r="AG341" s="180">
        <v>0</v>
      </c>
      <c r="AH341" s="180">
        <v>0</v>
      </c>
      <c r="AI341" s="180">
        <v>0</v>
      </c>
      <c r="AJ341" s="180">
        <v>0</v>
      </c>
      <c r="AK341" s="180">
        <v>0</v>
      </c>
      <c r="AL341" s="180">
        <v>0</v>
      </c>
      <c r="AM341" s="180">
        <v>0</v>
      </c>
      <c r="AN341" s="180">
        <v>0</v>
      </c>
      <c r="AO341" s="180">
        <v>0</v>
      </c>
      <c r="AP341" s="180">
        <v>0</v>
      </c>
      <c r="AQ341" s="180">
        <v>0</v>
      </c>
      <c r="AR341" s="180">
        <v>0</v>
      </c>
      <c r="AS341" s="180">
        <v>0</v>
      </c>
      <c r="AT341" s="180">
        <v>0</v>
      </c>
      <c r="AU341" s="180">
        <v>0</v>
      </c>
      <c r="AV341" s="180">
        <v>0</v>
      </c>
      <c r="AW341" s="180">
        <v>0</v>
      </c>
      <c r="AX341" s="180">
        <v>0</v>
      </c>
      <c r="AY341" s="90"/>
      <c r="AZ341" s="180">
        <v>0</v>
      </c>
      <c r="BA341" s="180">
        <v>0</v>
      </c>
      <c r="BB341" s="180">
        <v>0</v>
      </c>
      <c r="BC341" s="180">
        <v>0</v>
      </c>
      <c r="BD341" s="180">
        <v>0</v>
      </c>
      <c r="BE341" s="180">
        <v>0</v>
      </c>
      <c r="BF341" s="180">
        <v>0</v>
      </c>
      <c r="BG341" s="181"/>
      <c r="BH341" s="90"/>
      <c r="BI341" s="180">
        <v>0</v>
      </c>
      <c r="BJ341" s="180">
        <v>0</v>
      </c>
      <c r="BK341" s="180">
        <v>0</v>
      </c>
      <c r="BL341" s="90"/>
      <c r="BN341" s="90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78"/>
    </row>
    <row r="342" spans="2:84" ht="15" customHeight="1" x14ac:dyDescent="0.3">
      <c r="B342" s="90"/>
      <c r="C342" s="111">
        <v>328</v>
      </c>
      <c r="D342" s="111"/>
      <c r="E342" s="111"/>
      <c r="F342" s="112"/>
      <c r="G342" s="111"/>
      <c r="H342" s="111"/>
      <c r="I342" s="111"/>
      <c r="J342" s="114"/>
      <c r="K342" s="172"/>
      <c r="L342" s="113"/>
      <c r="M342" s="112"/>
      <c r="N342" s="185"/>
      <c r="O342" s="111"/>
      <c r="P342" s="110"/>
      <c r="Q342" s="109"/>
      <c r="R342" s="109"/>
      <c r="S342" s="156"/>
      <c r="T342" s="156"/>
      <c r="U342" s="156"/>
      <c r="V342" s="153">
        <f t="shared" si="5"/>
        <v>0</v>
      </c>
      <c r="W342" s="90"/>
      <c r="Y342" s="180">
        <v>0</v>
      </c>
      <c r="Z342" s="180">
        <v>0</v>
      </c>
      <c r="AA342" s="180">
        <v>0</v>
      </c>
      <c r="AB342" s="180">
        <v>0</v>
      </c>
      <c r="AC342" s="180">
        <v>0</v>
      </c>
      <c r="AD342" s="180">
        <v>0</v>
      </c>
      <c r="AE342" s="180">
        <v>0</v>
      </c>
      <c r="AF342" s="180">
        <v>0</v>
      </c>
      <c r="AG342" s="180">
        <v>0</v>
      </c>
      <c r="AH342" s="180">
        <v>0</v>
      </c>
      <c r="AI342" s="180">
        <v>0</v>
      </c>
      <c r="AJ342" s="180">
        <v>0</v>
      </c>
      <c r="AK342" s="180">
        <v>0</v>
      </c>
      <c r="AL342" s="180">
        <v>0</v>
      </c>
      <c r="AM342" s="180">
        <v>0</v>
      </c>
      <c r="AN342" s="180">
        <v>0</v>
      </c>
      <c r="AO342" s="180">
        <v>0</v>
      </c>
      <c r="AP342" s="180">
        <v>0</v>
      </c>
      <c r="AQ342" s="180">
        <v>0</v>
      </c>
      <c r="AR342" s="180">
        <v>0</v>
      </c>
      <c r="AS342" s="180">
        <v>0</v>
      </c>
      <c r="AT342" s="180">
        <v>0</v>
      </c>
      <c r="AU342" s="180">
        <v>0</v>
      </c>
      <c r="AV342" s="180">
        <v>0</v>
      </c>
      <c r="AW342" s="180">
        <v>0</v>
      </c>
      <c r="AX342" s="180">
        <v>0</v>
      </c>
      <c r="AY342" s="90"/>
      <c r="AZ342" s="180">
        <v>0</v>
      </c>
      <c r="BA342" s="180">
        <v>0</v>
      </c>
      <c r="BB342" s="180">
        <v>0</v>
      </c>
      <c r="BC342" s="180">
        <v>0</v>
      </c>
      <c r="BD342" s="180">
        <v>0</v>
      </c>
      <c r="BE342" s="180">
        <v>0</v>
      </c>
      <c r="BF342" s="180">
        <v>0</v>
      </c>
      <c r="BG342" s="181"/>
      <c r="BH342" s="90"/>
      <c r="BI342" s="180">
        <v>0</v>
      </c>
      <c r="BJ342" s="180">
        <v>0</v>
      </c>
      <c r="BK342" s="180">
        <v>0</v>
      </c>
      <c r="BL342" s="90"/>
      <c r="BN342" s="90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78"/>
    </row>
    <row r="343" spans="2:84" ht="15" customHeight="1" x14ac:dyDescent="0.3">
      <c r="B343" s="90"/>
      <c r="C343" s="111">
        <v>329</v>
      </c>
      <c r="D343" s="111"/>
      <c r="E343" s="111"/>
      <c r="F343" s="112"/>
      <c r="G343" s="111"/>
      <c r="H343" s="111"/>
      <c r="I343" s="111"/>
      <c r="J343" s="114"/>
      <c r="K343" s="172"/>
      <c r="L343" s="113"/>
      <c r="M343" s="112"/>
      <c r="N343" s="185"/>
      <c r="O343" s="111"/>
      <c r="P343" s="110"/>
      <c r="Q343" s="109"/>
      <c r="R343" s="109"/>
      <c r="S343" s="156"/>
      <c r="T343" s="156"/>
      <c r="U343" s="156"/>
      <c r="V343" s="153">
        <f t="shared" si="5"/>
        <v>0</v>
      </c>
      <c r="W343" s="90"/>
      <c r="Y343" s="180">
        <v>0</v>
      </c>
      <c r="Z343" s="180">
        <v>0</v>
      </c>
      <c r="AA343" s="180">
        <v>0</v>
      </c>
      <c r="AB343" s="180">
        <v>0</v>
      </c>
      <c r="AC343" s="180">
        <v>0</v>
      </c>
      <c r="AD343" s="180">
        <v>0</v>
      </c>
      <c r="AE343" s="180">
        <v>0</v>
      </c>
      <c r="AF343" s="180">
        <v>0</v>
      </c>
      <c r="AG343" s="180">
        <v>0</v>
      </c>
      <c r="AH343" s="180">
        <v>0</v>
      </c>
      <c r="AI343" s="180">
        <v>0</v>
      </c>
      <c r="AJ343" s="180">
        <v>0</v>
      </c>
      <c r="AK343" s="180">
        <v>0</v>
      </c>
      <c r="AL343" s="180">
        <v>0</v>
      </c>
      <c r="AM343" s="180">
        <v>0</v>
      </c>
      <c r="AN343" s="180">
        <v>0</v>
      </c>
      <c r="AO343" s="180">
        <v>0</v>
      </c>
      <c r="AP343" s="180">
        <v>0</v>
      </c>
      <c r="AQ343" s="180">
        <v>0</v>
      </c>
      <c r="AR343" s="180">
        <v>0</v>
      </c>
      <c r="AS343" s="180">
        <v>0</v>
      </c>
      <c r="AT343" s="180">
        <v>0</v>
      </c>
      <c r="AU343" s="180">
        <v>0</v>
      </c>
      <c r="AV343" s="180">
        <v>0</v>
      </c>
      <c r="AW343" s="180">
        <v>0</v>
      </c>
      <c r="AX343" s="180">
        <v>0</v>
      </c>
      <c r="AY343" s="90"/>
      <c r="AZ343" s="180">
        <v>0</v>
      </c>
      <c r="BA343" s="180">
        <v>0</v>
      </c>
      <c r="BB343" s="180">
        <v>0</v>
      </c>
      <c r="BC343" s="180">
        <v>0</v>
      </c>
      <c r="BD343" s="180">
        <v>0</v>
      </c>
      <c r="BE343" s="180">
        <v>0</v>
      </c>
      <c r="BF343" s="180">
        <v>0</v>
      </c>
      <c r="BG343" s="181"/>
      <c r="BH343" s="90"/>
      <c r="BI343" s="180">
        <v>0</v>
      </c>
      <c r="BJ343" s="180">
        <v>0</v>
      </c>
      <c r="BK343" s="180">
        <v>0</v>
      </c>
      <c r="BL343" s="90"/>
      <c r="BN343" s="90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78"/>
    </row>
    <row r="344" spans="2:84" ht="15" customHeight="1" x14ac:dyDescent="0.3">
      <c r="B344" s="90"/>
      <c r="C344" s="111">
        <v>330</v>
      </c>
      <c r="D344" s="111"/>
      <c r="E344" s="111"/>
      <c r="F344" s="112"/>
      <c r="G344" s="111"/>
      <c r="H344" s="111"/>
      <c r="I344" s="111"/>
      <c r="J344" s="114"/>
      <c r="K344" s="172"/>
      <c r="L344" s="113"/>
      <c r="M344" s="112"/>
      <c r="N344" s="185"/>
      <c r="O344" s="111"/>
      <c r="P344" s="110"/>
      <c r="Q344" s="109"/>
      <c r="R344" s="109"/>
      <c r="S344" s="156"/>
      <c r="T344" s="156"/>
      <c r="U344" s="156"/>
      <c r="V344" s="153">
        <f t="shared" si="5"/>
        <v>0</v>
      </c>
      <c r="W344" s="90"/>
      <c r="Y344" s="180">
        <v>0</v>
      </c>
      <c r="Z344" s="180">
        <v>0</v>
      </c>
      <c r="AA344" s="180">
        <v>0</v>
      </c>
      <c r="AB344" s="180">
        <v>0</v>
      </c>
      <c r="AC344" s="180">
        <v>0</v>
      </c>
      <c r="AD344" s="180">
        <v>0</v>
      </c>
      <c r="AE344" s="180">
        <v>0</v>
      </c>
      <c r="AF344" s="180">
        <v>0</v>
      </c>
      <c r="AG344" s="180">
        <v>0</v>
      </c>
      <c r="AH344" s="180">
        <v>0</v>
      </c>
      <c r="AI344" s="180">
        <v>0</v>
      </c>
      <c r="AJ344" s="180">
        <v>0</v>
      </c>
      <c r="AK344" s="180">
        <v>0</v>
      </c>
      <c r="AL344" s="180">
        <v>0</v>
      </c>
      <c r="AM344" s="180">
        <v>0</v>
      </c>
      <c r="AN344" s="180">
        <v>0</v>
      </c>
      <c r="AO344" s="180">
        <v>0</v>
      </c>
      <c r="AP344" s="180">
        <v>0</v>
      </c>
      <c r="AQ344" s="180">
        <v>0</v>
      </c>
      <c r="AR344" s="180">
        <v>0</v>
      </c>
      <c r="AS344" s="180">
        <v>0</v>
      </c>
      <c r="AT344" s="180">
        <v>0</v>
      </c>
      <c r="AU344" s="180">
        <v>0</v>
      </c>
      <c r="AV344" s="180">
        <v>0</v>
      </c>
      <c r="AW344" s="180">
        <v>0</v>
      </c>
      <c r="AX344" s="180">
        <v>0</v>
      </c>
      <c r="AY344" s="90"/>
      <c r="AZ344" s="180">
        <v>0</v>
      </c>
      <c r="BA344" s="180">
        <v>0</v>
      </c>
      <c r="BB344" s="180">
        <v>0</v>
      </c>
      <c r="BC344" s="180">
        <v>0</v>
      </c>
      <c r="BD344" s="180">
        <v>0</v>
      </c>
      <c r="BE344" s="180">
        <v>0</v>
      </c>
      <c r="BF344" s="180">
        <v>0</v>
      </c>
      <c r="BG344" s="181"/>
      <c r="BH344" s="90"/>
      <c r="BI344" s="180">
        <v>0</v>
      </c>
      <c r="BJ344" s="180">
        <v>0</v>
      </c>
      <c r="BK344" s="180">
        <v>0</v>
      </c>
      <c r="BL344" s="90"/>
      <c r="BN344" s="90"/>
      <c r="BO344" s="112"/>
      <c r="BP344" s="112"/>
      <c r="BQ344" s="112"/>
      <c r="BR344" s="112"/>
      <c r="BS344" s="112"/>
      <c r="BT344" s="112"/>
      <c r="BU344" s="112"/>
      <c r="BV344" s="112"/>
      <c r="BW344" s="112"/>
      <c r="BX344" s="112"/>
      <c r="BY344" s="112"/>
      <c r="BZ344" s="112"/>
      <c r="CA344" s="112"/>
      <c r="CB344" s="112"/>
      <c r="CC344" s="112"/>
      <c r="CD344" s="112"/>
      <c r="CE344" s="112"/>
      <c r="CF344" s="178"/>
    </row>
    <row r="345" spans="2:84" ht="15" customHeight="1" x14ac:dyDescent="0.3">
      <c r="B345" s="90"/>
      <c r="C345" s="111">
        <v>331</v>
      </c>
      <c r="D345" s="111"/>
      <c r="E345" s="111"/>
      <c r="F345" s="112"/>
      <c r="G345" s="111"/>
      <c r="H345" s="111"/>
      <c r="I345" s="111"/>
      <c r="J345" s="114"/>
      <c r="K345" s="172"/>
      <c r="L345" s="113"/>
      <c r="M345" s="112"/>
      <c r="N345" s="185"/>
      <c r="O345" s="111"/>
      <c r="P345" s="109"/>
      <c r="Q345" s="109"/>
      <c r="R345" s="109"/>
      <c r="S345" s="156"/>
      <c r="T345" s="156"/>
      <c r="U345" s="156"/>
      <c r="V345" s="153">
        <f t="shared" si="5"/>
        <v>0</v>
      </c>
      <c r="W345" s="90"/>
      <c r="Y345" s="180">
        <v>0</v>
      </c>
      <c r="Z345" s="180">
        <v>0</v>
      </c>
      <c r="AA345" s="180">
        <v>0</v>
      </c>
      <c r="AB345" s="180">
        <v>0</v>
      </c>
      <c r="AC345" s="180">
        <v>0</v>
      </c>
      <c r="AD345" s="180">
        <v>0</v>
      </c>
      <c r="AE345" s="180">
        <v>0</v>
      </c>
      <c r="AF345" s="180">
        <v>0</v>
      </c>
      <c r="AG345" s="180">
        <v>0</v>
      </c>
      <c r="AH345" s="180">
        <v>0</v>
      </c>
      <c r="AI345" s="180">
        <v>0</v>
      </c>
      <c r="AJ345" s="180">
        <v>0</v>
      </c>
      <c r="AK345" s="180">
        <v>0</v>
      </c>
      <c r="AL345" s="180">
        <v>0</v>
      </c>
      <c r="AM345" s="180">
        <v>0</v>
      </c>
      <c r="AN345" s="180">
        <v>0</v>
      </c>
      <c r="AO345" s="180">
        <v>0</v>
      </c>
      <c r="AP345" s="180">
        <v>0</v>
      </c>
      <c r="AQ345" s="180">
        <v>0</v>
      </c>
      <c r="AR345" s="180">
        <v>0</v>
      </c>
      <c r="AS345" s="180">
        <v>0</v>
      </c>
      <c r="AT345" s="180">
        <v>0</v>
      </c>
      <c r="AU345" s="180">
        <v>0</v>
      </c>
      <c r="AV345" s="180">
        <v>0</v>
      </c>
      <c r="AW345" s="180">
        <v>0</v>
      </c>
      <c r="AX345" s="180">
        <v>0</v>
      </c>
      <c r="AY345" s="90"/>
      <c r="AZ345" s="180">
        <v>0</v>
      </c>
      <c r="BA345" s="180">
        <v>0</v>
      </c>
      <c r="BB345" s="180">
        <v>0</v>
      </c>
      <c r="BC345" s="180">
        <v>0</v>
      </c>
      <c r="BD345" s="180">
        <v>0</v>
      </c>
      <c r="BE345" s="180">
        <v>0</v>
      </c>
      <c r="BF345" s="180">
        <v>0</v>
      </c>
      <c r="BG345" s="181"/>
      <c r="BH345" s="90"/>
      <c r="BI345" s="180">
        <v>0</v>
      </c>
      <c r="BJ345" s="180">
        <v>0</v>
      </c>
      <c r="BK345" s="180">
        <v>0</v>
      </c>
      <c r="BL345" s="90"/>
      <c r="BN345" s="90"/>
      <c r="BO345" s="112"/>
      <c r="BP345" s="112"/>
      <c r="BQ345" s="112"/>
      <c r="BR345" s="112"/>
      <c r="BS345" s="112"/>
      <c r="BT345" s="112"/>
      <c r="BU345" s="112"/>
      <c r="BV345" s="112"/>
      <c r="BW345" s="112"/>
      <c r="BX345" s="112"/>
      <c r="BY345" s="112"/>
      <c r="BZ345" s="112"/>
      <c r="CA345" s="112"/>
      <c r="CB345" s="112"/>
      <c r="CC345" s="112"/>
      <c r="CD345" s="112"/>
      <c r="CE345" s="112"/>
      <c r="CF345" s="178"/>
    </row>
    <row r="346" spans="2:84" ht="15" customHeight="1" x14ac:dyDescent="0.3">
      <c r="B346" s="90"/>
      <c r="C346" s="111">
        <v>332</v>
      </c>
      <c r="D346" s="111"/>
      <c r="E346" s="111"/>
      <c r="F346" s="112"/>
      <c r="G346" s="111"/>
      <c r="H346" s="111"/>
      <c r="I346" s="111"/>
      <c r="J346" s="114"/>
      <c r="K346" s="172"/>
      <c r="L346" s="113"/>
      <c r="M346" s="112"/>
      <c r="N346" s="185"/>
      <c r="O346" s="111"/>
      <c r="P346" s="110"/>
      <c r="Q346" s="109"/>
      <c r="R346" s="109"/>
      <c r="S346" s="156"/>
      <c r="T346" s="156"/>
      <c r="U346" s="156"/>
      <c r="V346" s="153">
        <f t="shared" si="5"/>
        <v>0</v>
      </c>
      <c r="W346" s="90"/>
      <c r="Y346" s="180">
        <v>0</v>
      </c>
      <c r="Z346" s="180">
        <v>0</v>
      </c>
      <c r="AA346" s="180">
        <v>0</v>
      </c>
      <c r="AB346" s="180">
        <v>0</v>
      </c>
      <c r="AC346" s="180">
        <v>0</v>
      </c>
      <c r="AD346" s="180">
        <v>0</v>
      </c>
      <c r="AE346" s="180">
        <v>0</v>
      </c>
      <c r="AF346" s="180">
        <v>0</v>
      </c>
      <c r="AG346" s="180">
        <v>0</v>
      </c>
      <c r="AH346" s="180">
        <v>0</v>
      </c>
      <c r="AI346" s="180">
        <v>0</v>
      </c>
      <c r="AJ346" s="180">
        <v>0</v>
      </c>
      <c r="AK346" s="180">
        <v>0</v>
      </c>
      <c r="AL346" s="180">
        <v>0</v>
      </c>
      <c r="AM346" s="180">
        <v>0</v>
      </c>
      <c r="AN346" s="180">
        <v>0</v>
      </c>
      <c r="AO346" s="180">
        <v>0</v>
      </c>
      <c r="AP346" s="180">
        <v>0</v>
      </c>
      <c r="AQ346" s="180">
        <v>0</v>
      </c>
      <c r="AR346" s="180">
        <v>0</v>
      </c>
      <c r="AS346" s="180">
        <v>0</v>
      </c>
      <c r="AT346" s="180">
        <v>0</v>
      </c>
      <c r="AU346" s="180">
        <v>0</v>
      </c>
      <c r="AV346" s="180">
        <v>0</v>
      </c>
      <c r="AW346" s="180">
        <v>0</v>
      </c>
      <c r="AX346" s="180">
        <v>0</v>
      </c>
      <c r="AY346" s="90"/>
      <c r="AZ346" s="180">
        <v>0</v>
      </c>
      <c r="BA346" s="180">
        <v>0</v>
      </c>
      <c r="BB346" s="180">
        <v>0</v>
      </c>
      <c r="BC346" s="180">
        <v>0</v>
      </c>
      <c r="BD346" s="180">
        <v>0</v>
      </c>
      <c r="BE346" s="180">
        <v>0</v>
      </c>
      <c r="BF346" s="180">
        <v>0</v>
      </c>
      <c r="BG346" s="181"/>
      <c r="BH346" s="90"/>
      <c r="BI346" s="180">
        <v>0</v>
      </c>
      <c r="BJ346" s="180">
        <v>0</v>
      </c>
      <c r="BK346" s="180">
        <v>0</v>
      </c>
      <c r="BL346" s="90"/>
      <c r="BN346" s="90"/>
      <c r="BO346" s="112"/>
      <c r="BP346" s="112"/>
      <c r="BQ346" s="112"/>
      <c r="BR346" s="112"/>
      <c r="BS346" s="112"/>
      <c r="BT346" s="112"/>
      <c r="BU346" s="112"/>
      <c r="BV346" s="112"/>
      <c r="BW346" s="112"/>
      <c r="BX346" s="112"/>
      <c r="BY346" s="112"/>
      <c r="BZ346" s="112"/>
      <c r="CA346" s="112"/>
      <c r="CB346" s="112"/>
      <c r="CC346" s="112"/>
      <c r="CD346" s="112"/>
      <c r="CE346" s="112"/>
      <c r="CF346" s="178"/>
    </row>
    <row r="347" spans="2:84" ht="15" customHeight="1" x14ac:dyDescent="0.3">
      <c r="B347" s="90"/>
      <c r="C347" s="111">
        <v>333</v>
      </c>
      <c r="D347" s="111"/>
      <c r="E347" s="111"/>
      <c r="F347" s="112"/>
      <c r="G347" s="111"/>
      <c r="H347" s="111"/>
      <c r="I347" s="111"/>
      <c r="J347" s="114"/>
      <c r="K347" s="172"/>
      <c r="L347" s="113"/>
      <c r="M347" s="112"/>
      <c r="N347" s="185"/>
      <c r="O347" s="111"/>
      <c r="P347" s="110"/>
      <c r="Q347" s="109"/>
      <c r="R347" s="109"/>
      <c r="S347" s="156"/>
      <c r="T347" s="156"/>
      <c r="U347" s="156"/>
      <c r="V347" s="153">
        <f t="shared" si="5"/>
        <v>0</v>
      </c>
      <c r="W347" s="90"/>
      <c r="Y347" s="180">
        <v>0</v>
      </c>
      <c r="Z347" s="180">
        <v>0</v>
      </c>
      <c r="AA347" s="180">
        <v>0</v>
      </c>
      <c r="AB347" s="180">
        <v>0</v>
      </c>
      <c r="AC347" s="180">
        <v>0</v>
      </c>
      <c r="AD347" s="180">
        <v>0</v>
      </c>
      <c r="AE347" s="180">
        <v>0</v>
      </c>
      <c r="AF347" s="180">
        <v>0</v>
      </c>
      <c r="AG347" s="180">
        <v>0</v>
      </c>
      <c r="AH347" s="180">
        <v>0</v>
      </c>
      <c r="AI347" s="180">
        <v>0</v>
      </c>
      <c r="AJ347" s="180">
        <v>0</v>
      </c>
      <c r="AK347" s="180">
        <v>0</v>
      </c>
      <c r="AL347" s="180">
        <v>0</v>
      </c>
      <c r="AM347" s="180">
        <v>0</v>
      </c>
      <c r="AN347" s="180">
        <v>0</v>
      </c>
      <c r="AO347" s="180">
        <v>0</v>
      </c>
      <c r="AP347" s="180">
        <v>0</v>
      </c>
      <c r="AQ347" s="180">
        <v>0</v>
      </c>
      <c r="AR347" s="180">
        <v>0</v>
      </c>
      <c r="AS347" s="180">
        <v>0</v>
      </c>
      <c r="AT347" s="180">
        <v>0</v>
      </c>
      <c r="AU347" s="180">
        <v>0</v>
      </c>
      <c r="AV347" s="180">
        <v>0</v>
      </c>
      <c r="AW347" s="180">
        <v>0</v>
      </c>
      <c r="AX347" s="180">
        <v>0</v>
      </c>
      <c r="AY347" s="90"/>
      <c r="AZ347" s="180">
        <v>0</v>
      </c>
      <c r="BA347" s="180">
        <v>0</v>
      </c>
      <c r="BB347" s="180">
        <v>0</v>
      </c>
      <c r="BC347" s="180">
        <v>0</v>
      </c>
      <c r="BD347" s="180">
        <v>0</v>
      </c>
      <c r="BE347" s="180">
        <v>0</v>
      </c>
      <c r="BF347" s="180">
        <v>0</v>
      </c>
      <c r="BG347" s="181"/>
      <c r="BH347" s="90"/>
      <c r="BI347" s="180">
        <v>0</v>
      </c>
      <c r="BJ347" s="180">
        <v>0</v>
      </c>
      <c r="BK347" s="180">
        <v>0</v>
      </c>
      <c r="BL347" s="90"/>
      <c r="BN347" s="90"/>
      <c r="BO347" s="112"/>
      <c r="BP347" s="112"/>
      <c r="BQ347" s="112"/>
      <c r="BR347" s="112"/>
      <c r="BS347" s="112"/>
      <c r="BT347" s="112"/>
      <c r="BU347" s="112"/>
      <c r="BV347" s="112"/>
      <c r="BW347" s="112"/>
      <c r="BX347" s="112"/>
      <c r="BY347" s="112"/>
      <c r="BZ347" s="112"/>
      <c r="CA347" s="112"/>
      <c r="CB347" s="112"/>
      <c r="CC347" s="112"/>
      <c r="CD347" s="112"/>
      <c r="CE347" s="112"/>
      <c r="CF347" s="178"/>
    </row>
    <row r="348" spans="2:84" ht="15" customHeight="1" x14ac:dyDescent="0.3">
      <c r="B348" s="90"/>
      <c r="C348" s="111">
        <v>334</v>
      </c>
      <c r="D348" s="111"/>
      <c r="E348" s="111"/>
      <c r="F348" s="112"/>
      <c r="G348" s="111"/>
      <c r="H348" s="111"/>
      <c r="I348" s="111"/>
      <c r="J348" s="114"/>
      <c r="K348" s="172"/>
      <c r="L348" s="113"/>
      <c r="M348" s="112"/>
      <c r="N348" s="185"/>
      <c r="O348" s="111"/>
      <c r="P348" s="110"/>
      <c r="Q348" s="109"/>
      <c r="R348" s="109"/>
      <c r="S348" s="156"/>
      <c r="T348" s="156"/>
      <c r="U348" s="156"/>
      <c r="V348" s="153">
        <f t="shared" si="5"/>
        <v>0</v>
      </c>
      <c r="W348" s="90"/>
      <c r="Y348" s="180">
        <v>0</v>
      </c>
      <c r="Z348" s="180">
        <v>0</v>
      </c>
      <c r="AA348" s="180">
        <v>0</v>
      </c>
      <c r="AB348" s="180">
        <v>0</v>
      </c>
      <c r="AC348" s="180">
        <v>0</v>
      </c>
      <c r="AD348" s="180">
        <v>0</v>
      </c>
      <c r="AE348" s="180">
        <v>0</v>
      </c>
      <c r="AF348" s="180">
        <v>0</v>
      </c>
      <c r="AG348" s="180">
        <v>0</v>
      </c>
      <c r="AH348" s="180">
        <v>0</v>
      </c>
      <c r="AI348" s="180">
        <v>0</v>
      </c>
      <c r="AJ348" s="180">
        <v>0</v>
      </c>
      <c r="AK348" s="180">
        <v>0</v>
      </c>
      <c r="AL348" s="180">
        <v>0</v>
      </c>
      <c r="AM348" s="180">
        <v>0</v>
      </c>
      <c r="AN348" s="180">
        <v>0</v>
      </c>
      <c r="AO348" s="180">
        <v>0</v>
      </c>
      <c r="AP348" s="180">
        <v>0</v>
      </c>
      <c r="AQ348" s="180">
        <v>0</v>
      </c>
      <c r="AR348" s="180">
        <v>0</v>
      </c>
      <c r="AS348" s="180">
        <v>0</v>
      </c>
      <c r="AT348" s="180">
        <v>0</v>
      </c>
      <c r="AU348" s="180">
        <v>0</v>
      </c>
      <c r="AV348" s="180">
        <v>0</v>
      </c>
      <c r="AW348" s="180">
        <v>0</v>
      </c>
      <c r="AX348" s="180">
        <v>0</v>
      </c>
      <c r="AY348" s="90"/>
      <c r="AZ348" s="180">
        <v>0</v>
      </c>
      <c r="BA348" s="180">
        <v>0</v>
      </c>
      <c r="BB348" s="180">
        <v>0</v>
      </c>
      <c r="BC348" s="180">
        <v>0</v>
      </c>
      <c r="BD348" s="180">
        <v>0</v>
      </c>
      <c r="BE348" s="180">
        <v>0</v>
      </c>
      <c r="BF348" s="180">
        <v>0</v>
      </c>
      <c r="BG348" s="181"/>
      <c r="BH348" s="90"/>
      <c r="BI348" s="180">
        <v>0</v>
      </c>
      <c r="BJ348" s="180">
        <v>0</v>
      </c>
      <c r="BK348" s="180">
        <v>0</v>
      </c>
      <c r="BL348" s="90"/>
      <c r="BN348" s="90"/>
      <c r="BO348" s="112"/>
      <c r="BP348" s="112"/>
      <c r="BQ348" s="112"/>
      <c r="BR348" s="112"/>
      <c r="BS348" s="112"/>
      <c r="BT348" s="112"/>
      <c r="BU348" s="112"/>
      <c r="BV348" s="112"/>
      <c r="BW348" s="112"/>
      <c r="BX348" s="112"/>
      <c r="BY348" s="112"/>
      <c r="BZ348" s="112"/>
      <c r="CA348" s="112"/>
      <c r="CB348" s="112"/>
      <c r="CC348" s="112"/>
      <c r="CD348" s="112"/>
      <c r="CE348" s="112"/>
      <c r="CF348" s="178"/>
    </row>
    <row r="349" spans="2:84" ht="15" customHeight="1" x14ac:dyDescent="0.3">
      <c r="B349" s="90"/>
      <c r="C349" s="111">
        <v>335</v>
      </c>
      <c r="D349" s="111"/>
      <c r="E349" s="111"/>
      <c r="F349" s="112"/>
      <c r="G349" s="111"/>
      <c r="H349" s="111"/>
      <c r="I349" s="111"/>
      <c r="J349" s="114"/>
      <c r="K349" s="172"/>
      <c r="L349" s="113"/>
      <c r="M349" s="112"/>
      <c r="N349" s="185"/>
      <c r="O349" s="111"/>
      <c r="P349" s="110"/>
      <c r="Q349" s="109"/>
      <c r="R349" s="109"/>
      <c r="S349" s="156"/>
      <c r="T349" s="156"/>
      <c r="U349" s="156"/>
      <c r="V349" s="153">
        <f t="shared" si="5"/>
        <v>0</v>
      </c>
      <c r="W349" s="90"/>
      <c r="Y349" s="180">
        <v>0</v>
      </c>
      <c r="Z349" s="180">
        <v>0</v>
      </c>
      <c r="AA349" s="180">
        <v>0</v>
      </c>
      <c r="AB349" s="180">
        <v>0</v>
      </c>
      <c r="AC349" s="180">
        <v>0</v>
      </c>
      <c r="AD349" s="180">
        <v>0</v>
      </c>
      <c r="AE349" s="180">
        <v>0</v>
      </c>
      <c r="AF349" s="180">
        <v>0</v>
      </c>
      <c r="AG349" s="180">
        <v>0</v>
      </c>
      <c r="AH349" s="180">
        <v>0</v>
      </c>
      <c r="AI349" s="180">
        <v>0</v>
      </c>
      <c r="AJ349" s="180">
        <v>0</v>
      </c>
      <c r="AK349" s="180">
        <v>0</v>
      </c>
      <c r="AL349" s="180">
        <v>0</v>
      </c>
      <c r="AM349" s="180">
        <v>0</v>
      </c>
      <c r="AN349" s="180">
        <v>0</v>
      </c>
      <c r="AO349" s="180">
        <v>0</v>
      </c>
      <c r="AP349" s="180">
        <v>0</v>
      </c>
      <c r="AQ349" s="180">
        <v>0</v>
      </c>
      <c r="AR349" s="180">
        <v>0</v>
      </c>
      <c r="AS349" s="180">
        <v>0</v>
      </c>
      <c r="AT349" s="180">
        <v>0</v>
      </c>
      <c r="AU349" s="180">
        <v>0</v>
      </c>
      <c r="AV349" s="180">
        <v>0</v>
      </c>
      <c r="AW349" s="180">
        <v>0</v>
      </c>
      <c r="AX349" s="180">
        <v>0</v>
      </c>
      <c r="AY349" s="90"/>
      <c r="AZ349" s="180">
        <v>0</v>
      </c>
      <c r="BA349" s="180">
        <v>0</v>
      </c>
      <c r="BB349" s="180">
        <v>0</v>
      </c>
      <c r="BC349" s="180">
        <v>0</v>
      </c>
      <c r="BD349" s="180">
        <v>0</v>
      </c>
      <c r="BE349" s="180">
        <v>0</v>
      </c>
      <c r="BF349" s="180">
        <v>0</v>
      </c>
      <c r="BG349" s="181"/>
      <c r="BH349" s="90"/>
      <c r="BI349" s="180">
        <v>0</v>
      </c>
      <c r="BJ349" s="180">
        <v>0</v>
      </c>
      <c r="BK349" s="180">
        <v>0</v>
      </c>
      <c r="BL349" s="90"/>
      <c r="BN349" s="90"/>
      <c r="BO349" s="112"/>
      <c r="BP349" s="112"/>
      <c r="BQ349" s="112"/>
      <c r="BR349" s="112"/>
      <c r="BS349" s="112"/>
      <c r="BT349" s="112"/>
      <c r="BU349" s="112"/>
      <c r="BV349" s="112"/>
      <c r="BW349" s="112"/>
      <c r="BX349" s="112"/>
      <c r="BY349" s="112"/>
      <c r="BZ349" s="112"/>
      <c r="CA349" s="112"/>
      <c r="CB349" s="112"/>
      <c r="CC349" s="112"/>
      <c r="CD349" s="112"/>
      <c r="CE349" s="112"/>
      <c r="CF349" s="178"/>
    </row>
    <row r="350" spans="2:84" ht="15" customHeight="1" x14ac:dyDescent="0.3">
      <c r="B350" s="90"/>
      <c r="C350" s="111">
        <v>336</v>
      </c>
      <c r="D350" s="111"/>
      <c r="E350" s="111"/>
      <c r="F350" s="112"/>
      <c r="G350" s="111"/>
      <c r="H350" s="111"/>
      <c r="I350" s="111"/>
      <c r="J350" s="114"/>
      <c r="K350" s="172"/>
      <c r="L350" s="113"/>
      <c r="M350" s="112"/>
      <c r="N350" s="185"/>
      <c r="O350" s="111"/>
      <c r="P350" s="110"/>
      <c r="Q350" s="109"/>
      <c r="R350" s="109"/>
      <c r="S350" s="156"/>
      <c r="T350" s="156"/>
      <c r="U350" s="156"/>
      <c r="V350" s="153">
        <f t="shared" si="5"/>
        <v>0</v>
      </c>
      <c r="W350" s="90"/>
      <c r="Y350" s="180">
        <v>0</v>
      </c>
      <c r="Z350" s="180">
        <v>0</v>
      </c>
      <c r="AA350" s="180">
        <v>0</v>
      </c>
      <c r="AB350" s="180">
        <v>0</v>
      </c>
      <c r="AC350" s="180">
        <v>0</v>
      </c>
      <c r="AD350" s="180">
        <v>0</v>
      </c>
      <c r="AE350" s="180">
        <v>0</v>
      </c>
      <c r="AF350" s="180">
        <v>0</v>
      </c>
      <c r="AG350" s="180">
        <v>0</v>
      </c>
      <c r="AH350" s="180">
        <v>0</v>
      </c>
      <c r="AI350" s="180">
        <v>0</v>
      </c>
      <c r="AJ350" s="180">
        <v>0</v>
      </c>
      <c r="AK350" s="180">
        <v>0</v>
      </c>
      <c r="AL350" s="180">
        <v>0</v>
      </c>
      <c r="AM350" s="180">
        <v>0</v>
      </c>
      <c r="AN350" s="180">
        <v>0</v>
      </c>
      <c r="AO350" s="180">
        <v>0</v>
      </c>
      <c r="AP350" s="180">
        <v>0</v>
      </c>
      <c r="AQ350" s="180">
        <v>0</v>
      </c>
      <c r="AR350" s="180">
        <v>0</v>
      </c>
      <c r="AS350" s="180">
        <v>0</v>
      </c>
      <c r="AT350" s="180">
        <v>0</v>
      </c>
      <c r="AU350" s="180">
        <v>0</v>
      </c>
      <c r="AV350" s="180">
        <v>0</v>
      </c>
      <c r="AW350" s="180">
        <v>0</v>
      </c>
      <c r="AX350" s="180">
        <v>0</v>
      </c>
      <c r="AY350" s="90"/>
      <c r="AZ350" s="180">
        <v>0</v>
      </c>
      <c r="BA350" s="180">
        <v>0</v>
      </c>
      <c r="BB350" s="180">
        <v>0</v>
      </c>
      <c r="BC350" s="180">
        <v>0</v>
      </c>
      <c r="BD350" s="180">
        <v>0</v>
      </c>
      <c r="BE350" s="180">
        <v>0</v>
      </c>
      <c r="BF350" s="180">
        <v>0</v>
      </c>
      <c r="BG350" s="181"/>
      <c r="BH350" s="90"/>
      <c r="BI350" s="180">
        <v>0</v>
      </c>
      <c r="BJ350" s="180">
        <v>0</v>
      </c>
      <c r="BK350" s="180">
        <v>0</v>
      </c>
      <c r="BL350" s="90"/>
      <c r="BN350" s="90"/>
      <c r="BO350" s="112"/>
      <c r="BP350" s="112"/>
      <c r="BQ350" s="112"/>
      <c r="BR350" s="112"/>
      <c r="BS350" s="112"/>
      <c r="BT350" s="112"/>
      <c r="BU350" s="112"/>
      <c r="BV350" s="112"/>
      <c r="BW350" s="112"/>
      <c r="BX350" s="112"/>
      <c r="BY350" s="112"/>
      <c r="BZ350" s="112"/>
      <c r="CA350" s="112"/>
      <c r="CB350" s="112"/>
      <c r="CC350" s="112"/>
      <c r="CD350" s="112"/>
      <c r="CE350" s="112"/>
      <c r="CF350" s="178"/>
    </row>
    <row r="351" spans="2:84" ht="15" customHeight="1" x14ac:dyDescent="0.3">
      <c r="B351" s="90"/>
      <c r="C351" s="111">
        <v>337</v>
      </c>
      <c r="D351" s="111"/>
      <c r="E351" s="111"/>
      <c r="F351" s="112"/>
      <c r="G351" s="111"/>
      <c r="H351" s="111"/>
      <c r="I351" s="111"/>
      <c r="J351" s="114"/>
      <c r="K351" s="172"/>
      <c r="L351" s="113"/>
      <c r="M351" s="112"/>
      <c r="N351" s="185"/>
      <c r="O351" s="111"/>
      <c r="P351" s="110"/>
      <c r="Q351" s="109"/>
      <c r="R351" s="109"/>
      <c r="S351" s="156"/>
      <c r="T351" s="156"/>
      <c r="U351" s="156"/>
      <c r="V351" s="153">
        <f t="shared" si="5"/>
        <v>0</v>
      </c>
      <c r="W351" s="90"/>
      <c r="Y351" s="180">
        <v>0</v>
      </c>
      <c r="Z351" s="180">
        <v>0</v>
      </c>
      <c r="AA351" s="180">
        <v>0</v>
      </c>
      <c r="AB351" s="180">
        <v>0</v>
      </c>
      <c r="AC351" s="180">
        <v>0</v>
      </c>
      <c r="AD351" s="180">
        <v>0</v>
      </c>
      <c r="AE351" s="180">
        <v>0</v>
      </c>
      <c r="AF351" s="180">
        <v>0</v>
      </c>
      <c r="AG351" s="180">
        <v>0</v>
      </c>
      <c r="AH351" s="180">
        <v>0</v>
      </c>
      <c r="AI351" s="180">
        <v>0</v>
      </c>
      <c r="AJ351" s="180">
        <v>0</v>
      </c>
      <c r="AK351" s="180">
        <v>0</v>
      </c>
      <c r="AL351" s="180">
        <v>0</v>
      </c>
      <c r="AM351" s="180">
        <v>0</v>
      </c>
      <c r="AN351" s="180">
        <v>0</v>
      </c>
      <c r="AO351" s="180">
        <v>0</v>
      </c>
      <c r="AP351" s="180">
        <v>0</v>
      </c>
      <c r="AQ351" s="180">
        <v>0</v>
      </c>
      <c r="AR351" s="180">
        <v>0</v>
      </c>
      <c r="AS351" s="180">
        <v>0</v>
      </c>
      <c r="AT351" s="180">
        <v>0</v>
      </c>
      <c r="AU351" s="180">
        <v>0</v>
      </c>
      <c r="AV351" s="180">
        <v>0</v>
      </c>
      <c r="AW351" s="180">
        <v>0</v>
      </c>
      <c r="AX351" s="180">
        <v>0</v>
      </c>
      <c r="AY351" s="90"/>
      <c r="AZ351" s="180">
        <v>0</v>
      </c>
      <c r="BA351" s="180">
        <v>0</v>
      </c>
      <c r="BB351" s="180">
        <v>0</v>
      </c>
      <c r="BC351" s="180">
        <v>0</v>
      </c>
      <c r="BD351" s="180">
        <v>0</v>
      </c>
      <c r="BE351" s="180">
        <v>0</v>
      </c>
      <c r="BF351" s="180">
        <v>0</v>
      </c>
      <c r="BG351" s="181"/>
      <c r="BH351" s="90"/>
      <c r="BI351" s="180">
        <v>0</v>
      </c>
      <c r="BJ351" s="180">
        <v>0</v>
      </c>
      <c r="BK351" s="180">
        <v>0</v>
      </c>
      <c r="BL351" s="90"/>
      <c r="BN351" s="90"/>
      <c r="BO351" s="112"/>
      <c r="BP351" s="112"/>
      <c r="BQ351" s="112"/>
      <c r="BR351" s="112"/>
      <c r="BS351" s="112"/>
      <c r="BT351" s="112"/>
      <c r="BU351" s="112"/>
      <c r="BV351" s="112"/>
      <c r="BW351" s="112"/>
      <c r="BX351" s="112"/>
      <c r="BY351" s="112"/>
      <c r="BZ351" s="112"/>
      <c r="CA351" s="112"/>
      <c r="CB351" s="112"/>
      <c r="CC351" s="112"/>
      <c r="CD351" s="112"/>
      <c r="CE351" s="112"/>
      <c r="CF351" s="178"/>
    </row>
    <row r="352" spans="2:84" ht="15" customHeight="1" x14ac:dyDescent="0.3">
      <c r="B352" s="90"/>
      <c r="C352" s="111">
        <v>338</v>
      </c>
      <c r="D352" s="111"/>
      <c r="E352" s="111"/>
      <c r="F352" s="112"/>
      <c r="G352" s="111"/>
      <c r="H352" s="111"/>
      <c r="I352" s="111"/>
      <c r="J352" s="114"/>
      <c r="K352" s="172"/>
      <c r="L352" s="113"/>
      <c r="M352" s="112"/>
      <c r="N352" s="185"/>
      <c r="O352" s="111"/>
      <c r="P352" s="110"/>
      <c r="Q352" s="109"/>
      <c r="R352" s="109"/>
      <c r="S352" s="156"/>
      <c r="T352" s="156"/>
      <c r="U352" s="156"/>
      <c r="V352" s="153">
        <f t="shared" si="5"/>
        <v>0</v>
      </c>
      <c r="W352" s="90"/>
      <c r="Y352" s="180">
        <v>0</v>
      </c>
      <c r="Z352" s="180">
        <v>0</v>
      </c>
      <c r="AA352" s="180">
        <v>0</v>
      </c>
      <c r="AB352" s="180">
        <v>0</v>
      </c>
      <c r="AC352" s="180">
        <v>0</v>
      </c>
      <c r="AD352" s="180">
        <v>0</v>
      </c>
      <c r="AE352" s="180">
        <v>0</v>
      </c>
      <c r="AF352" s="180">
        <v>0</v>
      </c>
      <c r="AG352" s="180">
        <v>0</v>
      </c>
      <c r="AH352" s="180">
        <v>0</v>
      </c>
      <c r="AI352" s="180">
        <v>0</v>
      </c>
      <c r="AJ352" s="180">
        <v>0</v>
      </c>
      <c r="AK352" s="180">
        <v>0</v>
      </c>
      <c r="AL352" s="180">
        <v>0</v>
      </c>
      <c r="AM352" s="180">
        <v>0</v>
      </c>
      <c r="AN352" s="180">
        <v>0</v>
      </c>
      <c r="AO352" s="180">
        <v>0</v>
      </c>
      <c r="AP352" s="180">
        <v>0</v>
      </c>
      <c r="AQ352" s="180">
        <v>0</v>
      </c>
      <c r="AR352" s="180">
        <v>0</v>
      </c>
      <c r="AS352" s="180">
        <v>0</v>
      </c>
      <c r="AT352" s="180">
        <v>0</v>
      </c>
      <c r="AU352" s="180">
        <v>0</v>
      </c>
      <c r="AV352" s="180">
        <v>0</v>
      </c>
      <c r="AW352" s="180">
        <v>0</v>
      </c>
      <c r="AX352" s="180">
        <v>0</v>
      </c>
      <c r="AY352" s="90"/>
      <c r="AZ352" s="180">
        <v>0</v>
      </c>
      <c r="BA352" s="180">
        <v>0</v>
      </c>
      <c r="BB352" s="180">
        <v>0</v>
      </c>
      <c r="BC352" s="180">
        <v>0</v>
      </c>
      <c r="BD352" s="180">
        <v>0</v>
      </c>
      <c r="BE352" s="180">
        <v>0</v>
      </c>
      <c r="BF352" s="180">
        <v>0</v>
      </c>
      <c r="BG352" s="181"/>
      <c r="BH352" s="90"/>
      <c r="BI352" s="180">
        <v>0</v>
      </c>
      <c r="BJ352" s="180">
        <v>0</v>
      </c>
      <c r="BK352" s="180">
        <v>0</v>
      </c>
      <c r="BL352" s="90"/>
      <c r="BN352" s="90"/>
      <c r="BO352" s="112"/>
      <c r="BP352" s="112"/>
      <c r="BQ352" s="112"/>
      <c r="BR352" s="112"/>
      <c r="BS352" s="112"/>
      <c r="BT352" s="112"/>
      <c r="BU352" s="112"/>
      <c r="BV352" s="112"/>
      <c r="BW352" s="112"/>
      <c r="BX352" s="112"/>
      <c r="BY352" s="112"/>
      <c r="BZ352" s="112"/>
      <c r="CA352" s="112"/>
      <c r="CB352" s="112"/>
      <c r="CC352" s="112"/>
      <c r="CD352" s="112"/>
      <c r="CE352" s="112"/>
      <c r="CF352" s="178"/>
    </row>
    <row r="353" spans="2:84" ht="15" customHeight="1" x14ac:dyDescent="0.3">
      <c r="B353" s="90"/>
      <c r="C353" s="111">
        <v>339</v>
      </c>
      <c r="D353" s="111"/>
      <c r="E353" s="111"/>
      <c r="F353" s="112"/>
      <c r="G353" s="111"/>
      <c r="H353" s="111"/>
      <c r="I353" s="111"/>
      <c r="J353" s="114"/>
      <c r="K353" s="172"/>
      <c r="L353" s="113"/>
      <c r="M353" s="112"/>
      <c r="N353" s="185"/>
      <c r="O353" s="111"/>
      <c r="P353" s="110"/>
      <c r="Q353" s="109"/>
      <c r="R353" s="109"/>
      <c r="S353" s="156"/>
      <c r="T353" s="156"/>
      <c r="U353" s="156"/>
      <c r="V353" s="153">
        <f t="shared" si="5"/>
        <v>0</v>
      </c>
      <c r="W353" s="90"/>
      <c r="Y353" s="180">
        <v>0</v>
      </c>
      <c r="Z353" s="180">
        <v>0</v>
      </c>
      <c r="AA353" s="180">
        <v>0</v>
      </c>
      <c r="AB353" s="180">
        <v>0</v>
      </c>
      <c r="AC353" s="180">
        <v>0</v>
      </c>
      <c r="AD353" s="180">
        <v>0</v>
      </c>
      <c r="AE353" s="180">
        <v>0</v>
      </c>
      <c r="AF353" s="180">
        <v>0</v>
      </c>
      <c r="AG353" s="180">
        <v>0</v>
      </c>
      <c r="AH353" s="180">
        <v>0</v>
      </c>
      <c r="AI353" s="180">
        <v>0</v>
      </c>
      <c r="AJ353" s="180">
        <v>0</v>
      </c>
      <c r="AK353" s="180">
        <v>0</v>
      </c>
      <c r="AL353" s="180">
        <v>0</v>
      </c>
      <c r="AM353" s="180">
        <v>0</v>
      </c>
      <c r="AN353" s="180">
        <v>0</v>
      </c>
      <c r="AO353" s="180">
        <v>0</v>
      </c>
      <c r="AP353" s="180">
        <v>0</v>
      </c>
      <c r="AQ353" s="180">
        <v>0</v>
      </c>
      <c r="AR353" s="180">
        <v>0</v>
      </c>
      <c r="AS353" s="180">
        <v>0</v>
      </c>
      <c r="AT353" s="180">
        <v>0</v>
      </c>
      <c r="AU353" s="180">
        <v>0</v>
      </c>
      <c r="AV353" s="180">
        <v>0</v>
      </c>
      <c r="AW353" s="180">
        <v>0</v>
      </c>
      <c r="AX353" s="180">
        <v>0</v>
      </c>
      <c r="AY353" s="90"/>
      <c r="AZ353" s="180">
        <v>0</v>
      </c>
      <c r="BA353" s="180">
        <v>0</v>
      </c>
      <c r="BB353" s="180">
        <v>0</v>
      </c>
      <c r="BC353" s="180">
        <v>0</v>
      </c>
      <c r="BD353" s="180">
        <v>0</v>
      </c>
      <c r="BE353" s="180">
        <v>0</v>
      </c>
      <c r="BF353" s="180">
        <v>0</v>
      </c>
      <c r="BG353" s="181"/>
      <c r="BH353" s="90"/>
      <c r="BI353" s="180">
        <v>0</v>
      </c>
      <c r="BJ353" s="180">
        <v>0</v>
      </c>
      <c r="BK353" s="180">
        <v>0</v>
      </c>
      <c r="BL353" s="90"/>
      <c r="BN353" s="90"/>
      <c r="BO353" s="112"/>
      <c r="BP353" s="112"/>
      <c r="BQ353" s="112"/>
      <c r="BR353" s="112"/>
      <c r="BS353" s="112"/>
      <c r="BT353" s="112"/>
      <c r="BU353" s="112"/>
      <c r="BV353" s="112"/>
      <c r="BW353" s="112"/>
      <c r="BX353" s="112"/>
      <c r="BY353" s="112"/>
      <c r="BZ353" s="112"/>
      <c r="CA353" s="112"/>
      <c r="CB353" s="112"/>
      <c r="CC353" s="112"/>
      <c r="CD353" s="112"/>
      <c r="CE353" s="112"/>
      <c r="CF353" s="178"/>
    </row>
    <row r="354" spans="2:84" ht="15" customHeight="1" x14ac:dyDescent="0.3">
      <c r="B354" s="90"/>
      <c r="C354" s="111">
        <v>340</v>
      </c>
      <c r="D354" s="111"/>
      <c r="E354" s="111"/>
      <c r="F354" s="112"/>
      <c r="G354" s="111"/>
      <c r="H354" s="111"/>
      <c r="I354" s="111"/>
      <c r="J354" s="114"/>
      <c r="K354" s="172"/>
      <c r="L354" s="113"/>
      <c r="M354" s="112"/>
      <c r="N354" s="185"/>
      <c r="O354" s="111"/>
      <c r="P354" s="110"/>
      <c r="Q354" s="109"/>
      <c r="R354" s="109"/>
      <c r="S354" s="156"/>
      <c r="T354" s="156"/>
      <c r="U354" s="156"/>
      <c r="V354" s="153">
        <f t="shared" si="5"/>
        <v>0</v>
      </c>
      <c r="W354" s="90"/>
      <c r="Y354" s="180">
        <v>0</v>
      </c>
      <c r="Z354" s="180">
        <v>0</v>
      </c>
      <c r="AA354" s="180">
        <v>0</v>
      </c>
      <c r="AB354" s="180">
        <v>0</v>
      </c>
      <c r="AC354" s="180">
        <v>0</v>
      </c>
      <c r="AD354" s="180">
        <v>0</v>
      </c>
      <c r="AE354" s="180">
        <v>0</v>
      </c>
      <c r="AF354" s="180">
        <v>0</v>
      </c>
      <c r="AG354" s="180">
        <v>0</v>
      </c>
      <c r="AH354" s="180">
        <v>0</v>
      </c>
      <c r="AI354" s="180">
        <v>0</v>
      </c>
      <c r="AJ354" s="180">
        <v>0</v>
      </c>
      <c r="AK354" s="180">
        <v>0</v>
      </c>
      <c r="AL354" s="180">
        <v>0</v>
      </c>
      <c r="AM354" s="180">
        <v>0</v>
      </c>
      <c r="AN354" s="180">
        <v>0</v>
      </c>
      <c r="AO354" s="180">
        <v>0</v>
      </c>
      <c r="AP354" s="180">
        <v>0</v>
      </c>
      <c r="AQ354" s="180">
        <v>0</v>
      </c>
      <c r="AR354" s="180">
        <v>0</v>
      </c>
      <c r="AS354" s="180">
        <v>0</v>
      </c>
      <c r="AT354" s="180">
        <v>0</v>
      </c>
      <c r="AU354" s="180">
        <v>0</v>
      </c>
      <c r="AV354" s="180">
        <v>0</v>
      </c>
      <c r="AW354" s="180">
        <v>0</v>
      </c>
      <c r="AX354" s="180">
        <v>0</v>
      </c>
      <c r="AY354" s="90"/>
      <c r="AZ354" s="180">
        <v>0</v>
      </c>
      <c r="BA354" s="180">
        <v>0</v>
      </c>
      <c r="BB354" s="180">
        <v>0</v>
      </c>
      <c r="BC354" s="180">
        <v>0</v>
      </c>
      <c r="BD354" s="180">
        <v>0</v>
      </c>
      <c r="BE354" s="180">
        <v>0</v>
      </c>
      <c r="BF354" s="180">
        <v>0</v>
      </c>
      <c r="BG354" s="181"/>
      <c r="BH354" s="90"/>
      <c r="BI354" s="180">
        <v>0</v>
      </c>
      <c r="BJ354" s="180">
        <v>0</v>
      </c>
      <c r="BK354" s="180">
        <v>0</v>
      </c>
      <c r="BL354" s="90"/>
      <c r="BN354" s="90"/>
      <c r="BO354" s="112"/>
      <c r="BP354" s="112"/>
      <c r="BQ354" s="112"/>
      <c r="BR354" s="112"/>
      <c r="BS354" s="112"/>
      <c r="BT354" s="112"/>
      <c r="BU354" s="112"/>
      <c r="BV354" s="112"/>
      <c r="BW354" s="112"/>
      <c r="BX354" s="112"/>
      <c r="BY354" s="112"/>
      <c r="BZ354" s="112"/>
      <c r="CA354" s="112"/>
      <c r="CB354" s="112"/>
      <c r="CC354" s="112"/>
      <c r="CD354" s="112"/>
      <c r="CE354" s="112"/>
      <c r="CF354" s="178"/>
    </row>
    <row r="355" spans="2:84" ht="15" customHeight="1" x14ac:dyDescent="0.3">
      <c r="B355" s="90"/>
      <c r="C355" s="111">
        <v>341</v>
      </c>
      <c r="D355" s="111"/>
      <c r="E355" s="111"/>
      <c r="F355" s="112"/>
      <c r="G355" s="111"/>
      <c r="H355" s="111"/>
      <c r="I355" s="111"/>
      <c r="J355" s="114"/>
      <c r="K355" s="172"/>
      <c r="L355" s="113"/>
      <c r="M355" s="112"/>
      <c r="N355" s="185"/>
      <c r="O355" s="111"/>
      <c r="P355" s="109"/>
      <c r="Q355" s="109"/>
      <c r="R355" s="109"/>
      <c r="S355" s="156"/>
      <c r="T355" s="156"/>
      <c r="U355" s="156"/>
      <c r="V355" s="153">
        <f t="shared" si="5"/>
        <v>0</v>
      </c>
      <c r="W355" s="90"/>
      <c r="Y355" s="180">
        <v>0</v>
      </c>
      <c r="Z355" s="180">
        <v>0</v>
      </c>
      <c r="AA355" s="180">
        <v>0</v>
      </c>
      <c r="AB355" s="180">
        <v>0</v>
      </c>
      <c r="AC355" s="180">
        <v>0</v>
      </c>
      <c r="AD355" s="180">
        <v>0</v>
      </c>
      <c r="AE355" s="180">
        <v>0</v>
      </c>
      <c r="AF355" s="180">
        <v>0</v>
      </c>
      <c r="AG355" s="180">
        <v>0</v>
      </c>
      <c r="AH355" s="180">
        <v>0</v>
      </c>
      <c r="AI355" s="180">
        <v>0</v>
      </c>
      <c r="AJ355" s="180">
        <v>0</v>
      </c>
      <c r="AK355" s="180">
        <v>0</v>
      </c>
      <c r="AL355" s="180">
        <v>0</v>
      </c>
      <c r="AM355" s="180">
        <v>0</v>
      </c>
      <c r="AN355" s="180">
        <v>0</v>
      </c>
      <c r="AO355" s="180">
        <v>0</v>
      </c>
      <c r="AP355" s="180">
        <v>0</v>
      </c>
      <c r="AQ355" s="180">
        <v>0</v>
      </c>
      <c r="AR355" s="180">
        <v>0</v>
      </c>
      <c r="AS355" s="180">
        <v>0</v>
      </c>
      <c r="AT355" s="180">
        <v>0</v>
      </c>
      <c r="AU355" s="180">
        <v>0</v>
      </c>
      <c r="AV355" s="180">
        <v>0</v>
      </c>
      <c r="AW355" s="180">
        <v>0</v>
      </c>
      <c r="AX355" s="180">
        <v>0</v>
      </c>
      <c r="AY355" s="90"/>
      <c r="AZ355" s="180">
        <v>0</v>
      </c>
      <c r="BA355" s="180">
        <v>0</v>
      </c>
      <c r="BB355" s="180">
        <v>0</v>
      </c>
      <c r="BC355" s="180">
        <v>0</v>
      </c>
      <c r="BD355" s="180">
        <v>0</v>
      </c>
      <c r="BE355" s="180">
        <v>0</v>
      </c>
      <c r="BF355" s="180">
        <v>0</v>
      </c>
      <c r="BG355" s="181"/>
      <c r="BH355" s="90"/>
      <c r="BI355" s="180">
        <v>0</v>
      </c>
      <c r="BJ355" s="180">
        <v>0</v>
      </c>
      <c r="BK355" s="180">
        <v>0</v>
      </c>
      <c r="BL355" s="90"/>
      <c r="BN355" s="90"/>
      <c r="BO355" s="112"/>
      <c r="BP355" s="112"/>
      <c r="BQ355" s="112"/>
      <c r="BR355" s="112"/>
      <c r="BS355" s="112"/>
      <c r="BT355" s="112"/>
      <c r="BU355" s="112"/>
      <c r="BV355" s="112"/>
      <c r="BW355" s="112"/>
      <c r="BX355" s="112"/>
      <c r="BY355" s="112"/>
      <c r="BZ355" s="112"/>
      <c r="CA355" s="112"/>
      <c r="CB355" s="112"/>
      <c r="CC355" s="112"/>
      <c r="CD355" s="112"/>
      <c r="CE355" s="112"/>
      <c r="CF355" s="178"/>
    </row>
    <row r="356" spans="2:84" ht="15" customHeight="1" x14ac:dyDescent="0.3">
      <c r="B356" s="90"/>
      <c r="C356" s="111">
        <v>342</v>
      </c>
      <c r="D356" s="111"/>
      <c r="E356" s="111"/>
      <c r="F356" s="112"/>
      <c r="G356" s="111"/>
      <c r="H356" s="111"/>
      <c r="I356" s="111"/>
      <c r="J356" s="114"/>
      <c r="K356" s="172"/>
      <c r="L356" s="113"/>
      <c r="M356" s="112"/>
      <c r="N356" s="185"/>
      <c r="O356" s="111"/>
      <c r="P356" s="110"/>
      <c r="Q356" s="109"/>
      <c r="R356" s="109"/>
      <c r="S356" s="156"/>
      <c r="T356" s="156"/>
      <c r="U356" s="156"/>
      <c r="V356" s="153">
        <f t="shared" si="5"/>
        <v>0</v>
      </c>
      <c r="W356" s="90"/>
      <c r="Y356" s="180">
        <v>0</v>
      </c>
      <c r="Z356" s="180">
        <v>0</v>
      </c>
      <c r="AA356" s="180">
        <v>0</v>
      </c>
      <c r="AB356" s="180">
        <v>0</v>
      </c>
      <c r="AC356" s="180">
        <v>0</v>
      </c>
      <c r="AD356" s="180">
        <v>0</v>
      </c>
      <c r="AE356" s="180">
        <v>0</v>
      </c>
      <c r="AF356" s="180">
        <v>0</v>
      </c>
      <c r="AG356" s="180">
        <v>0</v>
      </c>
      <c r="AH356" s="180">
        <v>0</v>
      </c>
      <c r="AI356" s="180">
        <v>0</v>
      </c>
      <c r="AJ356" s="180">
        <v>0</v>
      </c>
      <c r="AK356" s="180">
        <v>0</v>
      </c>
      <c r="AL356" s="180">
        <v>0</v>
      </c>
      <c r="AM356" s="180">
        <v>0</v>
      </c>
      <c r="AN356" s="180">
        <v>0</v>
      </c>
      <c r="AO356" s="180">
        <v>0</v>
      </c>
      <c r="AP356" s="180">
        <v>0</v>
      </c>
      <c r="AQ356" s="180">
        <v>0</v>
      </c>
      <c r="AR356" s="180">
        <v>0</v>
      </c>
      <c r="AS356" s="180">
        <v>0</v>
      </c>
      <c r="AT356" s="180">
        <v>0</v>
      </c>
      <c r="AU356" s="180">
        <v>0</v>
      </c>
      <c r="AV356" s="180">
        <v>0</v>
      </c>
      <c r="AW356" s="180">
        <v>0</v>
      </c>
      <c r="AX356" s="180">
        <v>0</v>
      </c>
      <c r="AY356" s="90"/>
      <c r="AZ356" s="180">
        <v>0</v>
      </c>
      <c r="BA356" s="180">
        <v>0</v>
      </c>
      <c r="BB356" s="180">
        <v>0</v>
      </c>
      <c r="BC356" s="180">
        <v>0</v>
      </c>
      <c r="BD356" s="180">
        <v>0</v>
      </c>
      <c r="BE356" s="180">
        <v>0</v>
      </c>
      <c r="BF356" s="180">
        <v>0</v>
      </c>
      <c r="BG356" s="181"/>
      <c r="BH356" s="90"/>
      <c r="BI356" s="180">
        <v>0</v>
      </c>
      <c r="BJ356" s="180">
        <v>0</v>
      </c>
      <c r="BK356" s="180">
        <v>0</v>
      </c>
      <c r="BL356" s="90"/>
      <c r="BN356" s="90"/>
      <c r="BO356" s="112"/>
      <c r="BP356" s="112"/>
      <c r="BQ356" s="112"/>
      <c r="BR356" s="112"/>
      <c r="BS356" s="112"/>
      <c r="BT356" s="112"/>
      <c r="BU356" s="112"/>
      <c r="BV356" s="112"/>
      <c r="BW356" s="112"/>
      <c r="BX356" s="112"/>
      <c r="BY356" s="112"/>
      <c r="BZ356" s="112"/>
      <c r="CA356" s="112"/>
      <c r="CB356" s="112"/>
      <c r="CC356" s="112"/>
      <c r="CD356" s="112"/>
      <c r="CE356" s="112"/>
      <c r="CF356" s="178"/>
    </row>
    <row r="357" spans="2:84" ht="15" customHeight="1" x14ac:dyDescent="0.3">
      <c r="B357" s="90"/>
      <c r="C357" s="111">
        <v>343</v>
      </c>
      <c r="D357" s="111"/>
      <c r="E357" s="111"/>
      <c r="F357" s="112"/>
      <c r="G357" s="111"/>
      <c r="H357" s="111"/>
      <c r="I357" s="111"/>
      <c r="J357" s="114"/>
      <c r="K357" s="172"/>
      <c r="L357" s="113"/>
      <c r="M357" s="112"/>
      <c r="N357" s="185"/>
      <c r="O357" s="111"/>
      <c r="P357" s="110"/>
      <c r="Q357" s="109"/>
      <c r="R357" s="109"/>
      <c r="S357" s="156"/>
      <c r="T357" s="156"/>
      <c r="U357" s="156"/>
      <c r="V357" s="153">
        <f t="shared" si="5"/>
        <v>0</v>
      </c>
      <c r="W357" s="90"/>
      <c r="Y357" s="180">
        <v>0</v>
      </c>
      <c r="Z357" s="180">
        <v>0</v>
      </c>
      <c r="AA357" s="180">
        <v>0</v>
      </c>
      <c r="AB357" s="180">
        <v>0</v>
      </c>
      <c r="AC357" s="180">
        <v>0</v>
      </c>
      <c r="AD357" s="180">
        <v>0</v>
      </c>
      <c r="AE357" s="180">
        <v>0</v>
      </c>
      <c r="AF357" s="180">
        <v>0</v>
      </c>
      <c r="AG357" s="180">
        <v>0</v>
      </c>
      <c r="AH357" s="180">
        <v>0</v>
      </c>
      <c r="AI357" s="180">
        <v>0</v>
      </c>
      <c r="AJ357" s="180">
        <v>0</v>
      </c>
      <c r="AK357" s="180">
        <v>0</v>
      </c>
      <c r="AL357" s="180">
        <v>0</v>
      </c>
      <c r="AM357" s="180">
        <v>0</v>
      </c>
      <c r="AN357" s="180">
        <v>0</v>
      </c>
      <c r="AO357" s="180">
        <v>0</v>
      </c>
      <c r="AP357" s="180">
        <v>0</v>
      </c>
      <c r="AQ357" s="180">
        <v>0</v>
      </c>
      <c r="AR357" s="180">
        <v>0</v>
      </c>
      <c r="AS357" s="180">
        <v>0</v>
      </c>
      <c r="AT357" s="180">
        <v>0</v>
      </c>
      <c r="AU357" s="180">
        <v>0</v>
      </c>
      <c r="AV357" s="180">
        <v>0</v>
      </c>
      <c r="AW357" s="180">
        <v>0</v>
      </c>
      <c r="AX357" s="180">
        <v>0</v>
      </c>
      <c r="AY357" s="90"/>
      <c r="AZ357" s="180">
        <v>0</v>
      </c>
      <c r="BA357" s="180">
        <v>0</v>
      </c>
      <c r="BB357" s="180">
        <v>0</v>
      </c>
      <c r="BC357" s="180">
        <v>0</v>
      </c>
      <c r="BD357" s="180">
        <v>0</v>
      </c>
      <c r="BE357" s="180">
        <v>0</v>
      </c>
      <c r="BF357" s="180">
        <v>0</v>
      </c>
      <c r="BG357" s="181"/>
      <c r="BH357" s="90"/>
      <c r="BI357" s="180">
        <v>0</v>
      </c>
      <c r="BJ357" s="180">
        <v>0</v>
      </c>
      <c r="BK357" s="180">
        <v>0</v>
      </c>
      <c r="BL357" s="90"/>
      <c r="BN357" s="90"/>
      <c r="BO357" s="112"/>
      <c r="BP357" s="112"/>
      <c r="BQ357" s="112"/>
      <c r="BR357" s="112"/>
      <c r="BS357" s="112"/>
      <c r="BT357" s="112"/>
      <c r="BU357" s="112"/>
      <c r="BV357" s="112"/>
      <c r="BW357" s="112"/>
      <c r="BX357" s="112"/>
      <c r="BY357" s="112"/>
      <c r="BZ357" s="112"/>
      <c r="CA357" s="112"/>
      <c r="CB357" s="112"/>
      <c r="CC357" s="112"/>
      <c r="CD357" s="112"/>
      <c r="CE357" s="112"/>
      <c r="CF357" s="178"/>
    </row>
    <row r="358" spans="2:84" ht="15" customHeight="1" x14ac:dyDescent="0.3">
      <c r="B358" s="90"/>
      <c r="C358" s="111">
        <v>344</v>
      </c>
      <c r="D358" s="111"/>
      <c r="E358" s="111"/>
      <c r="F358" s="112"/>
      <c r="G358" s="111"/>
      <c r="H358" s="111"/>
      <c r="I358" s="111"/>
      <c r="J358" s="114"/>
      <c r="K358" s="172"/>
      <c r="L358" s="113"/>
      <c r="M358" s="112"/>
      <c r="N358" s="185"/>
      <c r="O358" s="111"/>
      <c r="P358" s="110"/>
      <c r="Q358" s="109"/>
      <c r="R358" s="109"/>
      <c r="S358" s="156"/>
      <c r="T358" s="156"/>
      <c r="U358" s="156"/>
      <c r="V358" s="153">
        <f t="shared" si="5"/>
        <v>0</v>
      </c>
      <c r="W358" s="90"/>
      <c r="Y358" s="180">
        <v>0</v>
      </c>
      <c r="Z358" s="180">
        <v>0</v>
      </c>
      <c r="AA358" s="180">
        <v>0</v>
      </c>
      <c r="AB358" s="180">
        <v>0</v>
      </c>
      <c r="AC358" s="180">
        <v>0</v>
      </c>
      <c r="AD358" s="180">
        <v>0</v>
      </c>
      <c r="AE358" s="180">
        <v>0</v>
      </c>
      <c r="AF358" s="180">
        <v>0</v>
      </c>
      <c r="AG358" s="180">
        <v>0</v>
      </c>
      <c r="AH358" s="180">
        <v>0</v>
      </c>
      <c r="AI358" s="180">
        <v>0</v>
      </c>
      <c r="AJ358" s="180">
        <v>0</v>
      </c>
      <c r="AK358" s="180">
        <v>0</v>
      </c>
      <c r="AL358" s="180">
        <v>0</v>
      </c>
      <c r="AM358" s="180">
        <v>0</v>
      </c>
      <c r="AN358" s="180">
        <v>0</v>
      </c>
      <c r="AO358" s="180">
        <v>0</v>
      </c>
      <c r="AP358" s="180">
        <v>0</v>
      </c>
      <c r="AQ358" s="180">
        <v>0</v>
      </c>
      <c r="AR358" s="180">
        <v>0</v>
      </c>
      <c r="AS358" s="180">
        <v>0</v>
      </c>
      <c r="AT358" s="180">
        <v>0</v>
      </c>
      <c r="AU358" s="180">
        <v>0</v>
      </c>
      <c r="AV358" s="180">
        <v>0</v>
      </c>
      <c r="AW358" s="180">
        <v>0</v>
      </c>
      <c r="AX358" s="180">
        <v>0</v>
      </c>
      <c r="AY358" s="90"/>
      <c r="AZ358" s="180">
        <v>0</v>
      </c>
      <c r="BA358" s="180">
        <v>0</v>
      </c>
      <c r="BB358" s="180">
        <v>0</v>
      </c>
      <c r="BC358" s="180">
        <v>0</v>
      </c>
      <c r="BD358" s="180">
        <v>0</v>
      </c>
      <c r="BE358" s="180">
        <v>0</v>
      </c>
      <c r="BF358" s="180">
        <v>0</v>
      </c>
      <c r="BG358" s="181"/>
      <c r="BH358" s="90"/>
      <c r="BI358" s="180">
        <v>0</v>
      </c>
      <c r="BJ358" s="180">
        <v>0</v>
      </c>
      <c r="BK358" s="180">
        <v>0</v>
      </c>
      <c r="BL358" s="90"/>
      <c r="BN358" s="90"/>
      <c r="BO358" s="112"/>
      <c r="BP358" s="112"/>
      <c r="BQ358" s="112"/>
      <c r="BR358" s="112"/>
      <c r="BS358" s="112"/>
      <c r="BT358" s="112"/>
      <c r="BU358" s="112"/>
      <c r="BV358" s="112"/>
      <c r="BW358" s="112"/>
      <c r="BX358" s="112"/>
      <c r="BY358" s="112"/>
      <c r="BZ358" s="112"/>
      <c r="CA358" s="112"/>
      <c r="CB358" s="112"/>
      <c r="CC358" s="112"/>
      <c r="CD358" s="112"/>
      <c r="CE358" s="112"/>
      <c r="CF358" s="178"/>
    </row>
    <row r="359" spans="2:84" ht="15" customHeight="1" x14ac:dyDescent="0.3">
      <c r="B359" s="90"/>
      <c r="C359" s="111">
        <v>345</v>
      </c>
      <c r="D359" s="111"/>
      <c r="E359" s="111"/>
      <c r="F359" s="112"/>
      <c r="G359" s="111"/>
      <c r="H359" s="111"/>
      <c r="I359" s="111"/>
      <c r="J359" s="114"/>
      <c r="K359" s="172"/>
      <c r="L359" s="113"/>
      <c r="M359" s="112"/>
      <c r="N359" s="185"/>
      <c r="O359" s="111"/>
      <c r="P359" s="110"/>
      <c r="Q359" s="109"/>
      <c r="R359" s="109"/>
      <c r="S359" s="156"/>
      <c r="T359" s="156"/>
      <c r="U359" s="156"/>
      <c r="V359" s="153">
        <f t="shared" si="5"/>
        <v>0</v>
      </c>
      <c r="W359" s="90"/>
      <c r="Y359" s="180">
        <v>0</v>
      </c>
      <c r="Z359" s="180">
        <v>0</v>
      </c>
      <c r="AA359" s="180">
        <v>0</v>
      </c>
      <c r="AB359" s="180">
        <v>0</v>
      </c>
      <c r="AC359" s="180">
        <v>0</v>
      </c>
      <c r="AD359" s="180">
        <v>0</v>
      </c>
      <c r="AE359" s="180">
        <v>0</v>
      </c>
      <c r="AF359" s="180">
        <v>0</v>
      </c>
      <c r="AG359" s="180">
        <v>0</v>
      </c>
      <c r="AH359" s="180">
        <v>0</v>
      </c>
      <c r="AI359" s="180">
        <v>0</v>
      </c>
      <c r="AJ359" s="180">
        <v>0</v>
      </c>
      <c r="AK359" s="180">
        <v>0</v>
      </c>
      <c r="AL359" s="180">
        <v>0</v>
      </c>
      <c r="AM359" s="180">
        <v>0</v>
      </c>
      <c r="AN359" s="180">
        <v>0</v>
      </c>
      <c r="AO359" s="180">
        <v>0</v>
      </c>
      <c r="AP359" s="180">
        <v>0</v>
      </c>
      <c r="AQ359" s="180">
        <v>0</v>
      </c>
      <c r="AR359" s="180">
        <v>0</v>
      </c>
      <c r="AS359" s="180">
        <v>0</v>
      </c>
      <c r="AT359" s="180">
        <v>0</v>
      </c>
      <c r="AU359" s="180">
        <v>0</v>
      </c>
      <c r="AV359" s="180">
        <v>0</v>
      </c>
      <c r="AW359" s="180">
        <v>0</v>
      </c>
      <c r="AX359" s="180">
        <v>0</v>
      </c>
      <c r="AY359" s="90"/>
      <c r="AZ359" s="180">
        <v>0</v>
      </c>
      <c r="BA359" s="180">
        <v>0</v>
      </c>
      <c r="BB359" s="180">
        <v>0</v>
      </c>
      <c r="BC359" s="180">
        <v>0</v>
      </c>
      <c r="BD359" s="180">
        <v>0</v>
      </c>
      <c r="BE359" s="180">
        <v>0</v>
      </c>
      <c r="BF359" s="180">
        <v>0</v>
      </c>
      <c r="BG359" s="181"/>
      <c r="BH359" s="90"/>
      <c r="BI359" s="180">
        <v>0</v>
      </c>
      <c r="BJ359" s="180">
        <v>0</v>
      </c>
      <c r="BK359" s="180">
        <v>0</v>
      </c>
      <c r="BL359" s="90"/>
      <c r="BN359" s="90"/>
      <c r="BO359" s="112"/>
      <c r="BP359" s="112"/>
      <c r="BQ359" s="112"/>
      <c r="BR359" s="112"/>
      <c r="BS359" s="112"/>
      <c r="BT359" s="112"/>
      <c r="BU359" s="112"/>
      <c r="BV359" s="112"/>
      <c r="BW359" s="112"/>
      <c r="BX359" s="112"/>
      <c r="BY359" s="112"/>
      <c r="BZ359" s="112"/>
      <c r="CA359" s="112"/>
      <c r="CB359" s="112"/>
      <c r="CC359" s="112"/>
      <c r="CD359" s="112"/>
      <c r="CE359" s="112"/>
      <c r="CF359" s="178"/>
    </row>
    <row r="360" spans="2:84" ht="15" customHeight="1" x14ac:dyDescent="0.3">
      <c r="B360" s="90"/>
      <c r="C360" s="111">
        <v>346</v>
      </c>
      <c r="D360" s="111"/>
      <c r="E360" s="111"/>
      <c r="F360" s="112"/>
      <c r="G360" s="111"/>
      <c r="H360" s="111"/>
      <c r="I360" s="111"/>
      <c r="J360" s="114"/>
      <c r="K360" s="172"/>
      <c r="L360" s="113"/>
      <c r="M360" s="112"/>
      <c r="N360" s="185"/>
      <c r="O360" s="111"/>
      <c r="P360" s="110"/>
      <c r="Q360" s="109"/>
      <c r="R360" s="109"/>
      <c r="S360" s="156"/>
      <c r="T360" s="156"/>
      <c r="U360" s="156"/>
      <c r="V360" s="153">
        <f t="shared" si="5"/>
        <v>0</v>
      </c>
      <c r="W360" s="90"/>
      <c r="Y360" s="180">
        <v>0</v>
      </c>
      <c r="Z360" s="180">
        <v>0</v>
      </c>
      <c r="AA360" s="180">
        <v>0</v>
      </c>
      <c r="AB360" s="180">
        <v>0</v>
      </c>
      <c r="AC360" s="180">
        <v>0</v>
      </c>
      <c r="AD360" s="180">
        <v>0</v>
      </c>
      <c r="AE360" s="180">
        <v>0</v>
      </c>
      <c r="AF360" s="180">
        <v>0</v>
      </c>
      <c r="AG360" s="180">
        <v>0</v>
      </c>
      <c r="AH360" s="180">
        <v>0</v>
      </c>
      <c r="AI360" s="180">
        <v>0</v>
      </c>
      <c r="AJ360" s="180">
        <v>0</v>
      </c>
      <c r="AK360" s="180">
        <v>0</v>
      </c>
      <c r="AL360" s="180">
        <v>0</v>
      </c>
      <c r="AM360" s="180">
        <v>0</v>
      </c>
      <c r="AN360" s="180">
        <v>0</v>
      </c>
      <c r="AO360" s="180">
        <v>0</v>
      </c>
      <c r="AP360" s="180">
        <v>0</v>
      </c>
      <c r="AQ360" s="180">
        <v>0</v>
      </c>
      <c r="AR360" s="180">
        <v>0</v>
      </c>
      <c r="AS360" s="180">
        <v>0</v>
      </c>
      <c r="AT360" s="180">
        <v>0</v>
      </c>
      <c r="AU360" s="180">
        <v>0</v>
      </c>
      <c r="AV360" s="180">
        <v>0</v>
      </c>
      <c r="AW360" s="180">
        <v>0</v>
      </c>
      <c r="AX360" s="180">
        <v>0</v>
      </c>
      <c r="AY360" s="90"/>
      <c r="AZ360" s="180">
        <v>0</v>
      </c>
      <c r="BA360" s="180">
        <v>0</v>
      </c>
      <c r="BB360" s="180">
        <v>0</v>
      </c>
      <c r="BC360" s="180">
        <v>0</v>
      </c>
      <c r="BD360" s="180">
        <v>0</v>
      </c>
      <c r="BE360" s="180">
        <v>0</v>
      </c>
      <c r="BF360" s="180">
        <v>0</v>
      </c>
      <c r="BG360" s="181"/>
      <c r="BH360" s="90"/>
      <c r="BI360" s="180">
        <v>0</v>
      </c>
      <c r="BJ360" s="180">
        <v>0</v>
      </c>
      <c r="BK360" s="180">
        <v>0</v>
      </c>
      <c r="BL360" s="90"/>
      <c r="BN360" s="90"/>
      <c r="BO360" s="112"/>
      <c r="BP360" s="112"/>
      <c r="BQ360" s="112"/>
      <c r="BR360" s="112"/>
      <c r="BS360" s="112"/>
      <c r="BT360" s="112"/>
      <c r="BU360" s="112"/>
      <c r="BV360" s="112"/>
      <c r="BW360" s="112"/>
      <c r="BX360" s="112"/>
      <c r="BY360" s="112"/>
      <c r="BZ360" s="112"/>
      <c r="CA360" s="112"/>
      <c r="CB360" s="112"/>
      <c r="CC360" s="112"/>
      <c r="CD360" s="112"/>
      <c r="CE360" s="112"/>
      <c r="CF360" s="178"/>
    </row>
    <row r="361" spans="2:84" ht="15" customHeight="1" x14ac:dyDescent="0.3">
      <c r="B361" s="90"/>
      <c r="C361" s="111">
        <v>347</v>
      </c>
      <c r="D361" s="111"/>
      <c r="E361" s="111"/>
      <c r="F361" s="112"/>
      <c r="G361" s="111"/>
      <c r="H361" s="111"/>
      <c r="I361" s="111"/>
      <c r="J361" s="114"/>
      <c r="K361" s="172"/>
      <c r="L361" s="113"/>
      <c r="M361" s="112"/>
      <c r="N361" s="185"/>
      <c r="O361" s="111"/>
      <c r="P361" s="110"/>
      <c r="Q361" s="109"/>
      <c r="R361" s="109"/>
      <c r="S361" s="156"/>
      <c r="T361" s="156"/>
      <c r="U361" s="156"/>
      <c r="V361" s="153">
        <f t="shared" si="5"/>
        <v>0</v>
      </c>
      <c r="W361" s="90"/>
      <c r="Y361" s="180">
        <v>0</v>
      </c>
      <c r="Z361" s="180">
        <v>0</v>
      </c>
      <c r="AA361" s="180">
        <v>0</v>
      </c>
      <c r="AB361" s="180">
        <v>0</v>
      </c>
      <c r="AC361" s="180">
        <v>0</v>
      </c>
      <c r="AD361" s="180">
        <v>0</v>
      </c>
      <c r="AE361" s="180">
        <v>0</v>
      </c>
      <c r="AF361" s="180">
        <v>0</v>
      </c>
      <c r="AG361" s="180">
        <v>0</v>
      </c>
      <c r="AH361" s="180">
        <v>0</v>
      </c>
      <c r="AI361" s="180">
        <v>0</v>
      </c>
      <c r="AJ361" s="180">
        <v>0</v>
      </c>
      <c r="AK361" s="180">
        <v>0</v>
      </c>
      <c r="AL361" s="180">
        <v>0</v>
      </c>
      <c r="AM361" s="180">
        <v>0</v>
      </c>
      <c r="AN361" s="180">
        <v>0</v>
      </c>
      <c r="AO361" s="180">
        <v>0</v>
      </c>
      <c r="AP361" s="180">
        <v>0</v>
      </c>
      <c r="AQ361" s="180">
        <v>0</v>
      </c>
      <c r="AR361" s="180">
        <v>0</v>
      </c>
      <c r="AS361" s="180">
        <v>0</v>
      </c>
      <c r="AT361" s="180">
        <v>0</v>
      </c>
      <c r="AU361" s="180">
        <v>0</v>
      </c>
      <c r="AV361" s="180">
        <v>0</v>
      </c>
      <c r="AW361" s="180">
        <v>0</v>
      </c>
      <c r="AX361" s="180">
        <v>0</v>
      </c>
      <c r="AY361" s="90"/>
      <c r="AZ361" s="180">
        <v>0</v>
      </c>
      <c r="BA361" s="180">
        <v>0</v>
      </c>
      <c r="BB361" s="180">
        <v>0</v>
      </c>
      <c r="BC361" s="180">
        <v>0</v>
      </c>
      <c r="BD361" s="180">
        <v>0</v>
      </c>
      <c r="BE361" s="180">
        <v>0</v>
      </c>
      <c r="BF361" s="180">
        <v>0</v>
      </c>
      <c r="BG361" s="181"/>
      <c r="BH361" s="90"/>
      <c r="BI361" s="180">
        <v>0</v>
      </c>
      <c r="BJ361" s="180">
        <v>0</v>
      </c>
      <c r="BK361" s="180">
        <v>0</v>
      </c>
      <c r="BL361" s="90"/>
      <c r="BN361" s="90"/>
      <c r="BO361" s="112"/>
      <c r="BP361" s="112"/>
      <c r="BQ361" s="112"/>
      <c r="BR361" s="112"/>
      <c r="BS361" s="112"/>
      <c r="BT361" s="112"/>
      <c r="BU361" s="112"/>
      <c r="BV361" s="112"/>
      <c r="BW361" s="112"/>
      <c r="BX361" s="112"/>
      <c r="BY361" s="112"/>
      <c r="BZ361" s="112"/>
      <c r="CA361" s="112"/>
      <c r="CB361" s="112"/>
      <c r="CC361" s="112"/>
      <c r="CD361" s="112"/>
      <c r="CE361" s="112"/>
      <c r="CF361" s="178"/>
    </row>
    <row r="362" spans="2:84" ht="15" customHeight="1" x14ac:dyDescent="0.3">
      <c r="B362" s="90"/>
      <c r="C362" s="111">
        <v>348</v>
      </c>
      <c r="D362" s="111"/>
      <c r="E362" s="111"/>
      <c r="F362" s="112"/>
      <c r="G362" s="111"/>
      <c r="H362" s="111"/>
      <c r="I362" s="111"/>
      <c r="J362" s="114"/>
      <c r="K362" s="172"/>
      <c r="L362" s="113"/>
      <c r="M362" s="112"/>
      <c r="N362" s="185"/>
      <c r="O362" s="111"/>
      <c r="P362" s="110"/>
      <c r="Q362" s="109"/>
      <c r="R362" s="109"/>
      <c r="S362" s="156"/>
      <c r="T362" s="156"/>
      <c r="U362" s="156"/>
      <c r="V362" s="153">
        <f t="shared" si="5"/>
        <v>0</v>
      </c>
      <c r="W362" s="90"/>
      <c r="Y362" s="180">
        <v>0</v>
      </c>
      <c r="Z362" s="180">
        <v>0</v>
      </c>
      <c r="AA362" s="180">
        <v>0</v>
      </c>
      <c r="AB362" s="180">
        <v>0</v>
      </c>
      <c r="AC362" s="180">
        <v>0</v>
      </c>
      <c r="AD362" s="180">
        <v>0</v>
      </c>
      <c r="AE362" s="180">
        <v>0</v>
      </c>
      <c r="AF362" s="180">
        <v>0</v>
      </c>
      <c r="AG362" s="180">
        <v>0</v>
      </c>
      <c r="AH362" s="180">
        <v>0</v>
      </c>
      <c r="AI362" s="180">
        <v>0</v>
      </c>
      <c r="AJ362" s="180">
        <v>0</v>
      </c>
      <c r="AK362" s="180">
        <v>0</v>
      </c>
      <c r="AL362" s="180">
        <v>0</v>
      </c>
      <c r="AM362" s="180">
        <v>0</v>
      </c>
      <c r="AN362" s="180">
        <v>0</v>
      </c>
      <c r="AO362" s="180">
        <v>0</v>
      </c>
      <c r="AP362" s="180">
        <v>0</v>
      </c>
      <c r="AQ362" s="180">
        <v>0</v>
      </c>
      <c r="AR362" s="180">
        <v>0</v>
      </c>
      <c r="AS362" s="180">
        <v>0</v>
      </c>
      <c r="AT362" s="180">
        <v>0</v>
      </c>
      <c r="AU362" s="180">
        <v>0</v>
      </c>
      <c r="AV362" s="180">
        <v>0</v>
      </c>
      <c r="AW362" s="180">
        <v>0</v>
      </c>
      <c r="AX362" s="180">
        <v>0</v>
      </c>
      <c r="AY362" s="90"/>
      <c r="AZ362" s="180">
        <v>0</v>
      </c>
      <c r="BA362" s="180">
        <v>0</v>
      </c>
      <c r="BB362" s="180">
        <v>0</v>
      </c>
      <c r="BC362" s="180">
        <v>0</v>
      </c>
      <c r="BD362" s="180">
        <v>0</v>
      </c>
      <c r="BE362" s="180">
        <v>0</v>
      </c>
      <c r="BF362" s="180">
        <v>0</v>
      </c>
      <c r="BG362" s="181"/>
      <c r="BH362" s="90"/>
      <c r="BI362" s="180">
        <v>0</v>
      </c>
      <c r="BJ362" s="180">
        <v>0</v>
      </c>
      <c r="BK362" s="180">
        <v>0</v>
      </c>
      <c r="BL362" s="90"/>
      <c r="BN362" s="90"/>
      <c r="BO362" s="112"/>
      <c r="BP362" s="112"/>
      <c r="BQ362" s="112"/>
      <c r="BR362" s="112"/>
      <c r="BS362" s="112"/>
      <c r="BT362" s="112"/>
      <c r="BU362" s="112"/>
      <c r="BV362" s="112"/>
      <c r="BW362" s="112"/>
      <c r="BX362" s="112"/>
      <c r="BY362" s="112"/>
      <c r="BZ362" s="112"/>
      <c r="CA362" s="112"/>
      <c r="CB362" s="112"/>
      <c r="CC362" s="112"/>
      <c r="CD362" s="112"/>
      <c r="CE362" s="112"/>
      <c r="CF362" s="178"/>
    </row>
    <row r="363" spans="2:84" ht="15" customHeight="1" x14ac:dyDescent="0.3">
      <c r="B363" s="90"/>
      <c r="C363" s="111">
        <v>349</v>
      </c>
      <c r="D363" s="111"/>
      <c r="E363" s="111"/>
      <c r="F363" s="112"/>
      <c r="G363" s="111"/>
      <c r="H363" s="111"/>
      <c r="I363" s="111"/>
      <c r="J363" s="114"/>
      <c r="K363" s="172"/>
      <c r="L363" s="113"/>
      <c r="M363" s="112"/>
      <c r="N363" s="185"/>
      <c r="O363" s="111"/>
      <c r="P363" s="110"/>
      <c r="Q363" s="109"/>
      <c r="R363" s="109"/>
      <c r="S363" s="156"/>
      <c r="T363" s="156"/>
      <c r="U363" s="156"/>
      <c r="V363" s="153">
        <f t="shared" si="5"/>
        <v>0</v>
      </c>
      <c r="W363" s="90"/>
      <c r="Y363" s="180">
        <v>0</v>
      </c>
      <c r="Z363" s="180">
        <v>0</v>
      </c>
      <c r="AA363" s="180">
        <v>0</v>
      </c>
      <c r="AB363" s="180">
        <v>0</v>
      </c>
      <c r="AC363" s="180">
        <v>0</v>
      </c>
      <c r="AD363" s="180">
        <v>0</v>
      </c>
      <c r="AE363" s="180">
        <v>0</v>
      </c>
      <c r="AF363" s="180">
        <v>0</v>
      </c>
      <c r="AG363" s="180">
        <v>0</v>
      </c>
      <c r="AH363" s="180">
        <v>0</v>
      </c>
      <c r="AI363" s="180">
        <v>0</v>
      </c>
      <c r="AJ363" s="180">
        <v>0</v>
      </c>
      <c r="AK363" s="180">
        <v>0</v>
      </c>
      <c r="AL363" s="180">
        <v>0</v>
      </c>
      <c r="AM363" s="180">
        <v>0</v>
      </c>
      <c r="AN363" s="180">
        <v>0</v>
      </c>
      <c r="AO363" s="180">
        <v>0</v>
      </c>
      <c r="AP363" s="180">
        <v>0</v>
      </c>
      <c r="AQ363" s="180">
        <v>0</v>
      </c>
      <c r="AR363" s="180">
        <v>0</v>
      </c>
      <c r="AS363" s="180">
        <v>0</v>
      </c>
      <c r="AT363" s="180">
        <v>0</v>
      </c>
      <c r="AU363" s="180">
        <v>0</v>
      </c>
      <c r="AV363" s="180">
        <v>0</v>
      </c>
      <c r="AW363" s="180">
        <v>0</v>
      </c>
      <c r="AX363" s="180">
        <v>0</v>
      </c>
      <c r="AY363" s="90"/>
      <c r="AZ363" s="180">
        <v>0</v>
      </c>
      <c r="BA363" s="180">
        <v>0</v>
      </c>
      <c r="BB363" s="180">
        <v>0</v>
      </c>
      <c r="BC363" s="180">
        <v>0</v>
      </c>
      <c r="BD363" s="180">
        <v>0</v>
      </c>
      <c r="BE363" s="180">
        <v>0</v>
      </c>
      <c r="BF363" s="180">
        <v>0</v>
      </c>
      <c r="BG363" s="181"/>
      <c r="BH363" s="90"/>
      <c r="BI363" s="180">
        <v>0</v>
      </c>
      <c r="BJ363" s="180">
        <v>0</v>
      </c>
      <c r="BK363" s="180">
        <v>0</v>
      </c>
      <c r="BL363" s="90"/>
      <c r="BN363" s="90"/>
      <c r="BO363" s="112"/>
      <c r="BP363" s="112"/>
      <c r="BQ363" s="112"/>
      <c r="BR363" s="112"/>
      <c r="BS363" s="112"/>
      <c r="BT363" s="112"/>
      <c r="BU363" s="112"/>
      <c r="BV363" s="112"/>
      <c r="BW363" s="112"/>
      <c r="BX363" s="112"/>
      <c r="BY363" s="112"/>
      <c r="BZ363" s="112"/>
      <c r="CA363" s="112"/>
      <c r="CB363" s="112"/>
      <c r="CC363" s="112"/>
      <c r="CD363" s="112"/>
      <c r="CE363" s="112"/>
      <c r="CF363" s="178"/>
    </row>
    <row r="364" spans="2:84" ht="15" customHeight="1" x14ac:dyDescent="0.3">
      <c r="B364" s="90"/>
      <c r="C364" s="111">
        <v>350</v>
      </c>
      <c r="D364" s="111"/>
      <c r="E364" s="111"/>
      <c r="F364" s="112"/>
      <c r="G364" s="111"/>
      <c r="H364" s="111"/>
      <c r="I364" s="111"/>
      <c r="J364" s="114"/>
      <c r="K364" s="172"/>
      <c r="L364" s="113"/>
      <c r="M364" s="112"/>
      <c r="N364" s="185"/>
      <c r="O364" s="111"/>
      <c r="P364" s="110"/>
      <c r="Q364" s="109"/>
      <c r="R364" s="109"/>
      <c r="S364" s="156"/>
      <c r="T364" s="156"/>
      <c r="U364" s="156"/>
      <c r="V364" s="153">
        <f t="shared" si="5"/>
        <v>0</v>
      </c>
      <c r="W364" s="90"/>
      <c r="Y364" s="180">
        <v>0</v>
      </c>
      <c r="Z364" s="180">
        <v>0</v>
      </c>
      <c r="AA364" s="180">
        <v>0</v>
      </c>
      <c r="AB364" s="180">
        <v>0</v>
      </c>
      <c r="AC364" s="180">
        <v>0</v>
      </c>
      <c r="AD364" s="180">
        <v>0</v>
      </c>
      <c r="AE364" s="180">
        <v>0</v>
      </c>
      <c r="AF364" s="180">
        <v>0</v>
      </c>
      <c r="AG364" s="180">
        <v>0</v>
      </c>
      <c r="AH364" s="180">
        <v>0</v>
      </c>
      <c r="AI364" s="180">
        <v>0</v>
      </c>
      <c r="AJ364" s="180">
        <v>0</v>
      </c>
      <c r="AK364" s="180">
        <v>0</v>
      </c>
      <c r="AL364" s="180">
        <v>0</v>
      </c>
      <c r="AM364" s="180">
        <v>0</v>
      </c>
      <c r="AN364" s="180">
        <v>0</v>
      </c>
      <c r="AO364" s="180">
        <v>0</v>
      </c>
      <c r="AP364" s="180">
        <v>0</v>
      </c>
      <c r="AQ364" s="180">
        <v>0</v>
      </c>
      <c r="AR364" s="180">
        <v>0</v>
      </c>
      <c r="AS364" s="180">
        <v>0</v>
      </c>
      <c r="AT364" s="180">
        <v>0</v>
      </c>
      <c r="AU364" s="180">
        <v>0</v>
      </c>
      <c r="AV364" s="180">
        <v>0</v>
      </c>
      <c r="AW364" s="180">
        <v>0</v>
      </c>
      <c r="AX364" s="180">
        <v>0</v>
      </c>
      <c r="AY364" s="90"/>
      <c r="AZ364" s="180">
        <v>0</v>
      </c>
      <c r="BA364" s="180">
        <v>0</v>
      </c>
      <c r="BB364" s="180">
        <v>0</v>
      </c>
      <c r="BC364" s="180">
        <v>0</v>
      </c>
      <c r="BD364" s="180">
        <v>0</v>
      </c>
      <c r="BE364" s="180">
        <v>0</v>
      </c>
      <c r="BF364" s="180">
        <v>0</v>
      </c>
      <c r="BG364" s="181"/>
      <c r="BH364" s="90"/>
      <c r="BI364" s="180">
        <v>0</v>
      </c>
      <c r="BJ364" s="180">
        <v>0</v>
      </c>
      <c r="BK364" s="180">
        <v>0</v>
      </c>
      <c r="BL364" s="90"/>
      <c r="BN364" s="90"/>
      <c r="BO364" s="112"/>
      <c r="BP364" s="112"/>
      <c r="BQ364" s="112"/>
      <c r="BR364" s="112"/>
      <c r="BS364" s="112"/>
      <c r="BT364" s="112"/>
      <c r="BU364" s="112"/>
      <c r="BV364" s="112"/>
      <c r="BW364" s="112"/>
      <c r="BX364" s="112"/>
      <c r="BY364" s="112"/>
      <c r="BZ364" s="112"/>
      <c r="CA364" s="112"/>
      <c r="CB364" s="112"/>
      <c r="CC364" s="112"/>
      <c r="CD364" s="112"/>
      <c r="CE364" s="112"/>
      <c r="CF364" s="178"/>
    </row>
    <row r="365" spans="2:84" ht="15" customHeight="1" x14ac:dyDescent="0.3">
      <c r="B365" s="90"/>
      <c r="C365" s="111">
        <v>351</v>
      </c>
      <c r="D365" s="111"/>
      <c r="E365" s="111"/>
      <c r="F365" s="112"/>
      <c r="G365" s="111"/>
      <c r="H365" s="111"/>
      <c r="I365" s="111"/>
      <c r="J365" s="114"/>
      <c r="K365" s="172"/>
      <c r="L365" s="113"/>
      <c r="M365" s="112"/>
      <c r="N365" s="185"/>
      <c r="O365" s="111"/>
      <c r="P365" s="109"/>
      <c r="Q365" s="109"/>
      <c r="R365" s="109"/>
      <c r="S365" s="156"/>
      <c r="T365" s="156"/>
      <c r="U365" s="156"/>
      <c r="V365" s="153">
        <f t="shared" si="5"/>
        <v>0</v>
      </c>
      <c r="W365" s="90"/>
      <c r="Y365" s="180">
        <v>0</v>
      </c>
      <c r="Z365" s="180">
        <v>0</v>
      </c>
      <c r="AA365" s="180">
        <v>0</v>
      </c>
      <c r="AB365" s="180">
        <v>0</v>
      </c>
      <c r="AC365" s="180">
        <v>0</v>
      </c>
      <c r="AD365" s="180">
        <v>0</v>
      </c>
      <c r="AE365" s="180">
        <v>0</v>
      </c>
      <c r="AF365" s="180">
        <v>0</v>
      </c>
      <c r="AG365" s="180">
        <v>0</v>
      </c>
      <c r="AH365" s="180">
        <v>0</v>
      </c>
      <c r="AI365" s="180">
        <v>0</v>
      </c>
      <c r="AJ365" s="180">
        <v>0</v>
      </c>
      <c r="AK365" s="180">
        <v>0</v>
      </c>
      <c r="AL365" s="180">
        <v>0</v>
      </c>
      <c r="AM365" s="180">
        <v>0</v>
      </c>
      <c r="AN365" s="180">
        <v>0</v>
      </c>
      <c r="AO365" s="180">
        <v>0</v>
      </c>
      <c r="AP365" s="180">
        <v>0</v>
      </c>
      <c r="AQ365" s="180">
        <v>0</v>
      </c>
      <c r="AR365" s="180">
        <v>0</v>
      </c>
      <c r="AS365" s="180">
        <v>0</v>
      </c>
      <c r="AT365" s="180">
        <v>0</v>
      </c>
      <c r="AU365" s="180">
        <v>0</v>
      </c>
      <c r="AV365" s="180">
        <v>0</v>
      </c>
      <c r="AW365" s="180">
        <v>0</v>
      </c>
      <c r="AX365" s="180">
        <v>0</v>
      </c>
      <c r="AY365" s="90"/>
      <c r="AZ365" s="180">
        <v>0</v>
      </c>
      <c r="BA365" s="180">
        <v>0</v>
      </c>
      <c r="BB365" s="180">
        <v>0</v>
      </c>
      <c r="BC365" s="180">
        <v>0</v>
      </c>
      <c r="BD365" s="180">
        <v>0</v>
      </c>
      <c r="BE365" s="180">
        <v>0</v>
      </c>
      <c r="BF365" s="180">
        <v>0</v>
      </c>
      <c r="BG365" s="181"/>
      <c r="BH365" s="90"/>
      <c r="BI365" s="180">
        <v>0</v>
      </c>
      <c r="BJ365" s="180">
        <v>0</v>
      </c>
      <c r="BK365" s="180">
        <v>0</v>
      </c>
      <c r="BL365" s="90"/>
      <c r="BN365" s="90"/>
      <c r="BO365" s="112"/>
      <c r="BP365" s="112"/>
      <c r="BQ365" s="112"/>
      <c r="BR365" s="112"/>
      <c r="BS365" s="112"/>
      <c r="BT365" s="112"/>
      <c r="BU365" s="112"/>
      <c r="BV365" s="112"/>
      <c r="BW365" s="112"/>
      <c r="BX365" s="112"/>
      <c r="BY365" s="112"/>
      <c r="BZ365" s="112"/>
      <c r="CA365" s="112"/>
      <c r="CB365" s="112"/>
      <c r="CC365" s="112"/>
      <c r="CD365" s="112"/>
      <c r="CE365" s="112"/>
      <c r="CF365" s="178"/>
    </row>
    <row r="366" spans="2:84" ht="15" customHeight="1" x14ac:dyDescent="0.3">
      <c r="B366" s="90"/>
      <c r="C366" s="111">
        <v>352</v>
      </c>
      <c r="D366" s="111"/>
      <c r="E366" s="111"/>
      <c r="F366" s="112"/>
      <c r="G366" s="111"/>
      <c r="H366" s="111"/>
      <c r="I366" s="111"/>
      <c r="J366" s="114"/>
      <c r="K366" s="172"/>
      <c r="L366" s="113"/>
      <c r="M366" s="112"/>
      <c r="N366" s="185"/>
      <c r="O366" s="111"/>
      <c r="P366" s="110"/>
      <c r="Q366" s="109"/>
      <c r="R366" s="109"/>
      <c r="S366" s="156"/>
      <c r="T366" s="156"/>
      <c r="U366" s="156"/>
      <c r="V366" s="153">
        <f t="shared" si="5"/>
        <v>0</v>
      </c>
      <c r="W366" s="90"/>
      <c r="Y366" s="180">
        <v>0</v>
      </c>
      <c r="Z366" s="180">
        <v>0</v>
      </c>
      <c r="AA366" s="180">
        <v>0</v>
      </c>
      <c r="AB366" s="180">
        <v>0</v>
      </c>
      <c r="AC366" s="180">
        <v>0</v>
      </c>
      <c r="AD366" s="180">
        <v>0</v>
      </c>
      <c r="AE366" s="180">
        <v>0</v>
      </c>
      <c r="AF366" s="180">
        <v>0</v>
      </c>
      <c r="AG366" s="180">
        <v>0</v>
      </c>
      <c r="AH366" s="180">
        <v>0</v>
      </c>
      <c r="AI366" s="180">
        <v>0</v>
      </c>
      <c r="AJ366" s="180">
        <v>0</v>
      </c>
      <c r="AK366" s="180">
        <v>0</v>
      </c>
      <c r="AL366" s="180">
        <v>0</v>
      </c>
      <c r="AM366" s="180">
        <v>0</v>
      </c>
      <c r="AN366" s="180">
        <v>0</v>
      </c>
      <c r="AO366" s="180">
        <v>0</v>
      </c>
      <c r="AP366" s="180">
        <v>0</v>
      </c>
      <c r="AQ366" s="180">
        <v>0</v>
      </c>
      <c r="AR366" s="180">
        <v>0</v>
      </c>
      <c r="AS366" s="180">
        <v>0</v>
      </c>
      <c r="AT366" s="180">
        <v>0</v>
      </c>
      <c r="AU366" s="180">
        <v>0</v>
      </c>
      <c r="AV366" s="180">
        <v>0</v>
      </c>
      <c r="AW366" s="180">
        <v>0</v>
      </c>
      <c r="AX366" s="180">
        <v>0</v>
      </c>
      <c r="AY366" s="90"/>
      <c r="AZ366" s="180">
        <v>0</v>
      </c>
      <c r="BA366" s="180">
        <v>0</v>
      </c>
      <c r="BB366" s="180">
        <v>0</v>
      </c>
      <c r="BC366" s="180">
        <v>0</v>
      </c>
      <c r="BD366" s="180">
        <v>0</v>
      </c>
      <c r="BE366" s="180">
        <v>0</v>
      </c>
      <c r="BF366" s="180">
        <v>0</v>
      </c>
      <c r="BG366" s="181"/>
      <c r="BH366" s="90"/>
      <c r="BI366" s="180">
        <v>0</v>
      </c>
      <c r="BJ366" s="180">
        <v>0</v>
      </c>
      <c r="BK366" s="180">
        <v>0</v>
      </c>
      <c r="BL366" s="90"/>
      <c r="BN366" s="90"/>
      <c r="BO366" s="112"/>
      <c r="BP366" s="112"/>
      <c r="BQ366" s="112"/>
      <c r="BR366" s="112"/>
      <c r="BS366" s="112"/>
      <c r="BT366" s="112"/>
      <c r="BU366" s="112"/>
      <c r="BV366" s="112"/>
      <c r="BW366" s="112"/>
      <c r="BX366" s="112"/>
      <c r="BY366" s="112"/>
      <c r="BZ366" s="112"/>
      <c r="CA366" s="112"/>
      <c r="CB366" s="112"/>
      <c r="CC366" s="112"/>
      <c r="CD366" s="112"/>
      <c r="CE366" s="112"/>
      <c r="CF366" s="178"/>
    </row>
    <row r="367" spans="2:84" ht="15" customHeight="1" x14ac:dyDescent="0.3">
      <c r="B367" s="90"/>
      <c r="C367" s="111">
        <v>353</v>
      </c>
      <c r="D367" s="111"/>
      <c r="E367" s="111"/>
      <c r="F367" s="112"/>
      <c r="G367" s="111"/>
      <c r="H367" s="111"/>
      <c r="I367" s="111"/>
      <c r="J367" s="114"/>
      <c r="K367" s="172"/>
      <c r="L367" s="113"/>
      <c r="M367" s="112"/>
      <c r="N367" s="185"/>
      <c r="O367" s="111"/>
      <c r="P367" s="110"/>
      <c r="Q367" s="109"/>
      <c r="R367" s="109"/>
      <c r="S367" s="156"/>
      <c r="T367" s="156"/>
      <c r="U367" s="156"/>
      <c r="V367" s="153">
        <f t="shared" si="5"/>
        <v>0</v>
      </c>
      <c r="W367" s="90"/>
      <c r="Y367" s="180">
        <v>0</v>
      </c>
      <c r="Z367" s="180">
        <v>0</v>
      </c>
      <c r="AA367" s="180">
        <v>0</v>
      </c>
      <c r="AB367" s="180">
        <v>0</v>
      </c>
      <c r="AC367" s="180">
        <v>0</v>
      </c>
      <c r="AD367" s="180">
        <v>0</v>
      </c>
      <c r="AE367" s="180">
        <v>0</v>
      </c>
      <c r="AF367" s="180">
        <v>0</v>
      </c>
      <c r="AG367" s="180">
        <v>0</v>
      </c>
      <c r="AH367" s="180">
        <v>0</v>
      </c>
      <c r="AI367" s="180">
        <v>0</v>
      </c>
      <c r="AJ367" s="180">
        <v>0</v>
      </c>
      <c r="AK367" s="180">
        <v>0</v>
      </c>
      <c r="AL367" s="180">
        <v>0</v>
      </c>
      <c r="AM367" s="180">
        <v>0</v>
      </c>
      <c r="AN367" s="180">
        <v>0</v>
      </c>
      <c r="AO367" s="180">
        <v>0</v>
      </c>
      <c r="AP367" s="180">
        <v>0</v>
      </c>
      <c r="AQ367" s="180">
        <v>0</v>
      </c>
      <c r="AR367" s="180">
        <v>0</v>
      </c>
      <c r="AS367" s="180">
        <v>0</v>
      </c>
      <c r="AT367" s="180">
        <v>0</v>
      </c>
      <c r="AU367" s="180">
        <v>0</v>
      </c>
      <c r="AV367" s="180">
        <v>0</v>
      </c>
      <c r="AW367" s="180">
        <v>0</v>
      </c>
      <c r="AX367" s="180">
        <v>0</v>
      </c>
      <c r="AY367" s="90"/>
      <c r="AZ367" s="180">
        <v>0</v>
      </c>
      <c r="BA367" s="180">
        <v>0</v>
      </c>
      <c r="BB367" s="180">
        <v>0</v>
      </c>
      <c r="BC367" s="180">
        <v>0</v>
      </c>
      <c r="BD367" s="180">
        <v>0</v>
      </c>
      <c r="BE367" s="180">
        <v>0</v>
      </c>
      <c r="BF367" s="180">
        <v>0</v>
      </c>
      <c r="BG367" s="181"/>
      <c r="BH367" s="90"/>
      <c r="BI367" s="180">
        <v>0</v>
      </c>
      <c r="BJ367" s="180">
        <v>0</v>
      </c>
      <c r="BK367" s="180">
        <v>0</v>
      </c>
      <c r="BL367" s="90"/>
      <c r="BN367" s="90"/>
      <c r="BO367" s="112"/>
      <c r="BP367" s="112"/>
      <c r="BQ367" s="112"/>
      <c r="BR367" s="112"/>
      <c r="BS367" s="112"/>
      <c r="BT367" s="112"/>
      <c r="BU367" s="112"/>
      <c r="BV367" s="112"/>
      <c r="BW367" s="112"/>
      <c r="BX367" s="112"/>
      <c r="BY367" s="112"/>
      <c r="BZ367" s="112"/>
      <c r="CA367" s="112"/>
      <c r="CB367" s="112"/>
      <c r="CC367" s="112"/>
      <c r="CD367" s="112"/>
      <c r="CE367" s="112"/>
      <c r="CF367" s="178"/>
    </row>
    <row r="368" spans="2:84" ht="15" customHeight="1" x14ac:dyDescent="0.3">
      <c r="B368" s="90"/>
      <c r="C368" s="111">
        <v>354</v>
      </c>
      <c r="D368" s="111"/>
      <c r="E368" s="111"/>
      <c r="F368" s="112"/>
      <c r="G368" s="111"/>
      <c r="H368" s="111"/>
      <c r="I368" s="111"/>
      <c r="J368" s="114"/>
      <c r="K368" s="172"/>
      <c r="L368" s="113"/>
      <c r="M368" s="112"/>
      <c r="N368" s="185"/>
      <c r="O368" s="111"/>
      <c r="P368" s="110"/>
      <c r="Q368" s="109"/>
      <c r="R368" s="109"/>
      <c r="S368" s="156"/>
      <c r="T368" s="156"/>
      <c r="U368" s="156"/>
      <c r="V368" s="153">
        <f t="shared" si="5"/>
        <v>0</v>
      </c>
      <c r="W368" s="90"/>
      <c r="Y368" s="180">
        <v>0</v>
      </c>
      <c r="Z368" s="180">
        <v>0</v>
      </c>
      <c r="AA368" s="180">
        <v>0</v>
      </c>
      <c r="AB368" s="180">
        <v>0</v>
      </c>
      <c r="AC368" s="180">
        <v>0</v>
      </c>
      <c r="AD368" s="180">
        <v>0</v>
      </c>
      <c r="AE368" s="180">
        <v>0</v>
      </c>
      <c r="AF368" s="180">
        <v>0</v>
      </c>
      <c r="AG368" s="180">
        <v>0</v>
      </c>
      <c r="AH368" s="180">
        <v>0</v>
      </c>
      <c r="AI368" s="180">
        <v>0</v>
      </c>
      <c r="AJ368" s="180">
        <v>0</v>
      </c>
      <c r="AK368" s="180">
        <v>0</v>
      </c>
      <c r="AL368" s="180">
        <v>0</v>
      </c>
      <c r="AM368" s="180">
        <v>0</v>
      </c>
      <c r="AN368" s="180">
        <v>0</v>
      </c>
      <c r="AO368" s="180">
        <v>0</v>
      </c>
      <c r="AP368" s="180">
        <v>0</v>
      </c>
      <c r="AQ368" s="180">
        <v>0</v>
      </c>
      <c r="AR368" s="180">
        <v>0</v>
      </c>
      <c r="AS368" s="180">
        <v>0</v>
      </c>
      <c r="AT368" s="180">
        <v>0</v>
      </c>
      <c r="AU368" s="180">
        <v>0</v>
      </c>
      <c r="AV368" s="180">
        <v>0</v>
      </c>
      <c r="AW368" s="180">
        <v>0</v>
      </c>
      <c r="AX368" s="180">
        <v>0</v>
      </c>
      <c r="AY368" s="90"/>
      <c r="AZ368" s="180">
        <v>0</v>
      </c>
      <c r="BA368" s="180">
        <v>0</v>
      </c>
      <c r="BB368" s="180">
        <v>0</v>
      </c>
      <c r="BC368" s="180">
        <v>0</v>
      </c>
      <c r="BD368" s="180">
        <v>0</v>
      </c>
      <c r="BE368" s="180">
        <v>0</v>
      </c>
      <c r="BF368" s="180">
        <v>0</v>
      </c>
      <c r="BG368" s="181"/>
      <c r="BH368" s="90"/>
      <c r="BI368" s="180">
        <v>0</v>
      </c>
      <c r="BJ368" s="180">
        <v>0</v>
      </c>
      <c r="BK368" s="180">
        <v>0</v>
      </c>
      <c r="BL368" s="90"/>
      <c r="BN368" s="90"/>
      <c r="BO368" s="112"/>
      <c r="BP368" s="112"/>
      <c r="BQ368" s="112"/>
      <c r="BR368" s="112"/>
      <c r="BS368" s="112"/>
      <c r="BT368" s="112"/>
      <c r="BU368" s="112"/>
      <c r="BV368" s="112"/>
      <c r="BW368" s="112"/>
      <c r="BX368" s="112"/>
      <c r="BY368" s="112"/>
      <c r="BZ368" s="112"/>
      <c r="CA368" s="112"/>
      <c r="CB368" s="112"/>
      <c r="CC368" s="112"/>
      <c r="CD368" s="112"/>
      <c r="CE368" s="112"/>
      <c r="CF368" s="178"/>
    </row>
    <row r="369" spans="2:84" ht="15" customHeight="1" x14ac:dyDescent="0.3">
      <c r="B369" s="90"/>
      <c r="C369" s="111">
        <v>355</v>
      </c>
      <c r="D369" s="111"/>
      <c r="E369" s="111"/>
      <c r="F369" s="112"/>
      <c r="G369" s="111"/>
      <c r="H369" s="111"/>
      <c r="I369" s="111"/>
      <c r="J369" s="114"/>
      <c r="K369" s="172"/>
      <c r="L369" s="113"/>
      <c r="M369" s="112"/>
      <c r="N369" s="185"/>
      <c r="O369" s="111"/>
      <c r="P369" s="110"/>
      <c r="Q369" s="109"/>
      <c r="R369" s="109"/>
      <c r="S369" s="156"/>
      <c r="T369" s="156"/>
      <c r="U369" s="156"/>
      <c r="V369" s="153">
        <f t="shared" si="5"/>
        <v>0</v>
      </c>
      <c r="W369" s="90"/>
      <c r="Y369" s="180">
        <v>0</v>
      </c>
      <c r="Z369" s="180">
        <v>0</v>
      </c>
      <c r="AA369" s="180">
        <v>0</v>
      </c>
      <c r="AB369" s="180">
        <v>0</v>
      </c>
      <c r="AC369" s="180">
        <v>0</v>
      </c>
      <c r="AD369" s="180">
        <v>0</v>
      </c>
      <c r="AE369" s="180">
        <v>0</v>
      </c>
      <c r="AF369" s="180">
        <v>0</v>
      </c>
      <c r="AG369" s="180">
        <v>0</v>
      </c>
      <c r="AH369" s="180">
        <v>0</v>
      </c>
      <c r="AI369" s="180">
        <v>0</v>
      </c>
      <c r="AJ369" s="180">
        <v>0</v>
      </c>
      <c r="AK369" s="180">
        <v>0</v>
      </c>
      <c r="AL369" s="180">
        <v>0</v>
      </c>
      <c r="AM369" s="180">
        <v>0</v>
      </c>
      <c r="AN369" s="180">
        <v>0</v>
      </c>
      <c r="AO369" s="180">
        <v>0</v>
      </c>
      <c r="AP369" s="180">
        <v>0</v>
      </c>
      <c r="AQ369" s="180">
        <v>0</v>
      </c>
      <c r="AR369" s="180">
        <v>0</v>
      </c>
      <c r="AS369" s="180">
        <v>0</v>
      </c>
      <c r="AT369" s="180">
        <v>0</v>
      </c>
      <c r="AU369" s="180">
        <v>0</v>
      </c>
      <c r="AV369" s="180">
        <v>0</v>
      </c>
      <c r="AW369" s="180">
        <v>0</v>
      </c>
      <c r="AX369" s="180">
        <v>0</v>
      </c>
      <c r="AY369" s="90"/>
      <c r="AZ369" s="180">
        <v>0</v>
      </c>
      <c r="BA369" s="180">
        <v>0</v>
      </c>
      <c r="BB369" s="180">
        <v>0</v>
      </c>
      <c r="BC369" s="180">
        <v>0</v>
      </c>
      <c r="BD369" s="180">
        <v>0</v>
      </c>
      <c r="BE369" s="180">
        <v>0</v>
      </c>
      <c r="BF369" s="180">
        <v>0</v>
      </c>
      <c r="BG369" s="181"/>
      <c r="BH369" s="90"/>
      <c r="BI369" s="180">
        <v>0</v>
      </c>
      <c r="BJ369" s="180">
        <v>0</v>
      </c>
      <c r="BK369" s="180">
        <v>0</v>
      </c>
      <c r="BL369" s="90"/>
      <c r="BN369" s="90"/>
      <c r="BO369" s="112"/>
      <c r="BP369" s="112"/>
      <c r="BQ369" s="112"/>
      <c r="BR369" s="112"/>
      <c r="BS369" s="112"/>
      <c r="BT369" s="112"/>
      <c r="BU369" s="112"/>
      <c r="BV369" s="112"/>
      <c r="BW369" s="112"/>
      <c r="BX369" s="112"/>
      <c r="BY369" s="112"/>
      <c r="BZ369" s="112"/>
      <c r="CA369" s="112"/>
      <c r="CB369" s="112"/>
      <c r="CC369" s="112"/>
      <c r="CD369" s="112"/>
      <c r="CE369" s="112"/>
      <c r="CF369" s="178"/>
    </row>
    <row r="370" spans="2:84" ht="15" customHeight="1" x14ac:dyDescent="0.3">
      <c r="B370" s="90"/>
      <c r="C370" s="111">
        <v>356</v>
      </c>
      <c r="D370" s="111"/>
      <c r="E370" s="111"/>
      <c r="F370" s="112"/>
      <c r="G370" s="111"/>
      <c r="H370" s="111"/>
      <c r="I370" s="111"/>
      <c r="J370" s="114"/>
      <c r="K370" s="172"/>
      <c r="L370" s="113"/>
      <c r="M370" s="112"/>
      <c r="N370" s="185"/>
      <c r="O370" s="111"/>
      <c r="P370" s="110"/>
      <c r="Q370" s="109"/>
      <c r="R370" s="109"/>
      <c r="S370" s="156"/>
      <c r="T370" s="156"/>
      <c r="U370" s="156"/>
      <c r="V370" s="153">
        <f t="shared" si="5"/>
        <v>0</v>
      </c>
      <c r="W370" s="90"/>
      <c r="Y370" s="180">
        <v>0</v>
      </c>
      <c r="Z370" s="180">
        <v>0</v>
      </c>
      <c r="AA370" s="180">
        <v>0</v>
      </c>
      <c r="AB370" s="180">
        <v>0</v>
      </c>
      <c r="AC370" s="180">
        <v>0</v>
      </c>
      <c r="AD370" s="180">
        <v>0</v>
      </c>
      <c r="AE370" s="180">
        <v>0</v>
      </c>
      <c r="AF370" s="180">
        <v>0</v>
      </c>
      <c r="AG370" s="180">
        <v>0</v>
      </c>
      <c r="AH370" s="180">
        <v>0</v>
      </c>
      <c r="AI370" s="180">
        <v>0</v>
      </c>
      <c r="AJ370" s="180">
        <v>0</v>
      </c>
      <c r="AK370" s="180">
        <v>0</v>
      </c>
      <c r="AL370" s="180">
        <v>0</v>
      </c>
      <c r="AM370" s="180">
        <v>0</v>
      </c>
      <c r="AN370" s="180">
        <v>0</v>
      </c>
      <c r="AO370" s="180">
        <v>0</v>
      </c>
      <c r="AP370" s="180">
        <v>0</v>
      </c>
      <c r="AQ370" s="180">
        <v>0</v>
      </c>
      <c r="AR370" s="180">
        <v>0</v>
      </c>
      <c r="AS370" s="180">
        <v>0</v>
      </c>
      <c r="AT370" s="180">
        <v>0</v>
      </c>
      <c r="AU370" s="180">
        <v>0</v>
      </c>
      <c r="AV370" s="180">
        <v>0</v>
      </c>
      <c r="AW370" s="180">
        <v>0</v>
      </c>
      <c r="AX370" s="180">
        <v>0</v>
      </c>
      <c r="AY370" s="90"/>
      <c r="AZ370" s="180">
        <v>0</v>
      </c>
      <c r="BA370" s="180">
        <v>0</v>
      </c>
      <c r="BB370" s="180">
        <v>0</v>
      </c>
      <c r="BC370" s="180">
        <v>0</v>
      </c>
      <c r="BD370" s="180">
        <v>0</v>
      </c>
      <c r="BE370" s="180">
        <v>0</v>
      </c>
      <c r="BF370" s="180">
        <v>0</v>
      </c>
      <c r="BG370" s="181"/>
      <c r="BH370" s="90"/>
      <c r="BI370" s="180">
        <v>0</v>
      </c>
      <c r="BJ370" s="180">
        <v>0</v>
      </c>
      <c r="BK370" s="180">
        <v>0</v>
      </c>
      <c r="BL370" s="90"/>
      <c r="BN370" s="90"/>
      <c r="BO370" s="112"/>
      <c r="BP370" s="112"/>
      <c r="BQ370" s="112"/>
      <c r="BR370" s="112"/>
      <c r="BS370" s="112"/>
      <c r="BT370" s="112"/>
      <c r="BU370" s="112"/>
      <c r="BV370" s="112"/>
      <c r="BW370" s="112"/>
      <c r="BX370" s="112"/>
      <c r="BY370" s="112"/>
      <c r="BZ370" s="112"/>
      <c r="CA370" s="112"/>
      <c r="CB370" s="112"/>
      <c r="CC370" s="112"/>
      <c r="CD370" s="112"/>
      <c r="CE370" s="112"/>
      <c r="CF370" s="178"/>
    </row>
    <row r="371" spans="2:84" ht="15" customHeight="1" x14ac:dyDescent="0.3">
      <c r="B371" s="90"/>
      <c r="C371" s="111">
        <v>357</v>
      </c>
      <c r="D371" s="111"/>
      <c r="E371" s="111"/>
      <c r="F371" s="112"/>
      <c r="G371" s="111"/>
      <c r="H371" s="111"/>
      <c r="I371" s="111"/>
      <c r="J371" s="114"/>
      <c r="K371" s="172"/>
      <c r="L371" s="113"/>
      <c r="M371" s="112"/>
      <c r="N371" s="185"/>
      <c r="O371" s="111"/>
      <c r="P371" s="110"/>
      <c r="Q371" s="109"/>
      <c r="R371" s="109"/>
      <c r="S371" s="156"/>
      <c r="T371" s="156"/>
      <c r="U371" s="156"/>
      <c r="V371" s="153">
        <f t="shared" si="5"/>
        <v>0</v>
      </c>
      <c r="W371" s="90"/>
      <c r="Y371" s="180">
        <v>0</v>
      </c>
      <c r="Z371" s="180">
        <v>0</v>
      </c>
      <c r="AA371" s="180">
        <v>0</v>
      </c>
      <c r="AB371" s="180">
        <v>0</v>
      </c>
      <c r="AC371" s="180">
        <v>0</v>
      </c>
      <c r="AD371" s="180">
        <v>0</v>
      </c>
      <c r="AE371" s="180">
        <v>0</v>
      </c>
      <c r="AF371" s="180">
        <v>0</v>
      </c>
      <c r="AG371" s="180">
        <v>0</v>
      </c>
      <c r="AH371" s="180">
        <v>0</v>
      </c>
      <c r="AI371" s="180">
        <v>0</v>
      </c>
      <c r="AJ371" s="180">
        <v>0</v>
      </c>
      <c r="AK371" s="180">
        <v>0</v>
      </c>
      <c r="AL371" s="180">
        <v>0</v>
      </c>
      <c r="AM371" s="180">
        <v>0</v>
      </c>
      <c r="AN371" s="180">
        <v>0</v>
      </c>
      <c r="AO371" s="180">
        <v>0</v>
      </c>
      <c r="AP371" s="180">
        <v>0</v>
      </c>
      <c r="AQ371" s="180">
        <v>0</v>
      </c>
      <c r="AR371" s="180">
        <v>0</v>
      </c>
      <c r="AS371" s="180">
        <v>0</v>
      </c>
      <c r="AT371" s="180">
        <v>0</v>
      </c>
      <c r="AU371" s="180">
        <v>0</v>
      </c>
      <c r="AV371" s="180">
        <v>0</v>
      </c>
      <c r="AW371" s="180">
        <v>0</v>
      </c>
      <c r="AX371" s="180">
        <v>0</v>
      </c>
      <c r="AY371" s="90"/>
      <c r="AZ371" s="180">
        <v>0</v>
      </c>
      <c r="BA371" s="180">
        <v>0</v>
      </c>
      <c r="BB371" s="180">
        <v>0</v>
      </c>
      <c r="BC371" s="180">
        <v>0</v>
      </c>
      <c r="BD371" s="180">
        <v>0</v>
      </c>
      <c r="BE371" s="180">
        <v>0</v>
      </c>
      <c r="BF371" s="180">
        <v>0</v>
      </c>
      <c r="BG371" s="181"/>
      <c r="BH371" s="90"/>
      <c r="BI371" s="180">
        <v>0</v>
      </c>
      <c r="BJ371" s="180">
        <v>0</v>
      </c>
      <c r="BK371" s="180">
        <v>0</v>
      </c>
      <c r="BL371" s="90"/>
      <c r="BN371" s="90"/>
      <c r="BO371" s="112"/>
      <c r="BP371" s="112"/>
      <c r="BQ371" s="112"/>
      <c r="BR371" s="112"/>
      <c r="BS371" s="112"/>
      <c r="BT371" s="112"/>
      <c r="BU371" s="112"/>
      <c r="BV371" s="112"/>
      <c r="BW371" s="112"/>
      <c r="BX371" s="112"/>
      <c r="BY371" s="112"/>
      <c r="BZ371" s="112"/>
      <c r="CA371" s="112"/>
      <c r="CB371" s="112"/>
      <c r="CC371" s="112"/>
      <c r="CD371" s="112"/>
      <c r="CE371" s="112"/>
      <c r="CF371" s="178"/>
    </row>
    <row r="372" spans="2:84" ht="15" customHeight="1" x14ac:dyDescent="0.3">
      <c r="B372" s="90"/>
      <c r="C372" s="111">
        <v>358</v>
      </c>
      <c r="D372" s="111"/>
      <c r="E372" s="111"/>
      <c r="F372" s="112"/>
      <c r="G372" s="111"/>
      <c r="H372" s="111"/>
      <c r="I372" s="111"/>
      <c r="J372" s="114"/>
      <c r="K372" s="172"/>
      <c r="L372" s="113"/>
      <c r="M372" s="112"/>
      <c r="N372" s="185"/>
      <c r="O372" s="111"/>
      <c r="P372" s="110"/>
      <c r="Q372" s="109"/>
      <c r="R372" s="109"/>
      <c r="S372" s="156"/>
      <c r="T372" s="156"/>
      <c r="U372" s="156"/>
      <c r="V372" s="153">
        <f t="shared" si="5"/>
        <v>0</v>
      </c>
      <c r="W372" s="90"/>
      <c r="Y372" s="180">
        <v>0</v>
      </c>
      <c r="Z372" s="180">
        <v>0</v>
      </c>
      <c r="AA372" s="180">
        <v>0</v>
      </c>
      <c r="AB372" s="180">
        <v>0</v>
      </c>
      <c r="AC372" s="180">
        <v>0</v>
      </c>
      <c r="AD372" s="180">
        <v>0</v>
      </c>
      <c r="AE372" s="180">
        <v>0</v>
      </c>
      <c r="AF372" s="180">
        <v>0</v>
      </c>
      <c r="AG372" s="180">
        <v>0</v>
      </c>
      <c r="AH372" s="180">
        <v>0</v>
      </c>
      <c r="AI372" s="180">
        <v>0</v>
      </c>
      <c r="AJ372" s="180">
        <v>0</v>
      </c>
      <c r="AK372" s="180">
        <v>0</v>
      </c>
      <c r="AL372" s="180">
        <v>0</v>
      </c>
      <c r="AM372" s="180">
        <v>0</v>
      </c>
      <c r="AN372" s="180">
        <v>0</v>
      </c>
      <c r="AO372" s="180">
        <v>0</v>
      </c>
      <c r="AP372" s="180">
        <v>0</v>
      </c>
      <c r="AQ372" s="180">
        <v>0</v>
      </c>
      <c r="AR372" s="180">
        <v>0</v>
      </c>
      <c r="AS372" s="180">
        <v>0</v>
      </c>
      <c r="AT372" s="180">
        <v>0</v>
      </c>
      <c r="AU372" s="180">
        <v>0</v>
      </c>
      <c r="AV372" s="180">
        <v>0</v>
      </c>
      <c r="AW372" s="180">
        <v>0</v>
      </c>
      <c r="AX372" s="180">
        <v>0</v>
      </c>
      <c r="AY372" s="90"/>
      <c r="AZ372" s="180">
        <v>0</v>
      </c>
      <c r="BA372" s="180">
        <v>0</v>
      </c>
      <c r="BB372" s="180">
        <v>0</v>
      </c>
      <c r="BC372" s="180">
        <v>0</v>
      </c>
      <c r="BD372" s="180">
        <v>0</v>
      </c>
      <c r="BE372" s="180">
        <v>0</v>
      </c>
      <c r="BF372" s="180">
        <v>0</v>
      </c>
      <c r="BG372" s="181"/>
      <c r="BH372" s="90"/>
      <c r="BI372" s="180">
        <v>0</v>
      </c>
      <c r="BJ372" s="180">
        <v>0</v>
      </c>
      <c r="BK372" s="180">
        <v>0</v>
      </c>
      <c r="BL372" s="90"/>
      <c r="BN372" s="90"/>
      <c r="BO372" s="112"/>
      <c r="BP372" s="112"/>
      <c r="BQ372" s="112"/>
      <c r="BR372" s="112"/>
      <c r="BS372" s="112"/>
      <c r="BT372" s="112"/>
      <c r="BU372" s="112"/>
      <c r="BV372" s="112"/>
      <c r="BW372" s="112"/>
      <c r="BX372" s="112"/>
      <c r="BY372" s="112"/>
      <c r="BZ372" s="112"/>
      <c r="CA372" s="112"/>
      <c r="CB372" s="112"/>
      <c r="CC372" s="112"/>
      <c r="CD372" s="112"/>
      <c r="CE372" s="112"/>
      <c r="CF372" s="178"/>
    </row>
    <row r="373" spans="2:84" ht="15" customHeight="1" x14ac:dyDescent="0.3">
      <c r="B373" s="90"/>
      <c r="C373" s="111">
        <v>359</v>
      </c>
      <c r="D373" s="111"/>
      <c r="E373" s="111"/>
      <c r="F373" s="112"/>
      <c r="G373" s="111"/>
      <c r="H373" s="111"/>
      <c r="I373" s="111"/>
      <c r="J373" s="114"/>
      <c r="K373" s="172"/>
      <c r="L373" s="113"/>
      <c r="M373" s="112"/>
      <c r="N373" s="185"/>
      <c r="O373" s="111"/>
      <c r="P373" s="110"/>
      <c r="Q373" s="109"/>
      <c r="R373" s="109"/>
      <c r="S373" s="156"/>
      <c r="T373" s="156"/>
      <c r="U373" s="156"/>
      <c r="V373" s="153">
        <f t="shared" si="5"/>
        <v>0</v>
      </c>
      <c r="W373" s="90"/>
      <c r="Y373" s="180">
        <v>0</v>
      </c>
      <c r="Z373" s="180">
        <v>0</v>
      </c>
      <c r="AA373" s="180">
        <v>0</v>
      </c>
      <c r="AB373" s="180">
        <v>0</v>
      </c>
      <c r="AC373" s="180">
        <v>0</v>
      </c>
      <c r="AD373" s="180">
        <v>0</v>
      </c>
      <c r="AE373" s="180">
        <v>0</v>
      </c>
      <c r="AF373" s="180">
        <v>0</v>
      </c>
      <c r="AG373" s="180">
        <v>0</v>
      </c>
      <c r="AH373" s="180">
        <v>0</v>
      </c>
      <c r="AI373" s="180">
        <v>0</v>
      </c>
      <c r="AJ373" s="180">
        <v>0</v>
      </c>
      <c r="AK373" s="180">
        <v>0</v>
      </c>
      <c r="AL373" s="180">
        <v>0</v>
      </c>
      <c r="AM373" s="180">
        <v>0</v>
      </c>
      <c r="AN373" s="180">
        <v>0</v>
      </c>
      <c r="AO373" s="180">
        <v>0</v>
      </c>
      <c r="AP373" s="180">
        <v>0</v>
      </c>
      <c r="AQ373" s="180">
        <v>0</v>
      </c>
      <c r="AR373" s="180">
        <v>0</v>
      </c>
      <c r="AS373" s="180">
        <v>0</v>
      </c>
      <c r="AT373" s="180">
        <v>0</v>
      </c>
      <c r="AU373" s="180">
        <v>0</v>
      </c>
      <c r="AV373" s="180">
        <v>0</v>
      </c>
      <c r="AW373" s="180">
        <v>0</v>
      </c>
      <c r="AX373" s="180">
        <v>0</v>
      </c>
      <c r="AY373" s="90"/>
      <c r="AZ373" s="180">
        <v>0</v>
      </c>
      <c r="BA373" s="180">
        <v>0</v>
      </c>
      <c r="BB373" s="180">
        <v>0</v>
      </c>
      <c r="BC373" s="180">
        <v>0</v>
      </c>
      <c r="BD373" s="180">
        <v>0</v>
      </c>
      <c r="BE373" s="180">
        <v>0</v>
      </c>
      <c r="BF373" s="180">
        <v>0</v>
      </c>
      <c r="BG373" s="181"/>
      <c r="BH373" s="90"/>
      <c r="BI373" s="180">
        <v>0</v>
      </c>
      <c r="BJ373" s="180">
        <v>0</v>
      </c>
      <c r="BK373" s="180">
        <v>0</v>
      </c>
      <c r="BL373" s="90"/>
      <c r="BN373" s="90"/>
      <c r="BO373" s="112"/>
      <c r="BP373" s="112"/>
      <c r="BQ373" s="112"/>
      <c r="BR373" s="112"/>
      <c r="BS373" s="112"/>
      <c r="BT373" s="112"/>
      <c r="BU373" s="112"/>
      <c r="BV373" s="112"/>
      <c r="BW373" s="112"/>
      <c r="BX373" s="112"/>
      <c r="BY373" s="112"/>
      <c r="BZ373" s="112"/>
      <c r="CA373" s="112"/>
      <c r="CB373" s="112"/>
      <c r="CC373" s="112"/>
      <c r="CD373" s="112"/>
      <c r="CE373" s="112"/>
      <c r="CF373" s="178"/>
    </row>
    <row r="374" spans="2:84" ht="15" customHeight="1" x14ac:dyDescent="0.3">
      <c r="B374" s="90"/>
      <c r="C374" s="111">
        <v>360</v>
      </c>
      <c r="D374" s="111"/>
      <c r="E374" s="111"/>
      <c r="F374" s="112"/>
      <c r="G374" s="111"/>
      <c r="H374" s="111"/>
      <c r="I374" s="111"/>
      <c r="J374" s="114"/>
      <c r="K374" s="172"/>
      <c r="L374" s="113"/>
      <c r="M374" s="112"/>
      <c r="N374" s="185"/>
      <c r="O374" s="111"/>
      <c r="P374" s="110"/>
      <c r="Q374" s="109"/>
      <c r="R374" s="109"/>
      <c r="S374" s="156"/>
      <c r="T374" s="156"/>
      <c r="U374" s="156"/>
      <c r="V374" s="153">
        <f t="shared" si="5"/>
        <v>0</v>
      </c>
      <c r="W374" s="90"/>
      <c r="Y374" s="180">
        <v>0</v>
      </c>
      <c r="Z374" s="180">
        <v>0</v>
      </c>
      <c r="AA374" s="180">
        <v>0</v>
      </c>
      <c r="AB374" s="180">
        <v>0</v>
      </c>
      <c r="AC374" s="180">
        <v>0</v>
      </c>
      <c r="AD374" s="180">
        <v>0</v>
      </c>
      <c r="AE374" s="180">
        <v>0</v>
      </c>
      <c r="AF374" s="180">
        <v>0</v>
      </c>
      <c r="AG374" s="180">
        <v>0</v>
      </c>
      <c r="AH374" s="180">
        <v>0</v>
      </c>
      <c r="AI374" s="180">
        <v>0</v>
      </c>
      <c r="AJ374" s="180">
        <v>0</v>
      </c>
      <c r="AK374" s="180">
        <v>0</v>
      </c>
      <c r="AL374" s="180">
        <v>0</v>
      </c>
      <c r="AM374" s="180">
        <v>0</v>
      </c>
      <c r="AN374" s="180">
        <v>0</v>
      </c>
      <c r="AO374" s="180">
        <v>0</v>
      </c>
      <c r="AP374" s="180">
        <v>0</v>
      </c>
      <c r="AQ374" s="180">
        <v>0</v>
      </c>
      <c r="AR374" s="180">
        <v>0</v>
      </c>
      <c r="AS374" s="180">
        <v>0</v>
      </c>
      <c r="AT374" s="180">
        <v>0</v>
      </c>
      <c r="AU374" s="180">
        <v>0</v>
      </c>
      <c r="AV374" s="180">
        <v>0</v>
      </c>
      <c r="AW374" s="180">
        <v>0</v>
      </c>
      <c r="AX374" s="180">
        <v>0</v>
      </c>
      <c r="AY374" s="90"/>
      <c r="AZ374" s="180">
        <v>0</v>
      </c>
      <c r="BA374" s="180">
        <v>0</v>
      </c>
      <c r="BB374" s="180">
        <v>0</v>
      </c>
      <c r="BC374" s="180">
        <v>0</v>
      </c>
      <c r="BD374" s="180">
        <v>0</v>
      </c>
      <c r="BE374" s="180">
        <v>0</v>
      </c>
      <c r="BF374" s="180">
        <v>0</v>
      </c>
      <c r="BG374" s="181"/>
      <c r="BH374" s="90"/>
      <c r="BI374" s="180">
        <v>0</v>
      </c>
      <c r="BJ374" s="180">
        <v>0</v>
      </c>
      <c r="BK374" s="180">
        <v>0</v>
      </c>
      <c r="BL374" s="90"/>
      <c r="BN374" s="90"/>
      <c r="BO374" s="112"/>
      <c r="BP374" s="112"/>
      <c r="BQ374" s="112"/>
      <c r="BR374" s="112"/>
      <c r="BS374" s="112"/>
      <c r="BT374" s="112"/>
      <c r="BU374" s="112"/>
      <c r="BV374" s="112"/>
      <c r="BW374" s="112"/>
      <c r="BX374" s="112"/>
      <c r="BY374" s="112"/>
      <c r="BZ374" s="112"/>
      <c r="CA374" s="112"/>
      <c r="CB374" s="112"/>
      <c r="CC374" s="112"/>
      <c r="CD374" s="112"/>
      <c r="CE374" s="112"/>
      <c r="CF374" s="178"/>
    </row>
    <row r="375" spans="2:84" ht="15" customHeight="1" x14ac:dyDescent="0.3">
      <c r="B375" s="90"/>
      <c r="C375" s="111">
        <v>361</v>
      </c>
      <c r="D375" s="111"/>
      <c r="E375" s="111"/>
      <c r="F375" s="112"/>
      <c r="G375" s="111"/>
      <c r="H375" s="111"/>
      <c r="I375" s="111"/>
      <c r="J375" s="114"/>
      <c r="K375" s="172"/>
      <c r="L375" s="113"/>
      <c r="M375" s="112"/>
      <c r="N375" s="185"/>
      <c r="O375" s="111"/>
      <c r="P375" s="109"/>
      <c r="Q375" s="109"/>
      <c r="R375" s="109"/>
      <c r="S375" s="156"/>
      <c r="T375" s="156"/>
      <c r="U375" s="156"/>
      <c r="V375" s="153">
        <f t="shared" si="5"/>
        <v>0</v>
      </c>
      <c r="W375" s="90"/>
      <c r="Y375" s="180">
        <v>0</v>
      </c>
      <c r="Z375" s="180">
        <v>0</v>
      </c>
      <c r="AA375" s="180">
        <v>0</v>
      </c>
      <c r="AB375" s="180">
        <v>0</v>
      </c>
      <c r="AC375" s="180">
        <v>0</v>
      </c>
      <c r="AD375" s="180">
        <v>0</v>
      </c>
      <c r="AE375" s="180">
        <v>0</v>
      </c>
      <c r="AF375" s="180">
        <v>0</v>
      </c>
      <c r="AG375" s="180">
        <v>0</v>
      </c>
      <c r="AH375" s="180">
        <v>0</v>
      </c>
      <c r="AI375" s="180">
        <v>0</v>
      </c>
      <c r="AJ375" s="180">
        <v>0</v>
      </c>
      <c r="AK375" s="180">
        <v>0</v>
      </c>
      <c r="AL375" s="180">
        <v>0</v>
      </c>
      <c r="AM375" s="180">
        <v>0</v>
      </c>
      <c r="AN375" s="180">
        <v>0</v>
      </c>
      <c r="AO375" s="180">
        <v>0</v>
      </c>
      <c r="AP375" s="180">
        <v>0</v>
      </c>
      <c r="AQ375" s="180">
        <v>0</v>
      </c>
      <c r="AR375" s="180">
        <v>0</v>
      </c>
      <c r="AS375" s="180">
        <v>0</v>
      </c>
      <c r="AT375" s="180">
        <v>0</v>
      </c>
      <c r="AU375" s="180">
        <v>0</v>
      </c>
      <c r="AV375" s="180">
        <v>0</v>
      </c>
      <c r="AW375" s="180">
        <v>0</v>
      </c>
      <c r="AX375" s="180">
        <v>0</v>
      </c>
      <c r="AY375" s="90"/>
      <c r="AZ375" s="180">
        <v>0</v>
      </c>
      <c r="BA375" s="180">
        <v>0</v>
      </c>
      <c r="BB375" s="180">
        <v>0</v>
      </c>
      <c r="BC375" s="180">
        <v>0</v>
      </c>
      <c r="BD375" s="180">
        <v>0</v>
      </c>
      <c r="BE375" s="180">
        <v>0</v>
      </c>
      <c r="BF375" s="180">
        <v>0</v>
      </c>
      <c r="BG375" s="181"/>
      <c r="BH375" s="90"/>
      <c r="BI375" s="180">
        <v>0</v>
      </c>
      <c r="BJ375" s="180">
        <v>0</v>
      </c>
      <c r="BK375" s="180">
        <v>0</v>
      </c>
      <c r="BL375" s="90"/>
      <c r="BN375" s="90"/>
      <c r="BO375" s="112"/>
      <c r="BP375" s="112"/>
      <c r="BQ375" s="112"/>
      <c r="BR375" s="112"/>
      <c r="BS375" s="112"/>
      <c r="BT375" s="112"/>
      <c r="BU375" s="112"/>
      <c r="BV375" s="112"/>
      <c r="BW375" s="112"/>
      <c r="BX375" s="112"/>
      <c r="BY375" s="112"/>
      <c r="BZ375" s="112"/>
      <c r="CA375" s="112"/>
      <c r="CB375" s="112"/>
      <c r="CC375" s="112"/>
      <c r="CD375" s="112"/>
      <c r="CE375" s="112"/>
      <c r="CF375" s="178"/>
    </row>
    <row r="376" spans="2:84" ht="15" customHeight="1" x14ac:dyDescent="0.3">
      <c r="B376" s="90"/>
      <c r="C376" s="111">
        <v>362</v>
      </c>
      <c r="D376" s="111"/>
      <c r="E376" s="111"/>
      <c r="F376" s="112"/>
      <c r="G376" s="111"/>
      <c r="H376" s="111"/>
      <c r="I376" s="111"/>
      <c r="J376" s="114"/>
      <c r="K376" s="172"/>
      <c r="L376" s="113"/>
      <c r="M376" s="112"/>
      <c r="N376" s="185"/>
      <c r="O376" s="111"/>
      <c r="P376" s="110"/>
      <c r="Q376" s="109"/>
      <c r="R376" s="109"/>
      <c r="S376" s="156"/>
      <c r="T376" s="156"/>
      <c r="U376" s="156"/>
      <c r="V376" s="153">
        <f t="shared" ref="V376:V439" si="6">SUM(T376+U376)</f>
        <v>0</v>
      </c>
      <c r="W376" s="90"/>
      <c r="Y376" s="180">
        <v>0</v>
      </c>
      <c r="Z376" s="180">
        <v>0</v>
      </c>
      <c r="AA376" s="180">
        <v>0</v>
      </c>
      <c r="AB376" s="180">
        <v>0</v>
      </c>
      <c r="AC376" s="180">
        <v>0</v>
      </c>
      <c r="AD376" s="180">
        <v>0</v>
      </c>
      <c r="AE376" s="180">
        <v>0</v>
      </c>
      <c r="AF376" s="180">
        <v>0</v>
      </c>
      <c r="AG376" s="180">
        <v>0</v>
      </c>
      <c r="AH376" s="180">
        <v>0</v>
      </c>
      <c r="AI376" s="180">
        <v>0</v>
      </c>
      <c r="AJ376" s="180">
        <v>0</v>
      </c>
      <c r="AK376" s="180">
        <v>0</v>
      </c>
      <c r="AL376" s="180">
        <v>0</v>
      </c>
      <c r="AM376" s="180">
        <v>0</v>
      </c>
      <c r="AN376" s="180">
        <v>0</v>
      </c>
      <c r="AO376" s="180">
        <v>0</v>
      </c>
      <c r="AP376" s="180">
        <v>0</v>
      </c>
      <c r="AQ376" s="180">
        <v>0</v>
      </c>
      <c r="AR376" s="180">
        <v>0</v>
      </c>
      <c r="AS376" s="180">
        <v>0</v>
      </c>
      <c r="AT376" s="180">
        <v>0</v>
      </c>
      <c r="AU376" s="180">
        <v>0</v>
      </c>
      <c r="AV376" s="180">
        <v>0</v>
      </c>
      <c r="AW376" s="180">
        <v>0</v>
      </c>
      <c r="AX376" s="180">
        <v>0</v>
      </c>
      <c r="AY376" s="90"/>
      <c r="AZ376" s="180">
        <v>0</v>
      </c>
      <c r="BA376" s="180">
        <v>0</v>
      </c>
      <c r="BB376" s="180">
        <v>0</v>
      </c>
      <c r="BC376" s="180">
        <v>0</v>
      </c>
      <c r="BD376" s="180">
        <v>0</v>
      </c>
      <c r="BE376" s="180">
        <v>0</v>
      </c>
      <c r="BF376" s="180">
        <v>0</v>
      </c>
      <c r="BG376" s="181"/>
      <c r="BH376" s="90"/>
      <c r="BI376" s="180">
        <v>0</v>
      </c>
      <c r="BJ376" s="180">
        <v>0</v>
      </c>
      <c r="BK376" s="180">
        <v>0</v>
      </c>
      <c r="BL376" s="90"/>
      <c r="BN376" s="90"/>
      <c r="BO376" s="112"/>
      <c r="BP376" s="112"/>
      <c r="BQ376" s="112"/>
      <c r="BR376" s="112"/>
      <c r="BS376" s="112"/>
      <c r="BT376" s="112"/>
      <c r="BU376" s="112"/>
      <c r="BV376" s="112"/>
      <c r="BW376" s="112"/>
      <c r="BX376" s="112"/>
      <c r="BY376" s="112"/>
      <c r="BZ376" s="112"/>
      <c r="CA376" s="112"/>
      <c r="CB376" s="112"/>
      <c r="CC376" s="112"/>
      <c r="CD376" s="112"/>
      <c r="CE376" s="112"/>
      <c r="CF376" s="178"/>
    </row>
    <row r="377" spans="2:84" ht="15" customHeight="1" x14ac:dyDescent="0.3">
      <c r="B377" s="90"/>
      <c r="C377" s="111">
        <v>363</v>
      </c>
      <c r="D377" s="111"/>
      <c r="E377" s="111"/>
      <c r="F377" s="112"/>
      <c r="G377" s="111"/>
      <c r="H377" s="111"/>
      <c r="I377" s="111"/>
      <c r="J377" s="114"/>
      <c r="K377" s="172"/>
      <c r="L377" s="113"/>
      <c r="M377" s="112"/>
      <c r="N377" s="185"/>
      <c r="O377" s="111"/>
      <c r="P377" s="110"/>
      <c r="Q377" s="109"/>
      <c r="R377" s="109"/>
      <c r="S377" s="156"/>
      <c r="T377" s="156"/>
      <c r="U377" s="156"/>
      <c r="V377" s="153">
        <f t="shared" si="6"/>
        <v>0</v>
      </c>
      <c r="W377" s="90"/>
      <c r="Y377" s="180">
        <v>0</v>
      </c>
      <c r="Z377" s="180">
        <v>0</v>
      </c>
      <c r="AA377" s="180">
        <v>0</v>
      </c>
      <c r="AB377" s="180">
        <v>0</v>
      </c>
      <c r="AC377" s="180">
        <v>0</v>
      </c>
      <c r="AD377" s="180">
        <v>0</v>
      </c>
      <c r="AE377" s="180">
        <v>0</v>
      </c>
      <c r="AF377" s="180">
        <v>0</v>
      </c>
      <c r="AG377" s="180">
        <v>0</v>
      </c>
      <c r="AH377" s="180">
        <v>0</v>
      </c>
      <c r="AI377" s="180">
        <v>0</v>
      </c>
      <c r="AJ377" s="180">
        <v>0</v>
      </c>
      <c r="AK377" s="180">
        <v>0</v>
      </c>
      <c r="AL377" s="180">
        <v>0</v>
      </c>
      <c r="AM377" s="180">
        <v>0</v>
      </c>
      <c r="AN377" s="180">
        <v>0</v>
      </c>
      <c r="AO377" s="180">
        <v>0</v>
      </c>
      <c r="AP377" s="180">
        <v>0</v>
      </c>
      <c r="AQ377" s="180">
        <v>0</v>
      </c>
      <c r="AR377" s="180">
        <v>0</v>
      </c>
      <c r="AS377" s="180">
        <v>0</v>
      </c>
      <c r="AT377" s="180">
        <v>0</v>
      </c>
      <c r="AU377" s="180">
        <v>0</v>
      </c>
      <c r="AV377" s="180">
        <v>0</v>
      </c>
      <c r="AW377" s="180">
        <v>0</v>
      </c>
      <c r="AX377" s="180">
        <v>0</v>
      </c>
      <c r="AY377" s="90"/>
      <c r="AZ377" s="180">
        <v>0</v>
      </c>
      <c r="BA377" s="180">
        <v>0</v>
      </c>
      <c r="BB377" s="180">
        <v>0</v>
      </c>
      <c r="BC377" s="180">
        <v>0</v>
      </c>
      <c r="BD377" s="180">
        <v>0</v>
      </c>
      <c r="BE377" s="180">
        <v>0</v>
      </c>
      <c r="BF377" s="180">
        <v>0</v>
      </c>
      <c r="BG377" s="181"/>
      <c r="BH377" s="90"/>
      <c r="BI377" s="180">
        <v>0</v>
      </c>
      <c r="BJ377" s="180">
        <v>0</v>
      </c>
      <c r="BK377" s="180">
        <v>0</v>
      </c>
      <c r="BL377" s="90"/>
      <c r="BN377" s="90"/>
      <c r="BO377" s="112"/>
      <c r="BP377" s="112"/>
      <c r="BQ377" s="112"/>
      <c r="BR377" s="112"/>
      <c r="BS377" s="112"/>
      <c r="BT377" s="112"/>
      <c r="BU377" s="112"/>
      <c r="BV377" s="112"/>
      <c r="BW377" s="112"/>
      <c r="BX377" s="112"/>
      <c r="BY377" s="112"/>
      <c r="BZ377" s="112"/>
      <c r="CA377" s="112"/>
      <c r="CB377" s="112"/>
      <c r="CC377" s="112"/>
      <c r="CD377" s="112"/>
      <c r="CE377" s="112"/>
      <c r="CF377" s="178"/>
    </row>
    <row r="378" spans="2:84" ht="15" customHeight="1" x14ac:dyDescent="0.3">
      <c r="B378" s="90"/>
      <c r="C378" s="111">
        <v>364</v>
      </c>
      <c r="D378" s="111"/>
      <c r="E378" s="111"/>
      <c r="F378" s="112"/>
      <c r="G378" s="111"/>
      <c r="H378" s="111"/>
      <c r="I378" s="111"/>
      <c r="J378" s="114"/>
      <c r="K378" s="172"/>
      <c r="L378" s="113"/>
      <c r="M378" s="112"/>
      <c r="N378" s="185"/>
      <c r="O378" s="111"/>
      <c r="P378" s="110"/>
      <c r="Q378" s="109"/>
      <c r="R378" s="109"/>
      <c r="S378" s="156"/>
      <c r="T378" s="156"/>
      <c r="U378" s="156"/>
      <c r="V378" s="153">
        <f t="shared" si="6"/>
        <v>0</v>
      </c>
      <c r="W378" s="90"/>
      <c r="Y378" s="180">
        <v>0</v>
      </c>
      <c r="Z378" s="180">
        <v>0</v>
      </c>
      <c r="AA378" s="180">
        <v>0</v>
      </c>
      <c r="AB378" s="180">
        <v>0</v>
      </c>
      <c r="AC378" s="180">
        <v>0</v>
      </c>
      <c r="AD378" s="180">
        <v>0</v>
      </c>
      <c r="AE378" s="180">
        <v>0</v>
      </c>
      <c r="AF378" s="180">
        <v>0</v>
      </c>
      <c r="AG378" s="180">
        <v>0</v>
      </c>
      <c r="AH378" s="180">
        <v>0</v>
      </c>
      <c r="AI378" s="180">
        <v>0</v>
      </c>
      <c r="AJ378" s="180">
        <v>0</v>
      </c>
      <c r="AK378" s="180">
        <v>0</v>
      </c>
      <c r="AL378" s="180">
        <v>0</v>
      </c>
      <c r="AM378" s="180">
        <v>0</v>
      </c>
      <c r="AN378" s="180">
        <v>0</v>
      </c>
      <c r="AO378" s="180">
        <v>0</v>
      </c>
      <c r="AP378" s="180">
        <v>0</v>
      </c>
      <c r="AQ378" s="180">
        <v>0</v>
      </c>
      <c r="AR378" s="180">
        <v>0</v>
      </c>
      <c r="AS378" s="180">
        <v>0</v>
      </c>
      <c r="AT378" s="180">
        <v>0</v>
      </c>
      <c r="AU378" s="180">
        <v>0</v>
      </c>
      <c r="AV378" s="180">
        <v>0</v>
      </c>
      <c r="AW378" s="180">
        <v>0</v>
      </c>
      <c r="AX378" s="180">
        <v>0</v>
      </c>
      <c r="AY378" s="90"/>
      <c r="AZ378" s="180">
        <v>0</v>
      </c>
      <c r="BA378" s="180">
        <v>0</v>
      </c>
      <c r="BB378" s="180">
        <v>0</v>
      </c>
      <c r="BC378" s="180">
        <v>0</v>
      </c>
      <c r="BD378" s="180">
        <v>0</v>
      </c>
      <c r="BE378" s="180">
        <v>0</v>
      </c>
      <c r="BF378" s="180">
        <v>0</v>
      </c>
      <c r="BG378" s="181"/>
      <c r="BH378" s="90"/>
      <c r="BI378" s="180">
        <v>0</v>
      </c>
      <c r="BJ378" s="180">
        <v>0</v>
      </c>
      <c r="BK378" s="180">
        <v>0</v>
      </c>
      <c r="BL378" s="90"/>
      <c r="BN378" s="90"/>
      <c r="BO378" s="112"/>
      <c r="BP378" s="112"/>
      <c r="BQ378" s="112"/>
      <c r="BR378" s="112"/>
      <c r="BS378" s="112"/>
      <c r="BT378" s="112"/>
      <c r="BU378" s="112"/>
      <c r="BV378" s="112"/>
      <c r="BW378" s="112"/>
      <c r="BX378" s="112"/>
      <c r="BY378" s="112"/>
      <c r="BZ378" s="112"/>
      <c r="CA378" s="112"/>
      <c r="CB378" s="112"/>
      <c r="CC378" s="112"/>
      <c r="CD378" s="112"/>
      <c r="CE378" s="112"/>
      <c r="CF378" s="178"/>
    </row>
    <row r="379" spans="2:84" ht="15" customHeight="1" x14ac:dyDescent="0.3">
      <c r="B379" s="90"/>
      <c r="C379" s="111">
        <v>365</v>
      </c>
      <c r="D379" s="111"/>
      <c r="E379" s="111"/>
      <c r="F379" s="112"/>
      <c r="G379" s="111"/>
      <c r="H379" s="111"/>
      <c r="I379" s="111"/>
      <c r="J379" s="114"/>
      <c r="K379" s="172"/>
      <c r="L379" s="113"/>
      <c r="M379" s="112"/>
      <c r="N379" s="185"/>
      <c r="O379" s="111"/>
      <c r="P379" s="110"/>
      <c r="Q379" s="109"/>
      <c r="R379" s="109"/>
      <c r="S379" s="156"/>
      <c r="T379" s="156"/>
      <c r="U379" s="156"/>
      <c r="V379" s="153">
        <f t="shared" si="6"/>
        <v>0</v>
      </c>
      <c r="W379" s="90"/>
      <c r="Y379" s="180">
        <v>0</v>
      </c>
      <c r="Z379" s="180">
        <v>0</v>
      </c>
      <c r="AA379" s="180">
        <v>0</v>
      </c>
      <c r="AB379" s="180">
        <v>0</v>
      </c>
      <c r="AC379" s="180">
        <v>0</v>
      </c>
      <c r="AD379" s="180">
        <v>0</v>
      </c>
      <c r="AE379" s="180">
        <v>0</v>
      </c>
      <c r="AF379" s="180">
        <v>0</v>
      </c>
      <c r="AG379" s="180">
        <v>0</v>
      </c>
      <c r="AH379" s="180">
        <v>0</v>
      </c>
      <c r="AI379" s="180">
        <v>0</v>
      </c>
      <c r="AJ379" s="180">
        <v>0</v>
      </c>
      <c r="AK379" s="180">
        <v>0</v>
      </c>
      <c r="AL379" s="180">
        <v>0</v>
      </c>
      <c r="AM379" s="180">
        <v>0</v>
      </c>
      <c r="AN379" s="180">
        <v>0</v>
      </c>
      <c r="AO379" s="180">
        <v>0</v>
      </c>
      <c r="AP379" s="180">
        <v>0</v>
      </c>
      <c r="AQ379" s="180">
        <v>0</v>
      </c>
      <c r="AR379" s="180">
        <v>0</v>
      </c>
      <c r="AS379" s="180">
        <v>0</v>
      </c>
      <c r="AT379" s="180">
        <v>0</v>
      </c>
      <c r="AU379" s="180">
        <v>0</v>
      </c>
      <c r="AV379" s="180">
        <v>0</v>
      </c>
      <c r="AW379" s="180">
        <v>0</v>
      </c>
      <c r="AX379" s="180">
        <v>0</v>
      </c>
      <c r="AY379" s="90"/>
      <c r="AZ379" s="180">
        <v>0</v>
      </c>
      <c r="BA379" s="180">
        <v>0</v>
      </c>
      <c r="BB379" s="180">
        <v>0</v>
      </c>
      <c r="BC379" s="180">
        <v>0</v>
      </c>
      <c r="BD379" s="180">
        <v>0</v>
      </c>
      <c r="BE379" s="180">
        <v>0</v>
      </c>
      <c r="BF379" s="180">
        <v>0</v>
      </c>
      <c r="BG379" s="181"/>
      <c r="BH379" s="90"/>
      <c r="BI379" s="180">
        <v>0</v>
      </c>
      <c r="BJ379" s="180">
        <v>0</v>
      </c>
      <c r="BK379" s="180">
        <v>0</v>
      </c>
      <c r="BL379" s="90"/>
      <c r="BN379" s="90"/>
      <c r="BO379" s="112"/>
      <c r="BP379" s="112"/>
      <c r="BQ379" s="112"/>
      <c r="BR379" s="112"/>
      <c r="BS379" s="112"/>
      <c r="BT379" s="112"/>
      <c r="BU379" s="112"/>
      <c r="BV379" s="112"/>
      <c r="BW379" s="112"/>
      <c r="BX379" s="112"/>
      <c r="BY379" s="112"/>
      <c r="BZ379" s="112"/>
      <c r="CA379" s="112"/>
      <c r="CB379" s="112"/>
      <c r="CC379" s="112"/>
      <c r="CD379" s="112"/>
      <c r="CE379" s="112"/>
      <c r="CF379" s="178"/>
    </row>
    <row r="380" spans="2:84" ht="15" customHeight="1" x14ac:dyDescent="0.3">
      <c r="B380" s="90"/>
      <c r="C380" s="111">
        <v>366</v>
      </c>
      <c r="D380" s="111"/>
      <c r="E380" s="111"/>
      <c r="F380" s="112"/>
      <c r="G380" s="111"/>
      <c r="H380" s="111"/>
      <c r="I380" s="111"/>
      <c r="J380" s="114"/>
      <c r="K380" s="172"/>
      <c r="L380" s="113"/>
      <c r="M380" s="112"/>
      <c r="N380" s="185"/>
      <c r="O380" s="111"/>
      <c r="P380" s="110"/>
      <c r="Q380" s="109"/>
      <c r="R380" s="109"/>
      <c r="S380" s="156"/>
      <c r="T380" s="156"/>
      <c r="U380" s="156"/>
      <c r="V380" s="153">
        <f t="shared" si="6"/>
        <v>0</v>
      </c>
      <c r="W380" s="90"/>
      <c r="Y380" s="180">
        <v>0</v>
      </c>
      <c r="Z380" s="180">
        <v>0</v>
      </c>
      <c r="AA380" s="180">
        <v>0</v>
      </c>
      <c r="AB380" s="180">
        <v>0</v>
      </c>
      <c r="AC380" s="180">
        <v>0</v>
      </c>
      <c r="AD380" s="180">
        <v>0</v>
      </c>
      <c r="AE380" s="180">
        <v>0</v>
      </c>
      <c r="AF380" s="180">
        <v>0</v>
      </c>
      <c r="AG380" s="180">
        <v>0</v>
      </c>
      <c r="AH380" s="180">
        <v>0</v>
      </c>
      <c r="AI380" s="180">
        <v>0</v>
      </c>
      <c r="AJ380" s="180">
        <v>0</v>
      </c>
      <c r="AK380" s="180">
        <v>0</v>
      </c>
      <c r="AL380" s="180">
        <v>0</v>
      </c>
      <c r="AM380" s="180">
        <v>0</v>
      </c>
      <c r="AN380" s="180">
        <v>0</v>
      </c>
      <c r="AO380" s="180">
        <v>0</v>
      </c>
      <c r="AP380" s="180">
        <v>0</v>
      </c>
      <c r="AQ380" s="180">
        <v>0</v>
      </c>
      <c r="AR380" s="180">
        <v>0</v>
      </c>
      <c r="AS380" s="180">
        <v>0</v>
      </c>
      <c r="AT380" s="180">
        <v>0</v>
      </c>
      <c r="AU380" s="180">
        <v>0</v>
      </c>
      <c r="AV380" s="180">
        <v>0</v>
      </c>
      <c r="AW380" s="180">
        <v>0</v>
      </c>
      <c r="AX380" s="180">
        <v>0</v>
      </c>
      <c r="AY380" s="90"/>
      <c r="AZ380" s="180">
        <v>0</v>
      </c>
      <c r="BA380" s="180">
        <v>0</v>
      </c>
      <c r="BB380" s="180">
        <v>0</v>
      </c>
      <c r="BC380" s="180">
        <v>0</v>
      </c>
      <c r="BD380" s="180">
        <v>0</v>
      </c>
      <c r="BE380" s="180">
        <v>0</v>
      </c>
      <c r="BF380" s="180">
        <v>0</v>
      </c>
      <c r="BG380" s="181"/>
      <c r="BH380" s="90"/>
      <c r="BI380" s="180">
        <v>0</v>
      </c>
      <c r="BJ380" s="180">
        <v>0</v>
      </c>
      <c r="BK380" s="180">
        <v>0</v>
      </c>
      <c r="BL380" s="90"/>
      <c r="BN380" s="90"/>
      <c r="BO380" s="112"/>
      <c r="BP380" s="112"/>
      <c r="BQ380" s="112"/>
      <c r="BR380" s="112"/>
      <c r="BS380" s="112"/>
      <c r="BT380" s="112"/>
      <c r="BU380" s="112"/>
      <c r="BV380" s="112"/>
      <c r="BW380" s="112"/>
      <c r="BX380" s="112"/>
      <c r="BY380" s="112"/>
      <c r="BZ380" s="112"/>
      <c r="CA380" s="112"/>
      <c r="CB380" s="112"/>
      <c r="CC380" s="112"/>
      <c r="CD380" s="112"/>
      <c r="CE380" s="112"/>
      <c r="CF380" s="178"/>
    </row>
    <row r="381" spans="2:84" ht="15" customHeight="1" x14ac:dyDescent="0.3">
      <c r="B381" s="90"/>
      <c r="C381" s="111">
        <v>367</v>
      </c>
      <c r="D381" s="111"/>
      <c r="E381" s="111"/>
      <c r="F381" s="112"/>
      <c r="G381" s="111"/>
      <c r="H381" s="111"/>
      <c r="I381" s="111"/>
      <c r="J381" s="114"/>
      <c r="K381" s="172"/>
      <c r="L381" s="113"/>
      <c r="M381" s="112"/>
      <c r="N381" s="185"/>
      <c r="O381" s="111"/>
      <c r="P381" s="110"/>
      <c r="Q381" s="109"/>
      <c r="R381" s="109"/>
      <c r="S381" s="156"/>
      <c r="T381" s="156"/>
      <c r="U381" s="156"/>
      <c r="V381" s="153">
        <f t="shared" si="6"/>
        <v>0</v>
      </c>
      <c r="W381" s="90"/>
      <c r="Y381" s="180">
        <v>0</v>
      </c>
      <c r="Z381" s="180">
        <v>0</v>
      </c>
      <c r="AA381" s="180">
        <v>0</v>
      </c>
      <c r="AB381" s="180">
        <v>0</v>
      </c>
      <c r="AC381" s="180">
        <v>0</v>
      </c>
      <c r="AD381" s="180">
        <v>0</v>
      </c>
      <c r="AE381" s="180">
        <v>0</v>
      </c>
      <c r="AF381" s="180">
        <v>0</v>
      </c>
      <c r="AG381" s="180">
        <v>0</v>
      </c>
      <c r="AH381" s="180">
        <v>0</v>
      </c>
      <c r="AI381" s="180">
        <v>0</v>
      </c>
      <c r="AJ381" s="180">
        <v>0</v>
      </c>
      <c r="AK381" s="180">
        <v>0</v>
      </c>
      <c r="AL381" s="180">
        <v>0</v>
      </c>
      <c r="AM381" s="180">
        <v>0</v>
      </c>
      <c r="AN381" s="180">
        <v>0</v>
      </c>
      <c r="AO381" s="180">
        <v>0</v>
      </c>
      <c r="AP381" s="180">
        <v>0</v>
      </c>
      <c r="AQ381" s="180">
        <v>0</v>
      </c>
      <c r="AR381" s="180">
        <v>0</v>
      </c>
      <c r="AS381" s="180">
        <v>0</v>
      </c>
      <c r="AT381" s="180">
        <v>0</v>
      </c>
      <c r="AU381" s="180">
        <v>0</v>
      </c>
      <c r="AV381" s="180">
        <v>0</v>
      </c>
      <c r="AW381" s="180">
        <v>0</v>
      </c>
      <c r="AX381" s="180">
        <v>0</v>
      </c>
      <c r="AY381" s="90"/>
      <c r="AZ381" s="180">
        <v>0</v>
      </c>
      <c r="BA381" s="180">
        <v>0</v>
      </c>
      <c r="BB381" s="180">
        <v>0</v>
      </c>
      <c r="BC381" s="180">
        <v>0</v>
      </c>
      <c r="BD381" s="180">
        <v>0</v>
      </c>
      <c r="BE381" s="180">
        <v>0</v>
      </c>
      <c r="BF381" s="180">
        <v>0</v>
      </c>
      <c r="BG381" s="181"/>
      <c r="BH381" s="90"/>
      <c r="BI381" s="180">
        <v>0</v>
      </c>
      <c r="BJ381" s="180">
        <v>0</v>
      </c>
      <c r="BK381" s="180">
        <v>0</v>
      </c>
      <c r="BL381" s="90"/>
      <c r="BN381" s="90"/>
      <c r="BO381" s="112"/>
      <c r="BP381" s="112"/>
      <c r="BQ381" s="112"/>
      <c r="BR381" s="112"/>
      <c r="BS381" s="112"/>
      <c r="BT381" s="112"/>
      <c r="BU381" s="112"/>
      <c r="BV381" s="112"/>
      <c r="BW381" s="112"/>
      <c r="BX381" s="112"/>
      <c r="BY381" s="112"/>
      <c r="BZ381" s="112"/>
      <c r="CA381" s="112"/>
      <c r="CB381" s="112"/>
      <c r="CC381" s="112"/>
      <c r="CD381" s="112"/>
      <c r="CE381" s="112"/>
      <c r="CF381" s="178"/>
    </row>
    <row r="382" spans="2:84" ht="15" customHeight="1" x14ac:dyDescent="0.3">
      <c r="B382" s="90"/>
      <c r="C382" s="111">
        <v>368</v>
      </c>
      <c r="D382" s="111"/>
      <c r="E382" s="111"/>
      <c r="F382" s="112"/>
      <c r="G382" s="111"/>
      <c r="H382" s="111"/>
      <c r="I382" s="111"/>
      <c r="J382" s="114"/>
      <c r="K382" s="172"/>
      <c r="L382" s="113"/>
      <c r="M382" s="112"/>
      <c r="N382" s="185"/>
      <c r="O382" s="111"/>
      <c r="P382" s="110"/>
      <c r="Q382" s="109"/>
      <c r="R382" s="109"/>
      <c r="S382" s="156"/>
      <c r="T382" s="156"/>
      <c r="U382" s="156"/>
      <c r="V382" s="153">
        <f t="shared" si="6"/>
        <v>0</v>
      </c>
      <c r="W382" s="90"/>
      <c r="Y382" s="180">
        <v>0</v>
      </c>
      <c r="Z382" s="180">
        <v>0</v>
      </c>
      <c r="AA382" s="180">
        <v>0</v>
      </c>
      <c r="AB382" s="180">
        <v>0</v>
      </c>
      <c r="AC382" s="180">
        <v>0</v>
      </c>
      <c r="AD382" s="180">
        <v>0</v>
      </c>
      <c r="AE382" s="180">
        <v>0</v>
      </c>
      <c r="AF382" s="180">
        <v>0</v>
      </c>
      <c r="AG382" s="180">
        <v>0</v>
      </c>
      <c r="AH382" s="180">
        <v>0</v>
      </c>
      <c r="AI382" s="180">
        <v>0</v>
      </c>
      <c r="AJ382" s="180">
        <v>0</v>
      </c>
      <c r="AK382" s="180">
        <v>0</v>
      </c>
      <c r="AL382" s="180">
        <v>0</v>
      </c>
      <c r="AM382" s="180">
        <v>0</v>
      </c>
      <c r="AN382" s="180">
        <v>0</v>
      </c>
      <c r="AO382" s="180">
        <v>0</v>
      </c>
      <c r="AP382" s="180">
        <v>0</v>
      </c>
      <c r="AQ382" s="180">
        <v>0</v>
      </c>
      <c r="AR382" s="180">
        <v>0</v>
      </c>
      <c r="AS382" s="180">
        <v>0</v>
      </c>
      <c r="AT382" s="180">
        <v>0</v>
      </c>
      <c r="AU382" s="180">
        <v>0</v>
      </c>
      <c r="AV382" s="180">
        <v>0</v>
      </c>
      <c r="AW382" s="180">
        <v>0</v>
      </c>
      <c r="AX382" s="180">
        <v>0</v>
      </c>
      <c r="AY382" s="90"/>
      <c r="AZ382" s="180">
        <v>0</v>
      </c>
      <c r="BA382" s="180">
        <v>0</v>
      </c>
      <c r="BB382" s="180">
        <v>0</v>
      </c>
      <c r="BC382" s="180">
        <v>0</v>
      </c>
      <c r="BD382" s="180">
        <v>0</v>
      </c>
      <c r="BE382" s="180">
        <v>0</v>
      </c>
      <c r="BF382" s="180">
        <v>0</v>
      </c>
      <c r="BG382" s="181"/>
      <c r="BH382" s="90"/>
      <c r="BI382" s="180">
        <v>0</v>
      </c>
      <c r="BJ382" s="180">
        <v>0</v>
      </c>
      <c r="BK382" s="180">
        <v>0</v>
      </c>
      <c r="BL382" s="90"/>
      <c r="BN382" s="90"/>
      <c r="BO382" s="112"/>
      <c r="BP382" s="112"/>
      <c r="BQ382" s="112"/>
      <c r="BR382" s="112"/>
      <c r="BS382" s="112"/>
      <c r="BT382" s="112"/>
      <c r="BU382" s="112"/>
      <c r="BV382" s="112"/>
      <c r="BW382" s="112"/>
      <c r="BX382" s="112"/>
      <c r="BY382" s="112"/>
      <c r="BZ382" s="112"/>
      <c r="CA382" s="112"/>
      <c r="CB382" s="112"/>
      <c r="CC382" s="112"/>
      <c r="CD382" s="112"/>
      <c r="CE382" s="112"/>
      <c r="CF382" s="178"/>
    </row>
    <row r="383" spans="2:84" ht="15" customHeight="1" x14ac:dyDescent="0.3">
      <c r="B383" s="90"/>
      <c r="C383" s="111">
        <v>369</v>
      </c>
      <c r="D383" s="111"/>
      <c r="E383" s="111"/>
      <c r="F383" s="112"/>
      <c r="G383" s="111"/>
      <c r="H383" s="111"/>
      <c r="I383" s="111"/>
      <c r="J383" s="114"/>
      <c r="K383" s="172"/>
      <c r="L383" s="113"/>
      <c r="M383" s="112"/>
      <c r="N383" s="185"/>
      <c r="O383" s="111"/>
      <c r="P383" s="110"/>
      <c r="Q383" s="109"/>
      <c r="R383" s="109"/>
      <c r="S383" s="156"/>
      <c r="T383" s="156"/>
      <c r="U383" s="156"/>
      <c r="V383" s="153">
        <f t="shared" si="6"/>
        <v>0</v>
      </c>
      <c r="W383" s="90"/>
      <c r="Y383" s="180">
        <v>0</v>
      </c>
      <c r="Z383" s="180">
        <v>0</v>
      </c>
      <c r="AA383" s="180">
        <v>0</v>
      </c>
      <c r="AB383" s="180">
        <v>0</v>
      </c>
      <c r="AC383" s="180">
        <v>0</v>
      </c>
      <c r="AD383" s="180">
        <v>0</v>
      </c>
      <c r="AE383" s="180">
        <v>0</v>
      </c>
      <c r="AF383" s="180">
        <v>0</v>
      </c>
      <c r="AG383" s="180">
        <v>0</v>
      </c>
      <c r="AH383" s="180">
        <v>0</v>
      </c>
      <c r="AI383" s="180">
        <v>0</v>
      </c>
      <c r="AJ383" s="180">
        <v>0</v>
      </c>
      <c r="AK383" s="180">
        <v>0</v>
      </c>
      <c r="AL383" s="180">
        <v>0</v>
      </c>
      <c r="AM383" s="180">
        <v>0</v>
      </c>
      <c r="AN383" s="180">
        <v>0</v>
      </c>
      <c r="AO383" s="180">
        <v>0</v>
      </c>
      <c r="AP383" s="180">
        <v>0</v>
      </c>
      <c r="AQ383" s="180">
        <v>0</v>
      </c>
      <c r="AR383" s="180">
        <v>0</v>
      </c>
      <c r="AS383" s="180">
        <v>0</v>
      </c>
      <c r="AT383" s="180">
        <v>0</v>
      </c>
      <c r="AU383" s="180">
        <v>0</v>
      </c>
      <c r="AV383" s="180">
        <v>0</v>
      </c>
      <c r="AW383" s="180">
        <v>0</v>
      </c>
      <c r="AX383" s="180">
        <v>0</v>
      </c>
      <c r="AY383" s="90"/>
      <c r="AZ383" s="180">
        <v>0</v>
      </c>
      <c r="BA383" s="180">
        <v>0</v>
      </c>
      <c r="BB383" s="180">
        <v>0</v>
      </c>
      <c r="BC383" s="180">
        <v>0</v>
      </c>
      <c r="BD383" s="180">
        <v>0</v>
      </c>
      <c r="BE383" s="180">
        <v>0</v>
      </c>
      <c r="BF383" s="180">
        <v>0</v>
      </c>
      <c r="BG383" s="181"/>
      <c r="BH383" s="90"/>
      <c r="BI383" s="180">
        <v>0</v>
      </c>
      <c r="BJ383" s="180">
        <v>0</v>
      </c>
      <c r="BK383" s="180">
        <v>0</v>
      </c>
      <c r="BL383" s="90"/>
      <c r="BN383" s="90"/>
      <c r="BO383" s="112"/>
      <c r="BP383" s="112"/>
      <c r="BQ383" s="112"/>
      <c r="BR383" s="112"/>
      <c r="BS383" s="112"/>
      <c r="BT383" s="112"/>
      <c r="BU383" s="112"/>
      <c r="BV383" s="112"/>
      <c r="BW383" s="112"/>
      <c r="BX383" s="112"/>
      <c r="BY383" s="112"/>
      <c r="BZ383" s="112"/>
      <c r="CA383" s="112"/>
      <c r="CB383" s="112"/>
      <c r="CC383" s="112"/>
      <c r="CD383" s="112"/>
      <c r="CE383" s="112"/>
      <c r="CF383" s="178"/>
    </row>
    <row r="384" spans="2:84" ht="15" customHeight="1" x14ac:dyDescent="0.3">
      <c r="B384" s="90"/>
      <c r="C384" s="111">
        <v>370</v>
      </c>
      <c r="D384" s="111"/>
      <c r="E384" s="111"/>
      <c r="F384" s="112"/>
      <c r="G384" s="111"/>
      <c r="H384" s="111"/>
      <c r="I384" s="111"/>
      <c r="J384" s="114"/>
      <c r="K384" s="172"/>
      <c r="L384" s="113"/>
      <c r="M384" s="112"/>
      <c r="N384" s="185"/>
      <c r="O384" s="111"/>
      <c r="P384" s="110"/>
      <c r="Q384" s="109"/>
      <c r="R384" s="109"/>
      <c r="S384" s="156"/>
      <c r="T384" s="156"/>
      <c r="U384" s="156"/>
      <c r="V384" s="153">
        <f t="shared" si="6"/>
        <v>0</v>
      </c>
      <c r="W384" s="90"/>
      <c r="Y384" s="180">
        <v>0</v>
      </c>
      <c r="Z384" s="180">
        <v>0</v>
      </c>
      <c r="AA384" s="180">
        <v>0</v>
      </c>
      <c r="AB384" s="180">
        <v>0</v>
      </c>
      <c r="AC384" s="180">
        <v>0</v>
      </c>
      <c r="AD384" s="180">
        <v>0</v>
      </c>
      <c r="AE384" s="180">
        <v>0</v>
      </c>
      <c r="AF384" s="180">
        <v>0</v>
      </c>
      <c r="AG384" s="180">
        <v>0</v>
      </c>
      <c r="AH384" s="180">
        <v>0</v>
      </c>
      <c r="AI384" s="180">
        <v>0</v>
      </c>
      <c r="AJ384" s="180">
        <v>0</v>
      </c>
      <c r="AK384" s="180">
        <v>0</v>
      </c>
      <c r="AL384" s="180">
        <v>0</v>
      </c>
      <c r="AM384" s="180">
        <v>0</v>
      </c>
      <c r="AN384" s="180">
        <v>0</v>
      </c>
      <c r="AO384" s="180">
        <v>0</v>
      </c>
      <c r="AP384" s="180">
        <v>0</v>
      </c>
      <c r="AQ384" s="180">
        <v>0</v>
      </c>
      <c r="AR384" s="180">
        <v>0</v>
      </c>
      <c r="AS384" s="180">
        <v>0</v>
      </c>
      <c r="AT384" s="180">
        <v>0</v>
      </c>
      <c r="AU384" s="180">
        <v>0</v>
      </c>
      <c r="AV384" s="180">
        <v>0</v>
      </c>
      <c r="AW384" s="180">
        <v>0</v>
      </c>
      <c r="AX384" s="180">
        <v>0</v>
      </c>
      <c r="AY384" s="90"/>
      <c r="AZ384" s="180">
        <v>0</v>
      </c>
      <c r="BA384" s="180">
        <v>0</v>
      </c>
      <c r="BB384" s="180">
        <v>0</v>
      </c>
      <c r="BC384" s="180">
        <v>0</v>
      </c>
      <c r="BD384" s="180">
        <v>0</v>
      </c>
      <c r="BE384" s="180">
        <v>0</v>
      </c>
      <c r="BF384" s="180">
        <v>0</v>
      </c>
      <c r="BG384" s="181"/>
      <c r="BH384" s="90"/>
      <c r="BI384" s="180">
        <v>0</v>
      </c>
      <c r="BJ384" s="180">
        <v>0</v>
      </c>
      <c r="BK384" s="180">
        <v>0</v>
      </c>
      <c r="BL384" s="90"/>
      <c r="BN384" s="90"/>
      <c r="BO384" s="112"/>
      <c r="BP384" s="112"/>
      <c r="BQ384" s="112"/>
      <c r="BR384" s="112"/>
      <c r="BS384" s="112"/>
      <c r="BT384" s="112"/>
      <c r="BU384" s="112"/>
      <c r="BV384" s="112"/>
      <c r="BW384" s="112"/>
      <c r="BX384" s="112"/>
      <c r="BY384" s="112"/>
      <c r="BZ384" s="112"/>
      <c r="CA384" s="112"/>
      <c r="CB384" s="112"/>
      <c r="CC384" s="112"/>
      <c r="CD384" s="112"/>
      <c r="CE384" s="112"/>
      <c r="CF384" s="178"/>
    </row>
    <row r="385" spans="2:84" ht="15" customHeight="1" x14ac:dyDescent="0.3">
      <c r="B385" s="90"/>
      <c r="C385" s="111">
        <v>371</v>
      </c>
      <c r="D385" s="111"/>
      <c r="E385" s="111"/>
      <c r="F385" s="112"/>
      <c r="G385" s="111"/>
      <c r="H385" s="111"/>
      <c r="I385" s="111"/>
      <c r="J385" s="114"/>
      <c r="K385" s="172"/>
      <c r="L385" s="113"/>
      <c r="M385" s="112"/>
      <c r="N385" s="185"/>
      <c r="O385" s="111"/>
      <c r="P385" s="109"/>
      <c r="Q385" s="109"/>
      <c r="R385" s="109"/>
      <c r="S385" s="156"/>
      <c r="T385" s="156"/>
      <c r="U385" s="156"/>
      <c r="V385" s="153">
        <f t="shared" si="6"/>
        <v>0</v>
      </c>
      <c r="W385" s="90"/>
      <c r="Y385" s="180">
        <v>0</v>
      </c>
      <c r="Z385" s="180">
        <v>0</v>
      </c>
      <c r="AA385" s="180">
        <v>0</v>
      </c>
      <c r="AB385" s="180">
        <v>0</v>
      </c>
      <c r="AC385" s="180">
        <v>0</v>
      </c>
      <c r="AD385" s="180">
        <v>0</v>
      </c>
      <c r="AE385" s="180">
        <v>0</v>
      </c>
      <c r="AF385" s="180">
        <v>0</v>
      </c>
      <c r="AG385" s="180">
        <v>0</v>
      </c>
      <c r="AH385" s="180">
        <v>0</v>
      </c>
      <c r="AI385" s="180">
        <v>0</v>
      </c>
      <c r="AJ385" s="180">
        <v>0</v>
      </c>
      <c r="AK385" s="180">
        <v>0</v>
      </c>
      <c r="AL385" s="180">
        <v>0</v>
      </c>
      <c r="AM385" s="180">
        <v>0</v>
      </c>
      <c r="AN385" s="180">
        <v>0</v>
      </c>
      <c r="AO385" s="180">
        <v>0</v>
      </c>
      <c r="AP385" s="180">
        <v>0</v>
      </c>
      <c r="AQ385" s="180">
        <v>0</v>
      </c>
      <c r="AR385" s="180">
        <v>0</v>
      </c>
      <c r="AS385" s="180">
        <v>0</v>
      </c>
      <c r="AT385" s="180">
        <v>0</v>
      </c>
      <c r="AU385" s="180">
        <v>0</v>
      </c>
      <c r="AV385" s="180">
        <v>0</v>
      </c>
      <c r="AW385" s="180">
        <v>0</v>
      </c>
      <c r="AX385" s="180">
        <v>0</v>
      </c>
      <c r="AY385" s="90"/>
      <c r="AZ385" s="180">
        <v>0</v>
      </c>
      <c r="BA385" s="180">
        <v>0</v>
      </c>
      <c r="BB385" s="180">
        <v>0</v>
      </c>
      <c r="BC385" s="180">
        <v>0</v>
      </c>
      <c r="BD385" s="180">
        <v>0</v>
      </c>
      <c r="BE385" s="180">
        <v>0</v>
      </c>
      <c r="BF385" s="180">
        <v>0</v>
      </c>
      <c r="BG385" s="181"/>
      <c r="BH385" s="90"/>
      <c r="BI385" s="180">
        <v>0</v>
      </c>
      <c r="BJ385" s="180">
        <v>0</v>
      </c>
      <c r="BK385" s="180">
        <v>0</v>
      </c>
      <c r="BL385" s="90"/>
      <c r="BN385" s="90"/>
      <c r="BO385" s="112"/>
      <c r="BP385" s="112"/>
      <c r="BQ385" s="112"/>
      <c r="BR385" s="112"/>
      <c r="BS385" s="112"/>
      <c r="BT385" s="112"/>
      <c r="BU385" s="112"/>
      <c r="BV385" s="112"/>
      <c r="BW385" s="112"/>
      <c r="BX385" s="112"/>
      <c r="BY385" s="112"/>
      <c r="BZ385" s="112"/>
      <c r="CA385" s="112"/>
      <c r="CB385" s="112"/>
      <c r="CC385" s="112"/>
      <c r="CD385" s="112"/>
      <c r="CE385" s="112"/>
      <c r="CF385" s="178"/>
    </row>
    <row r="386" spans="2:84" ht="15" customHeight="1" x14ac:dyDescent="0.3">
      <c r="B386" s="90"/>
      <c r="C386" s="111">
        <v>372</v>
      </c>
      <c r="D386" s="111"/>
      <c r="E386" s="111"/>
      <c r="F386" s="112"/>
      <c r="G386" s="111"/>
      <c r="H386" s="111"/>
      <c r="I386" s="111"/>
      <c r="J386" s="114"/>
      <c r="K386" s="172"/>
      <c r="L386" s="113"/>
      <c r="M386" s="112"/>
      <c r="N386" s="185"/>
      <c r="O386" s="111"/>
      <c r="P386" s="110"/>
      <c r="Q386" s="109"/>
      <c r="R386" s="109"/>
      <c r="S386" s="156"/>
      <c r="T386" s="156"/>
      <c r="U386" s="156"/>
      <c r="V386" s="153">
        <f t="shared" si="6"/>
        <v>0</v>
      </c>
      <c r="W386" s="90"/>
      <c r="Y386" s="180">
        <v>0</v>
      </c>
      <c r="Z386" s="180">
        <v>0</v>
      </c>
      <c r="AA386" s="180">
        <v>0</v>
      </c>
      <c r="AB386" s="180">
        <v>0</v>
      </c>
      <c r="AC386" s="180">
        <v>0</v>
      </c>
      <c r="AD386" s="180">
        <v>0</v>
      </c>
      <c r="AE386" s="180">
        <v>0</v>
      </c>
      <c r="AF386" s="180">
        <v>0</v>
      </c>
      <c r="AG386" s="180">
        <v>0</v>
      </c>
      <c r="AH386" s="180">
        <v>0</v>
      </c>
      <c r="AI386" s="180">
        <v>0</v>
      </c>
      <c r="AJ386" s="180">
        <v>0</v>
      </c>
      <c r="AK386" s="180">
        <v>0</v>
      </c>
      <c r="AL386" s="180">
        <v>0</v>
      </c>
      <c r="AM386" s="180">
        <v>0</v>
      </c>
      <c r="AN386" s="180">
        <v>0</v>
      </c>
      <c r="AO386" s="180">
        <v>0</v>
      </c>
      <c r="AP386" s="180">
        <v>0</v>
      </c>
      <c r="AQ386" s="180">
        <v>0</v>
      </c>
      <c r="AR386" s="180">
        <v>0</v>
      </c>
      <c r="AS386" s="180">
        <v>0</v>
      </c>
      <c r="AT386" s="180">
        <v>0</v>
      </c>
      <c r="AU386" s="180">
        <v>0</v>
      </c>
      <c r="AV386" s="180">
        <v>0</v>
      </c>
      <c r="AW386" s="180">
        <v>0</v>
      </c>
      <c r="AX386" s="180">
        <v>0</v>
      </c>
      <c r="AY386" s="90"/>
      <c r="AZ386" s="180">
        <v>0</v>
      </c>
      <c r="BA386" s="180">
        <v>0</v>
      </c>
      <c r="BB386" s="180">
        <v>0</v>
      </c>
      <c r="BC386" s="180">
        <v>0</v>
      </c>
      <c r="BD386" s="180">
        <v>0</v>
      </c>
      <c r="BE386" s="180">
        <v>0</v>
      </c>
      <c r="BF386" s="180">
        <v>0</v>
      </c>
      <c r="BG386" s="181"/>
      <c r="BH386" s="90"/>
      <c r="BI386" s="180">
        <v>0</v>
      </c>
      <c r="BJ386" s="180">
        <v>0</v>
      </c>
      <c r="BK386" s="180">
        <v>0</v>
      </c>
      <c r="BL386" s="90"/>
      <c r="BN386" s="90"/>
      <c r="BO386" s="112"/>
      <c r="BP386" s="112"/>
      <c r="BQ386" s="112"/>
      <c r="BR386" s="112"/>
      <c r="BS386" s="112"/>
      <c r="BT386" s="112"/>
      <c r="BU386" s="112"/>
      <c r="BV386" s="112"/>
      <c r="BW386" s="112"/>
      <c r="BX386" s="112"/>
      <c r="BY386" s="112"/>
      <c r="BZ386" s="112"/>
      <c r="CA386" s="112"/>
      <c r="CB386" s="112"/>
      <c r="CC386" s="112"/>
      <c r="CD386" s="112"/>
      <c r="CE386" s="112"/>
      <c r="CF386" s="178"/>
    </row>
    <row r="387" spans="2:84" ht="15" customHeight="1" x14ac:dyDescent="0.3">
      <c r="B387" s="90"/>
      <c r="C387" s="111">
        <v>373</v>
      </c>
      <c r="D387" s="111"/>
      <c r="E387" s="111"/>
      <c r="F387" s="112"/>
      <c r="G387" s="111"/>
      <c r="H387" s="111"/>
      <c r="I387" s="111"/>
      <c r="J387" s="114"/>
      <c r="K387" s="172"/>
      <c r="L387" s="113"/>
      <c r="M387" s="112"/>
      <c r="N387" s="185"/>
      <c r="O387" s="111"/>
      <c r="P387" s="110"/>
      <c r="Q387" s="109"/>
      <c r="R387" s="109"/>
      <c r="S387" s="156"/>
      <c r="T387" s="156"/>
      <c r="U387" s="156"/>
      <c r="V387" s="153">
        <f t="shared" si="6"/>
        <v>0</v>
      </c>
      <c r="W387" s="90"/>
      <c r="Y387" s="180">
        <v>0</v>
      </c>
      <c r="Z387" s="180">
        <v>0</v>
      </c>
      <c r="AA387" s="180">
        <v>0</v>
      </c>
      <c r="AB387" s="180">
        <v>0</v>
      </c>
      <c r="AC387" s="180">
        <v>0</v>
      </c>
      <c r="AD387" s="180">
        <v>0</v>
      </c>
      <c r="AE387" s="180">
        <v>0</v>
      </c>
      <c r="AF387" s="180">
        <v>0</v>
      </c>
      <c r="AG387" s="180">
        <v>0</v>
      </c>
      <c r="AH387" s="180">
        <v>0</v>
      </c>
      <c r="AI387" s="180">
        <v>0</v>
      </c>
      <c r="AJ387" s="180">
        <v>0</v>
      </c>
      <c r="AK387" s="180">
        <v>0</v>
      </c>
      <c r="AL387" s="180">
        <v>0</v>
      </c>
      <c r="AM387" s="180">
        <v>0</v>
      </c>
      <c r="AN387" s="180">
        <v>0</v>
      </c>
      <c r="AO387" s="180">
        <v>0</v>
      </c>
      <c r="AP387" s="180">
        <v>0</v>
      </c>
      <c r="AQ387" s="180">
        <v>0</v>
      </c>
      <c r="AR387" s="180">
        <v>0</v>
      </c>
      <c r="AS387" s="180">
        <v>0</v>
      </c>
      <c r="AT387" s="180">
        <v>0</v>
      </c>
      <c r="AU387" s="180">
        <v>0</v>
      </c>
      <c r="AV387" s="180">
        <v>0</v>
      </c>
      <c r="AW387" s="180">
        <v>0</v>
      </c>
      <c r="AX387" s="180">
        <v>0</v>
      </c>
      <c r="AY387" s="90"/>
      <c r="AZ387" s="180">
        <v>0</v>
      </c>
      <c r="BA387" s="180">
        <v>0</v>
      </c>
      <c r="BB387" s="180">
        <v>0</v>
      </c>
      <c r="BC387" s="180">
        <v>0</v>
      </c>
      <c r="BD387" s="180">
        <v>0</v>
      </c>
      <c r="BE387" s="180">
        <v>0</v>
      </c>
      <c r="BF387" s="180">
        <v>0</v>
      </c>
      <c r="BG387" s="181"/>
      <c r="BH387" s="90"/>
      <c r="BI387" s="180">
        <v>0</v>
      </c>
      <c r="BJ387" s="180">
        <v>0</v>
      </c>
      <c r="BK387" s="180">
        <v>0</v>
      </c>
      <c r="BL387" s="90"/>
      <c r="BN387" s="90"/>
      <c r="BO387" s="112"/>
      <c r="BP387" s="112"/>
      <c r="BQ387" s="112"/>
      <c r="BR387" s="112"/>
      <c r="BS387" s="112"/>
      <c r="BT387" s="112"/>
      <c r="BU387" s="112"/>
      <c r="BV387" s="112"/>
      <c r="BW387" s="112"/>
      <c r="BX387" s="112"/>
      <c r="BY387" s="112"/>
      <c r="BZ387" s="112"/>
      <c r="CA387" s="112"/>
      <c r="CB387" s="112"/>
      <c r="CC387" s="112"/>
      <c r="CD387" s="112"/>
      <c r="CE387" s="112"/>
      <c r="CF387" s="178"/>
    </row>
    <row r="388" spans="2:84" ht="15" customHeight="1" x14ac:dyDescent="0.3">
      <c r="B388" s="90"/>
      <c r="C388" s="111">
        <v>374</v>
      </c>
      <c r="D388" s="111"/>
      <c r="E388" s="111"/>
      <c r="F388" s="112"/>
      <c r="G388" s="111"/>
      <c r="H388" s="111"/>
      <c r="I388" s="111"/>
      <c r="J388" s="114"/>
      <c r="K388" s="172"/>
      <c r="L388" s="113"/>
      <c r="M388" s="112"/>
      <c r="N388" s="185"/>
      <c r="O388" s="111"/>
      <c r="P388" s="110"/>
      <c r="Q388" s="109"/>
      <c r="R388" s="109"/>
      <c r="S388" s="156"/>
      <c r="T388" s="156"/>
      <c r="U388" s="156"/>
      <c r="V388" s="153">
        <f t="shared" si="6"/>
        <v>0</v>
      </c>
      <c r="W388" s="90"/>
      <c r="Y388" s="180">
        <v>0</v>
      </c>
      <c r="Z388" s="180">
        <v>0</v>
      </c>
      <c r="AA388" s="180">
        <v>0</v>
      </c>
      <c r="AB388" s="180">
        <v>0</v>
      </c>
      <c r="AC388" s="180">
        <v>0</v>
      </c>
      <c r="AD388" s="180">
        <v>0</v>
      </c>
      <c r="AE388" s="180">
        <v>0</v>
      </c>
      <c r="AF388" s="180">
        <v>0</v>
      </c>
      <c r="AG388" s="180">
        <v>0</v>
      </c>
      <c r="AH388" s="180">
        <v>0</v>
      </c>
      <c r="AI388" s="180">
        <v>0</v>
      </c>
      <c r="AJ388" s="180">
        <v>0</v>
      </c>
      <c r="AK388" s="180">
        <v>0</v>
      </c>
      <c r="AL388" s="180">
        <v>0</v>
      </c>
      <c r="AM388" s="180">
        <v>0</v>
      </c>
      <c r="AN388" s="180">
        <v>0</v>
      </c>
      <c r="AO388" s="180">
        <v>0</v>
      </c>
      <c r="AP388" s="180">
        <v>0</v>
      </c>
      <c r="AQ388" s="180">
        <v>0</v>
      </c>
      <c r="AR388" s="180">
        <v>0</v>
      </c>
      <c r="AS388" s="180">
        <v>0</v>
      </c>
      <c r="AT388" s="180">
        <v>0</v>
      </c>
      <c r="AU388" s="180">
        <v>0</v>
      </c>
      <c r="AV388" s="180">
        <v>0</v>
      </c>
      <c r="AW388" s="180">
        <v>0</v>
      </c>
      <c r="AX388" s="180">
        <v>0</v>
      </c>
      <c r="AY388" s="90"/>
      <c r="AZ388" s="180">
        <v>0</v>
      </c>
      <c r="BA388" s="180">
        <v>0</v>
      </c>
      <c r="BB388" s="180">
        <v>0</v>
      </c>
      <c r="BC388" s="180">
        <v>0</v>
      </c>
      <c r="BD388" s="180">
        <v>0</v>
      </c>
      <c r="BE388" s="180">
        <v>0</v>
      </c>
      <c r="BF388" s="180">
        <v>0</v>
      </c>
      <c r="BG388" s="181"/>
      <c r="BH388" s="90"/>
      <c r="BI388" s="180">
        <v>0</v>
      </c>
      <c r="BJ388" s="180">
        <v>0</v>
      </c>
      <c r="BK388" s="180">
        <v>0</v>
      </c>
      <c r="BL388" s="90"/>
      <c r="BN388" s="90"/>
      <c r="BO388" s="112"/>
      <c r="BP388" s="112"/>
      <c r="BQ388" s="112"/>
      <c r="BR388" s="112"/>
      <c r="BS388" s="112"/>
      <c r="BT388" s="112"/>
      <c r="BU388" s="112"/>
      <c r="BV388" s="112"/>
      <c r="BW388" s="112"/>
      <c r="BX388" s="112"/>
      <c r="BY388" s="112"/>
      <c r="BZ388" s="112"/>
      <c r="CA388" s="112"/>
      <c r="CB388" s="112"/>
      <c r="CC388" s="112"/>
      <c r="CD388" s="112"/>
      <c r="CE388" s="112"/>
      <c r="CF388" s="178"/>
    </row>
    <row r="389" spans="2:84" ht="15" customHeight="1" x14ac:dyDescent="0.3">
      <c r="B389" s="90"/>
      <c r="C389" s="111">
        <v>375</v>
      </c>
      <c r="D389" s="111"/>
      <c r="E389" s="111"/>
      <c r="F389" s="112"/>
      <c r="G389" s="111"/>
      <c r="H389" s="111"/>
      <c r="I389" s="111"/>
      <c r="J389" s="114"/>
      <c r="K389" s="172"/>
      <c r="L389" s="113"/>
      <c r="M389" s="112"/>
      <c r="N389" s="185"/>
      <c r="O389" s="111"/>
      <c r="P389" s="110"/>
      <c r="Q389" s="109"/>
      <c r="R389" s="109"/>
      <c r="S389" s="156"/>
      <c r="T389" s="156"/>
      <c r="U389" s="156"/>
      <c r="V389" s="153">
        <f t="shared" si="6"/>
        <v>0</v>
      </c>
      <c r="W389" s="90"/>
      <c r="Y389" s="180">
        <v>0</v>
      </c>
      <c r="Z389" s="180">
        <v>0</v>
      </c>
      <c r="AA389" s="180">
        <v>0</v>
      </c>
      <c r="AB389" s="180">
        <v>0</v>
      </c>
      <c r="AC389" s="180">
        <v>0</v>
      </c>
      <c r="AD389" s="180">
        <v>0</v>
      </c>
      <c r="AE389" s="180">
        <v>0</v>
      </c>
      <c r="AF389" s="180">
        <v>0</v>
      </c>
      <c r="AG389" s="180">
        <v>0</v>
      </c>
      <c r="AH389" s="180">
        <v>0</v>
      </c>
      <c r="AI389" s="180">
        <v>0</v>
      </c>
      <c r="AJ389" s="180">
        <v>0</v>
      </c>
      <c r="AK389" s="180">
        <v>0</v>
      </c>
      <c r="AL389" s="180">
        <v>0</v>
      </c>
      <c r="AM389" s="180">
        <v>0</v>
      </c>
      <c r="AN389" s="180">
        <v>0</v>
      </c>
      <c r="AO389" s="180">
        <v>0</v>
      </c>
      <c r="AP389" s="180">
        <v>0</v>
      </c>
      <c r="AQ389" s="180">
        <v>0</v>
      </c>
      <c r="AR389" s="180">
        <v>0</v>
      </c>
      <c r="AS389" s="180">
        <v>0</v>
      </c>
      <c r="AT389" s="180">
        <v>0</v>
      </c>
      <c r="AU389" s="180">
        <v>0</v>
      </c>
      <c r="AV389" s="180">
        <v>0</v>
      </c>
      <c r="AW389" s="180">
        <v>0</v>
      </c>
      <c r="AX389" s="180">
        <v>0</v>
      </c>
      <c r="AY389" s="90"/>
      <c r="AZ389" s="180">
        <v>0</v>
      </c>
      <c r="BA389" s="180">
        <v>0</v>
      </c>
      <c r="BB389" s="180">
        <v>0</v>
      </c>
      <c r="BC389" s="180">
        <v>0</v>
      </c>
      <c r="BD389" s="180">
        <v>0</v>
      </c>
      <c r="BE389" s="180">
        <v>0</v>
      </c>
      <c r="BF389" s="180">
        <v>0</v>
      </c>
      <c r="BG389" s="181"/>
      <c r="BH389" s="90"/>
      <c r="BI389" s="180">
        <v>0</v>
      </c>
      <c r="BJ389" s="180">
        <v>0</v>
      </c>
      <c r="BK389" s="180">
        <v>0</v>
      </c>
      <c r="BL389" s="90"/>
      <c r="BN389" s="90"/>
      <c r="BO389" s="112"/>
      <c r="BP389" s="112"/>
      <c r="BQ389" s="112"/>
      <c r="BR389" s="112"/>
      <c r="BS389" s="112"/>
      <c r="BT389" s="112"/>
      <c r="BU389" s="112"/>
      <c r="BV389" s="112"/>
      <c r="BW389" s="112"/>
      <c r="BX389" s="112"/>
      <c r="BY389" s="112"/>
      <c r="BZ389" s="112"/>
      <c r="CA389" s="112"/>
      <c r="CB389" s="112"/>
      <c r="CC389" s="112"/>
      <c r="CD389" s="112"/>
      <c r="CE389" s="112"/>
      <c r="CF389" s="178"/>
    </row>
    <row r="390" spans="2:84" ht="15" customHeight="1" x14ac:dyDescent="0.3">
      <c r="B390" s="90"/>
      <c r="C390" s="111">
        <v>376</v>
      </c>
      <c r="D390" s="111"/>
      <c r="E390" s="111"/>
      <c r="F390" s="112"/>
      <c r="G390" s="111"/>
      <c r="H390" s="111"/>
      <c r="I390" s="111"/>
      <c r="J390" s="114"/>
      <c r="K390" s="172"/>
      <c r="L390" s="113"/>
      <c r="M390" s="112"/>
      <c r="N390" s="185"/>
      <c r="O390" s="111"/>
      <c r="P390" s="110"/>
      <c r="Q390" s="109"/>
      <c r="R390" s="109"/>
      <c r="S390" s="156"/>
      <c r="T390" s="156"/>
      <c r="U390" s="156"/>
      <c r="V390" s="153">
        <f t="shared" si="6"/>
        <v>0</v>
      </c>
      <c r="W390" s="90"/>
      <c r="Y390" s="180">
        <v>0</v>
      </c>
      <c r="Z390" s="180">
        <v>0</v>
      </c>
      <c r="AA390" s="180">
        <v>0</v>
      </c>
      <c r="AB390" s="180">
        <v>0</v>
      </c>
      <c r="AC390" s="180">
        <v>0</v>
      </c>
      <c r="AD390" s="180">
        <v>0</v>
      </c>
      <c r="AE390" s="180">
        <v>0</v>
      </c>
      <c r="AF390" s="180">
        <v>0</v>
      </c>
      <c r="AG390" s="180">
        <v>0</v>
      </c>
      <c r="AH390" s="180">
        <v>0</v>
      </c>
      <c r="AI390" s="180">
        <v>0</v>
      </c>
      <c r="AJ390" s="180">
        <v>0</v>
      </c>
      <c r="AK390" s="180">
        <v>0</v>
      </c>
      <c r="AL390" s="180">
        <v>0</v>
      </c>
      <c r="AM390" s="180">
        <v>0</v>
      </c>
      <c r="AN390" s="180">
        <v>0</v>
      </c>
      <c r="AO390" s="180">
        <v>0</v>
      </c>
      <c r="AP390" s="180">
        <v>0</v>
      </c>
      <c r="AQ390" s="180">
        <v>0</v>
      </c>
      <c r="AR390" s="180">
        <v>0</v>
      </c>
      <c r="AS390" s="180">
        <v>0</v>
      </c>
      <c r="AT390" s="180">
        <v>0</v>
      </c>
      <c r="AU390" s="180">
        <v>0</v>
      </c>
      <c r="AV390" s="180">
        <v>0</v>
      </c>
      <c r="AW390" s="180">
        <v>0</v>
      </c>
      <c r="AX390" s="180">
        <v>0</v>
      </c>
      <c r="AY390" s="90"/>
      <c r="AZ390" s="180">
        <v>0</v>
      </c>
      <c r="BA390" s="180">
        <v>0</v>
      </c>
      <c r="BB390" s="180">
        <v>0</v>
      </c>
      <c r="BC390" s="180">
        <v>0</v>
      </c>
      <c r="BD390" s="180">
        <v>0</v>
      </c>
      <c r="BE390" s="180">
        <v>0</v>
      </c>
      <c r="BF390" s="180">
        <v>0</v>
      </c>
      <c r="BG390" s="181"/>
      <c r="BH390" s="90"/>
      <c r="BI390" s="180">
        <v>0</v>
      </c>
      <c r="BJ390" s="180">
        <v>0</v>
      </c>
      <c r="BK390" s="180">
        <v>0</v>
      </c>
      <c r="BL390" s="90"/>
      <c r="BN390" s="90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78"/>
    </row>
    <row r="391" spans="2:84" ht="15" customHeight="1" x14ac:dyDescent="0.3">
      <c r="B391" s="90"/>
      <c r="C391" s="111">
        <v>377</v>
      </c>
      <c r="D391" s="111"/>
      <c r="E391" s="111"/>
      <c r="F391" s="112"/>
      <c r="G391" s="111"/>
      <c r="H391" s="111"/>
      <c r="I391" s="111"/>
      <c r="J391" s="114"/>
      <c r="K391" s="172"/>
      <c r="L391" s="113"/>
      <c r="M391" s="112"/>
      <c r="N391" s="185"/>
      <c r="O391" s="111"/>
      <c r="P391" s="110"/>
      <c r="Q391" s="109"/>
      <c r="R391" s="109"/>
      <c r="S391" s="156"/>
      <c r="T391" s="156"/>
      <c r="U391" s="156"/>
      <c r="V391" s="153">
        <f t="shared" si="6"/>
        <v>0</v>
      </c>
      <c r="W391" s="90"/>
      <c r="Y391" s="180">
        <v>0</v>
      </c>
      <c r="Z391" s="180">
        <v>0</v>
      </c>
      <c r="AA391" s="180">
        <v>0</v>
      </c>
      <c r="AB391" s="180">
        <v>0</v>
      </c>
      <c r="AC391" s="180">
        <v>0</v>
      </c>
      <c r="AD391" s="180">
        <v>0</v>
      </c>
      <c r="AE391" s="180">
        <v>0</v>
      </c>
      <c r="AF391" s="180">
        <v>0</v>
      </c>
      <c r="AG391" s="180">
        <v>0</v>
      </c>
      <c r="AH391" s="180">
        <v>0</v>
      </c>
      <c r="AI391" s="180">
        <v>0</v>
      </c>
      <c r="AJ391" s="180">
        <v>0</v>
      </c>
      <c r="AK391" s="180">
        <v>0</v>
      </c>
      <c r="AL391" s="180">
        <v>0</v>
      </c>
      <c r="AM391" s="180">
        <v>0</v>
      </c>
      <c r="AN391" s="180">
        <v>0</v>
      </c>
      <c r="AO391" s="180">
        <v>0</v>
      </c>
      <c r="AP391" s="180">
        <v>0</v>
      </c>
      <c r="AQ391" s="180">
        <v>0</v>
      </c>
      <c r="AR391" s="180">
        <v>0</v>
      </c>
      <c r="AS391" s="180">
        <v>0</v>
      </c>
      <c r="AT391" s="180">
        <v>0</v>
      </c>
      <c r="AU391" s="180">
        <v>0</v>
      </c>
      <c r="AV391" s="180">
        <v>0</v>
      </c>
      <c r="AW391" s="180">
        <v>0</v>
      </c>
      <c r="AX391" s="180">
        <v>0</v>
      </c>
      <c r="AY391" s="90"/>
      <c r="AZ391" s="180">
        <v>0</v>
      </c>
      <c r="BA391" s="180">
        <v>0</v>
      </c>
      <c r="BB391" s="180">
        <v>0</v>
      </c>
      <c r="BC391" s="180">
        <v>0</v>
      </c>
      <c r="BD391" s="180">
        <v>0</v>
      </c>
      <c r="BE391" s="180">
        <v>0</v>
      </c>
      <c r="BF391" s="180">
        <v>0</v>
      </c>
      <c r="BG391" s="181"/>
      <c r="BH391" s="90"/>
      <c r="BI391" s="180">
        <v>0</v>
      </c>
      <c r="BJ391" s="180">
        <v>0</v>
      </c>
      <c r="BK391" s="180">
        <v>0</v>
      </c>
      <c r="BL391" s="90"/>
      <c r="BN391" s="90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78"/>
    </row>
    <row r="392" spans="2:84" ht="15" customHeight="1" x14ac:dyDescent="0.3">
      <c r="B392" s="90"/>
      <c r="C392" s="111">
        <v>378</v>
      </c>
      <c r="D392" s="111"/>
      <c r="E392" s="111"/>
      <c r="F392" s="112"/>
      <c r="G392" s="111"/>
      <c r="H392" s="111"/>
      <c r="I392" s="111"/>
      <c r="J392" s="114"/>
      <c r="K392" s="172"/>
      <c r="L392" s="113"/>
      <c r="M392" s="112"/>
      <c r="N392" s="185"/>
      <c r="O392" s="111"/>
      <c r="P392" s="110"/>
      <c r="Q392" s="109"/>
      <c r="R392" s="109"/>
      <c r="S392" s="156"/>
      <c r="T392" s="156"/>
      <c r="U392" s="156"/>
      <c r="V392" s="153">
        <f t="shared" si="6"/>
        <v>0</v>
      </c>
      <c r="W392" s="90"/>
      <c r="Y392" s="180">
        <v>0</v>
      </c>
      <c r="Z392" s="180">
        <v>0</v>
      </c>
      <c r="AA392" s="180">
        <v>0</v>
      </c>
      <c r="AB392" s="180">
        <v>0</v>
      </c>
      <c r="AC392" s="180">
        <v>0</v>
      </c>
      <c r="AD392" s="180">
        <v>0</v>
      </c>
      <c r="AE392" s="180">
        <v>0</v>
      </c>
      <c r="AF392" s="180">
        <v>0</v>
      </c>
      <c r="AG392" s="180">
        <v>0</v>
      </c>
      <c r="AH392" s="180">
        <v>0</v>
      </c>
      <c r="AI392" s="180">
        <v>0</v>
      </c>
      <c r="AJ392" s="180">
        <v>0</v>
      </c>
      <c r="AK392" s="180">
        <v>0</v>
      </c>
      <c r="AL392" s="180">
        <v>0</v>
      </c>
      <c r="AM392" s="180">
        <v>0</v>
      </c>
      <c r="AN392" s="180">
        <v>0</v>
      </c>
      <c r="AO392" s="180">
        <v>0</v>
      </c>
      <c r="AP392" s="180">
        <v>0</v>
      </c>
      <c r="AQ392" s="180">
        <v>0</v>
      </c>
      <c r="AR392" s="180">
        <v>0</v>
      </c>
      <c r="AS392" s="180">
        <v>0</v>
      </c>
      <c r="AT392" s="180">
        <v>0</v>
      </c>
      <c r="AU392" s="180">
        <v>0</v>
      </c>
      <c r="AV392" s="180">
        <v>0</v>
      </c>
      <c r="AW392" s="180">
        <v>0</v>
      </c>
      <c r="AX392" s="180">
        <v>0</v>
      </c>
      <c r="AY392" s="90"/>
      <c r="AZ392" s="180">
        <v>0</v>
      </c>
      <c r="BA392" s="180">
        <v>0</v>
      </c>
      <c r="BB392" s="180">
        <v>0</v>
      </c>
      <c r="BC392" s="180">
        <v>0</v>
      </c>
      <c r="BD392" s="180">
        <v>0</v>
      </c>
      <c r="BE392" s="180">
        <v>0</v>
      </c>
      <c r="BF392" s="180">
        <v>0</v>
      </c>
      <c r="BG392" s="181"/>
      <c r="BH392" s="90"/>
      <c r="BI392" s="180">
        <v>0</v>
      </c>
      <c r="BJ392" s="180">
        <v>0</v>
      </c>
      <c r="BK392" s="180">
        <v>0</v>
      </c>
      <c r="BL392" s="90"/>
      <c r="BN392" s="90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78"/>
    </row>
    <row r="393" spans="2:84" ht="15" customHeight="1" x14ac:dyDescent="0.3">
      <c r="B393" s="90"/>
      <c r="C393" s="111">
        <v>379</v>
      </c>
      <c r="D393" s="111"/>
      <c r="E393" s="111"/>
      <c r="F393" s="112"/>
      <c r="G393" s="111"/>
      <c r="H393" s="111"/>
      <c r="I393" s="111"/>
      <c r="J393" s="114"/>
      <c r="K393" s="172"/>
      <c r="L393" s="113"/>
      <c r="M393" s="112"/>
      <c r="N393" s="185"/>
      <c r="O393" s="111"/>
      <c r="P393" s="110"/>
      <c r="Q393" s="109"/>
      <c r="R393" s="109"/>
      <c r="S393" s="156"/>
      <c r="T393" s="156"/>
      <c r="U393" s="156"/>
      <c r="V393" s="153">
        <f t="shared" si="6"/>
        <v>0</v>
      </c>
      <c r="W393" s="90"/>
      <c r="Y393" s="180">
        <v>0</v>
      </c>
      <c r="Z393" s="180">
        <v>0</v>
      </c>
      <c r="AA393" s="180">
        <v>0</v>
      </c>
      <c r="AB393" s="180">
        <v>0</v>
      </c>
      <c r="AC393" s="180">
        <v>0</v>
      </c>
      <c r="AD393" s="180">
        <v>0</v>
      </c>
      <c r="AE393" s="180">
        <v>0</v>
      </c>
      <c r="AF393" s="180">
        <v>0</v>
      </c>
      <c r="AG393" s="180">
        <v>0</v>
      </c>
      <c r="AH393" s="180">
        <v>0</v>
      </c>
      <c r="AI393" s="180">
        <v>0</v>
      </c>
      <c r="AJ393" s="180">
        <v>0</v>
      </c>
      <c r="AK393" s="180">
        <v>0</v>
      </c>
      <c r="AL393" s="180">
        <v>0</v>
      </c>
      <c r="AM393" s="180">
        <v>0</v>
      </c>
      <c r="AN393" s="180">
        <v>0</v>
      </c>
      <c r="AO393" s="180">
        <v>0</v>
      </c>
      <c r="AP393" s="180">
        <v>0</v>
      </c>
      <c r="AQ393" s="180">
        <v>0</v>
      </c>
      <c r="AR393" s="180">
        <v>0</v>
      </c>
      <c r="AS393" s="180">
        <v>0</v>
      </c>
      <c r="AT393" s="180">
        <v>0</v>
      </c>
      <c r="AU393" s="180">
        <v>0</v>
      </c>
      <c r="AV393" s="180">
        <v>0</v>
      </c>
      <c r="AW393" s="180">
        <v>0</v>
      </c>
      <c r="AX393" s="180">
        <v>0</v>
      </c>
      <c r="AY393" s="90"/>
      <c r="AZ393" s="180">
        <v>0</v>
      </c>
      <c r="BA393" s="180">
        <v>0</v>
      </c>
      <c r="BB393" s="180">
        <v>0</v>
      </c>
      <c r="BC393" s="180">
        <v>0</v>
      </c>
      <c r="BD393" s="180">
        <v>0</v>
      </c>
      <c r="BE393" s="180">
        <v>0</v>
      </c>
      <c r="BF393" s="180">
        <v>0</v>
      </c>
      <c r="BG393" s="181"/>
      <c r="BH393" s="90"/>
      <c r="BI393" s="180">
        <v>0</v>
      </c>
      <c r="BJ393" s="180">
        <v>0</v>
      </c>
      <c r="BK393" s="180">
        <v>0</v>
      </c>
      <c r="BL393" s="90"/>
      <c r="BN393" s="90"/>
      <c r="BO393" s="112"/>
      <c r="BP393" s="112"/>
      <c r="BQ393" s="112"/>
      <c r="BR393" s="112"/>
      <c r="BS393" s="112"/>
      <c r="BT393" s="112"/>
      <c r="BU393" s="112"/>
      <c r="BV393" s="112"/>
      <c r="BW393" s="112"/>
      <c r="BX393" s="112"/>
      <c r="BY393" s="112"/>
      <c r="BZ393" s="112"/>
      <c r="CA393" s="112"/>
      <c r="CB393" s="112"/>
      <c r="CC393" s="112"/>
      <c r="CD393" s="112"/>
      <c r="CE393" s="112"/>
      <c r="CF393" s="178"/>
    </row>
    <row r="394" spans="2:84" ht="15" customHeight="1" x14ac:dyDescent="0.3">
      <c r="B394" s="90"/>
      <c r="C394" s="111">
        <v>380</v>
      </c>
      <c r="D394" s="111"/>
      <c r="E394" s="111"/>
      <c r="F394" s="112"/>
      <c r="G394" s="111"/>
      <c r="H394" s="111"/>
      <c r="I394" s="111"/>
      <c r="J394" s="114"/>
      <c r="K394" s="172"/>
      <c r="L394" s="113"/>
      <c r="M394" s="112"/>
      <c r="N394" s="185"/>
      <c r="O394" s="111"/>
      <c r="P394" s="110"/>
      <c r="Q394" s="109"/>
      <c r="R394" s="109"/>
      <c r="S394" s="156"/>
      <c r="T394" s="156"/>
      <c r="U394" s="156"/>
      <c r="V394" s="153">
        <f t="shared" si="6"/>
        <v>0</v>
      </c>
      <c r="W394" s="90"/>
      <c r="Y394" s="180">
        <v>0</v>
      </c>
      <c r="Z394" s="180">
        <v>0</v>
      </c>
      <c r="AA394" s="180">
        <v>0</v>
      </c>
      <c r="AB394" s="180">
        <v>0</v>
      </c>
      <c r="AC394" s="180">
        <v>0</v>
      </c>
      <c r="AD394" s="180">
        <v>0</v>
      </c>
      <c r="AE394" s="180">
        <v>0</v>
      </c>
      <c r="AF394" s="180">
        <v>0</v>
      </c>
      <c r="AG394" s="180">
        <v>0</v>
      </c>
      <c r="AH394" s="180">
        <v>0</v>
      </c>
      <c r="AI394" s="180">
        <v>0</v>
      </c>
      <c r="AJ394" s="180">
        <v>0</v>
      </c>
      <c r="AK394" s="180">
        <v>0</v>
      </c>
      <c r="AL394" s="180">
        <v>0</v>
      </c>
      <c r="AM394" s="180">
        <v>0</v>
      </c>
      <c r="AN394" s="180">
        <v>0</v>
      </c>
      <c r="AO394" s="180">
        <v>0</v>
      </c>
      <c r="AP394" s="180">
        <v>0</v>
      </c>
      <c r="AQ394" s="180">
        <v>0</v>
      </c>
      <c r="AR394" s="180">
        <v>0</v>
      </c>
      <c r="AS394" s="180">
        <v>0</v>
      </c>
      <c r="AT394" s="180">
        <v>0</v>
      </c>
      <c r="AU394" s="180">
        <v>0</v>
      </c>
      <c r="AV394" s="180">
        <v>0</v>
      </c>
      <c r="AW394" s="180">
        <v>0</v>
      </c>
      <c r="AX394" s="180">
        <v>0</v>
      </c>
      <c r="AY394" s="90"/>
      <c r="AZ394" s="180">
        <v>0</v>
      </c>
      <c r="BA394" s="180">
        <v>0</v>
      </c>
      <c r="BB394" s="180">
        <v>0</v>
      </c>
      <c r="BC394" s="180">
        <v>0</v>
      </c>
      <c r="BD394" s="180">
        <v>0</v>
      </c>
      <c r="BE394" s="180">
        <v>0</v>
      </c>
      <c r="BF394" s="180">
        <v>0</v>
      </c>
      <c r="BG394" s="181"/>
      <c r="BH394" s="90"/>
      <c r="BI394" s="180">
        <v>0</v>
      </c>
      <c r="BJ394" s="180">
        <v>0</v>
      </c>
      <c r="BK394" s="180">
        <v>0</v>
      </c>
      <c r="BL394" s="90"/>
      <c r="BN394" s="90"/>
      <c r="BO394" s="112"/>
      <c r="BP394" s="112"/>
      <c r="BQ394" s="112"/>
      <c r="BR394" s="112"/>
      <c r="BS394" s="112"/>
      <c r="BT394" s="112"/>
      <c r="BU394" s="112"/>
      <c r="BV394" s="112"/>
      <c r="BW394" s="112"/>
      <c r="BX394" s="112"/>
      <c r="BY394" s="112"/>
      <c r="BZ394" s="112"/>
      <c r="CA394" s="112"/>
      <c r="CB394" s="112"/>
      <c r="CC394" s="112"/>
      <c r="CD394" s="112"/>
      <c r="CE394" s="112"/>
      <c r="CF394" s="178"/>
    </row>
    <row r="395" spans="2:84" ht="15" customHeight="1" x14ac:dyDescent="0.3">
      <c r="B395" s="90"/>
      <c r="C395" s="111">
        <v>381</v>
      </c>
      <c r="D395" s="111"/>
      <c r="E395" s="111"/>
      <c r="F395" s="112"/>
      <c r="G395" s="111"/>
      <c r="H395" s="111"/>
      <c r="I395" s="111"/>
      <c r="J395" s="114"/>
      <c r="K395" s="172"/>
      <c r="L395" s="113"/>
      <c r="M395" s="112"/>
      <c r="N395" s="185"/>
      <c r="O395" s="111"/>
      <c r="P395" s="110"/>
      <c r="Q395" s="109"/>
      <c r="R395" s="109"/>
      <c r="S395" s="156"/>
      <c r="T395" s="156"/>
      <c r="U395" s="156"/>
      <c r="V395" s="153">
        <f t="shared" si="6"/>
        <v>0</v>
      </c>
      <c r="W395" s="90"/>
      <c r="Y395" s="180">
        <v>0</v>
      </c>
      <c r="Z395" s="180">
        <v>0</v>
      </c>
      <c r="AA395" s="180">
        <v>0</v>
      </c>
      <c r="AB395" s="180">
        <v>0</v>
      </c>
      <c r="AC395" s="180">
        <v>0</v>
      </c>
      <c r="AD395" s="180">
        <v>0</v>
      </c>
      <c r="AE395" s="180">
        <v>0</v>
      </c>
      <c r="AF395" s="180">
        <v>0</v>
      </c>
      <c r="AG395" s="180">
        <v>0</v>
      </c>
      <c r="AH395" s="180">
        <v>0</v>
      </c>
      <c r="AI395" s="180">
        <v>0</v>
      </c>
      <c r="AJ395" s="180">
        <v>0</v>
      </c>
      <c r="AK395" s="180">
        <v>0</v>
      </c>
      <c r="AL395" s="180">
        <v>0</v>
      </c>
      <c r="AM395" s="180">
        <v>0</v>
      </c>
      <c r="AN395" s="180">
        <v>0</v>
      </c>
      <c r="AO395" s="180">
        <v>0</v>
      </c>
      <c r="AP395" s="180">
        <v>0</v>
      </c>
      <c r="AQ395" s="180">
        <v>0</v>
      </c>
      <c r="AR395" s="180">
        <v>0</v>
      </c>
      <c r="AS395" s="180">
        <v>0</v>
      </c>
      <c r="AT395" s="180">
        <v>0</v>
      </c>
      <c r="AU395" s="180">
        <v>0</v>
      </c>
      <c r="AV395" s="180">
        <v>0</v>
      </c>
      <c r="AW395" s="180">
        <v>0</v>
      </c>
      <c r="AX395" s="180">
        <v>0</v>
      </c>
      <c r="AY395" s="90"/>
      <c r="AZ395" s="180">
        <v>0</v>
      </c>
      <c r="BA395" s="180">
        <v>0</v>
      </c>
      <c r="BB395" s="180">
        <v>0</v>
      </c>
      <c r="BC395" s="180">
        <v>0</v>
      </c>
      <c r="BD395" s="180">
        <v>0</v>
      </c>
      <c r="BE395" s="180">
        <v>0</v>
      </c>
      <c r="BF395" s="180">
        <v>0</v>
      </c>
      <c r="BG395" s="181"/>
      <c r="BH395" s="90"/>
      <c r="BI395" s="180">
        <v>0</v>
      </c>
      <c r="BJ395" s="180">
        <v>0</v>
      </c>
      <c r="BK395" s="180">
        <v>0</v>
      </c>
      <c r="BL395" s="90"/>
      <c r="BN395" s="90"/>
      <c r="BO395" s="112"/>
      <c r="BP395" s="112"/>
      <c r="BQ395" s="112"/>
      <c r="BR395" s="112"/>
      <c r="BS395" s="112"/>
      <c r="BT395" s="112"/>
      <c r="BU395" s="112"/>
      <c r="BV395" s="112"/>
      <c r="BW395" s="112"/>
      <c r="BX395" s="112"/>
      <c r="BY395" s="112"/>
      <c r="BZ395" s="112"/>
      <c r="CA395" s="112"/>
      <c r="CB395" s="112"/>
      <c r="CC395" s="112"/>
      <c r="CD395" s="112"/>
      <c r="CE395" s="112"/>
      <c r="CF395" s="178"/>
    </row>
    <row r="396" spans="2:84" ht="15" customHeight="1" x14ac:dyDescent="0.3">
      <c r="B396" s="90"/>
      <c r="C396" s="111">
        <v>382</v>
      </c>
      <c r="D396" s="111"/>
      <c r="E396" s="111"/>
      <c r="F396" s="112"/>
      <c r="G396" s="111"/>
      <c r="H396" s="111"/>
      <c r="I396" s="111"/>
      <c r="J396" s="114"/>
      <c r="K396" s="172"/>
      <c r="L396" s="113"/>
      <c r="M396" s="112"/>
      <c r="N396" s="185"/>
      <c r="O396" s="111"/>
      <c r="P396" s="110"/>
      <c r="Q396" s="109"/>
      <c r="R396" s="109"/>
      <c r="S396" s="156"/>
      <c r="T396" s="156"/>
      <c r="U396" s="156"/>
      <c r="V396" s="153">
        <f t="shared" si="6"/>
        <v>0</v>
      </c>
      <c r="W396" s="90"/>
      <c r="Y396" s="180">
        <v>0</v>
      </c>
      <c r="Z396" s="180">
        <v>0</v>
      </c>
      <c r="AA396" s="180">
        <v>0</v>
      </c>
      <c r="AB396" s="180">
        <v>0</v>
      </c>
      <c r="AC396" s="180">
        <v>0</v>
      </c>
      <c r="AD396" s="180">
        <v>0</v>
      </c>
      <c r="AE396" s="180">
        <v>0</v>
      </c>
      <c r="AF396" s="180">
        <v>0</v>
      </c>
      <c r="AG396" s="180">
        <v>0</v>
      </c>
      <c r="AH396" s="180">
        <v>0</v>
      </c>
      <c r="AI396" s="180">
        <v>0</v>
      </c>
      <c r="AJ396" s="180">
        <v>0</v>
      </c>
      <c r="AK396" s="180">
        <v>0</v>
      </c>
      <c r="AL396" s="180">
        <v>0</v>
      </c>
      <c r="AM396" s="180">
        <v>0</v>
      </c>
      <c r="AN396" s="180">
        <v>0</v>
      </c>
      <c r="AO396" s="180">
        <v>0</v>
      </c>
      <c r="AP396" s="180">
        <v>0</v>
      </c>
      <c r="AQ396" s="180">
        <v>0</v>
      </c>
      <c r="AR396" s="180">
        <v>0</v>
      </c>
      <c r="AS396" s="180">
        <v>0</v>
      </c>
      <c r="AT396" s="180">
        <v>0</v>
      </c>
      <c r="AU396" s="180">
        <v>0</v>
      </c>
      <c r="AV396" s="180">
        <v>0</v>
      </c>
      <c r="AW396" s="180">
        <v>0</v>
      </c>
      <c r="AX396" s="180">
        <v>0</v>
      </c>
      <c r="AY396" s="90"/>
      <c r="AZ396" s="180">
        <v>0</v>
      </c>
      <c r="BA396" s="180">
        <v>0</v>
      </c>
      <c r="BB396" s="180">
        <v>0</v>
      </c>
      <c r="BC396" s="180">
        <v>0</v>
      </c>
      <c r="BD396" s="180">
        <v>0</v>
      </c>
      <c r="BE396" s="180">
        <v>0</v>
      </c>
      <c r="BF396" s="180">
        <v>0</v>
      </c>
      <c r="BG396" s="181"/>
      <c r="BH396" s="90"/>
      <c r="BI396" s="180">
        <v>0</v>
      </c>
      <c r="BJ396" s="180">
        <v>0</v>
      </c>
      <c r="BK396" s="180">
        <v>0</v>
      </c>
      <c r="BL396" s="90"/>
      <c r="BN396" s="90"/>
      <c r="BO396" s="112"/>
      <c r="BP396" s="112"/>
      <c r="BQ396" s="112"/>
      <c r="BR396" s="112"/>
      <c r="BS396" s="112"/>
      <c r="BT396" s="112"/>
      <c r="BU396" s="112"/>
      <c r="BV396" s="112"/>
      <c r="BW396" s="112"/>
      <c r="BX396" s="112"/>
      <c r="BY396" s="112"/>
      <c r="BZ396" s="112"/>
      <c r="CA396" s="112"/>
      <c r="CB396" s="112"/>
      <c r="CC396" s="112"/>
      <c r="CD396" s="112"/>
      <c r="CE396" s="112"/>
      <c r="CF396" s="178"/>
    </row>
    <row r="397" spans="2:84" ht="15" customHeight="1" x14ac:dyDescent="0.3">
      <c r="B397" s="90"/>
      <c r="C397" s="111">
        <v>383</v>
      </c>
      <c r="D397" s="111"/>
      <c r="E397" s="111"/>
      <c r="F397" s="112"/>
      <c r="G397" s="111"/>
      <c r="H397" s="111"/>
      <c r="I397" s="111"/>
      <c r="J397" s="114"/>
      <c r="K397" s="172"/>
      <c r="L397" s="113"/>
      <c r="M397" s="112"/>
      <c r="N397" s="185"/>
      <c r="O397" s="111"/>
      <c r="P397" s="110"/>
      <c r="Q397" s="109"/>
      <c r="R397" s="109"/>
      <c r="S397" s="156"/>
      <c r="T397" s="156"/>
      <c r="U397" s="156"/>
      <c r="V397" s="153">
        <f t="shared" si="6"/>
        <v>0</v>
      </c>
      <c r="W397" s="90"/>
      <c r="Y397" s="180">
        <v>0</v>
      </c>
      <c r="Z397" s="180">
        <v>0</v>
      </c>
      <c r="AA397" s="180">
        <v>0</v>
      </c>
      <c r="AB397" s="180">
        <v>0</v>
      </c>
      <c r="AC397" s="180">
        <v>0</v>
      </c>
      <c r="AD397" s="180">
        <v>0</v>
      </c>
      <c r="AE397" s="180">
        <v>0</v>
      </c>
      <c r="AF397" s="180">
        <v>0</v>
      </c>
      <c r="AG397" s="180">
        <v>0</v>
      </c>
      <c r="AH397" s="180">
        <v>0</v>
      </c>
      <c r="AI397" s="180">
        <v>0</v>
      </c>
      <c r="AJ397" s="180">
        <v>0</v>
      </c>
      <c r="AK397" s="180">
        <v>0</v>
      </c>
      <c r="AL397" s="180">
        <v>0</v>
      </c>
      <c r="AM397" s="180">
        <v>0</v>
      </c>
      <c r="AN397" s="180">
        <v>0</v>
      </c>
      <c r="AO397" s="180">
        <v>0</v>
      </c>
      <c r="AP397" s="180">
        <v>0</v>
      </c>
      <c r="AQ397" s="180">
        <v>0</v>
      </c>
      <c r="AR397" s="180">
        <v>0</v>
      </c>
      <c r="AS397" s="180">
        <v>0</v>
      </c>
      <c r="AT397" s="180">
        <v>0</v>
      </c>
      <c r="AU397" s="180">
        <v>0</v>
      </c>
      <c r="AV397" s="180">
        <v>0</v>
      </c>
      <c r="AW397" s="180">
        <v>0</v>
      </c>
      <c r="AX397" s="180">
        <v>0</v>
      </c>
      <c r="AY397" s="90"/>
      <c r="AZ397" s="180">
        <v>0</v>
      </c>
      <c r="BA397" s="180">
        <v>0</v>
      </c>
      <c r="BB397" s="180">
        <v>0</v>
      </c>
      <c r="BC397" s="180">
        <v>0</v>
      </c>
      <c r="BD397" s="180">
        <v>0</v>
      </c>
      <c r="BE397" s="180">
        <v>0</v>
      </c>
      <c r="BF397" s="180">
        <v>0</v>
      </c>
      <c r="BG397" s="181"/>
      <c r="BH397" s="90"/>
      <c r="BI397" s="180">
        <v>0</v>
      </c>
      <c r="BJ397" s="180">
        <v>0</v>
      </c>
      <c r="BK397" s="180">
        <v>0</v>
      </c>
      <c r="BL397" s="90"/>
      <c r="BN397" s="90"/>
      <c r="BO397" s="112"/>
      <c r="BP397" s="112"/>
      <c r="BQ397" s="112"/>
      <c r="BR397" s="112"/>
      <c r="BS397" s="112"/>
      <c r="BT397" s="112"/>
      <c r="BU397" s="112"/>
      <c r="BV397" s="112"/>
      <c r="BW397" s="112"/>
      <c r="BX397" s="112"/>
      <c r="BY397" s="112"/>
      <c r="BZ397" s="112"/>
      <c r="CA397" s="112"/>
      <c r="CB397" s="112"/>
      <c r="CC397" s="112"/>
      <c r="CD397" s="112"/>
      <c r="CE397" s="112"/>
      <c r="CF397" s="178"/>
    </row>
    <row r="398" spans="2:84" ht="15" customHeight="1" x14ac:dyDescent="0.3">
      <c r="B398" s="90"/>
      <c r="C398" s="111">
        <v>384</v>
      </c>
      <c r="D398" s="111"/>
      <c r="E398" s="111"/>
      <c r="F398" s="112"/>
      <c r="G398" s="111"/>
      <c r="H398" s="111"/>
      <c r="I398" s="111"/>
      <c r="J398" s="114"/>
      <c r="K398" s="172"/>
      <c r="L398" s="113"/>
      <c r="M398" s="112"/>
      <c r="N398" s="185"/>
      <c r="O398" s="111"/>
      <c r="P398" s="110"/>
      <c r="Q398" s="109"/>
      <c r="R398" s="109"/>
      <c r="S398" s="156"/>
      <c r="T398" s="156"/>
      <c r="U398" s="156"/>
      <c r="V398" s="153">
        <f t="shared" si="6"/>
        <v>0</v>
      </c>
      <c r="W398" s="90"/>
      <c r="Y398" s="180">
        <v>0</v>
      </c>
      <c r="Z398" s="180">
        <v>0</v>
      </c>
      <c r="AA398" s="180">
        <v>0</v>
      </c>
      <c r="AB398" s="180">
        <v>0</v>
      </c>
      <c r="AC398" s="180">
        <v>0</v>
      </c>
      <c r="AD398" s="180">
        <v>0</v>
      </c>
      <c r="AE398" s="180">
        <v>0</v>
      </c>
      <c r="AF398" s="180">
        <v>0</v>
      </c>
      <c r="AG398" s="180">
        <v>0</v>
      </c>
      <c r="AH398" s="180">
        <v>0</v>
      </c>
      <c r="AI398" s="180">
        <v>0</v>
      </c>
      <c r="AJ398" s="180">
        <v>0</v>
      </c>
      <c r="AK398" s="180">
        <v>0</v>
      </c>
      <c r="AL398" s="180">
        <v>0</v>
      </c>
      <c r="AM398" s="180">
        <v>0</v>
      </c>
      <c r="AN398" s="180">
        <v>0</v>
      </c>
      <c r="AO398" s="180">
        <v>0</v>
      </c>
      <c r="AP398" s="180">
        <v>0</v>
      </c>
      <c r="AQ398" s="180">
        <v>0</v>
      </c>
      <c r="AR398" s="180">
        <v>0</v>
      </c>
      <c r="AS398" s="180">
        <v>0</v>
      </c>
      <c r="AT398" s="180">
        <v>0</v>
      </c>
      <c r="AU398" s="180">
        <v>0</v>
      </c>
      <c r="AV398" s="180">
        <v>0</v>
      </c>
      <c r="AW398" s="180">
        <v>0</v>
      </c>
      <c r="AX398" s="180">
        <v>0</v>
      </c>
      <c r="AY398" s="90"/>
      <c r="AZ398" s="180">
        <v>0</v>
      </c>
      <c r="BA398" s="180">
        <v>0</v>
      </c>
      <c r="BB398" s="180">
        <v>0</v>
      </c>
      <c r="BC398" s="180">
        <v>0</v>
      </c>
      <c r="BD398" s="180">
        <v>0</v>
      </c>
      <c r="BE398" s="180">
        <v>0</v>
      </c>
      <c r="BF398" s="180">
        <v>0</v>
      </c>
      <c r="BG398" s="181"/>
      <c r="BH398" s="90"/>
      <c r="BI398" s="180">
        <v>0</v>
      </c>
      <c r="BJ398" s="180">
        <v>0</v>
      </c>
      <c r="BK398" s="180">
        <v>0</v>
      </c>
      <c r="BL398" s="90"/>
      <c r="BN398" s="90"/>
      <c r="BO398" s="112"/>
      <c r="BP398" s="112"/>
      <c r="BQ398" s="112"/>
      <c r="BR398" s="112"/>
      <c r="BS398" s="112"/>
      <c r="BT398" s="112"/>
      <c r="BU398" s="112"/>
      <c r="BV398" s="112"/>
      <c r="BW398" s="112"/>
      <c r="BX398" s="112"/>
      <c r="BY398" s="112"/>
      <c r="BZ398" s="112"/>
      <c r="CA398" s="112"/>
      <c r="CB398" s="112"/>
      <c r="CC398" s="112"/>
      <c r="CD398" s="112"/>
      <c r="CE398" s="112"/>
      <c r="CF398" s="178"/>
    </row>
    <row r="399" spans="2:84" ht="15" customHeight="1" x14ac:dyDescent="0.3">
      <c r="B399" s="90"/>
      <c r="C399" s="111">
        <v>385</v>
      </c>
      <c r="D399" s="111"/>
      <c r="E399" s="111"/>
      <c r="F399" s="112"/>
      <c r="G399" s="111"/>
      <c r="H399" s="111"/>
      <c r="I399" s="111"/>
      <c r="J399" s="114"/>
      <c r="K399" s="172"/>
      <c r="L399" s="113"/>
      <c r="M399" s="112"/>
      <c r="N399" s="185"/>
      <c r="O399" s="111"/>
      <c r="P399" s="110"/>
      <c r="Q399" s="109"/>
      <c r="R399" s="109"/>
      <c r="S399" s="156"/>
      <c r="T399" s="156"/>
      <c r="U399" s="156"/>
      <c r="V399" s="153">
        <f t="shared" si="6"/>
        <v>0</v>
      </c>
      <c r="W399" s="90"/>
      <c r="Y399" s="180">
        <v>0</v>
      </c>
      <c r="Z399" s="180">
        <v>0</v>
      </c>
      <c r="AA399" s="180">
        <v>0</v>
      </c>
      <c r="AB399" s="180">
        <v>0</v>
      </c>
      <c r="AC399" s="180">
        <v>0</v>
      </c>
      <c r="AD399" s="180">
        <v>0</v>
      </c>
      <c r="AE399" s="180">
        <v>0</v>
      </c>
      <c r="AF399" s="180">
        <v>0</v>
      </c>
      <c r="AG399" s="180">
        <v>0</v>
      </c>
      <c r="AH399" s="180">
        <v>0</v>
      </c>
      <c r="AI399" s="180">
        <v>0</v>
      </c>
      <c r="AJ399" s="180">
        <v>0</v>
      </c>
      <c r="AK399" s="180">
        <v>0</v>
      </c>
      <c r="AL399" s="180">
        <v>0</v>
      </c>
      <c r="AM399" s="180">
        <v>0</v>
      </c>
      <c r="AN399" s="180">
        <v>0</v>
      </c>
      <c r="AO399" s="180">
        <v>0</v>
      </c>
      <c r="AP399" s="180">
        <v>0</v>
      </c>
      <c r="AQ399" s="180">
        <v>0</v>
      </c>
      <c r="AR399" s="180">
        <v>0</v>
      </c>
      <c r="AS399" s="180">
        <v>0</v>
      </c>
      <c r="AT399" s="180">
        <v>0</v>
      </c>
      <c r="AU399" s="180">
        <v>0</v>
      </c>
      <c r="AV399" s="180">
        <v>0</v>
      </c>
      <c r="AW399" s="180">
        <v>0</v>
      </c>
      <c r="AX399" s="180">
        <v>0</v>
      </c>
      <c r="AY399" s="90"/>
      <c r="AZ399" s="180">
        <v>0</v>
      </c>
      <c r="BA399" s="180">
        <v>0</v>
      </c>
      <c r="BB399" s="180">
        <v>0</v>
      </c>
      <c r="BC399" s="180">
        <v>0</v>
      </c>
      <c r="BD399" s="180">
        <v>0</v>
      </c>
      <c r="BE399" s="180">
        <v>0</v>
      </c>
      <c r="BF399" s="180">
        <v>0</v>
      </c>
      <c r="BG399" s="181"/>
      <c r="BH399" s="90"/>
      <c r="BI399" s="180">
        <v>0</v>
      </c>
      <c r="BJ399" s="180">
        <v>0</v>
      </c>
      <c r="BK399" s="180">
        <v>0</v>
      </c>
      <c r="BL399" s="90"/>
      <c r="BN399" s="90"/>
      <c r="BO399" s="112"/>
      <c r="BP399" s="112"/>
      <c r="BQ399" s="112"/>
      <c r="BR399" s="112"/>
      <c r="BS399" s="112"/>
      <c r="BT399" s="112"/>
      <c r="BU399" s="112"/>
      <c r="BV399" s="112"/>
      <c r="BW399" s="112"/>
      <c r="BX399" s="112"/>
      <c r="BY399" s="112"/>
      <c r="BZ399" s="112"/>
      <c r="CA399" s="112"/>
      <c r="CB399" s="112"/>
      <c r="CC399" s="112"/>
      <c r="CD399" s="112"/>
      <c r="CE399" s="112"/>
      <c r="CF399" s="178"/>
    </row>
    <row r="400" spans="2:84" ht="15" customHeight="1" x14ac:dyDescent="0.3">
      <c r="B400" s="90"/>
      <c r="C400" s="111">
        <v>386</v>
      </c>
      <c r="D400" s="111"/>
      <c r="E400" s="111"/>
      <c r="F400" s="112"/>
      <c r="G400" s="111"/>
      <c r="H400" s="111"/>
      <c r="I400" s="111"/>
      <c r="J400" s="114"/>
      <c r="K400" s="172"/>
      <c r="L400" s="113"/>
      <c r="M400" s="112"/>
      <c r="N400" s="185"/>
      <c r="O400" s="111"/>
      <c r="P400" s="110"/>
      <c r="Q400" s="109"/>
      <c r="R400" s="109"/>
      <c r="S400" s="156"/>
      <c r="T400" s="156"/>
      <c r="U400" s="156"/>
      <c r="V400" s="153">
        <f t="shared" si="6"/>
        <v>0</v>
      </c>
      <c r="W400" s="90"/>
      <c r="Y400" s="180">
        <v>0</v>
      </c>
      <c r="Z400" s="180">
        <v>0</v>
      </c>
      <c r="AA400" s="180">
        <v>0</v>
      </c>
      <c r="AB400" s="180">
        <v>0</v>
      </c>
      <c r="AC400" s="180">
        <v>0</v>
      </c>
      <c r="AD400" s="180">
        <v>0</v>
      </c>
      <c r="AE400" s="180">
        <v>0</v>
      </c>
      <c r="AF400" s="180">
        <v>0</v>
      </c>
      <c r="AG400" s="180">
        <v>0</v>
      </c>
      <c r="AH400" s="180">
        <v>0</v>
      </c>
      <c r="AI400" s="180">
        <v>0</v>
      </c>
      <c r="AJ400" s="180">
        <v>0</v>
      </c>
      <c r="AK400" s="180">
        <v>0</v>
      </c>
      <c r="AL400" s="180">
        <v>0</v>
      </c>
      <c r="AM400" s="180">
        <v>0</v>
      </c>
      <c r="AN400" s="180">
        <v>0</v>
      </c>
      <c r="AO400" s="180">
        <v>0</v>
      </c>
      <c r="AP400" s="180">
        <v>0</v>
      </c>
      <c r="AQ400" s="180">
        <v>0</v>
      </c>
      <c r="AR400" s="180">
        <v>0</v>
      </c>
      <c r="AS400" s="180">
        <v>0</v>
      </c>
      <c r="AT400" s="180">
        <v>0</v>
      </c>
      <c r="AU400" s="180">
        <v>0</v>
      </c>
      <c r="AV400" s="180">
        <v>0</v>
      </c>
      <c r="AW400" s="180">
        <v>0</v>
      </c>
      <c r="AX400" s="180">
        <v>0</v>
      </c>
      <c r="AY400" s="90"/>
      <c r="AZ400" s="180">
        <v>0</v>
      </c>
      <c r="BA400" s="180">
        <v>0</v>
      </c>
      <c r="BB400" s="180">
        <v>0</v>
      </c>
      <c r="BC400" s="180">
        <v>0</v>
      </c>
      <c r="BD400" s="180">
        <v>0</v>
      </c>
      <c r="BE400" s="180">
        <v>0</v>
      </c>
      <c r="BF400" s="180">
        <v>0</v>
      </c>
      <c r="BG400" s="181"/>
      <c r="BH400" s="90"/>
      <c r="BI400" s="180">
        <v>0</v>
      </c>
      <c r="BJ400" s="180">
        <v>0</v>
      </c>
      <c r="BK400" s="180">
        <v>0</v>
      </c>
      <c r="BL400" s="90"/>
      <c r="BN400" s="90"/>
      <c r="BO400" s="112"/>
      <c r="BP400" s="112"/>
      <c r="BQ400" s="112"/>
      <c r="BR400" s="112"/>
      <c r="BS400" s="112"/>
      <c r="BT400" s="112"/>
      <c r="BU400" s="112"/>
      <c r="BV400" s="112"/>
      <c r="BW400" s="112"/>
      <c r="BX400" s="112"/>
      <c r="BY400" s="112"/>
      <c r="BZ400" s="112"/>
      <c r="CA400" s="112"/>
      <c r="CB400" s="112"/>
      <c r="CC400" s="112"/>
      <c r="CD400" s="112"/>
      <c r="CE400" s="112"/>
      <c r="CF400" s="178"/>
    </row>
    <row r="401" spans="2:84" ht="15" customHeight="1" x14ac:dyDescent="0.3">
      <c r="B401" s="90"/>
      <c r="C401" s="111">
        <v>387</v>
      </c>
      <c r="D401" s="111"/>
      <c r="E401" s="111"/>
      <c r="F401" s="112"/>
      <c r="G401" s="111"/>
      <c r="H401" s="111"/>
      <c r="I401" s="111"/>
      <c r="J401" s="114"/>
      <c r="K401" s="172"/>
      <c r="L401" s="113"/>
      <c r="M401" s="112"/>
      <c r="N401" s="185"/>
      <c r="O401" s="111"/>
      <c r="P401" s="109"/>
      <c r="Q401" s="109"/>
      <c r="R401" s="109"/>
      <c r="S401" s="156"/>
      <c r="T401" s="156"/>
      <c r="U401" s="156"/>
      <c r="V401" s="153">
        <f t="shared" si="6"/>
        <v>0</v>
      </c>
      <c r="W401" s="90"/>
      <c r="Y401" s="180">
        <v>0</v>
      </c>
      <c r="Z401" s="180">
        <v>0</v>
      </c>
      <c r="AA401" s="180">
        <v>0</v>
      </c>
      <c r="AB401" s="180">
        <v>0</v>
      </c>
      <c r="AC401" s="180">
        <v>0</v>
      </c>
      <c r="AD401" s="180">
        <v>0</v>
      </c>
      <c r="AE401" s="180">
        <v>0</v>
      </c>
      <c r="AF401" s="180">
        <v>0</v>
      </c>
      <c r="AG401" s="180">
        <v>0</v>
      </c>
      <c r="AH401" s="180">
        <v>0</v>
      </c>
      <c r="AI401" s="180">
        <v>0</v>
      </c>
      <c r="AJ401" s="180">
        <v>0</v>
      </c>
      <c r="AK401" s="180">
        <v>0</v>
      </c>
      <c r="AL401" s="180">
        <v>0</v>
      </c>
      <c r="AM401" s="180">
        <v>0</v>
      </c>
      <c r="AN401" s="180">
        <v>0</v>
      </c>
      <c r="AO401" s="180">
        <v>0</v>
      </c>
      <c r="AP401" s="180">
        <v>0</v>
      </c>
      <c r="AQ401" s="180">
        <v>0</v>
      </c>
      <c r="AR401" s="180">
        <v>0</v>
      </c>
      <c r="AS401" s="180">
        <v>0</v>
      </c>
      <c r="AT401" s="180">
        <v>0</v>
      </c>
      <c r="AU401" s="180">
        <v>0</v>
      </c>
      <c r="AV401" s="180">
        <v>0</v>
      </c>
      <c r="AW401" s="180">
        <v>0</v>
      </c>
      <c r="AX401" s="180">
        <v>0</v>
      </c>
      <c r="AY401" s="90"/>
      <c r="AZ401" s="180">
        <v>0</v>
      </c>
      <c r="BA401" s="180">
        <v>0</v>
      </c>
      <c r="BB401" s="180">
        <v>0</v>
      </c>
      <c r="BC401" s="180">
        <v>0</v>
      </c>
      <c r="BD401" s="180">
        <v>0</v>
      </c>
      <c r="BE401" s="180">
        <v>0</v>
      </c>
      <c r="BF401" s="180">
        <v>0</v>
      </c>
      <c r="BG401" s="181"/>
      <c r="BH401" s="90"/>
      <c r="BI401" s="180">
        <v>0</v>
      </c>
      <c r="BJ401" s="180">
        <v>0</v>
      </c>
      <c r="BK401" s="180">
        <v>0</v>
      </c>
      <c r="BL401" s="90"/>
      <c r="BN401" s="90"/>
      <c r="BO401" s="112"/>
      <c r="BP401" s="112"/>
      <c r="BQ401" s="112"/>
      <c r="BR401" s="112"/>
      <c r="BS401" s="112"/>
      <c r="BT401" s="112"/>
      <c r="BU401" s="112"/>
      <c r="BV401" s="112"/>
      <c r="BW401" s="112"/>
      <c r="BX401" s="112"/>
      <c r="BY401" s="112"/>
      <c r="BZ401" s="112"/>
      <c r="CA401" s="112"/>
      <c r="CB401" s="112"/>
      <c r="CC401" s="112"/>
      <c r="CD401" s="112"/>
      <c r="CE401" s="112"/>
      <c r="CF401" s="178"/>
    </row>
    <row r="402" spans="2:84" ht="15" customHeight="1" x14ac:dyDescent="0.3">
      <c r="B402" s="90"/>
      <c r="C402" s="111">
        <v>388</v>
      </c>
      <c r="D402" s="111"/>
      <c r="E402" s="111"/>
      <c r="F402" s="112"/>
      <c r="G402" s="111"/>
      <c r="H402" s="111"/>
      <c r="I402" s="111"/>
      <c r="J402" s="114"/>
      <c r="K402" s="172"/>
      <c r="L402" s="113"/>
      <c r="M402" s="112"/>
      <c r="N402" s="185"/>
      <c r="O402" s="111"/>
      <c r="P402" s="110"/>
      <c r="Q402" s="109"/>
      <c r="R402" s="109"/>
      <c r="S402" s="156"/>
      <c r="T402" s="156"/>
      <c r="U402" s="156"/>
      <c r="V402" s="153">
        <f t="shared" si="6"/>
        <v>0</v>
      </c>
      <c r="W402" s="90"/>
      <c r="Y402" s="180">
        <v>0</v>
      </c>
      <c r="Z402" s="180">
        <v>0</v>
      </c>
      <c r="AA402" s="180">
        <v>0</v>
      </c>
      <c r="AB402" s="180">
        <v>0</v>
      </c>
      <c r="AC402" s="180">
        <v>0</v>
      </c>
      <c r="AD402" s="180">
        <v>0</v>
      </c>
      <c r="AE402" s="180">
        <v>0</v>
      </c>
      <c r="AF402" s="180">
        <v>0</v>
      </c>
      <c r="AG402" s="180">
        <v>0</v>
      </c>
      <c r="AH402" s="180">
        <v>0</v>
      </c>
      <c r="AI402" s="180">
        <v>0</v>
      </c>
      <c r="AJ402" s="180">
        <v>0</v>
      </c>
      <c r="AK402" s="180">
        <v>0</v>
      </c>
      <c r="AL402" s="180">
        <v>0</v>
      </c>
      <c r="AM402" s="180">
        <v>0</v>
      </c>
      <c r="AN402" s="180">
        <v>0</v>
      </c>
      <c r="AO402" s="180">
        <v>0</v>
      </c>
      <c r="AP402" s="180">
        <v>0</v>
      </c>
      <c r="AQ402" s="180">
        <v>0</v>
      </c>
      <c r="AR402" s="180">
        <v>0</v>
      </c>
      <c r="AS402" s="180">
        <v>0</v>
      </c>
      <c r="AT402" s="180">
        <v>0</v>
      </c>
      <c r="AU402" s="180">
        <v>0</v>
      </c>
      <c r="AV402" s="180">
        <v>0</v>
      </c>
      <c r="AW402" s="180">
        <v>0</v>
      </c>
      <c r="AX402" s="180">
        <v>0</v>
      </c>
      <c r="AY402" s="90"/>
      <c r="AZ402" s="180">
        <v>0</v>
      </c>
      <c r="BA402" s="180">
        <v>0</v>
      </c>
      <c r="BB402" s="180">
        <v>0</v>
      </c>
      <c r="BC402" s="180">
        <v>0</v>
      </c>
      <c r="BD402" s="180">
        <v>0</v>
      </c>
      <c r="BE402" s="180">
        <v>0</v>
      </c>
      <c r="BF402" s="180">
        <v>0</v>
      </c>
      <c r="BG402" s="181"/>
      <c r="BH402" s="90"/>
      <c r="BI402" s="180">
        <v>0</v>
      </c>
      <c r="BJ402" s="180">
        <v>0</v>
      </c>
      <c r="BK402" s="180">
        <v>0</v>
      </c>
      <c r="BL402" s="90"/>
      <c r="BN402" s="90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78"/>
    </row>
    <row r="403" spans="2:84" ht="15" customHeight="1" x14ac:dyDescent="0.3">
      <c r="B403" s="90"/>
      <c r="C403" s="111">
        <v>389</v>
      </c>
      <c r="D403" s="111"/>
      <c r="E403" s="111"/>
      <c r="F403" s="112"/>
      <c r="G403" s="111"/>
      <c r="H403" s="111"/>
      <c r="I403" s="111"/>
      <c r="J403" s="114"/>
      <c r="K403" s="172"/>
      <c r="L403" s="113"/>
      <c r="M403" s="112"/>
      <c r="N403" s="185"/>
      <c r="O403" s="111"/>
      <c r="P403" s="110"/>
      <c r="Q403" s="109"/>
      <c r="R403" s="109"/>
      <c r="S403" s="156"/>
      <c r="T403" s="156"/>
      <c r="U403" s="156"/>
      <c r="V403" s="153">
        <f t="shared" si="6"/>
        <v>0</v>
      </c>
      <c r="W403" s="90"/>
      <c r="Y403" s="180">
        <v>0</v>
      </c>
      <c r="Z403" s="180">
        <v>0</v>
      </c>
      <c r="AA403" s="180">
        <v>0</v>
      </c>
      <c r="AB403" s="180">
        <v>0</v>
      </c>
      <c r="AC403" s="180">
        <v>0</v>
      </c>
      <c r="AD403" s="180">
        <v>0</v>
      </c>
      <c r="AE403" s="180">
        <v>0</v>
      </c>
      <c r="AF403" s="180">
        <v>0</v>
      </c>
      <c r="AG403" s="180">
        <v>0</v>
      </c>
      <c r="AH403" s="180">
        <v>0</v>
      </c>
      <c r="AI403" s="180">
        <v>0</v>
      </c>
      <c r="AJ403" s="180">
        <v>0</v>
      </c>
      <c r="AK403" s="180">
        <v>0</v>
      </c>
      <c r="AL403" s="180">
        <v>0</v>
      </c>
      <c r="AM403" s="180">
        <v>0</v>
      </c>
      <c r="AN403" s="180">
        <v>0</v>
      </c>
      <c r="AO403" s="180">
        <v>0</v>
      </c>
      <c r="AP403" s="180">
        <v>0</v>
      </c>
      <c r="AQ403" s="180">
        <v>0</v>
      </c>
      <c r="AR403" s="180">
        <v>0</v>
      </c>
      <c r="AS403" s="180">
        <v>0</v>
      </c>
      <c r="AT403" s="180">
        <v>0</v>
      </c>
      <c r="AU403" s="180">
        <v>0</v>
      </c>
      <c r="AV403" s="180">
        <v>0</v>
      </c>
      <c r="AW403" s="180">
        <v>0</v>
      </c>
      <c r="AX403" s="180">
        <v>0</v>
      </c>
      <c r="AY403" s="90"/>
      <c r="AZ403" s="180">
        <v>0</v>
      </c>
      <c r="BA403" s="180">
        <v>0</v>
      </c>
      <c r="BB403" s="180">
        <v>0</v>
      </c>
      <c r="BC403" s="180">
        <v>0</v>
      </c>
      <c r="BD403" s="180">
        <v>0</v>
      </c>
      <c r="BE403" s="180">
        <v>0</v>
      </c>
      <c r="BF403" s="180">
        <v>0</v>
      </c>
      <c r="BG403" s="181"/>
      <c r="BH403" s="90"/>
      <c r="BI403" s="180">
        <v>0</v>
      </c>
      <c r="BJ403" s="180">
        <v>0</v>
      </c>
      <c r="BK403" s="180">
        <v>0</v>
      </c>
      <c r="BL403" s="90"/>
      <c r="BN403" s="90"/>
      <c r="BO403" s="112"/>
      <c r="BP403" s="112"/>
      <c r="BQ403" s="112"/>
      <c r="BR403" s="112"/>
      <c r="BS403" s="112"/>
      <c r="BT403" s="112"/>
      <c r="BU403" s="112"/>
      <c r="BV403" s="112"/>
      <c r="BW403" s="112"/>
      <c r="BX403" s="112"/>
      <c r="BY403" s="112"/>
      <c r="BZ403" s="112"/>
      <c r="CA403" s="112"/>
      <c r="CB403" s="112"/>
      <c r="CC403" s="112"/>
      <c r="CD403" s="112"/>
      <c r="CE403" s="112"/>
      <c r="CF403" s="178"/>
    </row>
    <row r="404" spans="2:84" ht="15" customHeight="1" x14ac:dyDescent="0.3">
      <c r="B404" s="90"/>
      <c r="C404" s="111">
        <v>390</v>
      </c>
      <c r="D404" s="111"/>
      <c r="E404" s="111"/>
      <c r="F404" s="112"/>
      <c r="G404" s="111"/>
      <c r="H404" s="111"/>
      <c r="I404" s="111"/>
      <c r="J404" s="114"/>
      <c r="K404" s="172"/>
      <c r="L404" s="113"/>
      <c r="M404" s="112"/>
      <c r="N404" s="185"/>
      <c r="O404" s="111"/>
      <c r="P404" s="110"/>
      <c r="Q404" s="109"/>
      <c r="R404" s="109"/>
      <c r="S404" s="156"/>
      <c r="T404" s="156"/>
      <c r="U404" s="156"/>
      <c r="V404" s="153">
        <f t="shared" si="6"/>
        <v>0</v>
      </c>
      <c r="W404" s="90"/>
      <c r="Y404" s="180">
        <v>0</v>
      </c>
      <c r="Z404" s="180">
        <v>0</v>
      </c>
      <c r="AA404" s="180">
        <v>0</v>
      </c>
      <c r="AB404" s="180">
        <v>0</v>
      </c>
      <c r="AC404" s="180">
        <v>0</v>
      </c>
      <c r="AD404" s="180">
        <v>0</v>
      </c>
      <c r="AE404" s="180">
        <v>0</v>
      </c>
      <c r="AF404" s="180">
        <v>0</v>
      </c>
      <c r="AG404" s="180">
        <v>0</v>
      </c>
      <c r="AH404" s="180">
        <v>0</v>
      </c>
      <c r="AI404" s="180">
        <v>0</v>
      </c>
      <c r="AJ404" s="180">
        <v>0</v>
      </c>
      <c r="AK404" s="180">
        <v>0</v>
      </c>
      <c r="AL404" s="180">
        <v>0</v>
      </c>
      <c r="AM404" s="180">
        <v>0</v>
      </c>
      <c r="AN404" s="180">
        <v>0</v>
      </c>
      <c r="AO404" s="180">
        <v>0</v>
      </c>
      <c r="AP404" s="180">
        <v>0</v>
      </c>
      <c r="AQ404" s="180">
        <v>0</v>
      </c>
      <c r="AR404" s="180">
        <v>0</v>
      </c>
      <c r="AS404" s="180">
        <v>0</v>
      </c>
      <c r="AT404" s="180">
        <v>0</v>
      </c>
      <c r="AU404" s="180">
        <v>0</v>
      </c>
      <c r="AV404" s="180">
        <v>0</v>
      </c>
      <c r="AW404" s="180">
        <v>0</v>
      </c>
      <c r="AX404" s="180">
        <v>0</v>
      </c>
      <c r="AY404" s="90"/>
      <c r="AZ404" s="180">
        <v>0</v>
      </c>
      <c r="BA404" s="180">
        <v>0</v>
      </c>
      <c r="BB404" s="180">
        <v>0</v>
      </c>
      <c r="BC404" s="180">
        <v>0</v>
      </c>
      <c r="BD404" s="180">
        <v>0</v>
      </c>
      <c r="BE404" s="180">
        <v>0</v>
      </c>
      <c r="BF404" s="180">
        <v>0</v>
      </c>
      <c r="BG404" s="181"/>
      <c r="BH404" s="90"/>
      <c r="BI404" s="180">
        <v>0</v>
      </c>
      <c r="BJ404" s="180">
        <v>0</v>
      </c>
      <c r="BK404" s="180">
        <v>0</v>
      </c>
      <c r="BL404" s="90"/>
      <c r="BN404" s="90"/>
      <c r="BO404" s="112"/>
      <c r="BP404" s="112"/>
      <c r="BQ404" s="112"/>
      <c r="BR404" s="112"/>
      <c r="BS404" s="112"/>
      <c r="BT404" s="112"/>
      <c r="BU404" s="112"/>
      <c r="BV404" s="112"/>
      <c r="BW404" s="112"/>
      <c r="BX404" s="112"/>
      <c r="BY404" s="112"/>
      <c r="BZ404" s="112"/>
      <c r="CA404" s="112"/>
      <c r="CB404" s="112"/>
      <c r="CC404" s="112"/>
      <c r="CD404" s="112"/>
      <c r="CE404" s="112"/>
      <c r="CF404" s="178"/>
    </row>
    <row r="405" spans="2:84" ht="15" customHeight="1" x14ac:dyDescent="0.3">
      <c r="B405" s="90"/>
      <c r="C405" s="111">
        <v>391</v>
      </c>
      <c r="D405" s="111"/>
      <c r="E405" s="111"/>
      <c r="F405" s="112"/>
      <c r="G405" s="111"/>
      <c r="H405" s="111"/>
      <c r="I405" s="111"/>
      <c r="J405" s="114"/>
      <c r="K405" s="172"/>
      <c r="L405" s="113"/>
      <c r="M405" s="112"/>
      <c r="N405" s="185"/>
      <c r="O405" s="111"/>
      <c r="P405" s="110"/>
      <c r="Q405" s="109"/>
      <c r="R405" s="109"/>
      <c r="S405" s="156"/>
      <c r="T405" s="156"/>
      <c r="U405" s="156"/>
      <c r="V405" s="153">
        <f t="shared" si="6"/>
        <v>0</v>
      </c>
      <c r="W405" s="90"/>
      <c r="Y405" s="180">
        <v>0</v>
      </c>
      <c r="Z405" s="180">
        <v>0</v>
      </c>
      <c r="AA405" s="180">
        <v>0</v>
      </c>
      <c r="AB405" s="180">
        <v>0</v>
      </c>
      <c r="AC405" s="180">
        <v>0</v>
      </c>
      <c r="AD405" s="180">
        <v>0</v>
      </c>
      <c r="AE405" s="180">
        <v>0</v>
      </c>
      <c r="AF405" s="180">
        <v>0</v>
      </c>
      <c r="AG405" s="180">
        <v>0</v>
      </c>
      <c r="AH405" s="180">
        <v>0</v>
      </c>
      <c r="AI405" s="180">
        <v>0</v>
      </c>
      <c r="AJ405" s="180">
        <v>0</v>
      </c>
      <c r="AK405" s="180">
        <v>0</v>
      </c>
      <c r="AL405" s="180">
        <v>0</v>
      </c>
      <c r="AM405" s="180">
        <v>0</v>
      </c>
      <c r="AN405" s="180">
        <v>0</v>
      </c>
      <c r="AO405" s="180">
        <v>0</v>
      </c>
      <c r="AP405" s="180">
        <v>0</v>
      </c>
      <c r="AQ405" s="180">
        <v>0</v>
      </c>
      <c r="AR405" s="180">
        <v>0</v>
      </c>
      <c r="AS405" s="180">
        <v>0</v>
      </c>
      <c r="AT405" s="180">
        <v>0</v>
      </c>
      <c r="AU405" s="180">
        <v>0</v>
      </c>
      <c r="AV405" s="180">
        <v>0</v>
      </c>
      <c r="AW405" s="180">
        <v>0</v>
      </c>
      <c r="AX405" s="180">
        <v>0</v>
      </c>
      <c r="AY405" s="90"/>
      <c r="AZ405" s="180">
        <v>0</v>
      </c>
      <c r="BA405" s="180">
        <v>0</v>
      </c>
      <c r="BB405" s="180">
        <v>0</v>
      </c>
      <c r="BC405" s="180">
        <v>0</v>
      </c>
      <c r="BD405" s="180">
        <v>0</v>
      </c>
      <c r="BE405" s="180">
        <v>0</v>
      </c>
      <c r="BF405" s="180">
        <v>0</v>
      </c>
      <c r="BG405" s="181"/>
      <c r="BH405" s="90"/>
      <c r="BI405" s="180">
        <v>0</v>
      </c>
      <c r="BJ405" s="180">
        <v>0</v>
      </c>
      <c r="BK405" s="180">
        <v>0</v>
      </c>
      <c r="BL405" s="90"/>
      <c r="BN405" s="90"/>
      <c r="BO405" s="112"/>
      <c r="BP405" s="112"/>
      <c r="BQ405" s="112"/>
      <c r="BR405" s="112"/>
      <c r="BS405" s="112"/>
      <c r="BT405" s="112"/>
      <c r="BU405" s="112"/>
      <c r="BV405" s="112"/>
      <c r="BW405" s="112"/>
      <c r="BX405" s="112"/>
      <c r="BY405" s="112"/>
      <c r="BZ405" s="112"/>
      <c r="CA405" s="112"/>
      <c r="CB405" s="112"/>
      <c r="CC405" s="112"/>
      <c r="CD405" s="112"/>
      <c r="CE405" s="112"/>
      <c r="CF405" s="178"/>
    </row>
    <row r="406" spans="2:84" ht="15" customHeight="1" x14ac:dyDescent="0.3">
      <c r="B406" s="90"/>
      <c r="C406" s="111">
        <v>392</v>
      </c>
      <c r="D406" s="111"/>
      <c r="E406" s="111"/>
      <c r="F406" s="112"/>
      <c r="G406" s="111"/>
      <c r="H406" s="111"/>
      <c r="I406" s="111"/>
      <c r="J406" s="114"/>
      <c r="K406" s="172"/>
      <c r="L406" s="113"/>
      <c r="M406" s="112"/>
      <c r="N406" s="185"/>
      <c r="O406" s="111"/>
      <c r="P406" s="109"/>
      <c r="Q406" s="109"/>
      <c r="R406" s="109"/>
      <c r="S406" s="156"/>
      <c r="T406" s="156"/>
      <c r="U406" s="156"/>
      <c r="V406" s="153">
        <f t="shared" si="6"/>
        <v>0</v>
      </c>
      <c r="W406" s="90"/>
      <c r="Y406" s="180">
        <v>0</v>
      </c>
      <c r="Z406" s="180">
        <v>0</v>
      </c>
      <c r="AA406" s="180">
        <v>0</v>
      </c>
      <c r="AB406" s="180">
        <v>0</v>
      </c>
      <c r="AC406" s="180">
        <v>0</v>
      </c>
      <c r="AD406" s="180">
        <v>0</v>
      </c>
      <c r="AE406" s="180">
        <v>0</v>
      </c>
      <c r="AF406" s="180">
        <v>0</v>
      </c>
      <c r="AG406" s="180">
        <v>0</v>
      </c>
      <c r="AH406" s="180">
        <v>0</v>
      </c>
      <c r="AI406" s="180">
        <v>0</v>
      </c>
      <c r="AJ406" s="180">
        <v>0</v>
      </c>
      <c r="AK406" s="180">
        <v>0</v>
      </c>
      <c r="AL406" s="180">
        <v>0</v>
      </c>
      <c r="AM406" s="180">
        <v>0</v>
      </c>
      <c r="AN406" s="180">
        <v>0</v>
      </c>
      <c r="AO406" s="180">
        <v>0</v>
      </c>
      <c r="AP406" s="180">
        <v>0</v>
      </c>
      <c r="AQ406" s="180">
        <v>0</v>
      </c>
      <c r="AR406" s="180">
        <v>0</v>
      </c>
      <c r="AS406" s="180">
        <v>0</v>
      </c>
      <c r="AT406" s="180">
        <v>0</v>
      </c>
      <c r="AU406" s="180">
        <v>0</v>
      </c>
      <c r="AV406" s="180">
        <v>0</v>
      </c>
      <c r="AW406" s="180">
        <v>0</v>
      </c>
      <c r="AX406" s="180">
        <v>0</v>
      </c>
      <c r="AY406" s="90"/>
      <c r="AZ406" s="180">
        <v>0</v>
      </c>
      <c r="BA406" s="180">
        <v>0</v>
      </c>
      <c r="BB406" s="180">
        <v>0</v>
      </c>
      <c r="BC406" s="180">
        <v>0</v>
      </c>
      <c r="BD406" s="180">
        <v>0</v>
      </c>
      <c r="BE406" s="180">
        <v>0</v>
      </c>
      <c r="BF406" s="180">
        <v>0</v>
      </c>
      <c r="BG406" s="181"/>
      <c r="BH406" s="90"/>
      <c r="BI406" s="180">
        <v>0</v>
      </c>
      <c r="BJ406" s="180">
        <v>0</v>
      </c>
      <c r="BK406" s="180">
        <v>0</v>
      </c>
      <c r="BL406" s="90"/>
      <c r="BN406" s="90"/>
      <c r="BO406" s="112"/>
      <c r="BP406" s="112"/>
      <c r="BQ406" s="112"/>
      <c r="BR406" s="112"/>
      <c r="BS406" s="112"/>
      <c r="BT406" s="112"/>
      <c r="BU406" s="112"/>
      <c r="BV406" s="112"/>
      <c r="BW406" s="112"/>
      <c r="BX406" s="112"/>
      <c r="BY406" s="112"/>
      <c r="BZ406" s="112"/>
      <c r="CA406" s="112"/>
      <c r="CB406" s="112"/>
      <c r="CC406" s="112"/>
      <c r="CD406" s="112"/>
      <c r="CE406" s="112"/>
      <c r="CF406" s="178"/>
    </row>
    <row r="407" spans="2:84" ht="15" customHeight="1" x14ac:dyDescent="0.3">
      <c r="B407" s="90"/>
      <c r="C407" s="111">
        <v>393</v>
      </c>
      <c r="D407" s="111"/>
      <c r="E407" s="111"/>
      <c r="F407" s="112"/>
      <c r="G407" s="111"/>
      <c r="H407" s="111"/>
      <c r="I407" s="111"/>
      <c r="J407" s="114"/>
      <c r="K407" s="172"/>
      <c r="L407" s="113"/>
      <c r="M407" s="112"/>
      <c r="N407" s="185"/>
      <c r="O407" s="111"/>
      <c r="P407" s="110"/>
      <c r="Q407" s="109"/>
      <c r="R407" s="109"/>
      <c r="S407" s="156"/>
      <c r="T407" s="156"/>
      <c r="U407" s="156"/>
      <c r="V407" s="153">
        <f t="shared" si="6"/>
        <v>0</v>
      </c>
      <c r="W407" s="90"/>
      <c r="Y407" s="180">
        <v>0</v>
      </c>
      <c r="Z407" s="180">
        <v>0</v>
      </c>
      <c r="AA407" s="180">
        <v>0</v>
      </c>
      <c r="AB407" s="180">
        <v>0</v>
      </c>
      <c r="AC407" s="180">
        <v>0</v>
      </c>
      <c r="AD407" s="180">
        <v>0</v>
      </c>
      <c r="AE407" s="180">
        <v>0</v>
      </c>
      <c r="AF407" s="180">
        <v>0</v>
      </c>
      <c r="AG407" s="180">
        <v>0</v>
      </c>
      <c r="AH407" s="180">
        <v>0</v>
      </c>
      <c r="AI407" s="180">
        <v>0</v>
      </c>
      <c r="AJ407" s="180">
        <v>0</v>
      </c>
      <c r="AK407" s="180">
        <v>0</v>
      </c>
      <c r="AL407" s="180">
        <v>0</v>
      </c>
      <c r="AM407" s="180">
        <v>0</v>
      </c>
      <c r="AN407" s="180">
        <v>0</v>
      </c>
      <c r="AO407" s="180">
        <v>0</v>
      </c>
      <c r="AP407" s="180">
        <v>0</v>
      </c>
      <c r="AQ407" s="180">
        <v>0</v>
      </c>
      <c r="AR407" s="180">
        <v>0</v>
      </c>
      <c r="AS407" s="180">
        <v>0</v>
      </c>
      <c r="AT407" s="180">
        <v>0</v>
      </c>
      <c r="AU407" s="180">
        <v>0</v>
      </c>
      <c r="AV407" s="180">
        <v>0</v>
      </c>
      <c r="AW407" s="180">
        <v>0</v>
      </c>
      <c r="AX407" s="180">
        <v>0</v>
      </c>
      <c r="AY407" s="90"/>
      <c r="AZ407" s="180">
        <v>0</v>
      </c>
      <c r="BA407" s="180">
        <v>0</v>
      </c>
      <c r="BB407" s="180">
        <v>0</v>
      </c>
      <c r="BC407" s="180">
        <v>0</v>
      </c>
      <c r="BD407" s="180">
        <v>0</v>
      </c>
      <c r="BE407" s="180">
        <v>0</v>
      </c>
      <c r="BF407" s="180">
        <v>0</v>
      </c>
      <c r="BG407" s="181"/>
      <c r="BH407" s="90"/>
      <c r="BI407" s="180">
        <v>0</v>
      </c>
      <c r="BJ407" s="180">
        <v>0</v>
      </c>
      <c r="BK407" s="180">
        <v>0</v>
      </c>
      <c r="BL407" s="90"/>
      <c r="BN407" s="90"/>
      <c r="BO407" s="112"/>
      <c r="BP407" s="112"/>
      <c r="BQ407" s="112"/>
      <c r="BR407" s="112"/>
      <c r="BS407" s="112"/>
      <c r="BT407" s="112"/>
      <c r="BU407" s="112"/>
      <c r="BV407" s="112"/>
      <c r="BW407" s="112"/>
      <c r="BX407" s="112"/>
      <c r="BY407" s="112"/>
      <c r="BZ407" s="112"/>
      <c r="CA407" s="112"/>
      <c r="CB407" s="112"/>
      <c r="CC407" s="112"/>
      <c r="CD407" s="112"/>
      <c r="CE407" s="112"/>
      <c r="CF407" s="178"/>
    </row>
    <row r="408" spans="2:84" ht="15" customHeight="1" x14ac:dyDescent="0.3">
      <c r="B408" s="90"/>
      <c r="C408" s="111">
        <v>394</v>
      </c>
      <c r="D408" s="111"/>
      <c r="E408" s="111"/>
      <c r="F408" s="112"/>
      <c r="G408" s="111"/>
      <c r="H408" s="111"/>
      <c r="I408" s="111"/>
      <c r="J408" s="114"/>
      <c r="K408" s="172"/>
      <c r="L408" s="113"/>
      <c r="M408" s="112"/>
      <c r="N408" s="185"/>
      <c r="O408" s="111"/>
      <c r="P408" s="110"/>
      <c r="Q408" s="109"/>
      <c r="R408" s="109"/>
      <c r="S408" s="156"/>
      <c r="T408" s="156"/>
      <c r="U408" s="156"/>
      <c r="V408" s="153">
        <f t="shared" si="6"/>
        <v>0</v>
      </c>
      <c r="W408" s="90"/>
      <c r="Y408" s="180">
        <v>0</v>
      </c>
      <c r="Z408" s="180">
        <v>0</v>
      </c>
      <c r="AA408" s="180">
        <v>0</v>
      </c>
      <c r="AB408" s="180">
        <v>0</v>
      </c>
      <c r="AC408" s="180">
        <v>0</v>
      </c>
      <c r="AD408" s="180">
        <v>0</v>
      </c>
      <c r="AE408" s="180">
        <v>0</v>
      </c>
      <c r="AF408" s="180">
        <v>0</v>
      </c>
      <c r="AG408" s="180">
        <v>0</v>
      </c>
      <c r="AH408" s="180">
        <v>0</v>
      </c>
      <c r="AI408" s="180">
        <v>0</v>
      </c>
      <c r="AJ408" s="180">
        <v>0</v>
      </c>
      <c r="AK408" s="180">
        <v>0</v>
      </c>
      <c r="AL408" s="180">
        <v>0</v>
      </c>
      <c r="AM408" s="180">
        <v>0</v>
      </c>
      <c r="AN408" s="180">
        <v>0</v>
      </c>
      <c r="AO408" s="180">
        <v>0</v>
      </c>
      <c r="AP408" s="180">
        <v>0</v>
      </c>
      <c r="AQ408" s="180">
        <v>0</v>
      </c>
      <c r="AR408" s="180">
        <v>0</v>
      </c>
      <c r="AS408" s="180">
        <v>0</v>
      </c>
      <c r="AT408" s="180">
        <v>0</v>
      </c>
      <c r="AU408" s="180">
        <v>0</v>
      </c>
      <c r="AV408" s="180">
        <v>0</v>
      </c>
      <c r="AW408" s="180">
        <v>0</v>
      </c>
      <c r="AX408" s="180">
        <v>0</v>
      </c>
      <c r="AY408" s="90"/>
      <c r="AZ408" s="180">
        <v>0</v>
      </c>
      <c r="BA408" s="180">
        <v>0</v>
      </c>
      <c r="BB408" s="180">
        <v>0</v>
      </c>
      <c r="BC408" s="180">
        <v>0</v>
      </c>
      <c r="BD408" s="180">
        <v>0</v>
      </c>
      <c r="BE408" s="180">
        <v>0</v>
      </c>
      <c r="BF408" s="180">
        <v>0</v>
      </c>
      <c r="BG408" s="181"/>
      <c r="BH408" s="90"/>
      <c r="BI408" s="180">
        <v>0</v>
      </c>
      <c r="BJ408" s="180">
        <v>0</v>
      </c>
      <c r="BK408" s="180">
        <v>0</v>
      </c>
      <c r="BL408" s="90"/>
      <c r="BN408" s="90"/>
      <c r="BO408" s="112"/>
      <c r="BP408" s="112"/>
      <c r="BQ408" s="112"/>
      <c r="BR408" s="112"/>
      <c r="BS408" s="112"/>
      <c r="BT408" s="112"/>
      <c r="BU408" s="112"/>
      <c r="BV408" s="112"/>
      <c r="BW408" s="112"/>
      <c r="BX408" s="112"/>
      <c r="BY408" s="112"/>
      <c r="BZ408" s="112"/>
      <c r="CA408" s="112"/>
      <c r="CB408" s="112"/>
      <c r="CC408" s="112"/>
      <c r="CD408" s="112"/>
      <c r="CE408" s="112"/>
      <c r="CF408" s="178"/>
    </row>
    <row r="409" spans="2:84" ht="15" customHeight="1" x14ac:dyDescent="0.3">
      <c r="B409" s="90"/>
      <c r="C409" s="111">
        <v>395</v>
      </c>
      <c r="D409" s="111"/>
      <c r="E409" s="111"/>
      <c r="F409" s="112"/>
      <c r="G409" s="111"/>
      <c r="H409" s="111"/>
      <c r="I409" s="111"/>
      <c r="J409" s="114"/>
      <c r="K409" s="172"/>
      <c r="L409" s="113"/>
      <c r="M409" s="112"/>
      <c r="N409" s="185"/>
      <c r="O409" s="111"/>
      <c r="P409" s="110"/>
      <c r="Q409" s="109"/>
      <c r="R409" s="109"/>
      <c r="S409" s="156"/>
      <c r="T409" s="156"/>
      <c r="U409" s="156"/>
      <c r="V409" s="153">
        <f t="shared" si="6"/>
        <v>0</v>
      </c>
      <c r="W409" s="90"/>
      <c r="Y409" s="180">
        <v>0</v>
      </c>
      <c r="Z409" s="180">
        <v>0</v>
      </c>
      <c r="AA409" s="180">
        <v>0</v>
      </c>
      <c r="AB409" s="180">
        <v>0</v>
      </c>
      <c r="AC409" s="180">
        <v>0</v>
      </c>
      <c r="AD409" s="180">
        <v>0</v>
      </c>
      <c r="AE409" s="180">
        <v>0</v>
      </c>
      <c r="AF409" s="180">
        <v>0</v>
      </c>
      <c r="AG409" s="180">
        <v>0</v>
      </c>
      <c r="AH409" s="180">
        <v>0</v>
      </c>
      <c r="AI409" s="180">
        <v>0</v>
      </c>
      <c r="AJ409" s="180">
        <v>0</v>
      </c>
      <c r="AK409" s="180">
        <v>0</v>
      </c>
      <c r="AL409" s="180">
        <v>0</v>
      </c>
      <c r="AM409" s="180">
        <v>0</v>
      </c>
      <c r="AN409" s="180">
        <v>0</v>
      </c>
      <c r="AO409" s="180">
        <v>0</v>
      </c>
      <c r="AP409" s="180">
        <v>0</v>
      </c>
      <c r="AQ409" s="180">
        <v>0</v>
      </c>
      <c r="AR409" s="180">
        <v>0</v>
      </c>
      <c r="AS409" s="180">
        <v>0</v>
      </c>
      <c r="AT409" s="180">
        <v>0</v>
      </c>
      <c r="AU409" s="180">
        <v>0</v>
      </c>
      <c r="AV409" s="180">
        <v>0</v>
      </c>
      <c r="AW409" s="180">
        <v>0</v>
      </c>
      <c r="AX409" s="180">
        <v>0</v>
      </c>
      <c r="AY409" s="90"/>
      <c r="AZ409" s="180">
        <v>0</v>
      </c>
      <c r="BA409" s="180">
        <v>0</v>
      </c>
      <c r="BB409" s="180">
        <v>0</v>
      </c>
      <c r="BC409" s="180">
        <v>0</v>
      </c>
      <c r="BD409" s="180">
        <v>0</v>
      </c>
      <c r="BE409" s="180">
        <v>0</v>
      </c>
      <c r="BF409" s="180">
        <v>0</v>
      </c>
      <c r="BG409" s="181"/>
      <c r="BH409" s="90"/>
      <c r="BI409" s="180">
        <v>0</v>
      </c>
      <c r="BJ409" s="180">
        <v>0</v>
      </c>
      <c r="BK409" s="180">
        <v>0</v>
      </c>
      <c r="BL409" s="90"/>
      <c r="BN409" s="90"/>
      <c r="BO409" s="112"/>
      <c r="BP409" s="112"/>
      <c r="BQ409" s="112"/>
      <c r="BR409" s="112"/>
      <c r="BS409" s="112"/>
      <c r="BT409" s="112"/>
      <c r="BU409" s="112"/>
      <c r="BV409" s="112"/>
      <c r="BW409" s="112"/>
      <c r="BX409" s="112"/>
      <c r="BY409" s="112"/>
      <c r="BZ409" s="112"/>
      <c r="CA409" s="112"/>
      <c r="CB409" s="112"/>
      <c r="CC409" s="112"/>
      <c r="CD409" s="112"/>
      <c r="CE409" s="112"/>
      <c r="CF409" s="178"/>
    </row>
    <row r="410" spans="2:84" ht="15" customHeight="1" x14ac:dyDescent="0.3">
      <c r="B410" s="90"/>
      <c r="C410" s="111">
        <v>396</v>
      </c>
      <c r="D410" s="111"/>
      <c r="E410" s="111"/>
      <c r="F410" s="112"/>
      <c r="G410" s="111"/>
      <c r="H410" s="111"/>
      <c r="I410" s="111"/>
      <c r="J410" s="114"/>
      <c r="K410" s="172"/>
      <c r="L410" s="113"/>
      <c r="M410" s="112"/>
      <c r="N410" s="185"/>
      <c r="O410" s="111"/>
      <c r="P410" s="110"/>
      <c r="Q410" s="109"/>
      <c r="R410" s="109"/>
      <c r="S410" s="156"/>
      <c r="T410" s="156"/>
      <c r="U410" s="156"/>
      <c r="V410" s="153">
        <f t="shared" si="6"/>
        <v>0</v>
      </c>
      <c r="W410" s="90"/>
      <c r="Y410" s="180">
        <v>0</v>
      </c>
      <c r="Z410" s="180">
        <v>0</v>
      </c>
      <c r="AA410" s="180">
        <v>0</v>
      </c>
      <c r="AB410" s="180">
        <v>0</v>
      </c>
      <c r="AC410" s="180">
        <v>0</v>
      </c>
      <c r="AD410" s="180">
        <v>0</v>
      </c>
      <c r="AE410" s="180">
        <v>0</v>
      </c>
      <c r="AF410" s="180">
        <v>0</v>
      </c>
      <c r="AG410" s="180">
        <v>0</v>
      </c>
      <c r="AH410" s="180">
        <v>0</v>
      </c>
      <c r="AI410" s="180">
        <v>0</v>
      </c>
      <c r="AJ410" s="180">
        <v>0</v>
      </c>
      <c r="AK410" s="180">
        <v>0</v>
      </c>
      <c r="AL410" s="180">
        <v>0</v>
      </c>
      <c r="AM410" s="180">
        <v>0</v>
      </c>
      <c r="AN410" s="180">
        <v>0</v>
      </c>
      <c r="AO410" s="180">
        <v>0</v>
      </c>
      <c r="AP410" s="180">
        <v>0</v>
      </c>
      <c r="AQ410" s="180">
        <v>0</v>
      </c>
      <c r="AR410" s="180">
        <v>0</v>
      </c>
      <c r="AS410" s="180">
        <v>0</v>
      </c>
      <c r="AT410" s="180">
        <v>0</v>
      </c>
      <c r="AU410" s="180">
        <v>0</v>
      </c>
      <c r="AV410" s="180">
        <v>0</v>
      </c>
      <c r="AW410" s="180">
        <v>0</v>
      </c>
      <c r="AX410" s="180">
        <v>0</v>
      </c>
      <c r="AY410" s="90"/>
      <c r="AZ410" s="180">
        <v>0</v>
      </c>
      <c r="BA410" s="180">
        <v>0</v>
      </c>
      <c r="BB410" s="180">
        <v>0</v>
      </c>
      <c r="BC410" s="180">
        <v>0</v>
      </c>
      <c r="BD410" s="180">
        <v>0</v>
      </c>
      <c r="BE410" s="180">
        <v>0</v>
      </c>
      <c r="BF410" s="180">
        <v>0</v>
      </c>
      <c r="BG410" s="181"/>
      <c r="BH410" s="90"/>
      <c r="BI410" s="180">
        <v>0</v>
      </c>
      <c r="BJ410" s="180">
        <v>0</v>
      </c>
      <c r="BK410" s="180">
        <v>0</v>
      </c>
      <c r="BL410" s="90"/>
      <c r="BN410" s="90"/>
      <c r="BO410" s="112"/>
      <c r="BP410" s="112"/>
      <c r="BQ410" s="112"/>
      <c r="BR410" s="112"/>
      <c r="BS410" s="112"/>
      <c r="BT410" s="112"/>
      <c r="BU410" s="112"/>
      <c r="BV410" s="112"/>
      <c r="BW410" s="112"/>
      <c r="BX410" s="112"/>
      <c r="BY410" s="112"/>
      <c r="BZ410" s="112"/>
      <c r="CA410" s="112"/>
      <c r="CB410" s="112"/>
      <c r="CC410" s="112"/>
      <c r="CD410" s="112"/>
      <c r="CE410" s="112"/>
      <c r="CF410" s="178"/>
    </row>
    <row r="411" spans="2:84" ht="15" customHeight="1" x14ac:dyDescent="0.3">
      <c r="B411" s="90"/>
      <c r="C411" s="111">
        <v>397</v>
      </c>
      <c r="D411" s="111"/>
      <c r="E411" s="111"/>
      <c r="F411" s="112"/>
      <c r="G411" s="111"/>
      <c r="H411" s="111"/>
      <c r="I411" s="111"/>
      <c r="J411" s="114"/>
      <c r="K411" s="172"/>
      <c r="L411" s="113"/>
      <c r="M411" s="112"/>
      <c r="N411" s="185"/>
      <c r="O411" s="111"/>
      <c r="P411" s="110"/>
      <c r="Q411" s="109"/>
      <c r="R411" s="109"/>
      <c r="S411" s="156"/>
      <c r="T411" s="156"/>
      <c r="U411" s="156"/>
      <c r="V411" s="153">
        <f t="shared" si="6"/>
        <v>0</v>
      </c>
      <c r="W411" s="90"/>
      <c r="Y411" s="180">
        <v>0</v>
      </c>
      <c r="Z411" s="180">
        <v>0</v>
      </c>
      <c r="AA411" s="180">
        <v>0</v>
      </c>
      <c r="AB411" s="180">
        <v>0</v>
      </c>
      <c r="AC411" s="180">
        <v>0</v>
      </c>
      <c r="AD411" s="180">
        <v>0</v>
      </c>
      <c r="AE411" s="180">
        <v>0</v>
      </c>
      <c r="AF411" s="180">
        <v>0</v>
      </c>
      <c r="AG411" s="180">
        <v>0</v>
      </c>
      <c r="AH411" s="180">
        <v>0</v>
      </c>
      <c r="AI411" s="180">
        <v>0</v>
      </c>
      <c r="AJ411" s="180">
        <v>0</v>
      </c>
      <c r="AK411" s="180">
        <v>0</v>
      </c>
      <c r="AL411" s="180">
        <v>0</v>
      </c>
      <c r="AM411" s="180">
        <v>0</v>
      </c>
      <c r="AN411" s="180">
        <v>0</v>
      </c>
      <c r="AO411" s="180">
        <v>0</v>
      </c>
      <c r="AP411" s="180">
        <v>0</v>
      </c>
      <c r="AQ411" s="180">
        <v>0</v>
      </c>
      <c r="AR411" s="180">
        <v>0</v>
      </c>
      <c r="AS411" s="180">
        <v>0</v>
      </c>
      <c r="AT411" s="180">
        <v>0</v>
      </c>
      <c r="AU411" s="180">
        <v>0</v>
      </c>
      <c r="AV411" s="180">
        <v>0</v>
      </c>
      <c r="AW411" s="180">
        <v>0</v>
      </c>
      <c r="AX411" s="180">
        <v>0</v>
      </c>
      <c r="AY411" s="90"/>
      <c r="AZ411" s="180">
        <v>0</v>
      </c>
      <c r="BA411" s="180">
        <v>0</v>
      </c>
      <c r="BB411" s="180">
        <v>0</v>
      </c>
      <c r="BC411" s="180">
        <v>0</v>
      </c>
      <c r="BD411" s="180">
        <v>0</v>
      </c>
      <c r="BE411" s="180">
        <v>0</v>
      </c>
      <c r="BF411" s="180">
        <v>0</v>
      </c>
      <c r="BG411" s="181"/>
      <c r="BH411" s="90"/>
      <c r="BI411" s="180">
        <v>0</v>
      </c>
      <c r="BJ411" s="180">
        <v>0</v>
      </c>
      <c r="BK411" s="180">
        <v>0</v>
      </c>
      <c r="BL411" s="90"/>
      <c r="BN411" s="90"/>
      <c r="BO411" s="112"/>
      <c r="BP411" s="112"/>
      <c r="BQ411" s="112"/>
      <c r="BR411" s="112"/>
      <c r="BS411" s="112"/>
      <c r="BT411" s="112"/>
      <c r="BU411" s="112"/>
      <c r="BV411" s="112"/>
      <c r="BW411" s="112"/>
      <c r="BX411" s="112"/>
      <c r="BY411" s="112"/>
      <c r="BZ411" s="112"/>
      <c r="CA411" s="112"/>
      <c r="CB411" s="112"/>
      <c r="CC411" s="112"/>
      <c r="CD411" s="112"/>
      <c r="CE411" s="112"/>
      <c r="CF411" s="178"/>
    </row>
    <row r="412" spans="2:84" ht="15" customHeight="1" x14ac:dyDescent="0.3">
      <c r="B412" s="90"/>
      <c r="C412" s="111">
        <v>398</v>
      </c>
      <c r="D412" s="111"/>
      <c r="E412" s="111"/>
      <c r="F412" s="112"/>
      <c r="G412" s="111"/>
      <c r="H412" s="111"/>
      <c r="I412" s="111"/>
      <c r="J412" s="114"/>
      <c r="K412" s="172"/>
      <c r="L412" s="113"/>
      <c r="M412" s="112"/>
      <c r="N412" s="185"/>
      <c r="O412" s="111"/>
      <c r="P412" s="110"/>
      <c r="Q412" s="109"/>
      <c r="R412" s="109"/>
      <c r="S412" s="156"/>
      <c r="T412" s="156"/>
      <c r="U412" s="156"/>
      <c r="V412" s="153">
        <f t="shared" si="6"/>
        <v>0</v>
      </c>
      <c r="W412" s="90"/>
      <c r="Y412" s="180">
        <v>0</v>
      </c>
      <c r="Z412" s="180">
        <v>0</v>
      </c>
      <c r="AA412" s="180">
        <v>0</v>
      </c>
      <c r="AB412" s="180">
        <v>0</v>
      </c>
      <c r="AC412" s="180">
        <v>0</v>
      </c>
      <c r="AD412" s="180">
        <v>0</v>
      </c>
      <c r="AE412" s="180">
        <v>0</v>
      </c>
      <c r="AF412" s="180">
        <v>0</v>
      </c>
      <c r="AG412" s="180">
        <v>0</v>
      </c>
      <c r="AH412" s="180">
        <v>0</v>
      </c>
      <c r="AI412" s="180">
        <v>0</v>
      </c>
      <c r="AJ412" s="180">
        <v>0</v>
      </c>
      <c r="AK412" s="180">
        <v>0</v>
      </c>
      <c r="AL412" s="180">
        <v>0</v>
      </c>
      <c r="AM412" s="180">
        <v>0</v>
      </c>
      <c r="AN412" s="180">
        <v>0</v>
      </c>
      <c r="AO412" s="180">
        <v>0</v>
      </c>
      <c r="AP412" s="180">
        <v>0</v>
      </c>
      <c r="AQ412" s="180">
        <v>0</v>
      </c>
      <c r="AR412" s="180">
        <v>0</v>
      </c>
      <c r="AS412" s="180">
        <v>0</v>
      </c>
      <c r="AT412" s="180">
        <v>0</v>
      </c>
      <c r="AU412" s="180">
        <v>0</v>
      </c>
      <c r="AV412" s="180">
        <v>0</v>
      </c>
      <c r="AW412" s="180">
        <v>0</v>
      </c>
      <c r="AX412" s="180">
        <v>0</v>
      </c>
      <c r="AY412" s="90"/>
      <c r="AZ412" s="180">
        <v>0</v>
      </c>
      <c r="BA412" s="180">
        <v>0</v>
      </c>
      <c r="BB412" s="180">
        <v>0</v>
      </c>
      <c r="BC412" s="180">
        <v>0</v>
      </c>
      <c r="BD412" s="180">
        <v>0</v>
      </c>
      <c r="BE412" s="180">
        <v>0</v>
      </c>
      <c r="BF412" s="180">
        <v>0</v>
      </c>
      <c r="BG412" s="181"/>
      <c r="BH412" s="90"/>
      <c r="BI412" s="180">
        <v>0</v>
      </c>
      <c r="BJ412" s="180">
        <v>0</v>
      </c>
      <c r="BK412" s="180">
        <v>0</v>
      </c>
      <c r="BL412" s="90"/>
      <c r="BN412" s="90"/>
      <c r="BO412" s="112"/>
      <c r="BP412" s="112"/>
      <c r="BQ412" s="112"/>
      <c r="BR412" s="112"/>
      <c r="BS412" s="112"/>
      <c r="BT412" s="112"/>
      <c r="BU412" s="112"/>
      <c r="BV412" s="112"/>
      <c r="BW412" s="112"/>
      <c r="BX412" s="112"/>
      <c r="BY412" s="112"/>
      <c r="BZ412" s="112"/>
      <c r="CA412" s="112"/>
      <c r="CB412" s="112"/>
      <c r="CC412" s="112"/>
      <c r="CD412" s="112"/>
      <c r="CE412" s="112"/>
      <c r="CF412" s="178"/>
    </row>
    <row r="413" spans="2:84" ht="15" customHeight="1" x14ac:dyDescent="0.3">
      <c r="B413" s="90"/>
      <c r="C413" s="111">
        <v>399</v>
      </c>
      <c r="D413" s="111"/>
      <c r="E413" s="111"/>
      <c r="F413" s="112"/>
      <c r="G413" s="111"/>
      <c r="H413" s="111"/>
      <c r="I413" s="111"/>
      <c r="J413" s="114"/>
      <c r="K413" s="172"/>
      <c r="L413" s="113"/>
      <c r="M413" s="112"/>
      <c r="N413" s="185"/>
      <c r="O413" s="111"/>
      <c r="P413" s="110"/>
      <c r="Q413" s="109"/>
      <c r="R413" s="109"/>
      <c r="S413" s="156"/>
      <c r="T413" s="156"/>
      <c r="U413" s="156"/>
      <c r="V413" s="153">
        <f t="shared" si="6"/>
        <v>0</v>
      </c>
      <c r="W413" s="90"/>
      <c r="Y413" s="180">
        <v>0</v>
      </c>
      <c r="Z413" s="180">
        <v>0</v>
      </c>
      <c r="AA413" s="180">
        <v>0</v>
      </c>
      <c r="AB413" s="180">
        <v>0</v>
      </c>
      <c r="AC413" s="180">
        <v>0</v>
      </c>
      <c r="AD413" s="180">
        <v>0</v>
      </c>
      <c r="AE413" s="180">
        <v>0</v>
      </c>
      <c r="AF413" s="180">
        <v>0</v>
      </c>
      <c r="AG413" s="180">
        <v>0</v>
      </c>
      <c r="AH413" s="180">
        <v>0</v>
      </c>
      <c r="AI413" s="180">
        <v>0</v>
      </c>
      <c r="AJ413" s="180">
        <v>0</v>
      </c>
      <c r="AK413" s="180">
        <v>0</v>
      </c>
      <c r="AL413" s="180">
        <v>0</v>
      </c>
      <c r="AM413" s="180">
        <v>0</v>
      </c>
      <c r="AN413" s="180">
        <v>0</v>
      </c>
      <c r="AO413" s="180">
        <v>0</v>
      </c>
      <c r="AP413" s="180">
        <v>0</v>
      </c>
      <c r="AQ413" s="180">
        <v>0</v>
      </c>
      <c r="AR413" s="180">
        <v>0</v>
      </c>
      <c r="AS413" s="180">
        <v>0</v>
      </c>
      <c r="AT413" s="180">
        <v>0</v>
      </c>
      <c r="AU413" s="180">
        <v>0</v>
      </c>
      <c r="AV413" s="180">
        <v>0</v>
      </c>
      <c r="AW413" s="180">
        <v>0</v>
      </c>
      <c r="AX413" s="180">
        <v>0</v>
      </c>
      <c r="AY413" s="90"/>
      <c r="AZ413" s="180">
        <v>0</v>
      </c>
      <c r="BA413" s="180">
        <v>0</v>
      </c>
      <c r="BB413" s="180">
        <v>0</v>
      </c>
      <c r="BC413" s="180">
        <v>0</v>
      </c>
      <c r="BD413" s="180">
        <v>0</v>
      </c>
      <c r="BE413" s="180">
        <v>0</v>
      </c>
      <c r="BF413" s="180">
        <v>0</v>
      </c>
      <c r="BG413" s="181"/>
      <c r="BH413" s="90"/>
      <c r="BI413" s="180">
        <v>0</v>
      </c>
      <c r="BJ413" s="180">
        <v>0</v>
      </c>
      <c r="BK413" s="180">
        <v>0</v>
      </c>
      <c r="BL413" s="90"/>
      <c r="BN413" s="90"/>
      <c r="BO413" s="112"/>
      <c r="BP413" s="112"/>
      <c r="BQ413" s="112"/>
      <c r="BR413" s="112"/>
      <c r="BS413" s="112"/>
      <c r="BT413" s="112"/>
      <c r="BU413" s="112"/>
      <c r="BV413" s="112"/>
      <c r="BW413" s="112"/>
      <c r="BX413" s="112"/>
      <c r="BY413" s="112"/>
      <c r="BZ413" s="112"/>
      <c r="CA413" s="112"/>
      <c r="CB413" s="112"/>
      <c r="CC413" s="112"/>
      <c r="CD413" s="112"/>
      <c r="CE413" s="112"/>
      <c r="CF413" s="178"/>
    </row>
    <row r="414" spans="2:84" ht="15" customHeight="1" x14ac:dyDescent="0.3">
      <c r="B414" s="90"/>
      <c r="C414" s="111">
        <v>400</v>
      </c>
      <c r="D414" s="111"/>
      <c r="E414" s="111"/>
      <c r="F414" s="112"/>
      <c r="G414" s="111"/>
      <c r="H414" s="111"/>
      <c r="I414" s="111"/>
      <c r="J414" s="114"/>
      <c r="K414" s="172"/>
      <c r="L414" s="113"/>
      <c r="M414" s="112"/>
      <c r="N414" s="185"/>
      <c r="O414" s="111"/>
      <c r="P414" s="110"/>
      <c r="Q414" s="109"/>
      <c r="R414" s="109"/>
      <c r="S414" s="156"/>
      <c r="T414" s="156"/>
      <c r="U414" s="156"/>
      <c r="V414" s="153">
        <f t="shared" si="6"/>
        <v>0</v>
      </c>
      <c r="W414" s="90"/>
      <c r="Y414" s="180">
        <v>0</v>
      </c>
      <c r="Z414" s="180">
        <v>0</v>
      </c>
      <c r="AA414" s="180">
        <v>0</v>
      </c>
      <c r="AB414" s="180">
        <v>0</v>
      </c>
      <c r="AC414" s="180">
        <v>0</v>
      </c>
      <c r="AD414" s="180">
        <v>0</v>
      </c>
      <c r="AE414" s="180">
        <v>0</v>
      </c>
      <c r="AF414" s="180">
        <v>0</v>
      </c>
      <c r="AG414" s="180">
        <v>0</v>
      </c>
      <c r="AH414" s="180">
        <v>0</v>
      </c>
      <c r="AI414" s="180">
        <v>0</v>
      </c>
      <c r="AJ414" s="180">
        <v>0</v>
      </c>
      <c r="AK414" s="180">
        <v>0</v>
      </c>
      <c r="AL414" s="180">
        <v>0</v>
      </c>
      <c r="AM414" s="180">
        <v>0</v>
      </c>
      <c r="AN414" s="180">
        <v>0</v>
      </c>
      <c r="AO414" s="180">
        <v>0</v>
      </c>
      <c r="AP414" s="180">
        <v>0</v>
      </c>
      <c r="AQ414" s="180">
        <v>0</v>
      </c>
      <c r="AR414" s="180">
        <v>0</v>
      </c>
      <c r="AS414" s="180">
        <v>0</v>
      </c>
      <c r="AT414" s="180">
        <v>0</v>
      </c>
      <c r="AU414" s="180">
        <v>0</v>
      </c>
      <c r="AV414" s="180">
        <v>0</v>
      </c>
      <c r="AW414" s="180">
        <v>0</v>
      </c>
      <c r="AX414" s="180">
        <v>0</v>
      </c>
      <c r="AY414" s="90"/>
      <c r="AZ414" s="180">
        <v>0</v>
      </c>
      <c r="BA414" s="180">
        <v>0</v>
      </c>
      <c r="BB414" s="180">
        <v>0</v>
      </c>
      <c r="BC414" s="180">
        <v>0</v>
      </c>
      <c r="BD414" s="180">
        <v>0</v>
      </c>
      <c r="BE414" s="180">
        <v>0</v>
      </c>
      <c r="BF414" s="180">
        <v>0</v>
      </c>
      <c r="BG414" s="181"/>
      <c r="BH414" s="90"/>
      <c r="BI414" s="180">
        <v>0</v>
      </c>
      <c r="BJ414" s="180">
        <v>0</v>
      </c>
      <c r="BK414" s="180">
        <v>0</v>
      </c>
      <c r="BL414" s="90"/>
      <c r="BN414" s="90"/>
      <c r="BO414" s="112"/>
      <c r="BP414" s="112"/>
      <c r="BQ414" s="112"/>
      <c r="BR414" s="112"/>
      <c r="BS414" s="112"/>
      <c r="BT414" s="112"/>
      <c r="BU414" s="112"/>
      <c r="BV414" s="112"/>
      <c r="BW414" s="112"/>
      <c r="BX414" s="112"/>
      <c r="BY414" s="112"/>
      <c r="BZ414" s="112"/>
      <c r="CA414" s="112"/>
      <c r="CB414" s="112"/>
      <c r="CC414" s="112"/>
      <c r="CD414" s="112"/>
      <c r="CE414" s="112"/>
      <c r="CF414" s="178"/>
    </row>
    <row r="415" spans="2:84" ht="15" customHeight="1" x14ac:dyDescent="0.3">
      <c r="B415" s="90"/>
      <c r="C415" s="111">
        <v>401</v>
      </c>
      <c r="D415" s="111"/>
      <c r="E415" s="111"/>
      <c r="F415" s="112"/>
      <c r="G415" s="111"/>
      <c r="H415" s="111"/>
      <c r="I415" s="111"/>
      <c r="J415" s="114"/>
      <c r="K415" s="172"/>
      <c r="L415" s="113"/>
      <c r="M415" s="112"/>
      <c r="N415" s="185"/>
      <c r="O415" s="111"/>
      <c r="P415" s="110"/>
      <c r="Q415" s="109"/>
      <c r="R415" s="109"/>
      <c r="S415" s="156"/>
      <c r="T415" s="156"/>
      <c r="U415" s="156"/>
      <c r="V415" s="153">
        <f t="shared" si="6"/>
        <v>0</v>
      </c>
      <c r="W415" s="90"/>
      <c r="Y415" s="180">
        <v>0</v>
      </c>
      <c r="Z415" s="180">
        <v>0</v>
      </c>
      <c r="AA415" s="180">
        <v>0</v>
      </c>
      <c r="AB415" s="180">
        <v>0</v>
      </c>
      <c r="AC415" s="180">
        <v>0</v>
      </c>
      <c r="AD415" s="180">
        <v>0</v>
      </c>
      <c r="AE415" s="180">
        <v>0</v>
      </c>
      <c r="AF415" s="180">
        <v>0</v>
      </c>
      <c r="AG415" s="180">
        <v>0</v>
      </c>
      <c r="AH415" s="180">
        <v>0</v>
      </c>
      <c r="AI415" s="180">
        <v>0</v>
      </c>
      <c r="AJ415" s="180">
        <v>0</v>
      </c>
      <c r="AK415" s="180">
        <v>0</v>
      </c>
      <c r="AL415" s="180">
        <v>0</v>
      </c>
      <c r="AM415" s="180">
        <v>0</v>
      </c>
      <c r="AN415" s="180">
        <v>0</v>
      </c>
      <c r="AO415" s="180">
        <v>0</v>
      </c>
      <c r="AP415" s="180">
        <v>0</v>
      </c>
      <c r="AQ415" s="180">
        <v>0</v>
      </c>
      <c r="AR415" s="180">
        <v>0</v>
      </c>
      <c r="AS415" s="180">
        <v>0</v>
      </c>
      <c r="AT415" s="180">
        <v>0</v>
      </c>
      <c r="AU415" s="180">
        <v>0</v>
      </c>
      <c r="AV415" s="180">
        <v>0</v>
      </c>
      <c r="AW415" s="180">
        <v>0</v>
      </c>
      <c r="AX415" s="180">
        <v>0</v>
      </c>
      <c r="AY415" s="90"/>
      <c r="AZ415" s="180">
        <v>0</v>
      </c>
      <c r="BA415" s="180">
        <v>0</v>
      </c>
      <c r="BB415" s="180">
        <v>0</v>
      </c>
      <c r="BC415" s="180">
        <v>0</v>
      </c>
      <c r="BD415" s="180">
        <v>0</v>
      </c>
      <c r="BE415" s="180">
        <v>0</v>
      </c>
      <c r="BF415" s="180">
        <v>0</v>
      </c>
      <c r="BG415" s="181"/>
      <c r="BH415" s="90"/>
      <c r="BI415" s="180">
        <v>0</v>
      </c>
      <c r="BJ415" s="180">
        <v>0</v>
      </c>
      <c r="BK415" s="180">
        <v>0</v>
      </c>
      <c r="BL415" s="90"/>
      <c r="BN415" s="90"/>
      <c r="BO415" s="112"/>
      <c r="BP415" s="112"/>
      <c r="BQ415" s="112"/>
      <c r="BR415" s="112"/>
      <c r="BS415" s="112"/>
      <c r="BT415" s="112"/>
      <c r="BU415" s="112"/>
      <c r="BV415" s="112"/>
      <c r="BW415" s="112"/>
      <c r="BX415" s="112"/>
      <c r="BY415" s="112"/>
      <c r="BZ415" s="112"/>
      <c r="CA415" s="112"/>
      <c r="CB415" s="112"/>
      <c r="CC415" s="112"/>
      <c r="CD415" s="112"/>
      <c r="CE415" s="112"/>
      <c r="CF415" s="178"/>
    </row>
    <row r="416" spans="2:84" ht="15" customHeight="1" x14ac:dyDescent="0.3">
      <c r="B416" s="90"/>
      <c r="C416" s="111">
        <v>402</v>
      </c>
      <c r="D416" s="111"/>
      <c r="E416" s="111"/>
      <c r="F416" s="112"/>
      <c r="G416" s="111"/>
      <c r="H416" s="111"/>
      <c r="I416" s="111"/>
      <c r="J416" s="114"/>
      <c r="K416" s="172"/>
      <c r="L416" s="113"/>
      <c r="M416" s="112"/>
      <c r="N416" s="185"/>
      <c r="O416" s="111"/>
      <c r="P416" s="110"/>
      <c r="Q416" s="109"/>
      <c r="R416" s="109"/>
      <c r="S416" s="156"/>
      <c r="T416" s="156"/>
      <c r="U416" s="156"/>
      <c r="V416" s="153">
        <f t="shared" si="6"/>
        <v>0</v>
      </c>
      <c r="W416" s="90"/>
      <c r="Y416" s="180">
        <v>0</v>
      </c>
      <c r="Z416" s="180">
        <v>0</v>
      </c>
      <c r="AA416" s="180">
        <v>0</v>
      </c>
      <c r="AB416" s="180">
        <v>0</v>
      </c>
      <c r="AC416" s="180">
        <v>0</v>
      </c>
      <c r="AD416" s="180">
        <v>0</v>
      </c>
      <c r="AE416" s="180">
        <v>0</v>
      </c>
      <c r="AF416" s="180">
        <v>0</v>
      </c>
      <c r="AG416" s="180">
        <v>0</v>
      </c>
      <c r="AH416" s="180">
        <v>0</v>
      </c>
      <c r="AI416" s="180">
        <v>0</v>
      </c>
      <c r="AJ416" s="180">
        <v>0</v>
      </c>
      <c r="AK416" s="180">
        <v>0</v>
      </c>
      <c r="AL416" s="180">
        <v>0</v>
      </c>
      <c r="AM416" s="180">
        <v>0</v>
      </c>
      <c r="AN416" s="180">
        <v>0</v>
      </c>
      <c r="AO416" s="180">
        <v>0</v>
      </c>
      <c r="AP416" s="180">
        <v>0</v>
      </c>
      <c r="AQ416" s="180">
        <v>0</v>
      </c>
      <c r="AR416" s="180">
        <v>0</v>
      </c>
      <c r="AS416" s="180">
        <v>0</v>
      </c>
      <c r="AT416" s="180">
        <v>0</v>
      </c>
      <c r="AU416" s="180">
        <v>0</v>
      </c>
      <c r="AV416" s="180">
        <v>0</v>
      </c>
      <c r="AW416" s="180">
        <v>0</v>
      </c>
      <c r="AX416" s="180">
        <v>0</v>
      </c>
      <c r="AY416" s="90"/>
      <c r="AZ416" s="180">
        <v>0</v>
      </c>
      <c r="BA416" s="180">
        <v>0</v>
      </c>
      <c r="BB416" s="180">
        <v>0</v>
      </c>
      <c r="BC416" s="180">
        <v>0</v>
      </c>
      <c r="BD416" s="180">
        <v>0</v>
      </c>
      <c r="BE416" s="180">
        <v>0</v>
      </c>
      <c r="BF416" s="180">
        <v>0</v>
      </c>
      <c r="BG416" s="181"/>
      <c r="BH416" s="90"/>
      <c r="BI416" s="180">
        <v>0</v>
      </c>
      <c r="BJ416" s="180">
        <v>0</v>
      </c>
      <c r="BK416" s="180">
        <v>0</v>
      </c>
      <c r="BL416" s="90"/>
      <c r="BN416" s="90"/>
      <c r="BO416" s="112"/>
      <c r="BP416" s="112"/>
      <c r="BQ416" s="112"/>
      <c r="BR416" s="112"/>
      <c r="BS416" s="112"/>
      <c r="BT416" s="112"/>
      <c r="BU416" s="112"/>
      <c r="BV416" s="112"/>
      <c r="BW416" s="112"/>
      <c r="BX416" s="112"/>
      <c r="BY416" s="112"/>
      <c r="BZ416" s="112"/>
      <c r="CA416" s="112"/>
      <c r="CB416" s="112"/>
      <c r="CC416" s="112"/>
      <c r="CD416" s="112"/>
      <c r="CE416" s="112"/>
      <c r="CF416" s="178"/>
    </row>
    <row r="417" spans="2:84" ht="15" customHeight="1" x14ac:dyDescent="0.3">
      <c r="B417" s="90"/>
      <c r="C417" s="111">
        <v>403</v>
      </c>
      <c r="D417" s="111"/>
      <c r="E417" s="111"/>
      <c r="F417" s="112"/>
      <c r="G417" s="111"/>
      <c r="H417" s="111"/>
      <c r="I417" s="111"/>
      <c r="J417" s="114"/>
      <c r="K417" s="172"/>
      <c r="L417" s="113"/>
      <c r="M417" s="112"/>
      <c r="N417" s="185"/>
      <c r="O417" s="111"/>
      <c r="P417" s="110"/>
      <c r="Q417" s="109"/>
      <c r="R417" s="109"/>
      <c r="S417" s="156"/>
      <c r="T417" s="156"/>
      <c r="U417" s="156"/>
      <c r="V417" s="153">
        <f t="shared" si="6"/>
        <v>0</v>
      </c>
      <c r="W417" s="90"/>
      <c r="Y417" s="180">
        <v>0</v>
      </c>
      <c r="Z417" s="180">
        <v>0</v>
      </c>
      <c r="AA417" s="180">
        <v>0</v>
      </c>
      <c r="AB417" s="180">
        <v>0</v>
      </c>
      <c r="AC417" s="180">
        <v>0</v>
      </c>
      <c r="AD417" s="180">
        <v>0</v>
      </c>
      <c r="AE417" s="180">
        <v>0</v>
      </c>
      <c r="AF417" s="180">
        <v>0</v>
      </c>
      <c r="AG417" s="180">
        <v>0</v>
      </c>
      <c r="AH417" s="180">
        <v>0</v>
      </c>
      <c r="AI417" s="180">
        <v>0</v>
      </c>
      <c r="AJ417" s="180">
        <v>0</v>
      </c>
      <c r="AK417" s="180">
        <v>0</v>
      </c>
      <c r="AL417" s="180">
        <v>0</v>
      </c>
      <c r="AM417" s="180">
        <v>0</v>
      </c>
      <c r="AN417" s="180">
        <v>0</v>
      </c>
      <c r="AO417" s="180">
        <v>0</v>
      </c>
      <c r="AP417" s="180">
        <v>0</v>
      </c>
      <c r="AQ417" s="180">
        <v>0</v>
      </c>
      <c r="AR417" s="180">
        <v>0</v>
      </c>
      <c r="AS417" s="180">
        <v>0</v>
      </c>
      <c r="AT417" s="180">
        <v>0</v>
      </c>
      <c r="AU417" s="180">
        <v>0</v>
      </c>
      <c r="AV417" s="180">
        <v>0</v>
      </c>
      <c r="AW417" s="180">
        <v>0</v>
      </c>
      <c r="AX417" s="180">
        <v>0</v>
      </c>
      <c r="AY417" s="90"/>
      <c r="AZ417" s="180">
        <v>0</v>
      </c>
      <c r="BA417" s="180">
        <v>0</v>
      </c>
      <c r="BB417" s="180">
        <v>0</v>
      </c>
      <c r="BC417" s="180">
        <v>0</v>
      </c>
      <c r="BD417" s="180">
        <v>0</v>
      </c>
      <c r="BE417" s="180">
        <v>0</v>
      </c>
      <c r="BF417" s="180">
        <v>0</v>
      </c>
      <c r="BG417" s="181"/>
      <c r="BH417" s="90"/>
      <c r="BI417" s="180">
        <v>0</v>
      </c>
      <c r="BJ417" s="180">
        <v>0</v>
      </c>
      <c r="BK417" s="180">
        <v>0</v>
      </c>
      <c r="BL417" s="90"/>
      <c r="BN417" s="90"/>
      <c r="BO417" s="112"/>
      <c r="BP417" s="112"/>
      <c r="BQ417" s="112"/>
      <c r="BR417" s="112"/>
      <c r="BS417" s="112"/>
      <c r="BT417" s="112"/>
      <c r="BU417" s="112"/>
      <c r="BV417" s="112"/>
      <c r="BW417" s="112"/>
      <c r="BX417" s="112"/>
      <c r="BY417" s="112"/>
      <c r="BZ417" s="112"/>
      <c r="CA417" s="112"/>
      <c r="CB417" s="112"/>
      <c r="CC417" s="112"/>
      <c r="CD417" s="112"/>
      <c r="CE417" s="112"/>
      <c r="CF417" s="178"/>
    </row>
    <row r="418" spans="2:84" ht="15" customHeight="1" x14ac:dyDescent="0.3">
      <c r="B418" s="90"/>
      <c r="C418" s="111">
        <v>404</v>
      </c>
      <c r="D418" s="111"/>
      <c r="E418" s="111"/>
      <c r="F418" s="112"/>
      <c r="G418" s="111"/>
      <c r="H418" s="111"/>
      <c r="I418" s="111"/>
      <c r="J418" s="114"/>
      <c r="K418" s="172"/>
      <c r="L418" s="113"/>
      <c r="M418" s="112"/>
      <c r="N418" s="185"/>
      <c r="O418" s="111"/>
      <c r="P418" s="110"/>
      <c r="Q418" s="109"/>
      <c r="R418" s="109"/>
      <c r="S418" s="156"/>
      <c r="T418" s="156"/>
      <c r="U418" s="156"/>
      <c r="V418" s="153">
        <f t="shared" si="6"/>
        <v>0</v>
      </c>
      <c r="W418" s="90"/>
      <c r="Y418" s="180">
        <v>0</v>
      </c>
      <c r="Z418" s="180">
        <v>0</v>
      </c>
      <c r="AA418" s="180">
        <v>0</v>
      </c>
      <c r="AB418" s="180">
        <v>0</v>
      </c>
      <c r="AC418" s="180">
        <v>0</v>
      </c>
      <c r="AD418" s="180">
        <v>0</v>
      </c>
      <c r="AE418" s="180">
        <v>0</v>
      </c>
      <c r="AF418" s="180">
        <v>0</v>
      </c>
      <c r="AG418" s="180">
        <v>0</v>
      </c>
      <c r="AH418" s="180">
        <v>0</v>
      </c>
      <c r="AI418" s="180">
        <v>0</v>
      </c>
      <c r="AJ418" s="180">
        <v>0</v>
      </c>
      <c r="AK418" s="180">
        <v>0</v>
      </c>
      <c r="AL418" s="180">
        <v>0</v>
      </c>
      <c r="AM418" s="180">
        <v>0</v>
      </c>
      <c r="AN418" s="180">
        <v>0</v>
      </c>
      <c r="AO418" s="180">
        <v>0</v>
      </c>
      <c r="AP418" s="180">
        <v>0</v>
      </c>
      <c r="AQ418" s="180">
        <v>0</v>
      </c>
      <c r="AR418" s="180">
        <v>0</v>
      </c>
      <c r="AS418" s="180">
        <v>0</v>
      </c>
      <c r="AT418" s="180">
        <v>0</v>
      </c>
      <c r="AU418" s="180">
        <v>0</v>
      </c>
      <c r="AV418" s="180">
        <v>0</v>
      </c>
      <c r="AW418" s="180">
        <v>0</v>
      </c>
      <c r="AX418" s="180">
        <v>0</v>
      </c>
      <c r="AY418" s="90"/>
      <c r="AZ418" s="180">
        <v>0</v>
      </c>
      <c r="BA418" s="180">
        <v>0</v>
      </c>
      <c r="BB418" s="180">
        <v>0</v>
      </c>
      <c r="BC418" s="180">
        <v>0</v>
      </c>
      <c r="BD418" s="180">
        <v>0</v>
      </c>
      <c r="BE418" s="180">
        <v>0</v>
      </c>
      <c r="BF418" s="180">
        <v>0</v>
      </c>
      <c r="BG418" s="181"/>
      <c r="BH418" s="90"/>
      <c r="BI418" s="180">
        <v>0</v>
      </c>
      <c r="BJ418" s="180">
        <v>0</v>
      </c>
      <c r="BK418" s="180">
        <v>0</v>
      </c>
      <c r="BL418" s="90"/>
      <c r="BN418" s="90"/>
      <c r="BO418" s="112"/>
      <c r="BP418" s="112"/>
      <c r="BQ418" s="112"/>
      <c r="BR418" s="112"/>
      <c r="BS418" s="112"/>
      <c r="BT418" s="112"/>
      <c r="BU418" s="112"/>
      <c r="BV418" s="112"/>
      <c r="BW418" s="112"/>
      <c r="BX418" s="112"/>
      <c r="BY418" s="112"/>
      <c r="BZ418" s="112"/>
      <c r="CA418" s="112"/>
      <c r="CB418" s="112"/>
      <c r="CC418" s="112"/>
      <c r="CD418" s="112"/>
      <c r="CE418" s="112"/>
      <c r="CF418" s="178"/>
    </row>
    <row r="419" spans="2:84" ht="15" customHeight="1" x14ac:dyDescent="0.3">
      <c r="B419" s="90"/>
      <c r="C419" s="111">
        <v>405</v>
      </c>
      <c r="D419" s="111"/>
      <c r="E419" s="111"/>
      <c r="F419" s="112"/>
      <c r="G419" s="111"/>
      <c r="H419" s="111"/>
      <c r="I419" s="111"/>
      <c r="J419" s="114"/>
      <c r="K419" s="172"/>
      <c r="L419" s="113"/>
      <c r="M419" s="112"/>
      <c r="N419" s="185"/>
      <c r="O419" s="111"/>
      <c r="P419" s="110"/>
      <c r="Q419" s="109"/>
      <c r="R419" s="109"/>
      <c r="S419" s="156"/>
      <c r="T419" s="156"/>
      <c r="U419" s="156"/>
      <c r="V419" s="153">
        <f t="shared" si="6"/>
        <v>0</v>
      </c>
      <c r="W419" s="90"/>
      <c r="Y419" s="180">
        <v>0</v>
      </c>
      <c r="Z419" s="180">
        <v>0</v>
      </c>
      <c r="AA419" s="180">
        <v>0</v>
      </c>
      <c r="AB419" s="180">
        <v>0</v>
      </c>
      <c r="AC419" s="180">
        <v>0</v>
      </c>
      <c r="AD419" s="180">
        <v>0</v>
      </c>
      <c r="AE419" s="180">
        <v>0</v>
      </c>
      <c r="AF419" s="180">
        <v>0</v>
      </c>
      <c r="AG419" s="180">
        <v>0</v>
      </c>
      <c r="AH419" s="180">
        <v>0</v>
      </c>
      <c r="AI419" s="180">
        <v>0</v>
      </c>
      <c r="AJ419" s="180">
        <v>0</v>
      </c>
      <c r="AK419" s="180">
        <v>0</v>
      </c>
      <c r="AL419" s="180">
        <v>0</v>
      </c>
      <c r="AM419" s="180">
        <v>0</v>
      </c>
      <c r="AN419" s="180">
        <v>0</v>
      </c>
      <c r="AO419" s="180">
        <v>0</v>
      </c>
      <c r="AP419" s="180">
        <v>0</v>
      </c>
      <c r="AQ419" s="180">
        <v>0</v>
      </c>
      <c r="AR419" s="180">
        <v>0</v>
      </c>
      <c r="AS419" s="180">
        <v>0</v>
      </c>
      <c r="AT419" s="180">
        <v>0</v>
      </c>
      <c r="AU419" s="180">
        <v>0</v>
      </c>
      <c r="AV419" s="180">
        <v>0</v>
      </c>
      <c r="AW419" s="180">
        <v>0</v>
      </c>
      <c r="AX419" s="180">
        <v>0</v>
      </c>
      <c r="AY419" s="90"/>
      <c r="AZ419" s="180">
        <v>0</v>
      </c>
      <c r="BA419" s="180">
        <v>0</v>
      </c>
      <c r="BB419" s="180">
        <v>0</v>
      </c>
      <c r="BC419" s="180">
        <v>0</v>
      </c>
      <c r="BD419" s="180">
        <v>0</v>
      </c>
      <c r="BE419" s="180">
        <v>0</v>
      </c>
      <c r="BF419" s="180">
        <v>0</v>
      </c>
      <c r="BG419" s="181"/>
      <c r="BH419" s="90"/>
      <c r="BI419" s="180">
        <v>0</v>
      </c>
      <c r="BJ419" s="180">
        <v>0</v>
      </c>
      <c r="BK419" s="180">
        <v>0</v>
      </c>
      <c r="BL419" s="90"/>
      <c r="BN419" s="90"/>
      <c r="BO419" s="112"/>
      <c r="BP419" s="112"/>
      <c r="BQ419" s="112"/>
      <c r="BR419" s="112"/>
      <c r="BS419" s="112"/>
      <c r="BT419" s="112"/>
      <c r="BU419" s="112"/>
      <c r="BV419" s="112"/>
      <c r="BW419" s="112"/>
      <c r="BX419" s="112"/>
      <c r="BY419" s="112"/>
      <c r="BZ419" s="112"/>
      <c r="CA419" s="112"/>
      <c r="CB419" s="112"/>
      <c r="CC419" s="112"/>
      <c r="CD419" s="112"/>
      <c r="CE419" s="112"/>
      <c r="CF419" s="178"/>
    </row>
    <row r="420" spans="2:84" ht="15" customHeight="1" x14ac:dyDescent="0.3">
      <c r="B420" s="90"/>
      <c r="C420" s="111">
        <v>406</v>
      </c>
      <c r="D420" s="111"/>
      <c r="E420" s="111"/>
      <c r="F420" s="112"/>
      <c r="G420" s="111"/>
      <c r="H420" s="111"/>
      <c r="I420" s="111"/>
      <c r="J420" s="114"/>
      <c r="K420" s="172"/>
      <c r="L420" s="113"/>
      <c r="M420" s="112"/>
      <c r="N420" s="185"/>
      <c r="O420" s="111"/>
      <c r="P420" s="110"/>
      <c r="Q420" s="109"/>
      <c r="R420" s="109"/>
      <c r="S420" s="156"/>
      <c r="T420" s="156"/>
      <c r="U420" s="156"/>
      <c r="V420" s="153">
        <f t="shared" si="6"/>
        <v>0</v>
      </c>
      <c r="W420" s="90"/>
      <c r="Y420" s="180">
        <v>0</v>
      </c>
      <c r="Z420" s="180">
        <v>0</v>
      </c>
      <c r="AA420" s="180">
        <v>0</v>
      </c>
      <c r="AB420" s="180">
        <v>0</v>
      </c>
      <c r="AC420" s="180">
        <v>0</v>
      </c>
      <c r="AD420" s="180">
        <v>0</v>
      </c>
      <c r="AE420" s="180">
        <v>0</v>
      </c>
      <c r="AF420" s="180">
        <v>0</v>
      </c>
      <c r="AG420" s="180">
        <v>0</v>
      </c>
      <c r="AH420" s="180">
        <v>0</v>
      </c>
      <c r="AI420" s="180">
        <v>0</v>
      </c>
      <c r="AJ420" s="180">
        <v>0</v>
      </c>
      <c r="AK420" s="180">
        <v>0</v>
      </c>
      <c r="AL420" s="180">
        <v>0</v>
      </c>
      <c r="AM420" s="180">
        <v>0</v>
      </c>
      <c r="AN420" s="180">
        <v>0</v>
      </c>
      <c r="AO420" s="180">
        <v>0</v>
      </c>
      <c r="AP420" s="180">
        <v>0</v>
      </c>
      <c r="AQ420" s="180">
        <v>0</v>
      </c>
      <c r="AR420" s="180">
        <v>0</v>
      </c>
      <c r="AS420" s="180">
        <v>0</v>
      </c>
      <c r="AT420" s="180">
        <v>0</v>
      </c>
      <c r="AU420" s="180">
        <v>0</v>
      </c>
      <c r="AV420" s="180">
        <v>0</v>
      </c>
      <c r="AW420" s="180">
        <v>0</v>
      </c>
      <c r="AX420" s="180">
        <v>0</v>
      </c>
      <c r="AY420" s="90"/>
      <c r="AZ420" s="180">
        <v>0</v>
      </c>
      <c r="BA420" s="180">
        <v>0</v>
      </c>
      <c r="BB420" s="180">
        <v>0</v>
      </c>
      <c r="BC420" s="180">
        <v>0</v>
      </c>
      <c r="BD420" s="180">
        <v>0</v>
      </c>
      <c r="BE420" s="180">
        <v>0</v>
      </c>
      <c r="BF420" s="180">
        <v>0</v>
      </c>
      <c r="BG420" s="181"/>
      <c r="BH420" s="90"/>
      <c r="BI420" s="180">
        <v>0</v>
      </c>
      <c r="BJ420" s="180">
        <v>0</v>
      </c>
      <c r="BK420" s="180">
        <v>0</v>
      </c>
      <c r="BL420" s="90"/>
      <c r="BN420" s="90"/>
      <c r="BO420" s="112"/>
      <c r="BP420" s="112"/>
      <c r="BQ420" s="112"/>
      <c r="BR420" s="112"/>
      <c r="BS420" s="112"/>
      <c r="BT420" s="112"/>
      <c r="BU420" s="112"/>
      <c r="BV420" s="112"/>
      <c r="BW420" s="112"/>
      <c r="BX420" s="112"/>
      <c r="BY420" s="112"/>
      <c r="BZ420" s="112"/>
      <c r="CA420" s="112"/>
      <c r="CB420" s="112"/>
      <c r="CC420" s="112"/>
      <c r="CD420" s="112"/>
      <c r="CE420" s="112"/>
      <c r="CF420" s="178"/>
    </row>
    <row r="421" spans="2:84" ht="15" customHeight="1" x14ac:dyDescent="0.3">
      <c r="B421" s="90"/>
      <c r="C421" s="111">
        <v>407</v>
      </c>
      <c r="D421" s="111"/>
      <c r="E421" s="111"/>
      <c r="F421" s="112"/>
      <c r="G421" s="111"/>
      <c r="H421" s="111"/>
      <c r="I421" s="111"/>
      <c r="J421" s="114"/>
      <c r="K421" s="172"/>
      <c r="L421" s="113"/>
      <c r="M421" s="112"/>
      <c r="N421" s="185"/>
      <c r="O421" s="111"/>
      <c r="P421" s="110"/>
      <c r="Q421" s="109"/>
      <c r="R421" s="109"/>
      <c r="S421" s="156"/>
      <c r="T421" s="156"/>
      <c r="U421" s="156"/>
      <c r="V421" s="153">
        <f t="shared" si="6"/>
        <v>0</v>
      </c>
      <c r="W421" s="90"/>
      <c r="Y421" s="180">
        <v>0</v>
      </c>
      <c r="Z421" s="180">
        <v>0</v>
      </c>
      <c r="AA421" s="180">
        <v>0</v>
      </c>
      <c r="AB421" s="180">
        <v>0</v>
      </c>
      <c r="AC421" s="180">
        <v>0</v>
      </c>
      <c r="AD421" s="180">
        <v>0</v>
      </c>
      <c r="AE421" s="180">
        <v>0</v>
      </c>
      <c r="AF421" s="180">
        <v>0</v>
      </c>
      <c r="AG421" s="180">
        <v>0</v>
      </c>
      <c r="AH421" s="180">
        <v>0</v>
      </c>
      <c r="AI421" s="180">
        <v>0</v>
      </c>
      <c r="AJ421" s="180">
        <v>0</v>
      </c>
      <c r="AK421" s="180">
        <v>0</v>
      </c>
      <c r="AL421" s="180">
        <v>0</v>
      </c>
      <c r="AM421" s="180">
        <v>0</v>
      </c>
      <c r="AN421" s="180">
        <v>0</v>
      </c>
      <c r="AO421" s="180">
        <v>0</v>
      </c>
      <c r="AP421" s="180">
        <v>0</v>
      </c>
      <c r="AQ421" s="180">
        <v>0</v>
      </c>
      <c r="AR421" s="180">
        <v>0</v>
      </c>
      <c r="AS421" s="180">
        <v>0</v>
      </c>
      <c r="AT421" s="180">
        <v>0</v>
      </c>
      <c r="AU421" s="180">
        <v>0</v>
      </c>
      <c r="AV421" s="180">
        <v>0</v>
      </c>
      <c r="AW421" s="180">
        <v>0</v>
      </c>
      <c r="AX421" s="180">
        <v>0</v>
      </c>
      <c r="AY421" s="90"/>
      <c r="AZ421" s="180">
        <v>0</v>
      </c>
      <c r="BA421" s="180">
        <v>0</v>
      </c>
      <c r="BB421" s="180">
        <v>0</v>
      </c>
      <c r="BC421" s="180">
        <v>0</v>
      </c>
      <c r="BD421" s="180">
        <v>0</v>
      </c>
      <c r="BE421" s="180">
        <v>0</v>
      </c>
      <c r="BF421" s="180">
        <v>0</v>
      </c>
      <c r="BG421" s="181"/>
      <c r="BH421" s="90"/>
      <c r="BI421" s="180">
        <v>0</v>
      </c>
      <c r="BJ421" s="180">
        <v>0</v>
      </c>
      <c r="BK421" s="180">
        <v>0</v>
      </c>
      <c r="BL421" s="90"/>
      <c r="BN421" s="90"/>
      <c r="BO421" s="112"/>
      <c r="BP421" s="112"/>
      <c r="BQ421" s="112"/>
      <c r="BR421" s="112"/>
      <c r="BS421" s="112"/>
      <c r="BT421" s="112"/>
      <c r="BU421" s="112"/>
      <c r="BV421" s="112"/>
      <c r="BW421" s="112"/>
      <c r="BX421" s="112"/>
      <c r="BY421" s="112"/>
      <c r="BZ421" s="112"/>
      <c r="CA421" s="112"/>
      <c r="CB421" s="112"/>
      <c r="CC421" s="112"/>
      <c r="CD421" s="112"/>
      <c r="CE421" s="112"/>
      <c r="CF421" s="178"/>
    </row>
    <row r="422" spans="2:84" ht="15" customHeight="1" x14ac:dyDescent="0.3">
      <c r="B422" s="90"/>
      <c r="C422" s="111">
        <v>408</v>
      </c>
      <c r="D422" s="111"/>
      <c r="E422" s="111"/>
      <c r="F422" s="112"/>
      <c r="G422" s="111"/>
      <c r="H422" s="111"/>
      <c r="I422" s="111"/>
      <c r="J422" s="114"/>
      <c r="K422" s="172"/>
      <c r="L422" s="113"/>
      <c r="M422" s="112"/>
      <c r="N422" s="185"/>
      <c r="O422" s="111"/>
      <c r="P422" s="109"/>
      <c r="Q422" s="109"/>
      <c r="R422" s="109"/>
      <c r="S422" s="156"/>
      <c r="T422" s="156"/>
      <c r="U422" s="156"/>
      <c r="V422" s="153">
        <f t="shared" si="6"/>
        <v>0</v>
      </c>
      <c r="W422" s="90"/>
      <c r="Y422" s="180">
        <v>0</v>
      </c>
      <c r="Z422" s="180">
        <v>0</v>
      </c>
      <c r="AA422" s="180">
        <v>0</v>
      </c>
      <c r="AB422" s="180">
        <v>0</v>
      </c>
      <c r="AC422" s="180">
        <v>0</v>
      </c>
      <c r="AD422" s="180">
        <v>0</v>
      </c>
      <c r="AE422" s="180">
        <v>0</v>
      </c>
      <c r="AF422" s="180">
        <v>0</v>
      </c>
      <c r="AG422" s="180">
        <v>0</v>
      </c>
      <c r="AH422" s="180">
        <v>0</v>
      </c>
      <c r="AI422" s="180">
        <v>0</v>
      </c>
      <c r="AJ422" s="180">
        <v>0</v>
      </c>
      <c r="AK422" s="180">
        <v>0</v>
      </c>
      <c r="AL422" s="180">
        <v>0</v>
      </c>
      <c r="AM422" s="180">
        <v>0</v>
      </c>
      <c r="AN422" s="180">
        <v>0</v>
      </c>
      <c r="AO422" s="180">
        <v>0</v>
      </c>
      <c r="AP422" s="180">
        <v>0</v>
      </c>
      <c r="AQ422" s="180">
        <v>0</v>
      </c>
      <c r="AR422" s="180">
        <v>0</v>
      </c>
      <c r="AS422" s="180">
        <v>0</v>
      </c>
      <c r="AT422" s="180">
        <v>0</v>
      </c>
      <c r="AU422" s="180">
        <v>0</v>
      </c>
      <c r="AV422" s="180">
        <v>0</v>
      </c>
      <c r="AW422" s="180">
        <v>0</v>
      </c>
      <c r="AX422" s="180">
        <v>0</v>
      </c>
      <c r="AY422" s="90"/>
      <c r="AZ422" s="180">
        <v>0</v>
      </c>
      <c r="BA422" s="180">
        <v>0</v>
      </c>
      <c r="BB422" s="180">
        <v>0</v>
      </c>
      <c r="BC422" s="180">
        <v>0</v>
      </c>
      <c r="BD422" s="180">
        <v>0</v>
      </c>
      <c r="BE422" s="180">
        <v>0</v>
      </c>
      <c r="BF422" s="180">
        <v>0</v>
      </c>
      <c r="BG422" s="181"/>
      <c r="BH422" s="90"/>
      <c r="BI422" s="180">
        <v>0</v>
      </c>
      <c r="BJ422" s="180">
        <v>0</v>
      </c>
      <c r="BK422" s="180">
        <v>0</v>
      </c>
      <c r="BL422" s="90"/>
      <c r="BN422" s="90"/>
      <c r="BO422" s="112"/>
      <c r="BP422" s="112"/>
      <c r="BQ422" s="112"/>
      <c r="BR422" s="112"/>
      <c r="BS422" s="112"/>
      <c r="BT422" s="112"/>
      <c r="BU422" s="112"/>
      <c r="BV422" s="112"/>
      <c r="BW422" s="112"/>
      <c r="BX422" s="112"/>
      <c r="BY422" s="112"/>
      <c r="BZ422" s="112"/>
      <c r="CA422" s="112"/>
      <c r="CB422" s="112"/>
      <c r="CC422" s="112"/>
      <c r="CD422" s="112"/>
      <c r="CE422" s="112"/>
      <c r="CF422" s="178"/>
    </row>
    <row r="423" spans="2:84" ht="15" customHeight="1" x14ac:dyDescent="0.3">
      <c r="B423" s="90"/>
      <c r="C423" s="111">
        <v>409</v>
      </c>
      <c r="D423" s="111"/>
      <c r="E423" s="111"/>
      <c r="F423" s="112"/>
      <c r="G423" s="111"/>
      <c r="H423" s="111"/>
      <c r="I423" s="111"/>
      <c r="J423" s="114"/>
      <c r="K423" s="172"/>
      <c r="L423" s="113"/>
      <c r="M423" s="112"/>
      <c r="N423" s="185"/>
      <c r="O423" s="111"/>
      <c r="P423" s="110"/>
      <c r="Q423" s="109"/>
      <c r="R423" s="109"/>
      <c r="S423" s="156"/>
      <c r="T423" s="156"/>
      <c r="U423" s="156"/>
      <c r="V423" s="153">
        <f t="shared" si="6"/>
        <v>0</v>
      </c>
      <c r="W423" s="90"/>
      <c r="Y423" s="180">
        <v>0</v>
      </c>
      <c r="Z423" s="180">
        <v>0</v>
      </c>
      <c r="AA423" s="180">
        <v>0</v>
      </c>
      <c r="AB423" s="180">
        <v>0</v>
      </c>
      <c r="AC423" s="180">
        <v>0</v>
      </c>
      <c r="AD423" s="180">
        <v>0</v>
      </c>
      <c r="AE423" s="180">
        <v>0</v>
      </c>
      <c r="AF423" s="180">
        <v>0</v>
      </c>
      <c r="AG423" s="180">
        <v>0</v>
      </c>
      <c r="AH423" s="180">
        <v>0</v>
      </c>
      <c r="AI423" s="180">
        <v>0</v>
      </c>
      <c r="AJ423" s="180">
        <v>0</v>
      </c>
      <c r="AK423" s="180">
        <v>0</v>
      </c>
      <c r="AL423" s="180">
        <v>0</v>
      </c>
      <c r="AM423" s="180">
        <v>0</v>
      </c>
      <c r="AN423" s="180">
        <v>0</v>
      </c>
      <c r="AO423" s="180">
        <v>0</v>
      </c>
      <c r="AP423" s="180">
        <v>0</v>
      </c>
      <c r="AQ423" s="180">
        <v>0</v>
      </c>
      <c r="AR423" s="180">
        <v>0</v>
      </c>
      <c r="AS423" s="180">
        <v>0</v>
      </c>
      <c r="AT423" s="180">
        <v>0</v>
      </c>
      <c r="AU423" s="180">
        <v>0</v>
      </c>
      <c r="AV423" s="180">
        <v>0</v>
      </c>
      <c r="AW423" s="180">
        <v>0</v>
      </c>
      <c r="AX423" s="180">
        <v>0</v>
      </c>
      <c r="AY423" s="90"/>
      <c r="AZ423" s="180">
        <v>0</v>
      </c>
      <c r="BA423" s="180">
        <v>0</v>
      </c>
      <c r="BB423" s="180">
        <v>0</v>
      </c>
      <c r="BC423" s="180">
        <v>0</v>
      </c>
      <c r="BD423" s="180">
        <v>0</v>
      </c>
      <c r="BE423" s="180">
        <v>0</v>
      </c>
      <c r="BF423" s="180">
        <v>0</v>
      </c>
      <c r="BG423" s="181"/>
      <c r="BH423" s="90"/>
      <c r="BI423" s="180">
        <v>0</v>
      </c>
      <c r="BJ423" s="180">
        <v>0</v>
      </c>
      <c r="BK423" s="180">
        <v>0</v>
      </c>
      <c r="BL423" s="90"/>
      <c r="BN423" s="90"/>
      <c r="BO423" s="112"/>
      <c r="BP423" s="112"/>
      <c r="BQ423" s="112"/>
      <c r="BR423" s="112"/>
      <c r="BS423" s="112"/>
      <c r="BT423" s="112"/>
      <c r="BU423" s="112"/>
      <c r="BV423" s="112"/>
      <c r="BW423" s="112"/>
      <c r="BX423" s="112"/>
      <c r="BY423" s="112"/>
      <c r="BZ423" s="112"/>
      <c r="CA423" s="112"/>
      <c r="CB423" s="112"/>
      <c r="CC423" s="112"/>
      <c r="CD423" s="112"/>
      <c r="CE423" s="112"/>
      <c r="CF423" s="178"/>
    </row>
    <row r="424" spans="2:84" ht="15" customHeight="1" x14ac:dyDescent="0.3">
      <c r="B424" s="90"/>
      <c r="C424" s="111">
        <v>410</v>
      </c>
      <c r="D424" s="111"/>
      <c r="E424" s="111"/>
      <c r="F424" s="112"/>
      <c r="G424" s="111"/>
      <c r="H424" s="111"/>
      <c r="I424" s="111"/>
      <c r="J424" s="114"/>
      <c r="K424" s="172"/>
      <c r="L424" s="113"/>
      <c r="M424" s="112"/>
      <c r="N424" s="185"/>
      <c r="O424" s="111"/>
      <c r="P424" s="110"/>
      <c r="Q424" s="109"/>
      <c r="R424" s="109"/>
      <c r="S424" s="156"/>
      <c r="T424" s="156"/>
      <c r="U424" s="156"/>
      <c r="V424" s="153">
        <f t="shared" si="6"/>
        <v>0</v>
      </c>
      <c r="W424" s="90"/>
      <c r="Y424" s="180">
        <v>0</v>
      </c>
      <c r="Z424" s="180">
        <v>0</v>
      </c>
      <c r="AA424" s="180">
        <v>0</v>
      </c>
      <c r="AB424" s="180">
        <v>0</v>
      </c>
      <c r="AC424" s="180">
        <v>0</v>
      </c>
      <c r="AD424" s="180">
        <v>0</v>
      </c>
      <c r="AE424" s="180">
        <v>0</v>
      </c>
      <c r="AF424" s="180">
        <v>0</v>
      </c>
      <c r="AG424" s="180">
        <v>0</v>
      </c>
      <c r="AH424" s="180">
        <v>0</v>
      </c>
      <c r="AI424" s="180">
        <v>0</v>
      </c>
      <c r="AJ424" s="180">
        <v>0</v>
      </c>
      <c r="AK424" s="180">
        <v>0</v>
      </c>
      <c r="AL424" s="180">
        <v>0</v>
      </c>
      <c r="AM424" s="180">
        <v>0</v>
      </c>
      <c r="AN424" s="180">
        <v>0</v>
      </c>
      <c r="AO424" s="180">
        <v>0</v>
      </c>
      <c r="AP424" s="180">
        <v>0</v>
      </c>
      <c r="AQ424" s="180">
        <v>0</v>
      </c>
      <c r="AR424" s="180">
        <v>0</v>
      </c>
      <c r="AS424" s="180">
        <v>0</v>
      </c>
      <c r="AT424" s="180">
        <v>0</v>
      </c>
      <c r="AU424" s="180">
        <v>0</v>
      </c>
      <c r="AV424" s="180">
        <v>0</v>
      </c>
      <c r="AW424" s="180">
        <v>0</v>
      </c>
      <c r="AX424" s="180">
        <v>0</v>
      </c>
      <c r="AY424" s="90"/>
      <c r="AZ424" s="180">
        <v>0</v>
      </c>
      <c r="BA424" s="180">
        <v>0</v>
      </c>
      <c r="BB424" s="180">
        <v>0</v>
      </c>
      <c r="BC424" s="180">
        <v>0</v>
      </c>
      <c r="BD424" s="180">
        <v>0</v>
      </c>
      <c r="BE424" s="180">
        <v>0</v>
      </c>
      <c r="BF424" s="180">
        <v>0</v>
      </c>
      <c r="BG424" s="181"/>
      <c r="BH424" s="90"/>
      <c r="BI424" s="180">
        <v>0</v>
      </c>
      <c r="BJ424" s="180">
        <v>0</v>
      </c>
      <c r="BK424" s="180">
        <v>0</v>
      </c>
      <c r="BL424" s="90"/>
      <c r="BN424" s="90"/>
      <c r="BO424" s="112"/>
      <c r="BP424" s="112"/>
      <c r="BQ424" s="112"/>
      <c r="BR424" s="112"/>
      <c r="BS424" s="112"/>
      <c r="BT424" s="112"/>
      <c r="BU424" s="112"/>
      <c r="BV424" s="112"/>
      <c r="BW424" s="112"/>
      <c r="BX424" s="112"/>
      <c r="BY424" s="112"/>
      <c r="BZ424" s="112"/>
      <c r="CA424" s="112"/>
      <c r="CB424" s="112"/>
      <c r="CC424" s="112"/>
      <c r="CD424" s="112"/>
      <c r="CE424" s="112"/>
      <c r="CF424" s="178"/>
    </row>
    <row r="425" spans="2:84" ht="15" customHeight="1" x14ac:dyDescent="0.3">
      <c r="B425" s="90"/>
      <c r="C425" s="111">
        <v>411</v>
      </c>
      <c r="D425" s="111"/>
      <c r="E425" s="111"/>
      <c r="F425" s="112"/>
      <c r="G425" s="111"/>
      <c r="H425" s="111"/>
      <c r="I425" s="111"/>
      <c r="J425" s="114"/>
      <c r="K425" s="172"/>
      <c r="L425" s="113"/>
      <c r="M425" s="112"/>
      <c r="N425" s="185"/>
      <c r="O425" s="111"/>
      <c r="P425" s="110"/>
      <c r="Q425" s="109"/>
      <c r="R425" s="109"/>
      <c r="S425" s="156"/>
      <c r="T425" s="156"/>
      <c r="U425" s="156"/>
      <c r="V425" s="153">
        <f t="shared" si="6"/>
        <v>0</v>
      </c>
      <c r="W425" s="90"/>
      <c r="Y425" s="180">
        <v>0</v>
      </c>
      <c r="Z425" s="180">
        <v>0</v>
      </c>
      <c r="AA425" s="180">
        <v>0</v>
      </c>
      <c r="AB425" s="180">
        <v>0</v>
      </c>
      <c r="AC425" s="180">
        <v>0</v>
      </c>
      <c r="AD425" s="180">
        <v>0</v>
      </c>
      <c r="AE425" s="180">
        <v>0</v>
      </c>
      <c r="AF425" s="180">
        <v>0</v>
      </c>
      <c r="AG425" s="180">
        <v>0</v>
      </c>
      <c r="AH425" s="180">
        <v>0</v>
      </c>
      <c r="AI425" s="180">
        <v>0</v>
      </c>
      <c r="AJ425" s="180">
        <v>0</v>
      </c>
      <c r="AK425" s="180">
        <v>0</v>
      </c>
      <c r="AL425" s="180">
        <v>0</v>
      </c>
      <c r="AM425" s="180">
        <v>0</v>
      </c>
      <c r="AN425" s="180">
        <v>0</v>
      </c>
      <c r="AO425" s="180">
        <v>0</v>
      </c>
      <c r="AP425" s="180">
        <v>0</v>
      </c>
      <c r="AQ425" s="180">
        <v>0</v>
      </c>
      <c r="AR425" s="180">
        <v>0</v>
      </c>
      <c r="AS425" s="180">
        <v>0</v>
      </c>
      <c r="AT425" s="180">
        <v>0</v>
      </c>
      <c r="AU425" s="180">
        <v>0</v>
      </c>
      <c r="AV425" s="180">
        <v>0</v>
      </c>
      <c r="AW425" s="180">
        <v>0</v>
      </c>
      <c r="AX425" s="180">
        <v>0</v>
      </c>
      <c r="AY425" s="90"/>
      <c r="AZ425" s="180">
        <v>0</v>
      </c>
      <c r="BA425" s="180">
        <v>0</v>
      </c>
      <c r="BB425" s="180">
        <v>0</v>
      </c>
      <c r="BC425" s="180">
        <v>0</v>
      </c>
      <c r="BD425" s="180">
        <v>0</v>
      </c>
      <c r="BE425" s="180">
        <v>0</v>
      </c>
      <c r="BF425" s="180">
        <v>0</v>
      </c>
      <c r="BG425" s="181"/>
      <c r="BH425" s="90"/>
      <c r="BI425" s="180">
        <v>0</v>
      </c>
      <c r="BJ425" s="180">
        <v>0</v>
      </c>
      <c r="BK425" s="180">
        <v>0</v>
      </c>
      <c r="BL425" s="90"/>
      <c r="BN425" s="90"/>
      <c r="BO425" s="112"/>
      <c r="BP425" s="112"/>
      <c r="BQ425" s="112"/>
      <c r="BR425" s="112"/>
      <c r="BS425" s="112"/>
      <c r="BT425" s="112"/>
      <c r="BU425" s="112"/>
      <c r="BV425" s="112"/>
      <c r="BW425" s="112"/>
      <c r="BX425" s="112"/>
      <c r="BY425" s="112"/>
      <c r="BZ425" s="112"/>
      <c r="CA425" s="112"/>
      <c r="CB425" s="112"/>
      <c r="CC425" s="112"/>
      <c r="CD425" s="112"/>
      <c r="CE425" s="112"/>
      <c r="CF425" s="178"/>
    </row>
    <row r="426" spans="2:84" ht="15" customHeight="1" x14ac:dyDescent="0.3">
      <c r="B426" s="90"/>
      <c r="C426" s="111">
        <v>412</v>
      </c>
      <c r="D426" s="111"/>
      <c r="E426" s="111"/>
      <c r="F426" s="112"/>
      <c r="G426" s="111"/>
      <c r="H426" s="111"/>
      <c r="I426" s="111"/>
      <c r="J426" s="114"/>
      <c r="K426" s="172"/>
      <c r="L426" s="113"/>
      <c r="M426" s="112"/>
      <c r="N426" s="185"/>
      <c r="O426" s="111"/>
      <c r="P426" s="110"/>
      <c r="Q426" s="109"/>
      <c r="R426" s="109"/>
      <c r="S426" s="156"/>
      <c r="T426" s="156"/>
      <c r="U426" s="156"/>
      <c r="V426" s="153">
        <f t="shared" si="6"/>
        <v>0</v>
      </c>
      <c r="W426" s="90"/>
      <c r="Y426" s="180">
        <v>0</v>
      </c>
      <c r="Z426" s="180">
        <v>0</v>
      </c>
      <c r="AA426" s="180">
        <v>0</v>
      </c>
      <c r="AB426" s="180">
        <v>0</v>
      </c>
      <c r="AC426" s="180">
        <v>0</v>
      </c>
      <c r="AD426" s="180">
        <v>0</v>
      </c>
      <c r="AE426" s="180">
        <v>0</v>
      </c>
      <c r="AF426" s="180">
        <v>0</v>
      </c>
      <c r="AG426" s="180">
        <v>0</v>
      </c>
      <c r="AH426" s="180">
        <v>0</v>
      </c>
      <c r="AI426" s="180">
        <v>0</v>
      </c>
      <c r="AJ426" s="180">
        <v>0</v>
      </c>
      <c r="AK426" s="180">
        <v>0</v>
      </c>
      <c r="AL426" s="180">
        <v>0</v>
      </c>
      <c r="AM426" s="180">
        <v>0</v>
      </c>
      <c r="AN426" s="180">
        <v>0</v>
      </c>
      <c r="AO426" s="180">
        <v>0</v>
      </c>
      <c r="AP426" s="180">
        <v>0</v>
      </c>
      <c r="AQ426" s="180">
        <v>0</v>
      </c>
      <c r="AR426" s="180">
        <v>0</v>
      </c>
      <c r="AS426" s="180">
        <v>0</v>
      </c>
      <c r="AT426" s="180">
        <v>0</v>
      </c>
      <c r="AU426" s="180">
        <v>0</v>
      </c>
      <c r="AV426" s="180">
        <v>0</v>
      </c>
      <c r="AW426" s="180">
        <v>0</v>
      </c>
      <c r="AX426" s="180">
        <v>0</v>
      </c>
      <c r="AY426" s="90"/>
      <c r="AZ426" s="180">
        <v>0</v>
      </c>
      <c r="BA426" s="180">
        <v>0</v>
      </c>
      <c r="BB426" s="180">
        <v>0</v>
      </c>
      <c r="BC426" s="180">
        <v>0</v>
      </c>
      <c r="BD426" s="180">
        <v>0</v>
      </c>
      <c r="BE426" s="180">
        <v>0</v>
      </c>
      <c r="BF426" s="180">
        <v>0</v>
      </c>
      <c r="BG426" s="181"/>
      <c r="BH426" s="90"/>
      <c r="BI426" s="180">
        <v>0</v>
      </c>
      <c r="BJ426" s="180">
        <v>0</v>
      </c>
      <c r="BK426" s="180">
        <v>0</v>
      </c>
      <c r="BL426" s="90"/>
      <c r="BN426" s="90"/>
      <c r="BO426" s="112"/>
      <c r="BP426" s="112"/>
      <c r="BQ426" s="112"/>
      <c r="BR426" s="112"/>
      <c r="BS426" s="112"/>
      <c r="BT426" s="112"/>
      <c r="BU426" s="112"/>
      <c r="BV426" s="112"/>
      <c r="BW426" s="112"/>
      <c r="BX426" s="112"/>
      <c r="BY426" s="112"/>
      <c r="BZ426" s="112"/>
      <c r="CA426" s="112"/>
      <c r="CB426" s="112"/>
      <c r="CC426" s="112"/>
      <c r="CD426" s="112"/>
      <c r="CE426" s="112"/>
      <c r="CF426" s="178"/>
    </row>
    <row r="427" spans="2:84" ht="15" customHeight="1" x14ac:dyDescent="0.3">
      <c r="B427" s="90"/>
      <c r="C427" s="111">
        <v>413</v>
      </c>
      <c r="D427" s="111"/>
      <c r="E427" s="111"/>
      <c r="F427" s="112"/>
      <c r="G427" s="111"/>
      <c r="H427" s="111"/>
      <c r="I427" s="111"/>
      <c r="J427" s="114"/>
      <c r="K427" s="172"/>
      <c r="L427" s="113"/>
      <c r="M427" s="112"/>
      <c r="N427" s="185"/>
      <c r="O427" s="111"/>
      <c r="P427" s="110"/>
      <c r="Q427" s="109"/>
      <c r="R427" s="109"/>
      <c r="S427" s="156"/>
      <c r="T427" s="156"/>
      <c r="U427" s="156"/>
      <c r="V427" s="153">
        <f t="shared" si="6"/>
        <v>0</v>
      </c>
      <c r="W427" s="90"/>
      <c r="Y427" s="180">
        <v>0</v>
      </c>
      <c r="Z427" s="180">
        <v>0</v>
      </c>
      <c r="AA427" s="180">
        <v>0</v>
      </c>
      <c r="AB427" s="180">
        <v>0</v>
      </c>
      <c r="AC427" s="180">
        <v>0</v>
      </c>
      <c r="AD427" s="180">
        <v>0</v>
      </c>
      <c r="AE427" s="180">
        <v>0</v>
      </c>
      <c r="AF427" s="180">
        <v>0</v>
      </c>
      <c r="AG427" s="180">
        <v>0</v>
      </c>
      <c r="AH427" s="180">
        <v>0</v>
      </c>
      <c r="AI427" s="180">
        <v>0</v>
      </c>
      <c r="AJ427" s="180">
        <v>0</v>
      </c>
      <c r="AK427" s="180">
        <v>0</v>
      </c>
      <c r="AL427" s="180">
        <v>0</v>
      </c>
      <c r="AM427" s="180">
        <v>0</v>
      </c>
      <c r="AN427" s="180">
        <v>0</v>
      </c>
      <c r="AO427" s="180">
        <v>0</v>
      </c>
      <c r="AP427" s="180">
        <v>0</v>
      </c>
      <c r="AQ427" s="180">
        <v>0</v>
      </c>
      <c r="AR427" s="180">
        <v>0</v>
      </c>
      <c r="AS427" s="180">
        <v>0</v>
      </c>
      <c r="AT427" s="180">
        <v>0</v>
      </c>
      <c r="AU427" s="180">
        <v>0</v>
      </c>
      <c r="AV427" s="180">
        <v>0</v>
      </c>
      <c r="AW427" s="180">
        <v>0</v>
      </c>
      <c r="AX427" s="180">
        <v>0</v>
      </c>
      <c r="AY427" s="90"/>
      <c r="AZ427" s="180">
        <v>0</v>
      </c>
      <c r="BA427" s="180">
        <v>0</v>
      </c>
      <c r="BB427" s="180">
        <v>0</v>
      </c>
      <c r="BC427" s="180">
        <v>0</v>
      </c>
      <c r="BD427" s="180">
        <v>0</v>
      </c>
      <c r="BE427" s="180">
        <v>0</v>
      </c>
      <c r="BF427" s="180">
        <v>0</v>
      </c>
      <c r="BG427" s="181"/>
      <c r="BH427" s="90"/>
      <c r="BI427" s="180">
        <v>0</v>
      </c>
      <c r="BJ427" s="180">
        <v>0</v>
      </c>
      <c r="BK427" s="180">
        <v>0</v>
      </c>
      <c r="BL427" s="90"/>
      <c r="BN427" s="90"/>
      <c r="BO427" s="112"/>
      <c r="BP427" s="112"/>
      <c r="BQ427" s="112"/>
      <c r="BR427" s="112"/>
      <c r="BS427" s="112"/>
      <c r="BT427" s="112"/>
      <c r="BU427" s="112"/>
      <c r="BV427" s="112"/>
      <c r="BW427" s="112"/>
      <c r="BX427" s="112"/>
      <c r="BY427" s="112"/>
      <c r="BZ427" s="112"/>
      <c r="CA427" s="112"/>
      <c r="CB427" s="112"/>
      <c r="CC427" s="112"/>
      <c r="CD427" s="112"/>
      <c r="CE427" s="112"/>
      <c r="CF427" s="178"/>
    </row>
    <row r="428" spans="2:84" ht="15" customHeight="1" x14ac:dyDescent="0.3">
      <c r="B428" s="90"/>
      <c r="C428" s="111">
        <v>414</v>
      </c>
      <c r="D428" s="111"/>
      <c r="E428" s="111"/>
      <c r="F428" s="112"/>
      <c r="G428" s="111"/>
      <c r="H428" s="111"/>
      <c r="I428" s="111"/>
      <c r="J428" s="114"/>
      <c r="K428" s="172"/>
      <c r="L428" s="113"/>
      <c r="M428" s="112"/>
      <c r="N428" s="185"/>
      <c r="O428" s="111"/>
      <c r="P428" s="110"/>
      <c r="Q428" s="109"/>
      <c r="R428" s="109"/>
      <c r="S428" s="156"/>
      <c r="T428" s="156"/>
      <c r="U428" s="156"/>
      <c r="V428" s="153">
        <f t="shared" si="6"/>
        <v>0</v>
      </c>
      <c r="W428" s="90"/>
      <c r="Y428" s="180">
        <v>0</v>
      </c>
      <c r="Z428" s="180">
        <v>0</v>
      </c>
      <c r="AA428" s="180">
        <v>0</v>
      </c>
      <c r="AB428" s="180">
        <v>0</v>
      </c>
      <c r="AC428" s="180">
        <v>0</v>
      </c>
      <c r="AD428" s="180">
        <v>0</v>
      </c>
      <c r="AE428" s="180">
        <v>0</v>
      </c>
      <c r="AF428" s="180">
        <v>0</v>
      </c>
      <c r="AG428" s="180">
        <v>0</v>
      </c>
      <c r="AH428" s="180">
        <v>0</v>
      </c>
      <c r="AI428" s="180">
        <v>0</v>
      </c>
      <c r="AJ428" s="180">
        <v>0</v>
      </c>
      <c r="AK428" s="180">
        <v>0</v>
      </c>
      <c r="AL428" s="180">
        <v>0</v>
      </c>
      <c r="AM428" s="180">
        <v>0</v>
      </c>
      <c r="AN428" s="180">
        <v>0</v>
      </c>
      <c r="AO428" s="180">
        <v>0</v>
      </c>
      <c r="AP428" s="180">
        <v>0</v>
      </c>
      <c r="AQ428" s="180">
        <v>0</v>
      </c>
      <c r="AR428" s="180">
        <v>0</v>
      </c>
      <c r="AS428" s="180">
        <v>0</v>
      </c>
      <c r="AT428" s="180">
        <v>0</v>
      </c>
      <c r="AU428" s="180">
        <v>0</v>
      </c>
      <c r="AV428" s="180">
        <v>0</v>
      </c>
      <c r="AW428" s="180">
        <v>0</v>
      </c>
      <c r="AX428" s="180">
        <v>0</v>
      </c>
      <c r="AY428" s="90"/>
      <c r="AZ428" s="180">
        <v>0</v>
      </c>
      <c r="BA428" s="180">
        <v>0</v>
      </c>
      <c r="BB428" s="180">
        <v>0</v>
      </c>
      <c r="BC428" s="180">
        <v>0</v>
      </c>
      <c r="BD428" s="180">
        <v>0</v>
      </c>
      <c r="BE428" s="180">
        <v>0</v>
      </c>
      <c r="BF428" s="180">
        <v>0</v>
      </c>
      <c r="BG428" s="181"/>
      <c r="BH428" s="90"/>
      <c r="BI428" s="180">
        <v>0</v>
      </c>
      <c r="BJ428" s="180">
        <v>0</v>
      </c>
      <c r="BK428" s="180">
        <v>0</v>
      </c>
      <c r="BL428" s="90"/>
      <c r="BN428" s="90"/>
      <c r="BO428" s="112"/>
      <c r="BP428" s="112"/>
      <c r="BQ428" s="112"/>
      <c r="BR428" s="112"/>
      <c r="BS428" s="112"/>
      <c r="BT428" s="112"/>
      <c r="BU428" s="112"/>
      <c r="BV428" s="112"/>
      <c r="BW428" s="112"/>
      <c r="BX428" s="112"/>
      <c r="BY428" s="112"/>
      <c r="BZ428" s="112"/>
      <c r="CA428" s="112"/>
      <c r="CB428" s="112"/>
      <c r="CC428" s="112"/>
      <c r="CD428" s="112"/>
      <c r="CE428" s="112"/>
      <c r="CF428" s="178"/>
    </row>
    <row r="429" spans="2:84" ht="15" customHeight="1" x14ac:dyDescent="0.3">
      <c r="B429" s="90"/>
      <c r="C429" s="111">
        <v>415</v>
      </c>
      <c r="D429" s="111"/>
      <c r="E429" s="111"/>
      <c r="F429" s="112"/>
      <c r="G429" s="111"/>
      <c r="H429" s="111"/>
      <c r="I429" s="111"/>
      <c r="J429" s="114"/>
      <c r="K429" s="172"/>
      <c r="L429" s="113"/>
      <c r="M429" s="112"/>
      <c r="N429" s="185"/>
      <c r="O429" s="111"/>
      <c r="P429" s="110"/>
      <c r="Q429" s="109"/>
      <c r="R429" s="109"/>
      <c r="S429" s="156"/>
      <c r="T429" s="156"/>
      <c r="U429" s="156"/>
      <c r="V429" s="153">
        <f t="shared" si="6"/>
        <v>0</v>
      </c>
      <c r="W429" s="90"/>
      <c r="Y429" s="180">
        <v>0</v>
      </c>
      <c r="Z429" s="180">
        <v>0</v>
      </c>
      <c r="AA429" s="180">
        <v>0</v>
      </c>
      <c r="AB429" s="180">
        <v>0</v>
      </c>
      <c r="AC429" s="180">
        <v>0</v>
      </c>
      <c r="AD429" s="180">
        <v>0</v>
      </c>
      <c r="AE429" s="180">
        <v>0</v>
      </c>
      <c r="AF429" s="180">
        <v>0</v>
      </c>
      <c r="AG429" s="180">
        <v>0</v>
      </c>
      <c r="AH429" s="180">
        <v>0</v>
      </c>
      <c r="AI429" s="180">
        <v>0</v>
      </c>
      <c r="AJ429" s="180">
        <v>0</v>
      </c>
      <c r="AK429" s="180">
        <v>0</v>
      </c>
      <c r="AL429" s="180">
        <v>0</v>
      </c>
      <c r="AM429" s="180">
        <v>0</v>
      </c>
      <c r="AN429" s="180">
        <v>0</v>
      </c>
      <c r="AO429" s="180">
        <v>0</v>
      </c>
      <c r="AP429" s="180">
        <v>0</v>
      </c>
      <c r="AQ429" s="180">
        <v>0</v>
      </c>
      <c r="AR429" s="180">
        <v>0</v>
      </c>
      <c r="AS429" s="180">
        <v>0</v>
      </c>
      <c r="AT429" s="180">
        <v>0</v>
      </c>
      <c r="AU429" s="180">
        <v>0</v>
      </c>
      <c r="AV429" s="180">
        <v>0</v>
      </c>
      <c r="AW429" s="180">
        <v>0</v>
      </c>
      <c r="AX429" s="180">
        <v>0</v>
      </c>
      <c r="AY429" s="90"/>
      <c r="AZ429" s="180">
        <v>0</v>
      </c>
      <c r="BA429" s="180">
        <v>0</v>
      </c>
      <c r="BB429" s="180">
        <v>0</v>
      </c>
      <c r="BC429" s="180">
        <v>0</v>
      </c>
      <c r="BD429" s="180">
        <v>0</v>
      </c>
      <c r="BE429" s="180">
        <v>0</v>
      </c>
      <c r="BF429" s="180">
        <v>0</v>
      </c>
      <c r="BG429" s="181"/>
      <c r="BH429" s="90"/>
      <c r="BI429" s="180">
        <v>0</v>
      </c>
      <c r="BJ429" s="180">
        <v>0</v>
      </c>
      <c r="BK429" s="180">
        <v>0</v>
      </c>
      <c r="BL429" s="90"/>
      <c r="BN429" s="90"/>
      <c r="BO429" s="112"/>
      <c r="BP429" s="112"/>
      <c r="BQ429" s="112"/>
      <c r="BR429" s="112"/>
      <c r="BS429" s="112"/>
      <c r="BT429" s="112"/>
      <c r="BU429" s="112"/>
      <c r="BV429" s="112"/>
      <c r="BW429" s="112"/>
      <c r="BX429" s="112"/>
      <c r="BY429" s="112"/>
      <c r="BZ429" s="112"/>
      <c r="CA429" s="112"/>
      <c r="CB429" s="112"/>
      <c r="CC429" s="112"/>
      <c r="CD429" s="112"/>
      <c r="CE429" s="112"/>
      <c r="CF429" s="178"/>
    </row>
    <row r="430" spans="2:84" ht="15" customHeight="1" x14ac:dyDescent="0.3">
      <c r="B430" s="90"/>
      <c r="C430" s="111">
        <v>416</v>
      </c>
      <c r="D430" s="111"/>
      <c r="E430" s="111"/>
      <c r="F430" s="112"/>
      <c r="G430" s="111"/>
      <c r="H430" s="111"/>
      <c r="I430" s="111"/>
      <c r="J430" s="114"/>
      <c r="K430" s="172"/>
      <c r="L430" s="113"/>
      <c r="M430" s="112"/>
      <c r="N430" s="185"/>
      <c r="O430" s="111"/>
      <c r="P430" s="110"/>
      <c r="Q430" s="109"/>
      <c r="R430" s="109"/>
      <c r="S430" s="156"/>
      <c r="T430" s="156"/>
      <c r="U430" s="156"/>
      <c r="V430" s="153">
        <f t="shared" si="6"/>
        <v>0</v>
      </c>
      <c r="W430" s="90"/>
      <c r="Y430" s="180">
        <v>0</v>
      </c>
      <c r="Z430" s="180">
        <v>0</v>
      </c>
      <c r="AA430" s="180">
        <v>0</v>
      </c>
      <c r="AB430" s="180">
        <v>0</v>
      </c>
      <c r="AC430" s="180">
        <v>0</v>
      </c>
      <c r="AD430" s="180">
        <v>0</v>
      </c>
      <c r="AE430" s="180">
        <v>0</v>
      </c>
      <c r="AF430" s="180">
        <v>0</v>
      </c>
      <c r="AG430" s="180">
        <v>0</v>
      </c>
      <c r="AH430" s="180">
        <v>0</v>
      </c>
      <c r="AI430" s="180">
        <v>0</v>
      </c>
      <c r="AJ430" s="180">
        <v>0</v>
      </c>
      <c r="AK430" s="180">
        <v>0</v>
      </c>
      <c r="AL430" s="180">
        <v>0</v>
      </c>
      <c r="AM430" s="180">
        <v>0</v>
      </c>
      <c r="AN430" s="180">
        <v>0</v>
      </c>
      <c r="AO430" s="180">
        <v>0</v>
      </c>
      <c r="AP430" s="180">
        <v>0</v>
      </c>
      <c r="AQ430" s="180">
        <v>0</v>
      </c>
      <c r="AR430" s="180">
        <v>0</v>
      </c>
      <c r="AS430" s="180">
        <v>0</v>
      </c>
      <c r="AT430" s="180">
        <v>0</v>
      </c>
      <c r="AU430" s="180">
        <v>0</v>
      </c>
      <c r="AV430" s="180">
        <v>0</v>
      </c>
      <c r="AW430" s="180">
        <v>0</v>
      </c>
      <c r="AX430" s="180">
        <v>0</v>
      </c>
      <c r="AY430" s="90"/>
      <c r="AZ430" s="180">
        <v>0</v>
      </c>
      <c r="BA430" s="180">
        <v>0</v>
      </c>
      <c r="BB430" s="180">
        <v>0</v>
      </c>
      <c r="BC430" s="180">
        <v>0</v>
      </c>
      <c r="BD430" s="180">
        <v>0</v>
      </c>
      <c r="BE430" s="180">
        <v>0</v>
      </c>
      <c r="BF430" s="180">
        <v>0</v>
      </c>
      <c r="BG430" s="181"/>
      <c r="BH430" s="90"/>
      <c r="BI430" s="180">
        <v>0</v>
      </c>
      <c r="BJ430" s="180">
        <v>0</v>
      </c>
      <c r="BK430" s="180">
        <v>0</v>
      </c>
      <c r="BL430" s="90"/>
      <c r="BN430" s="90"/>
      <c r="BO430" s="112"/>
      <c r="BP430" s="112"/>
      <c r="BQ430" s="112"/>
      <c r="BR430" s="112"/>
      <c r="BS430" s="112"/>
      <c r="BT430" s="112"/>
      <c r="BU430" s="112"/>
      <c r="BV430" s="112"/>
      <c r="BW430" s="112"/>
      <c r="BX430" s="112"/>
      <c r="BY430" s="112"/>
      <c r="BZ430" s="112"/>
      <c r="CA430" s="112"/>
      <c r="CB430" s="112"/>
      <c r="CC430" s="112"/>
      <c r="CD430" s="112"/>
      <c r="CE430" s="112"/>
      <c r="CF430" s="178"/>
    </row>
    <row r="431" spans="2:84" ht="15" customHeight="1" x14ac:dyDescent="0.3">
      <c r="B431" s="90"/>
      <c r="C431" s="111">
        <v>417</v>
      </c>
      <c r="D431" s="111"/>
      <c r="E431" s="111"/>
      <c r="F431" s="112"/>
      <c r="G431" s="111"/>
      <c r="H431" s="111"/>
      <c r="I431" s="111"/>
      <c r="J431" s="114"/>
      <c r="K431" s="172"/>
      <c r="L431" s="113"/>
      <c r="M431" s="112"/>
      <c r="N431" s="185"/>
      <c r="O431" s="111"/>
      <c r="P431" s="110"/>
      <c r="Q431" s="109"/>
      <c r="R431" s="109"/>
      <c r="S431" s="156"/>
      <c r="T431" s="156"/>
      <c r="U431" s="156"/>
      <c r="V431" s="153">
        <f t="shared" si="6"/>
        <v>0</v>
      </c>
      <c r="W431" s="90"/>
      <c r="Y431" s="180">
        <v>0</v>
      </c>
      <c r="Z431" s="180">
        <v>0</v>
      </c>
      <c r="AA431" s="180">
        <v>0</v>
      </c>
      <c r="AB431" s="180">
        <v>0</v>
      </c>
      <c r="AC431" s="180">
        <v>0</v>
      </c>
      <c r="AD431" s="180">
        <v>0</v>
      </c>
      <c r="AE431" s="180">
        <v>0</v>
      </c>
      <c r="AF431" s="180">
        <v>0</v>
      </c>
      <c r="AG431" s="180">
        <v>0</v>
      </c>
      <c r="AH431" s="180">
        <v>0</v>
      </c>
      <c r="AI431" s="180">
        <v>0</v>
      </c>
      <c r="AJ431" s="180">
        <v>0</v>
      </c>
      <c r="AK431" s="180">
        <v>0</v>
      </c>
      <c r="AL431" s="180">
        <v>0</v>
      </c>
      <c r="AM431" s="180">
        <v>0</v>
      </c>
      <c r="AN431" s="180">
        <v>0</v>
      </c>
      <c r="AO431" s="180">
        <v>0</v>
      </c>
      <c r="AP431" s="180">
        <v>0</v>
      </c>
      <c r="AQ431" s="180">
        <v>0</v>
      </c>
      <c r="AR431" s="180">
        <v>0</v>
      </c>
      <c r="AS431" s="180">
        <v>0</v>
      </c>
      <c r="AT431" s="180">
        <v>0</v>
      </c>
      <c r="AU431" s="180">
        <v>0</v>
      </c>
      <c r="AV431" s="180">
        <v>0</v>
      </c>
      <c r="AW431" s="180">
        <v>0</v>
      </c>
      <c r="AX431" s="180">
        <v>0</v>
      </c>
      <c r="AY431" s="90"/>
      <c r="AZ431" s="180">
        <v>0</v>
      </c>
      <c r="BA431" s="180">
        <v>0</v>
      </c>
      <c r="BB431" s="180">
        <v>0</v>
      </c>
      <c r="BC431" s="180">
        <v>0</v>
      </c>
      <c r="BD431" s="180">
        <v>0</v>
      </c>
      <c r="BE431" s="180">
        <v>0</v>
      </c>
      <c r="BF431" s="180">
        <v>0</v>
      </c>
      <c r="BG431" s="181"/>
      <c r="BH431" s="90"/>
      <c r="BI431" s="180">
        <v>0</v>
      </c>
      <c r="BJ431" s="180">
        <v>0</v>
      </c>
      <c r="BK431" s="180">
        <v>0</v>
      </c>
      <c r="BL431" s="90"/>
      <c r="BN431" s="90"/>
      <c r="BO431" s="112"/>
      <c r="BP431" s="112"/>
      <c r="BQ431" s="112"/>
      <c r="BR431" s="112"/>
      <c r="BS431" s="112"/>
      <c r="BT431" s="112"/>
      <c r="BU431" s="112"/>
      <c r="BV431" s="112"/>
      <c r="BW431" s="112"/>
      <c r="BX431" s="112"/>
      <c r="BY431" s="112"/>
      <c r="BZ431" s="112"/>
      <c r="CA431" s="112"/>
      <c r="CB431" s="112"/>
      <c r="CC431" s="112"/>
      <c r="CD431" s="112"/>
      <c r="CE431" s="112"/>
      <c r="CF431" s="178"/>
    </row>
    <row r="432" spans="2:84" ht="15" customHeight="1" x14ac:dyDescent="0.3">
      <c r="B432" s="90"/>
      <c r="C432" s="111">
        <v>418</v>
      </c>
      <c r="D432" s="111"/>
      <c r="E432" s="111"/>
      <c r="F432" s="112"/>
      <c r="G432" s="111"/>
      <c r="H432" s="111"/>
      <c r="I432" s="111"/>
      <c r="J432" s="114"/>
      <c r="K432" s="172"/>
      <c r="L432" s="113"/>
      <c r="M432" s="112"/>
      <c r="N432" s="185"/>
      <c r="O432" s="111"/>
      <c r="P432" s="109"/>
      <c r="Q432" s="109"/>
      <c r="R432" s="109"/>
      <c r="S432" s="156"/>
      <c r="T432" s="156"/>
      <c r="U432" s="156"/>
      <c r="V432" s="153">
        <f t="shared" si="6"/>
        <v>0</v>
      </c>
      <c r="W432" s="90"/>
      <c r="Y432" s="180">
        <v>0</v>
      </c>
      <c r="Z432" s="180">
        <v>0</v>
      </c>
      <c r="AA432" s="180">
        <v>0</v>
      </c>
      <c r="AB432" s="180">
        <v>0</v>
      </c>
      <c r="AC432" s="180">
        <v>0</v>
      </c>
      <c r="AD432" s="180">
        <v>0</v>
      </c>
      <c r="AE432" s="180">
        <v>0</v>
      </c>
      <c r="AF432" s="180">
        <v>0</v>
      </c>
      <c r="AG432" s="180">
        <v>0</v>
      </c>
      <c r="AH432" s="180">
        <v>0</v>
      </c>
      <c r="AI432" s="180">
        <v>0</v>
      </c>
      <c r="AJ432" s="180">
        <v>0</v>
      </c>
      <c r="AK432" s="180">
        <v>0</v>
      </c>
      <c r="AL432" s="180">
        <v>0</v>
      </c>
      <c r="AM432" s="180">
        <v>0</v>
      </c>
      <c r="AN432" s="180">
        <v>0</v>
      </c>
      <c r="AO432" s="180">
        <v>0</v>
      </c>
      <c r="AP432" s="180">
        <v>0</v>
      </c>
      <c r="AQ432" s="180">
        <v>0</v>
      </c>
      <c r="AR432" s="180">
        <v>0</v>
      </c>
      <c r="AS432" s="180">
        <v>0</v>
      </c>
      <c r="AT432" s="180">
        <v>0</v>
      </c>
      <c r="AU432" s="180">
        <v>0</v>
      </c>
      <c r="AV432" s="180">
        <v>0</v>
      </c>
      <c r="AW432" s="180">
        <v>0</v>
      </c>
      <c r="AX432" s="180">
        <v>0</v>
      </c>
      <c r="AY432" s="90"/>
      <c r="AZ432" s="180">
        <v>0</v>
      </c>
      <c r="BA432" s="180">
        <v>0</v>
      </c>
      <c r="BB432" s="180">
        <v>0</v>
      </c>
      <c r="BC432" s="180">
        <v>0</v>
      </c>
      <c r="BD432" s="180">
        <v>0</v>
      </c>
      <c r="BE432" s="180">
        <v>0</v>
      </c>
      <c r="BF432" s="180">
        <v>0</v>
      </c>
      <c r="BG432" s="181"/>
      <c r="BH432" s="90"/>
      <c r="BI432" s="180">
        <v>0</v>
      </c>
      <c r="BJ432" s="180">
        <v>0</v>
      </c>
      <c r="BK432" s="180">
        <v>0</v>
      </c>
      <c r="BL432" s="90"/>
      <c r="BN432" s="90"/>
      <c r="BO432" s="112"/>
      <c r="BP432" s="112"/>
      <c r="BQ432" s="112"/>
      <c r="BR432" s="112"/>
      <c r="BS432" s="112"/>
      <c r="BT432" s="112"/>
      <c r="BU432" s="112"/>
      <c r="BV432" s="112"/>
      <c r="BW432" s="112"/>
      <c r="BX432" s="112"/>
      <c r="BY432" s="112"/>
      <c r="BZ432" s="112"/>
      <c r="CA432" s="112"/>
      <c r="CB432" s="112"/>
      <c r="CC432" s="112"/>
      <c r="CD432" s="112"/>
      <c r="CE432" s="112"/>
      <c r="CF432" s="178"/>
    </row>
    <row r="433" spans="2:84" ht="15" customHeight="1" x14ac:dyDescent="0.3">
      <c r="B433" s="90"/>
      <c r="C433" s="111">
        <v>419</v>
      </c>
      <c r="D433" s="111"/>
      <c r="E433" s="111"/>
      <c r="F433" s="112"/>
      <c r="G433" s="111"/>
      <c r="H433" s="111"/>
      <c r="I433" s="111"/>
      <c r="J433" s="114"/>
      <c r="K433" s="172"/>
      <c r="L433" s="113"/>
      <c r="M433" s="112"/>
      <c r="N433" s="185"/>
      <c r="O433" s="111"/>
      <c r="P433" s="110"/>
      <c r="Q433" s="109"/>
      <c r="R433" s="109"/>
      <c r="S433" s="156"/>
      <c r="T433" s="156"/>
      <c r="U433" s="156"/>
      <c r="V433" s="153">
        <f t="shared" si="6"/>
        <v>0</v>
      </c>
      <c r="W433" s="90"/>
      <c r="Y433" s="180">
        <v>0</v>
      </c>
      <c r="Z433" s="180">
        <v>0</v>
      </c>
      <c r="AA433" s="180">
        <v>0</v>
      </c>
      <c r="AB433" s="180">
        <v>0</v>
      </c>
      <c r="AC433" s="180">
        <v>0</v>
      </c>
      <c r="AD433" s="180">
        <v>0</v>
      </c>
      <c r="AE433" s="180">
        <v>0</v>
      </c>
      <c r="AF433" s="180">
        <v>0</v>
      </c>
      <c r="AG433" s="180">
        <v>0</v>
      </c>
      <c r="AH433" s="180">
        <v>0</v>
      </c>
      <c r="AI433" s="180">
        <v>0</v>
      </c>
      <c r="AJ433" s="180">
        <v>0</v>
      </c>
      <c r="AK433" s="180">
        <v>0</v>
      </c>
      <c r="AL433" s="180">
        <v>0</v>
      </c>
      <c r="AM433" s="180">
        <v>0</v>
      </c>
      <c r="AN433" s="180">
        <v>0</v>
      </c>
      <c r="AO433" s="180">
        <v>0</v>
      </c>
      <c r="AP433" s="180">
        <v>0</v>
      </c>
      <c r="AQ433" s="180">
        <v>0</v>
      </c>
      <c r="AR433" s="180">
        <v>0</v>
      </c>
      <c r="AS433" s="180">
        <v>0</v>
      </c>
      <c r="AT433" s="180">
        <v>0</v>
      </c>
      <c r="AU433" s="180">
        <v>0</v>
      </c>
      <c r="AV433" s="180">
        <v>0</v>
      </c>
      <c r="AW433" s="180">
        <v>0</v>
      </c>
      <c r="AX433" s="180">
        <v>0</v>
      </c>
      <c r="AY433" s="90"/>
      <c r="AZ433" s="180">
        <v>0</v>
      </c>
      <c r="BA433" s="180">
        <v>0</v>
      </c>
      <c r="BB433" s="180">
        <v>0</v>
      </c>
      <c r="BC433" s="180">
        <v>0</v>
      </c>
      <c r="BD433" s="180">
        <v>0</v>
      </c>
      <c r="BE433" s="180">
        <v>0</v>
      </c>
      <c r="BF433" s="180">
        <v>0</v>
      </c>
      <c r="BG433" s="181"/>
      <c r="BH433" s="90"/>
      <c r="BI433" s="180">
        <v>0</v>
      </c>
      <c r="BJ433" s="180">
        <v>0</v>
      </c>
      <c r="BK433" s="180">
        <v>0</v>
      </c>
      <c r="BL433" s="90"/>
      <c r="BN433" s="90"/>
      <c r="BO433" s="112"/>
      <c r="BP433" s="112"/>
      <c r="BQ433" s="112"/>
      <c r="BR433" s="112"/>
      <c r="BS433" s="112"/>
      <c r="BT433" s="112"/>
      <c r="BU433" s="112"/>
      <c r="BV433" s="112"/>
      <c r="BW433" s="112"/>
      <c r="BX433" s="112"/>
      <c r="BY433" s="112"/>
      <c r="BZ433" s="112"/>
      <c r="CA433" s="112"/>
      <c r="CB433" s="112"/>
      <c r="CC433" s="112"/>
      <c r="CD433" s="112"/>
      <c r="CE433" s="112"/>
      <c r="CF433" s="178"/>
    </row>
    <row r="434" spans="2:84" ht="15" customHeight="1" x14ac:dyDescent="0.3">
      <c r="B434" s="90"/>
      <c r="C434" s="111">
        <v>420</v>
      </c>
      <c r="D434" s="111"/>
      <c r="E434" s="111"/>
      <c r="F434" s="112"/>
      <c r="G434" s="111"/>
      <c r="H434" s="111"/>
      <c r="I434" s="111"/>
      <c r="J434" s="114"/>
      <c r="K434" s="172"/>
      <c r="L434" s="113"/>
      <c r="M434" s="112"/>
      <c r="N434" s="185"/>
      <c r="O434" s="111"/>
      <c r="P434" s="110"/>
      <c r="Q434" s="109"/>
      <c r="R434" s="109"/>
      <c r="S434" s="156"/>
      <c r="T434" s="156"/>
      <c r="U434" s="156"/>
      <c r="V434" s="153">
        <f t="shared" si="6"/>
        <v>0</v>
      </c>
      <c r="W434" s="90"/>
      <c r="Y434" s="180">
        <v>0</v>
      </c>
      <c r="Z434" s="180">
        <v>0</v>
      </c>
      <c r="AA434" s="180">
        <v>0</v>
      </c>
      <c r="AB434" s="180">
        <v>0</v>
      </c>
      <c r="AC434" s="180">
        <v>0</v>
      </c>
      <c r="AD434" s="180">
        <v>0</v>
      </c>
      <c r="AE434" s="180">
        <v>0</v>
      </c>
      <c r="AF434" s="180">
        <v>0</v>
      </c>
      <c r="AG434" s="180">
        <v>0</v>
      </c>
      <c r="AH434" s="180">
        <v>0</v>
      </c>
      <c r="AI434" s="180">
        <v>0</v>
      </c>
      <c r="AJ434" s="180">
        <v>0</v>
      </c>
      <c r="AK434" s="180">
        <v>0</v>
      </c>
      <c r="AL434" s="180">
        <v>0</v>
      </c>
      <c r="AM434" s="180">
        <v>0</v>
      </c>
      <c r="AN434" s="180">
        <v>0</v>
      </c>
      <c r="AO434" s="180">
        <v>0</v>
      </c>
      <c r="AP434" s="180">
        <v>0</v>
      </c>
      <c r="AQ434" s="180">
        <v>0</v>
      </c>
      <c r="AR434" s="180">
        <v>0</v>
      </c>
      <c r="AS434" s="180">
        <v>0</v>
      </c>
      <c r="AT434" s="180">
        <v>0</v>
      </c>
      <c r="AU434" s="180">
        <v>0</v>
      </c>
      <c r="AV434" s="180">
        <v>0</v>
      </c>
      <c r="AW434" s="180">
        <v>0</v>
      </c>
      <c r="AX434" s="180">
        <v>0</v>
      </c>
      <c r="AY434" s="90"/>
      <c r="AZ434" s="180">
        <v>0</v>
      </c>
      <c r="BA434" s="180">
        <v>0</v>
      </c>
      <c r="BB434" s="180">
        <v>0</v>
      </c>
      <c r="BC434" s="180">
        <v>0</v>
      </c>
      <c r="BD434" s="180">
        <v>0</v>
      </c>
      <c r="BE434" s="180">
        <v>0</v>
      </c>
      <c r="BF434" s="180">
        <v>0</v>
      </c>
      <c r="BG434" s="181"/>
      <c r="BH434" s="90"/>
      <c r="BI434" s="180">
        <v>0</v>
      </c>
      <c r="BJ434" s="180">
        <v>0</v>
      </c>
      <c r="BK434" s="180">
        <v>0</v>
      </c>
      <c r="BL434" s="90"/>
      <c r="BN434" s="90"/>
      <c r="BO434" s="112"/>
      <c r="BP434" s="112"/>
      <c r="BQ434" s="112"/>
      <c r="BR434" s="112"/>
      <c r="BS434" s="112"/>
      <c r="BT434" s="112"/>
      <c r="BU434" s="112"/>
      <c r="BV434" s="112"/>
      <c r="BW434" s="112"/>
      <c r="BX434" s="112"/>
      <c r="BY434" s="112"/>
      <c r="BZ434" s="112"/>
      <c r="CA434" s="112"/>
      <c r="CB434" s="112"/>
      <c r="CC434" s="112"/>
      <c r="CD434" s="112"/>
      <c r="CE434" s="112"/>
      <c r="CF434" s="178"/>
    </row>
    <row r="435" spans="2:84" ht="15" customHeight="1" x14ac:dyDescent="0.3">
      <c r="B435" s="90"/>
      <c r="C435" s="111">
        <v>421</v>
      </c>
      <c r="D435" s="111"/>
      <c r="E435" s="111"/>
      <c r="F435" s="112"/>
      <c r="G435" s="111"/>
      <c r="H435" s="111"/>
      <c r="I435" s="111"/>
      <c r="J435" s="114"/>
      <c r="K435" s="172"/>
      <c r="L435" s="113"/>
      <c r="M435" s="112"/>
      <c r="N435" s="185"/>
      <c r="O435" s="111"/>
      <c r="P435" s="110"/>
      <c r="Q435" s="109"/>
      <c r="R435" s="109"/>
      <c r="S435" s="156"/>
      <c r="T435" s="156"/>
      <c r="U435" s="156"/>
      <c r="V435" s="153">
        <f t="shared" si="6"/>
        <v>0</v>
      </c>
      <c r="W435" s="90"/>
      <c r="Y435" s="180">
        <v>0</v>
      </c>
      <c r="Z435" s="180">
        <v>0</v>
      </c>
      <c r="AA435" s="180">
        <v>0</v>
      </c>
      <c r="AB435" s="180">
        <v>0</v>
      </c>
      <c r="AC435" s="180">
        <v>0</v>
      </c>
      <c r="AD435" s="180">
        <v>0</v>
      </c>
      <c r="AE435" s="180">
        <v>0</v>
      </c>
      <c r="AF435" s="180">
        <v>0</v>
      </c>
      <c r="AG435" s="180">
        <v>0</v>
      </c>
      <c r="AH435" s="180">
        <v>0</v>
      </c>
      <c r="AI435" s="180">
        <v>0</v>
      </c>
      <c r="AJ435" s="180">
        <v>0</v>
      </c>
      <c r="AK435" s="180">
        <v>0</v>
      </c>
      <c r="AL435" s="180">
        <v>0</v>
      </c>
      <c r="AM435" s="180">
        <v>0</v>
      </c>
      <c r="AN435" s="180">
        <v>0</v>
      </c>
      <c r="AO435" s="180">
        <v>0</v>
      </c>
      <c r="AP435" s="180">
        <v>0</v>
      </c>
      <c r="AQ435" s="180">
        <v>0</v>
      </c>
      <c r="AR435" s="180">
        <v>0</v>
      </c>
      <c r="AS435" s="180">
        <v>0</v>
      </c>
      <c r="AT435" s="180">
        <v>0</v>
      </c>
      <c r="AU435" s="180">
        <v>0</v>
      </c>
      <c r="AV435" s="180">
        <v>0</v>
      </c>
      <c r="AW435" s="180">
        <v>0</v>
      </c>
      <c r="AX435" s="180">
        <v>0</v>
      </c>
      <c r="AY435" s="90"/>
      <c r="AZ435" s="180">
        <v>0</v>
      </c>
      <c r="BA435" s="180">
        <v>0</v>
      </c>
      <c r="BB435" s="180">
        <v>0</v>
      </c>
      <c r="BC435" s="180">
        <v>0</v>
      </c>
      <c r="BD435" s="180">
        <v>0</v>
      </c>
      <c r="BE435" s="180">
        <v>0</v>
      </c>
      <c r="BF435" s="180">
        <v>0</v>
      </c>
      <c r="BG435" s="181"/>
      <c r="BH435" s="90"/>
      <c r="BI435" s="180">
        <v>0</v>
      </c>
      <c r="BJ435" s="180">
        <v>0</v>
      </c>
      <c r="BK435" s="180">
        <v>0</v>
      </c>
      <c r="BL435" s="90"/>
      <c r="BN435" s="90"/>
      <c r="BO435" s="112"/>
      <c r="BP435" s="112"/>
      <c r="BQ435" s="112"/>
      <c r="BR435" s="112"/>
      <c r="BS435" s="112"/>
      <c r="BT435" s="112"/>
      <c r="BU435" s="112"/>
      <c r="BV435" s="112"/>
      <c r="BW435" s="112"/>
      <c r="BX435" s="112"/>
      <c r="BY435" s="112"/>
      <c r="BZ435" s="112"/>
      <c r="CA435" s="112"/>
      <c r="CB435" s="112"/>
      <c r="CC435" s="112"/>
      <c r="CD435" s="112"/>
      <c r="CE435" s="112"/>
      <c r="CF435" s="178"/>
    </row>
    <row r="436" spans="2:84" ht="15" customHeight="1" x14ac:dyDescent="0.3">
      <c r="B436" s="90"/>
      <c r="C436" s="111">
        <v>422</v>
      </c>
      <c r="D436" s="111"/>
      <c r="E436" s="111"/>
      <c r="F436" s="112"/>
      <c r="G436" s="111"/>
      <c r="H436" s="111"/>
      <c r="I436" s="111"/>
      <c r="J436" s="114"/>
      <c r="K436" s="172"/>
      <c r="L436" s="113"/>
      <c r="M436" s="112"/>
      <c r="N436" s="185"/>
      <c r="O436" s="111"/>
      <c r="P436" s="110"/>
      <c r="Q436" s="109"/>
      <c r="R436" s="109"/>
      <c r="S436" s="156"/>
      <c r="T436" s="156"/>
      <c r="U436" s="156"/>
      <c r="V436" s="153">
        <f t="shared" si="6"/>
        <v>0</v>
      </c>
      <c r="W436" s="90"/>
      <c r="Y436" s="180">
        <v>0</v>
      </c>
      <c r="Z436" s="180">
        <v>0</v>
      </c>
      <c r="AA436" s="180">
        <v>0</v>
      </c>
      <c r="AB436" s="180">
        <v>0</v>
      </c>
      <c r="AC436" s="180">
        <v>0</v>
      </c>
      <c r="AD436" s="180">
        <v>0</v>
      </c>
      <c r="AE436" s="180">
        <v>0</v>
      </c>
      <c r="AF436" s="180">
        <v>0</v>
      </c>
      <c r="AG436" s="180">
        <v>0</v>
      </c>
      <c r="AH436" s="180">
        <v>0</v>
      </c>
      <c r="AI436" s="180">
        <v>0</v>
      </c>
      <c r="AJ436" s="180">
        <v>0</v>
      </c>
      <c r="AK436" s="180">
        <v>0</v>
      </c>
      <c r="AL436" s="180">
        <v>0</v>
      </c>
      <c r="AM436" s="180">
        <v>0</v>
      </c>
      <c r="AN436" s="180">
        <v>0</v>
      </c>
      <c r="AO436" s="180">
        <v>0</v>
      </c>
      <c r="AP436" s="180">
        <v>0</v>
      </c>
      <c r="AQ436" s="180">
        <v>0</v>
      </c>
      <c r="AR436" s="180">
        <v>0</v>
      </c>
      <c r="AS436" s="180">
        <v>0</v>
      </c>
      <c r="AT436" s="180">
        <v>0</v>
      </c>
      <c r="AU436" s="180">
        <v>0</v>
      </c>
      <c r="AV436" s="180">
        <v>0</v>
      </c>
      <c r="AW436" s="180">
        <v>0</v>
      </c>
      <c r="AX436" s="180">
        <v>0</v>
      </c>
      <c r="AY436" s="90"/>
      <c r="AZ436" s="180">
        <v>0</v>
      </c>
      <c r="BA436" s="180">
        <v>0</v>
      </c>
      <c r="BB436" s="180">
        <v>0</v>
      </c>
      <c r="BC436" s="180">
        <v>0</v>
      </c>
      <c r="BD436" s="180">
        <v>0</v>
      </c>
      <c r="BE436" s="180">
        <v>0</v>
      </c>
      <c r="BF436" s="180">
        <v>0</v>
      </c>
      <c r="BG436" s="181"/>
      <c r="BH436" s="90"/>
      <c r="BI436" s="180">
        <v>0</v>
      </c>
      <c r="BJ436" s="180">
        <v>0</v>
      </c>
      <c r="BK436" s="180">
        <v>0</v>
      </c>
      <c r="BL436" s="90"/>
      <c r="BN436" s="90"/>
      <c r="BO436" s="112"/>
      <c r="BP436" s="112"/>
      <c r="BQ436" s="112"/>
      <c r="BR436" s="112"/>
      <c r="BS436" s="112"/>
      <c r="BT436" s="112"/>
      <c r="BU436" s="112"/>
      <c r="BV436" s="112"/>
      <c r="BW436" s="112"/>
      <c r="BX436" s="112"/>
      <c r="BY436" s="112"/>
      <c r="BZ436" s="112"/>
      <c r="CA436" s="112"/>
      <c r="CB436" s="112"/>
      <c r="CC436" s="112"/>
      <c r="CD436" s="112"/>
      <c r="CE436" s="112"/>
      <c r="CF436" s="178"/>
    </row>
    <row r="437" spans="2:84" ht="15" customHeight="1" x14ac:dyDescent="0.3">
      <c r="B437" s="90"/>
      <c r="C437" s="111">
        <v>423</v>
      </c>
      <c r="D437" s="111"/>
      <c r="E437" s="111"/>
      <c r="F437" s="112"/>
      <c r="G437" s="111"/>
      <c r="H437" s="111"/>
      <c r="I437" s="111"/>
      <c r="J437" s="114"/>
      <c r="K437" s="172"/>
      <c r="L437" s="113"/>
      <c r="M437" s="112"/>
      <c r="N437" s="185"/>
      <c r="O437" s="111"/>
      <c r="P437" s="110"/>
      <c r="Q437" s="109"/>
      <c r="R437" s="109"/>
      <c r="S437" s="156"/>
      <c r="T437" s="156"/>
      <c r="U437" s="156"/>
      <c r="V437" s="153">
        <f t="shared" si="6"/>
        <v>0</v>
      </c>
      <c r="W437" s="90"/>
      <c r="Y437" s="180">
        <v>0</v>
      </c>
      <c r="Z437" s="180">
        <v>0</v>
      </c>
      <c r="AA437" s="180">
        <v>0</v>
      </c>
      <c r="AB437" s="180">
        <v>0</v>
      </c>
      <c r="AC437" s="180">
        <v>0</v>
      </c>
      <c r="AD437" s="180">
        <v>0</v>
      </c>
      <c r="AE437" s="180">
        <v>0</v>
      </c>
      <c r="AF437" s="180">
        <v>0</v>
      </c>
      <c r="AG437" s="180">
        <v>0</v>
      </c>
      <c r="AH437" s="180">
        <v>0</v>
      </c>
      <c r="AI437" s="180">
        <v>0</v>
      </c>
      <c r="AJ437" s="180">
        <v>0</v>
      </c>
      <c r="AK437" s="180">
        <v>0</v>
      </c>
      <c r="AL437" s="180">
        <v>0</v>
      </c>
      <c r="AM437" s="180">
        <v>0</v>
      </c>
      <c r="AN437" s="180">
        <v>0</v>
      </c>
      <c r="AO437" s="180">
        <v>0</v>
      </c>
      <c r="AP437" s="180">
        <v>0</v>
      </c>
      <c r="AQ437" s="180">
        <v>0</v>
      </c>
      <c r="AR437" s="180">
        <v>0</v>
      </c>
      <c r="AS437" s="180">
        <v>0</v>
      </c>
      <c r="AT437" s="180">
        <v>0</v>
      </c>
      <c r="AU437" s="180">
        <v>0</v>
      </c>
      <c r="AV437" s="180">
        <v>0</v>
      </c>
      <c r="AW437" s="180">
        <v>0</v>
      </c>
      <c r="AX437" s="180">
        <v>0</v>
      </c>
      <c r="AY437" s="90"/>
      <c r="AZ437" s="180">
        <v>0</v>
      </c>
      <c r="BA437" s="180">
        <v>0</v>
      </c>
      <c r="BB437" s="180">
        <v>0</v>
      </c>
      <c r="BC437" s="180">
        <v>0</v>
      </c>
      <c r="BD437" s="180">
        <v>0</v>
      </c>
      <c r="BE437" s="180">
        <v>0</v>
      </c>
      <c r="BF437" s="180">
        <v>0</v>
      </c>
      <c r="BG437" s="181"/>
      <c r="BH437" s="90"/>
      <c r="BI437" s="180">
        <v>0</v>
      </c>
      <c r="BJ437" s="180">
        <v>0</v>
      </c>
      <c r="BK437" s="180">
        <v>0</v>
      </c>
      <c r="BL437" s="90"/>
      <c r="BN437" s="90"/>
      <c r="BO437" s="112"/>
      <c r="BP437" s="112"/>
      <c r="BQ437" s="112"/>
      <c r="BR437" s="112"/>
      <c r="BS437" s="112"/>
      <c r="BT437" s="112"/>
      <c r="BU437" s="112"/>
      <c r="BV437" s="112"/>
      <c r="BW437" s="112"/>
      <c r="BX437" s="112"/>
      <c r="BY437" s="112"/>
      <c r="BZ437" s="112"/>
      <c r="CA437" s="112"/>
      <c r="CB437" s="112"/>
      <c r="CC437" s="112"/>
      <c r="CD437" s="112"/>
      <c r="CE437" s="112"/>
      <c r="CF437" s="178"/>
    </row>
    <row r="438" spans="2:84" ht="15" customHeight="1" x14ac:dyDescent="0.3">
      <c r="B438" s="90"/>
      <c r="C438" s="111">
        <v>424</v>
      </c>
      <c r="D438" s="111"/>
      <c r="E438" s="111"/>
      <c r="F438" s="112"/>
      <c r="G438" s="111"/>
      <c r="H438" s="111"/>
      <c r="I438" s="111"/>
      <c r="J438" s="114"/>
      <c r="K438" s="172"/>
      <c r="L438" s="113"/>
      <c r="M438" s="112"/>
      <c r="N438" s="185"/>
      <c r="O438" s="111"/>
      <c r="P438" s="110"/>
      <c r="Q438" s="109"/>
      <c r="R438" s="109"/>
      <c r="S438" s="156"/>
      <c r="T438" s="156"/>
      <c r="U438" s="156"/>
      <c r="V438" s="153">
        <f t="shared" si="6"/>
        <v>0</v>
      </c>
      <c r="W438" s="90"/>
      <c r="Y438" s="180">
        <v>0</v>
      </c>
      <c r="Z438" s="180">
        <v>0</v>
      </c>
      <c r="AA438" s="180">
        <v>0</v>
      </c>
      <c r="AB438" s="180">
        <v>0</v>
      </c>
      <c r="AC438" s="180">
        <v>0</v>
      </c>
      <c r="AD438" s="180">
        <v>0</v>
      </c>
      <c r="AE438" s="180">
        <v>0</v>
      </c>
      <c r="AF438" s="180">
        <v>0</v>
      </c>
      <c r="AG438" s="180">
        <v>0</v>
      </c>
      <c r="AH438" s="180">
        <v>0</v>
      </c>
      <c r="AI438" s="180">
        <v>0</v>
      </c>
      <c r="AJ438" s="180">
        <v>0</v>
      </c>
      <c r="AK438" s="180">
        <v>0</v>
      </c>
      <c r="AL438" s="180">
        <v>0</v>
      </c>
      <c r="AM438" s="180">
        <v>0</v>
      </c>
      <c r="AN438" s="180">
        <v>0</v>
      </c>
      <c r="AO438" s="180">
        <v>0</v>
      </c>
      <c r="AP438" s="180">
        <v>0</v>
      </c>
      <c r="AQ438" s="180">
        <v>0</v>
      </c>
      <c r="AR438" s="180">
        <v>0</v>
      </c>
      <c r="AS438" s="180">
        <v>0</v>
      </c>
      <c r="AT438" s="180">
        <v>0</v>
      </c>
      <c r="AU438" s="180">
        <v>0</v>
      </c>
      <c r="AV438" s="180">
        <v>0</v>
      </c>
      <c r="AW438" s="180">
        <v>0</v>
      </c>
      <c r="AX438" s="180">
        <v>0</v>
      </c>
      <c r="AY438" s="90"/>
      <c r="AZ438" s="180">
        <v>0</v>
      </c>
      <c r="BA438" s="180">
        <v>0</v>
      </c>
      <c r="BB438" s="180">
        <v>0</v>
      </c>
      <c r="BC438" s="180">
        <v>0</v>
      </c>
      <c r="BD438" s="180">
        <v>0</v>
      </c>
      <c r="BE438" s="180">
        <v>0</v>
      </c>
      <c r="BF438" s="180">
        <v>0</v>
      </c>
      <c r="BG438" s="181"/>
      <c r="BH438" s="90"/>
      <c r="BI438" s="180">
        <v>0</v>
      </c>
      <c r="BJ438" s="180">
        <v>0</v>
      </c>
      <c r="BK438" s="180">
        <v>0</v>
      </c>
      <c r="BL438" s="90"/>
      <c r="BN438" s="90"/>
      <c r="BO438" s="112"/>
      <c r="BP438" s="112"/>
      <c r="BQ438" s="112"/>
      <c r="BR438" s="112"/>
      <c r="BS438" s="112"/>
      <c r="BT438" s="112"/>
      <c r="BU438" s="112"/>
      <c r="BV438" s="112"/>
      <c r="BW438" s="112"/>
      <c r="BX438" s="112"/>
      <c r="BY438" s="112"/>
      <c r="BZ438" s="112"/>
      <c r="CA438" s="112"/>
      <c r="CB438" s="112"/>
      <c r="CC438" s="112"/>
      <c r="CD438" s="112"/>
      <c r="CE438" s="112"/>
      <c r="CF438" s="178"/>
    </row>
    <row r="439" spans="2:84" ht="15" customHeight="1" x14ac:dyDescent="0.3">
      <c r="B439" s="90"/>
      <c r="C439" s="111">
        <v>425</v>
      </c>
      <c r="D439" s="111"/>
      <c r="E439" s="111"/>
      <c r="F439" s="112"/>
      <c r="G439" s="111"/>
      <c r="H439" s="111"/>
      <c r="I439" s="111"/>
      <c r="J439" s="114"/>
      <c r="K439" s="172"/>
      <c r="L439" s="113"/>
      <c r="M439" s="112"/>
      <c r="N439" s="185"/>
      <c r="O439" s="111"/>
      <c r="P439" s="110"/>
      <c r="Q439" s="109"/>
      <c r="R439" s="109"/>
      <c r="S439" s="156"/>
      <c r="T439" s="156"/>
      <c r="U439" s="156"/>
      <c r="V439" s="153">
        <f t="shared" si="6"/>
        <v>0</v>
      </c>
      <c r="W439" s="90"/>
      <c r="Y439" s="180">
        <v>0</v>
      </c>
      <c r="Z439" s="180">
        <v>0</v>
      </c>
      <c r="AA439" s="180">
        <v>0</v>
      </c>
      <c r="AB439" s="180">
        <v>0</v>
      </c>
      <c r="AC439" s="180">
        <v>0</v>
      </c>
      <c r="AD439" s="180">
        <v>0</v>
      </c>
      <c r="AE439" s="180">
        <v>0</v>
      </c>
      <c r="AF439" s="180">
        <v>0</v>
      </c>
      <c r="AG439" s="180">
        <v>0</v>
      </c>
      <c r="AH439" s="180">
        <v>0</v>
      </c>
      <c r="AI439" s="180">
        <v>0</v>
      </c>
      <c r="AJ439" s="180">
        <v>0</v>
      </c>
      <c r="AK439" s="180">
        <v>0</v>
      </c>
      <c r="AL439" s="180">
        <v>0</v>
      </c>
      <c r="AM439" s="180">
        <v>0</v>
      </c>
      <c r="AN439" s="180">
        <v>0</v>
      </c>
      <c r="AO439" s="180">
        <v>0</v>
      </c>
      <c r="AP439" s="180">
        <v>0</v>
      </c>
      <c r="AQ439" s="180">
        <v>0</v>
      </c>
      <c r="AR439" s="180">
        <v>0</v>
      </c>
      <c r="AS439" s="180">
        <v>0</v>
      </c>
      <c r="AT439" s="180">
        <v>0</v>
      </c>
      <c r="AU439" s="180">
        <v>0</v>
      </c>
      <c r="AV439" s="180">
        <v>0</v>
      </c>
      <c r="AW439" s="180">
        <v>0</v>
      </c>
      <c r="AX439" s="180">
        <v>0</v>
      </c>
      <c r="AY439" s="90"/>
      <c r="AZ439" s="180">
        <v>0</v>
      </c>
      <c r="BA439" s="180">
        <v>0</v>
      </c>
      <c r="BB439" s="180">
        <v>0</v>
      </c>
      <c r="BC439" s="180">
        <v>0</v>
      </c>
      <c r="BD439" s="180">
        <v>0</v>
      </c>
      <c r="BE439" s="180">
        <v>0</v>
      </c>
      <c r="BF439" s="180">
        <v>0</v>
      </c>
      <c r="BG439" s="181"/>
      <c r="BH439" s="90"/>
      <c r="BI439" s="180">
        <v>0</v>
      </c>
      <c r="BJ439" s="180">
        <v>0</v>
      </c>
      <c r="BK439" s="180">
        <v>0</v>
      </c>
      <c r="BL439" s="90"/>
      <c r="BN439" s="90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78"/>
    </row>
    <row r="440" spans="2:84" ht="15" customHeight="1" x14ac:dyDescent="0.3">
      <c r="B440" s="90"/>
      <c r="C440" s="111">
        <v>426</v>
      </c>
      <c r="D440" s="111"/>
      <c r="E440" s="111"/>
      <c r="F440" s="112"/>
      <c r="G440" s="111"/>
      <c r="H440" s="111"/>
      <c r="I440" s="111"/>
      <c r="J440" s="114"/>
      <c r="K440" s="172"/>
      <c r="L440" s="113"/>
      <c r="M440" s="112"/>
      <c r="N440" s="185"/>
      <c r="O440" s="111"/>
      <c r="P440" s="110"/>
      <c r="Q440" s="109"/>
      <c r="R440" s="109"/>
      <c r="S440" s="156"/>
      <c r="T440" s="156"/>
      <c r="U440" s="156"/>
      <c r="V440" s="153">
        <f t="shared" ref="V440:V503" si="7">SUM(T440+U440)</f>
        <v>0</v>
      </c>
      <c r="W440" s="90"/>
      <c r="Y440" s="180">
        <v>0</v>
      </c>
      <c r="Z440" s="180">
        <v>0</v>
      </c>
      <c r="AA440" s="180">
        <v>0</v>
      </c>
      <c r="AB440" s="180">
        <v>0</v>
      </c>
      <c r="AC440" s="180">
        <v>0</v>
      </c>
      <c r="AD440" s="180">
        <v>0</v>
      </c>
      <c r="AE440" s="180">
        <v>0</v>
      </c>
      <c r="AF440" s="180">
        <v>0</v>
      </c>
      <c r="AG440" s="180">
        <v>0</v>
      </c>
      <c r="AH440" s="180">
        <v>0</v>
      </c>
      <c r="AI440" s="180">
        <v>0</v>
      </c>
      <c r="AJ440" s="180">
        <v>0</v>
      </c>
      <c r="AK440" s="180">
        <v>0</v>
      </c>
      <c r="AL440" s="180">
        <v>0</v>
      </c>
      <c r="AM440" s="180">
        <v>0</v>
      </c>
      <c r="AN440" s="180">
        <v>0</v>
      </c>
      <c r="AO440" s="180">
        <v>0</v>
      </c>
      <c r="AP440" s="180">
        <v>0</v>
      </c>
      <c r="AQ440" s="180">
        <v>0</v>
      </c>
      <c r="AR440" s="180">
        <v>0</v>
      </c>
      <c r="AS440" s="180">
        <v>0</v>
      </c>
      <c r="AT440" s="180">
        <v>0</v>
      </c>
      <c r="AU440" s="180">
        <v>0</v>
      </c>
      <c r="AV440" s="180">
        <v>0</v>
      </c>
      <c r="AW440" s="180">
        <v>0</v>
      </c>
      <c r="AX440" s="180">
        <v>0</v>
      </c>
      <c r="AY440" s="90"/>
      <c r="AZ440" s="180">
        <v>0</v>
      </c>
      <c r="BA440" s="180">
        <v>0</v>
      </c>
      <c r="BB440" s="180">
        <v>0</v>
      </c>
      <c r="BC440" s="180">
        <v>0</v>
      </c>
      <c r="BD440" s="180">
        <v>0</v>
      </c>
      <c r="BE440" s="180">
        <v>0</v>
      </c>
      <c r="BF440" s="180">
        <v>0</v>
      </c>
      <c r="BG440" s="181"/>
      <c r="BH440" s="90"/>
      <c r="BI440" s="180">
        <v>0</v>
      </c>
      <c r="BJ440" s="180">
        <v>0</v>
      </c>
      <c r="BK440" s="180">
        <v>0</v>
      </c>
      <c r="BL440" s="90"/>
      <c r="BN440" s="90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78"/>
    </row>
    <row r="441" spans="2:84" ht="15" customHeight="1" x14ac:dyDescent="0.3">
      <c r="B441" s="90"/>
      <c r="C441" s="111">
        <v>427</v>
      </c>
      <c r="D441" s="111"/>
      <c r="E441" s="111"/>
      <c r="F441" s="112"/>
      <c r="G441" s="111"/>
      <c r="H441" s="111"/>
      <c r="I441" s="111"/>
      <c r="J441" s="114"/>
      <c r="K441" s="172"/>
      <c r="L441" s="113"/>
      <c r="M441" s="112"/>
      <c r="N441" s="185"/>
      <c r="O441" s="111"/>
      <c r="P441" s="110"/>
      <c r="Q441" s="109"/>
      <c r="R441" s="109"/>
      <c r="S441" s="156"/>
      <c r="T441" s="156"/>
      <c r="U441" s="156"/>
      <c r="V441" s="153">
        <f t="shared" si="7"/>
        <v>0</v>
      </c>
      <c r="W441" s="90"/>
      <c r="Y441" s="180">
        <v>0</v>
      </c>
      <c r="Z441" s="180">
        <v>0</v>
      </c>
      <c r="AA441" s="180">
        <v>0</v>
      </c>
      <c r="AB441" s="180">
        <v>0</v>
      </c>
      <c r="AC441" s="180">
        <v>0</v>
      </c>
      <c r="AD441" s="180">
        <v>0</v>
      </c>
      <c r="AE441" s="180">
        <v>0</v>
      </c>
      <c r="AF441" s="180">
        <v>0</v>
      </c>
      <c r="AG441" s="180">
        <v>0</v>
      </c>
      <c r="AH441" s="180">
        <v>0</v>
      </c>
      <c r="AI441" s="180">
        <v>0</v>
      </c>
      <c r="AJ441" s="180">
        <v>0</v>
      </c>
      <c r="AK441" s="180">
        <v>0</v>
      </c>
      <c r="AL441" s="180">
        <v>0</v>
      </c>
      <c r="AM441" s="180">
        <v>0</v>
      </c>
      <c r="AN441" s="180">
        <v>0</v>
      </c>
      <c r="AO441" s="180">
        <v>0</v>
      </c>
      <c r="AP441" s="180">
        <v>0</v>
      </c>
      <c r="AQ441" s="180">
        <v>0</v>
      </c>
      <c r="AR441" s="180">
        <v>0</v>
      </c>
      <c r="AS441" s="180">
        <v>0</v>
      </c>
      <c r="AT441" s="180">
        <v>0</v>
      </c>
      <c r="AU441" s="180">
        <v>0</v>
      </c>
      <c r="AV441" s="180">
        <v>0</v>
      </c>
      <c r="AW441" s="180">
        <v>0</v>
      </c>
      <c r="AX441" s="180">
        <v>0</v>
      </c>
      <c r="AY441" s="90"/>
      <c r="AZ441" s="180">
        <v>0</v>
      </c>
      <c r="BA441" s="180">
        <v>0</v>
      </c>
      <c r="BB441" s="180">
        <v>0</v>
      </c>
      <c r="BC441" s="180">
        <v>0</v>
      </c>
      <c r="BD441" s="180">
        <v>0</v>
      </c>
      <c r="BE441" s="180">
        <v>0</v>
      </c>
      <c r="BF441" s="180">
        <v>0</v>
      </c>
      <c r="BG441" s="181"/>
      <c r="BH441" s="90"/>
      <c r="BI441" s="180">
        <v>0</v>
      </c>
      <c r="BJ441" s="180">
        <v>0</v>
      </c>
      <c r="BK441" s="180">
        <v>0</v>
      </c>
      <c r="BL441" s="90"/>
      <c r="BN441" s="90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78"/>
    </row>
    <row r="442" spans="2:84" ht="15" customHeight="1" x14ac:dyDescent="0.3">
      <c r="B442" s="90"/>
      <c r="C442" s="111">
        <v>428</v>
      </c>
      <c r="D442" s="111"/>
      <c r="E442" s="111"/>
      <c r="F442" s="112"/>
      <c r="G442" s="111"/>
      <c r="H442" s="111"/>
      <c r="I442" s="111"/>
      <c r="J442" s="114"/>
      <c r="K442" s="172"/>
      <c r="L442" s="113"/>
      <c r="M442" s="112"/>
      <c r="N442" s="185"/>
      <c r="O442" s="111"/>
      <c r="P442" s="109"/>
      <c r="Q442" s="109"/>
      <c r="R442" s="109"/>
      <c r="S442" s="156"/>
      <c r="T442" s="156"/>
      <c r="U442" s="156"/>
      <c r="V442" s="153">
        <f t="shared" si="7"/>
        <v>0</v>
      </c>
      <c r="W442" s="90"/>
      <c r="Y442" s="180">
        <v>0</v>
      </c>
      <c r="Z442" s="180">
        <v>0</v>
      </c>
      <c r="AA442" s="180">
        <v>0</v>
      </c>
      <c r="AB442" s="180">
        <v>0</v>
      </c>
      <c r="AC442" s="180">
        <v>0</v>
      </c>
      <c r="AD442" s="180">
        <v>0</v>
      </c>
      <c r="AE442" s="180">
        <v>0</v>
      </c>
      <c r="AF442" s="180">
        <v>0</v>
      </c>
      <c r="AG442" s="180">
        <v>0</v>
      </c>
      <c r="AH442" s="180">
        <v>0</v>
      </c>
      <c r="AI442" s="180">
        <v>0</v>
      </c>
      <c r="AJ442" s="180">
        <v>0</v>
      </c>
      <c r="AK442" s="180">
        <v>0</v>
      </c>
      <c r="AL442" s="180">
        <v>0</v>
      </c>
      <c r="AM442" s="180">
        <v>0</v>
      </c>
      <c r="AN442" s="180">
        <v>0</v>
      </c>
      <c r="AO442" s="180">
        <v>0</v>
      </c>
      <c r="AP442" s="180">
        <v>0</v>
      </c>
      <c r="AQ442" s="180">
        <v>0</v>
      </c>
      <c r="AR442" s="180">
        <v>0</v>
      </c>
      <c r="AS442" s="180">
        <v>0</v>
      </c>
      <c r="AT442" s="180">
        <v>0</v>
      </c>
      <c r="AU442" s="180">
        <v>0</v>
      </c>
      <c r="AV442" s="180">
        <v>0</v>
      </c>
      <c r="AW442" s="180">
        <v>0</v>
      </c>
      <c r="AX442" s="180">
        <v>0</v>
      </c>
      <c r="AY442" s="90"/>
      <c r="AZ442" s="180">
        <v>0</v>
      </c>
      <c r="BA442" s="180">
        <v>0</v>
      </c>
      <c r="BB442" s="180">
        <v>0</v>
      </c>
      <c r="BC442" s="180">
        <v>0</v>
      </c>
      <c r="BD442" s="180">
        <v>0</v>
      </c>
      <c r="BE442" s="180">
        <v>0</v>
      </c>
      <c r="BF442" s="180">
        <v>0</v>
      </c>
      <c r="BG442" s="181"/>
      <c r="BH442" s="90"/>
      <c r="BI442" s="180">
        <v>0</v>
      </c>
      <c r="BJ442" s="180">
        <v>0</v>
      </c>
      <c r="BK442" s="180">
        <v>0</v>
      </c>
      <c r="BL442" s="90"/>
      <c r="BN442" s="90"/>
      <c r="BO442" s="112"/>
      <c r="BP442" s="112"/>
      <c r="BQ442" s="112"/>
      <c r="BR442" s="112"/>
      <c r="BS442" s="112"/>
      <c r="BT442" s="112"/>
      <c r="BU442" s="112"/>
      <c r="BV442" s="112"/>
      <c r="BW442" s="112"/>
      <c r="BX442" s="112"/>
      <c r="BY442" s="112"/>
      <c r="BZ442" s="112"/>
      <c r="CA442" s="112"/>
      <c r="CB442" s="112"/>
      <c r="CC442" s="112"/>
      <c r="CD442" s="112"/>
      <c r="CE442" s="112"/>
      <c r="CF442" s="178"/>
    </row>
    <row r="443" spans="2:84" ht="15" customHeight="1" x14ac:dyDescent="0.3">
      <c r="B443" s="90"/>
      <c r="C443" s="111">
        <v>429</v>
      </c>
      <c r="D443" s="111"/>
      <c r="E443" s="111"/>
      <c r="F443" s="112"/>
      <c r="G443" s="111"/>
      <c r="H443" s="111"/>
      <c r="I443" s="111"/>
      <c r="J443" s="114"/>
      <c r="K443" s="172"/>
      <c r="L443" s="113"/>
      <c r="M443" s="112"/>
      <c r="N443" s="185"/>
      <c r="O443" s="111"/>
      <c r="P443" s="110"/>
      <c r="Q443" s="109"/>
      <c r="R443" s="109"/>
      <c r="S443" s="156"/>
      <c r="T443" s="156"/>
      <c r="U443" s="156"/>
      <c r="V443" s="153">
        <f t="shared" si="7"/>
        <v>0</v>
      </c>
      <c r="W443" s="90"/>
      <c r="Y443" s="180">
        <v>0</v>
      </c>
      <c r="Z443" s="180">
        <v>0</v>
      </c>
      <c r="AA443" s="180">
        <v>0</v>
      </c>
      <c r="AB443" s="180">
        <v>0</v>
      </c>
      <c r="AC443" s="180">
        <v>0</v>
      </c>
      <c r="AD443" s="180">
        <v>0</v>
      </c>
      <c r="AE443" s="180">
        <v>0</v>
      </c>
      <c r="AF443" s="180">
        <v>0</v>
      </c>
      <c r="AG443" s="180">
        <v>0</v>
      </c>
      <c r="AH443" s="180">
        <v>0</v>
      </c>
      <c r="AI443" s="180">
        <v>0</v>
      </c>
      <c r="AJ443" s="180">
        <v>0</v>
      </c>
      <c r="AK443" s="180">
        <v>0</v>
      </c>
      <c r="AL443" s="180">
        <v>0</v>
      </c>
      <c r="AM443" s="180">
        <v>0</v>
      </c>
      <c r="AN443" s="180">
        <v>0</v>
      </c>
      <c r="AO443" s="180">
        <v>0</v>
      </c>
      <c r="AP443" s="180">
        <v>0</v>
      </c>
      <c r="AQ443" s="180">
        <v>0</v>
      </c>
      <c r="AR443" s="180">
        <v>0</v>
      </c>
      <c r="AS443" s="180">
        <v>0</v>
      </c>
      <c r="AT443" s="180">
        <v>0</v>
      </c>
      <c r="AU443" s="180">
        <v>0</v>
      </c>
      <c r="AV443" s="180">
        <v>0</v>
      </c>
      <c r="AW443" s="180">
        <v>0</v>
      </c>
      <c r="AX443" s="180">
        <v>0</v>
      </c>
      <c r="AY443" s="90"/>
      <c r="AZ443" s="180">
        <v>0</v>
      </c>
      <c r="BA443" s="180">
        <v>0</v>
      </c>
      <c r="BB443" s="180">
        <v>0</v>
      </c>
      <c r="BC443" s="180">
        <v>0</v>
      </c>
      <c r="BD443" s="180">
        <v>0</v>
      </c>
      <c r="BE443" s="180">
        <v>0</v>
      </c>
      <c r="BF443" s="180">
        <v>0</v>
      </c>
      <c r="BG443" s="181"/>
      <c r="BH443" s="90"/>
      <c r="BI443" s="180">
        <v>0</v>
      </c>
      <c r="BJ443" s="180">
        <v>0</v>
      </c>
      <c r="BK443" s="180">
        <v>0</v>
      </c>
      <c r="BL443" s="90"/>
      <c r="BN443" s="90"/>
      <c r="BO443" s="112"/>
      <c r="BP443" s="112"/>
      <c r="BQ443" s="112"/>
      <c r="BR443" s="112"/>
      <c r="BS443" s="112"/>
      <c r="BT443" s="112"/>
      <c r="BU443" s="112"/>
      <c r="BV443" s="112"/>
      <c r="BW443" s="112"/>
      <c r="BX443" s="112"/>
      <c r="BY443" s="112"/>
      <c r="BZ443" s="112"/>
      <c r="CA443" s="112"/>
      <c r="CB443" s="112"/>
      <c r="CC443" s="112"/>
      <c r="CD443" s="112"/>
      <c r="CE443" s="112"/>
      <c r="CF443" s="178"/>
    </row>
    <row r="444" spans="2:84" ht="15" customHeight="1" x14ac:dyDescent="0.3">
      <c r="B444" s="90"/>
      <c r="C444" s="111">
        <v>430</v>
      </c>
      <c r="D444" s="111"/>
      <c r="E444" s="111"/>
      <c r="F444" s="112"/>
      <c r="G444" s="111"/>
      <c r="H444" s="111"/>
      <c r="I444" s="111"/>
      <c r="J444" s="114"/>
      <c r="K444" s="172"/>
      <c r="L444" s="113"/>
      <c r="M444" s="112"/>
      <c r="N444" s="185"/>
      <c r="O444" s="111"/>
      <c r="P444" s="110"/>
      <c r="Q444" s="109"/>
      <c r="R444" s="109"/>
      <c r="S444" s="156"/>
      <c r="T444" s="156"/>
      <c r="U444" s="156"/>
      <c r="V444" s="153">
        <f t="shared" si="7"/>
        <v>0</v>
      </c>
      <c r="W444" s="90"/>
      <c r="Y444" s="180">
        <v>0</v>
      </c>
      <c r="Z444" s="180">
        <v>0</v>
      </c>
      <c r="AA444" s="180">
        <v>0</v>
      </c>
      <c r="AB444" s="180">
        <v>0</v>
      </c>
      <c r="AC444" s="180">
        <v>0</v>
      </c>
      <c r="AD444" s="180">
        <v>0</v>
      </c>
      <c r="AE444" s="180">
        <v>0</v>
      </c>
      <c r="AF444" s="180">
        <v>0</v>
      </c>
      <c r="AG444" s="180">
        <v>0</v>
      </c>
      <c r="AH444" s="180">
        <v>0</v>
      </c>
      <c r="AI444" s="180">
        <v>0</v>
      </c>
      <c r="AJ444" s="180">
        <v>0</v>
      </c>
      <c r="AK444" s="180">
        <v>0</v>
      </c>
      <c r="AL444" s="180">
        <v>0</v>
      </c>
      <c r="AM444" s="180">
        <v>0</v>
      </c>
      <c r="AN444" s="180">
        <v>0</v>
      </c>
      <c r="AO444" s="180">
        <v>0</v>
      </c>
      <c r="AP444" s="180">
        <v>0</v>
      </c>
      <c r="AQ444" s="180">
        <v>0</v>
      </c>
      <c r="AR444" s="180">
        <v>0</v>
      </c>
      <c r="AS444" s="180">
        <v>0</v>
      </c>
      <c r="AT444" s="180">
        <v>0</v>
      </c>
      <c r="AU444" s="180">
        <v>0</v>
      </c>
      <c r="AV444" s="180">
        <v>0</v>
      </c>
      <c r="AW444" s="180">
        <v>0</v>
      </c>
      <c r="AX444" s="180">
        <v>0</v>
      </c>
      <c r="AY444" s="90"/>
      <c r="AZ444" s="180">
        <v>0</v>
      </c>
      <c r="BA444" s="180">
        <v>0</v>
      </c>
      <c r="BB444" s="180">
        <v>0</v>
      </c>
      <c r="BC444" s="180">
        <v>0</v>
      </c>
      <c r="BD444" s="180">
        <v>0</v>
      </c>
      <c r="BE444" s="180">
        <v>0</v>
      </c>
      <c r="BF444" s="180">
        <v>0</v>
      </c>
      <c r="BG444" s="181"/>
      <c r="BH444" s="90"/>
      <c r="BI444" s="180">
        <v>0</v>
      </c>
      <c r="BJ444" s="180">
        <v>0</v>
      </c>
      <c r="BK444" s="180">
        <v>0</v>
      </c>
      <c r="BL444" s="90"/>
      <c r="BN444" s="90"/>
      <c r="BO444" s="112"/>
      <c r="BP444" s="112"/>
      <c r="BQ444" s="112"/>
      <c r="BR444" s="112"/>
      <c r="BS444" s="112"/>
      <c r="BT444" s="112"/>
      <c r="BU444" s="112"/>
      <c r="BV444" s="112"/>
      <c r="BW444" s="112"/>
      <c r="BX444" s="112"/>
      <c r="BY444" s="112"/>
      <c r="BZ444" s="112"/>
      <c r="CA444" s="112"/>
      <c r="CB444" s="112"/>
      <c r="CC444" s="112"/>
      <c r="CD444" s="112"/>
      <c r="CE444" s="112"/>
      <c r="CF444" s="178"/>
    </row>
    <row r="445" spans="2:84" ht="15" customHeight="1" x14ac:dyDescent="0.3">
      <c r="B445" s="90"/>
      <c r="C445" s="111">
        <v>431</v>
      </c>
      <c r="D445" s="111"/>
      <c r="E445" s="111"/>
      <c r="F445" s="112"/>
      <c r="G445" s="111"/>
      <c r="H445" s="111"/>
      <c r="I445" s="111"/>
      <c r="J445" s="114"/>
      <c r="K445" s="172"/>
      <c r="L445" s="113"/>
      <c r="M445" s="112"/>
      <c r="N445" s="185"/>
      <c r="O445" s="111"/>
      <c r="P445" s="110"/>
      <c r="Q445" s="109"/>
      <c r="R445" s="109"/>
      <c r="S445" s="156"/>
      <c r="T445" s="156"/>
      <c r="U445" s="156"/>
      <c r="V445" s="153">
        <f t="shared" si="7"/>
        <v>0</v>
      </c>
      <c r="W445" s="90"/>
      <c r="Y445" s="180">
        <v>0</v>
      </c>
      <c r="Z445" s="180">
        <v>0</v>
      </c>
      <c r="AA445" s="180">
        <v>0</v>
      </c>
      <c r="AB445" s="180">
        <v>0</v>
      </c>
      <c r="AC445" s="180">
        <v>0</v>
      </c>
      <c r="AD445" s="180">
        <v>0</v>
      </c>
      <c r="AE445" s="180">
        <v>0</v>
      </c>
      <c r="AF445" s="180">
        <v>0</v>
      </c>
      <c r="AG445" s="180">
        <v>0</v>
      </c>
      <c r="AH445" s="180">
        <v>0</v>
      </c>
      <c r="AI445" s="180">
        <v>0</v>
      </c>
      <c r="AJ445" s="180">
        <v>0</v>
      </c>
      <c r="AK445" s="180">
        <v>0</v>
      </c>
      <c r="AL445" s="180">
        <v>0</v>
      </c>
      <c r="AM445" s="180">
        <v>0</v>
      </c>
      <c r="AN445" s="180">
        <v>0</v>
      </c>
      <c r="AO445" s="180">
        <v>0</v>
      </c>
      <c r="AP445" s="180">
        <v>0</v>
      </c>
      <c r="AQ445" s="180">
        <v>0</v>
      </c>
      <c r="AR445" s="180">
        <v>0</v>
      </c>
      <c r="AS445" s="180">
        <v>0</v>
      </c>
      <c r="AT445" s="180">
        <v>0</v>
      </c>
      <c r="AU445" s="180">
        <v>0</v>
      </c>
      <c r="AV445" s="180">
        <v>0</v>
      </c>
      <c r="AW445" s="180">
        <v>0</v>
      </c>
      <c r="AX445" s="180">
        <v>0</v>
      </c>
      <c r="AY445" s="90"/>
      <c r="AZ445" s="180">
        <v>0</v>
      </c>
      <c r="BA445" s="180">
        <v>0</v>
      </c>
      <c r="BB445" s="180">
        <v>0</v>
      </c>
      <c r="BC445" s="180">
        <v>0</v>
      </c>
      <c r="BD445" s="180">
        <v>0</v>
      </c>
      <c r="BE445" s="180">
        <v>0</v>
      </c>
      <c r="BF445" s="180">
        <v>0</v>
      </c>
      <c r="BG445" s="181"/>
      <c r="BH445" s="90"/>
      <c r="BI445" s="180">
        <v>0</v>
      </c>
      <c r="BJ445" s="180">
        <v>0</v>
      </c>
      <c r="BK445" s="180">
        <v>0</v>
      </c>
      <c r="BL445" s="90"/>
      <c r="BN445" s="90"/>
      <c r="BO445" s="112"/>
      <c r="BP445" s="112"/>
      <c r="BQ445" s="112"/>
      <c r="BR445" s="112"/>
      <c r="BS445" s="112"/>
      <c r="BT445" s="112"/>
      <c r="BU445" s="112"/>
      <c r="BV445" s="112"/>
      <c r="BW445" s="112"/>
      <c r="BX445" s="112"/>
      <c r="BY445" s="112"/>
      <c r="BZ445" s="112"/>
      <c r="CA445" s="112"/>
      <c r="CB445" s="112"/>
      <c r="CC445" s="112"/>
      <c r="CD445" s="112"/>
      <c r="CE445" s="112"/>
      <c r="CF445" s="178"/>
    </row>
    <row r="446" spans="2:84" ht="15" customHeight="1" x14ac:dyDescent="0.3">
      <c r="B446" s="90"/>
      <c r="C446" s="111">
        <v>432</v>
      </c>
      <c r="D446" s="111"/>
      <c r="E446" s="111"/>
      <c r="F446" s="112"/>
      <c r="G446" s="111"/>
      <c r="H446" s="111"/>
      <c r="I446" s="111"/>
      <c r="J446" s="114"/>
      <c r="K446" s="172"/>
      <c r="L446" s="113"/>
      <c r="M446" s="112"/>
      <c r="N446" s="185"/>
      <c r="O446" s="111"/>
      <c r="P446" s="110"/>
      <c r="Q446" s="109"/>
      <c r="R446" s="109"/>
      <c r="S446" s="156"/>
      <c r="T446" s="156"/>
      <c r="U446" s="156"/>
      <c r="V446" s="153">
        <f t="shared" si="7"/>
        <v>0</v>
      </c>
      <c r="W446" s="90"/>
      <c r="Y446" s="180">
        <v>0</v>
      </c>
      <c r="Z446" s="180">
        <v>0</v>
      </c>
      <c r="AA446" s="180">
        <v>0</v>
      </c>
      <c r="AB446" s="180">
        <v>0</v>
      </c>
      <c r="AC446" s="180">
        <v>0</v>
      </c>
      <c r="AD446" s="180">
        <v>0</v>
      </c>
      <c r="AE446" s="180">
        <v>0</v>
      </c>
      <c r="AF446" s="180">
        <v>0</v>
      </c>
      <c r="AG446" s="180">
        <v>0</v>
      </c>
      <c r="AH446" s="180">
        <v>0</v>
      </c>
      <c r="AI446" s="180">
        <v>0</v>
      </c>
      <c r="AJ446" s="180">
        <v>0</v>
      </c>
      <c r="AK446" s="180">
        <v>0</v>
      </c>
      <c r="AL446" s="180">
        <v>0</v>
      </c>
      <c r="AM446" s="180">
        <v>0</v>
      </c>
      <c r="AN446" s="180">
        <v>0</v>
      </c>
      <c r="AO446" s="180">
        <v>0</v>
      </c>
      <c r="AP446" s="180">
        <v>0</v>
      </c>
      <c r="AQ446" s="180">
        <v>0</v>
      </c>
      <c r="AR446" s="180">
        <v>0</v>
      </c>
      <c r="AS446" s="180">
        <v>0</v>
      </c>
      <c r="AT446" s="180">
        <v>0</v>
      </c>
      <c r="AU446" s="180">
        <v>0</v>
      </c>
      <c r="AV446" s="180">
        <v>0</v>
      </c>
      <c r="AW446" s="180">
        <v>0</v>
      </c>
      <c r="AX446" s="180">
        <v>0</v>
      </c>
      <c r="AY446" s="90"/>
      <c r="AZ446" s="180">
        <v>0</v>
      </c>
      <c r="BA446" s="180">
        <v>0</v>
      </c>
      <c r="BB446" s="180">
        <v>0</v>
      </c>
      <c r="BC446" s="180">
        <v>0</v>
      </c>
      <c r="BD446" s="180">
        <v>0</v>
      </c>
      <c r="BE446" s="180">
        <v>0</v>
      </c>
      <c r="BF446" s="180">
        <v>0</v>
      </c>
      <c r="BG446" s="181"/>
      <c r="BH446" s="90"/>
      <c r="BI446" s="180">
        <v>0</v>
      </c>
      <c r="BJ446" s="180">
        <v>0</v>
      </c>
      <c r="BK446" s="180">
        <v>0</v>
      </c>
      <c r="BL446" s="90"/>
      <c r="BN446" s="90"/>
      <c r="BO446" s="112"/>
      <c r="BP446" s="112"/>
      <c r="BQ446" s="112"/>
      <c r="BR446" s="112"/>
      <c r="BS446" s="112"/>
      <c r="BT446" s="112"/>
      <c r="BU446" s="112"/>
      <c r="BV446" s="112"/>
      <c r="BW446" s="112"/>
      <c r="BX446" s="112"/>
      <c r="BY446" s="112"/>
      <c r="BZ446" s="112"/>
      <c r="CA446" s="112"/>
      <c r="CB446" s="112"/>
      <c r="CC446" s="112"/>
      <c r="CD446" s="112"/>
      <c r="CE446" s="112"/>
      <c r="CF446" s="178"/>
    </row>
    <row r="447" spans="2:84" ht="15" customHeight="1" x14ac:dyDescent="0.3">
      <c r="B447" s="90"/>
      <c r="C447" s="111">
        <v>433</v>
      </c>
      <c r="D447" s="111"/>
      <c r="E447" s="111"/>
      <c r="F447" s="112"/>
      <c r="G447" s="111"/>
      <c r="H447" s="111"/>
      <c r="I447" s="111"/>
      <c r="J447" s="114"/>
      <c r="K447" s="172"/>
      <c r="L447" s="113"/>
      <c r="M447" s="112"/>
      <c r="N447" s="185"/>
      <c r="O447" s="111"/>
      <c r="P447" s="110"/>
      <c r="Q447" s="109"/>
      <c r="R447" s="109"/>
      <c r="S447" s="156"/>
      <c r="T447" s="156"/>
      <c r="U447" s="156"/>
      <c r="V447" s="153">
        <f t="shared" si="7"/>
        <v>0</v>
      </c>
      <c r="W447" s="90"/>
      <c r="Y447" s="180">
        <v>0</v>
      </c>
      <c r="Z447" s="180">
        <v>0</v>
      </c>
      <c r="AA447" s="180">
        <v>0</v>
      </c>
      <c r="AB447" s="180">
        <v>0</v>
      </c>
      <c r="AC447" s="180">
        <v>0</v>
      </c>
      <c r="AD447" s="180">
        <v>0</v>
      </c>
      <c r="AE447" s="180">
        <v>0</v>
      </c>
      <c r="AF447" s="180">
        <v>0</v>
      </c>
      <c r="AG447" s="180">
        <v>0</v>
      </c>
      <c r="AH447" s="180">
        <v>0</v>
      </c>
      <c r="AI447" s="180">
        <v>0</v>
      </c>
      <c r="AJ447" s="180">
        <v>0</v>
      </c>
      <c r="AK447" s="180">
        <v>0</v>
      </c>
      <c r="AL447" s="180">
        <v>0</v>
      </c>
      <c r="AM447" s="180">
        <v>0</v>
      </c>
      <c r="AN447" s="180">
        <v>0</v>
      </c>
      <c r="AO447" s="180">
        <v>0</v>
      </c>
      <c r="AP447" s="180">
        <v>0</v>
      </c>
      <c r="AQ447" s="180">
        <v>0</v>
      </c>
      <c r="AR447" s="180">
        <v>0</v>
      </c>
      <c r="AS447" s="180">
        <v>0</v>
      </c>
      <c r="AT447" s="180">
        <v>0</v>
      </c>
      <c r="AU447" s="180">
        <v>0</v>
      </c>
      <c r="AV447" s="180">
        <v>0</v>
      </c>
      <c r="AW447" s="180">
        <v>0</v>
      </c>
      <c r="AX447" s="180">
        <v>0</v>
      </c>
      <c r="AY447" s="90"/>
      <c r="AZ447" s="180">
        <v>0</v>
      </c>
      <c r="BA447" s="180">
        <v>0</v>
      </c>
      <c r="BB447" s="180">
        <v>0</v>
      </c>
      <c r="BC447" s="180">
        <v>0</v>
      </c>
      <c r="BD447" s="180">
        <v>0</v>
      </c>
      <c r="BE447" s="180">
        <v>0</v>
      </c>
      <c r="BF447" s="180">
        <v>0</v>
      </c>
      <c r="BG447" s="181"/>
      <c r="BH447" s="90"/>
      <c r="BI447" s="180">
        <v>0</v>
      </c>
      <c r="BJ447" s="180">
        <v>0</v>
      </c>
      <c r="BK447" s="180">
        <v>0</v>
      </c>
      <c r="BL447" s="90"/>
      <c r="BN447" s="90"/>
      <c r="BO447" s="112"/>
      <c r="BP447" s="112"/>
      <c r="BQ447" s="112"/>
      <c r="BR447" s="112"/>
      <c r="BS447" s="112"/>
      <c r="BT447" s="112"/>
      <c r="BU447" s="112"/>
      <c r="BV447" s="112"/>
      <c r="BW447" s="112"/>
      <c r="BX447" s="112"/>
      <c r="BY447" s="112"/>
      <c r="BZ447" s="112"/>
      <c r="CA447" s="112"/>
      <c r="CB447" s="112"/>
      <c r="CC447" s="112"/>
      <c r="CD447" s="112"/>
      <c r="CE447" s="112"/>
      <c r="CF447" s="178"/>
    </row>
    <row r="448" spans="2:84" ht="15" customHeight="1" x14ac:dyDescent="0.3">
      <c r="B448" s="90"/>
      <c r="C448" s="111">
        <v>434</v>
      </c>
      <c r="D448" s="111"/>
      <c r="E448" s="111"/>
      <c r="F448" s="112"/>
      <c r="G448" s="111"/>
      <c r="H448" s="111"/>
      <c r="I448" s="111"/>
      <c r="J448" s="114"/>
      <c r="K448" s="172"/>
      <c r="L448" s="113"/>
      <c r="M448" s="112"/>
      <c r="N448" s="185"/>
      <c r="O448" s="111"/>
      <c r="P448" s="110"/>
      <c r="Q448" s="109"/>
      <c r="R448" s="109"/>
      <c r="S448" s="156"/>
      <c r="T448" s="156"/>
      <c r="U448" s="156"/>
      <c r="V448" s="153">
        <f t="shared" si="7"/>
        <v>0</v>
      </c>
      <c r="W448" s="90"/>
      <c r="Y448" s="180">
        <v>0</v>
      </c>
      <c r="Z448" s="180">
        <v>0</v>
      </c>
      <c r="AA448" s="180">
        <v>0</v>
      </c>
      <c r="AB448" s="180">
        <v>0</v>
      </c>
      <c r="AC448" s="180">
        <v>0</v>
      </c>
      <c r="AD448" s="180">
        <v>0</v>
      </c>
      <c r="AE448" s="180">
        <v>0</v>
      </c>
      <c r="AF448" s="180">
        <v>0</v>
      </c>
      <c r="AG448" s="180">
        <v>0</v>
      </c>
      <c r="AH448" s="180">
        <v>0</v>
      </c>
      <c r="AI448" s="180">
        <v>0</v>
      </c>
      <c r="AJ448" s="180">
        <v>0</v>
      </c>
      <c r="AK448" s="180">
        <v>0</v>
      </c>
      <c r="AL448" s="180">
        <v>0</v>
      </c>
      <c r="AM448" s="180">
        <v>0</v>
      </c>
      <c r="AN448" s="180">
        <v>0</v>
      </c>
      <c r="AO448" s="180">
        <v>0</v>
      </c>
      <c r="AP448" s="180">
        <v>0</v>
      </c>
      <c r="AQ448" s="180">
        <v>0</v>
      </c>
      <c r="AR448" s="180">
        <v>0</v>
      </c>
      <c r="AS448" s="180">
        <v>0</v>
      </c>
      <c r="AT448" s="180">
        <v>0</v>
      </c>
      <c r="AU448" s="180">
        <v>0</v>
      </c>
      <c r="AV448" s="180">
        <v>0</v>
      </c>
      <c r="AW448" s="180">
        <v>0</v>
      </c>
      <c r="AX448" s="180">
        <v>0</v>
      </c>
      <c r="AY448" s="90"/>
      <c r="AZ448" s="180">
        <v>0</v>
      </c>
      <c r="BA448" s="180">
        <v>0</v>
      </c>
      <c r="BB448" s="180">
        <v>0</v>
      </c>
      <c r="BC448" s="180">
        <v>0</v>
      </c>
      <c r="BD448" s="180">
        <v>0</v>
      </c>
      <c r="BE448" s="180">
        <v>0</v>
      </c>
      <c r="BF448" s="180">
        <v>0</v>
      </c>
      <c r="BG448" s="181"/>
      <c r="BH448" s="90"/>
      <c r="BI448" s="180">
        <v>0</v>
      </c>
      <c r="BJ448" s="180">
        <v>0</v>
      </c>
      <c r="BK448" s="180">
        <v>0</v>
      </c>
      <c r="BL448" s="90"/>
      <c r="BN448" s="90"/>
      <c r="BO448" s="112"/>
      <c r="BP448" s="112"/>
      <c r="BQ448" s="112"/>
      <c r="BR448" s="112"/>
      <c r="BS448" s="112"/>
      <c r="BT448" s="112"/>
      <c r="BU448" s="112"/>
      <c r="BV448" s="112"/>
      <c r="BW448" s="112"/>
      <c r="BX448" s="112"/>
      <c r="BY448" s="112"/>
      <c r="BZ448" s="112"/>
      <c r="CA448" s="112"/>
      <c r="CB448" s="112"/>
      <c r="CC448" s="112"/>
      <c r="CD448" s="112"/>
      <c r="CE448" s="112"/>
      <c r="CF448" s="178"/>
    </row>
    <row r="449" spans="2:84" ht="15" customHeight="1" x14ac:dyDescent="0.3">
      <c r="B449" s="90"/>
      <c r="C449" s="111">
        <v>435</v>
      </c>
      <c r="D449" s="111"/>
      <c r="E449" s="111"/>
      <c r="F449" s="112"/>
      <c r="G449" s="111"/>
      <c r="H449" s="111"/>
      <c r="I449" s="111"/>
      <c r="J449" s="114"/>
      <c r="K449" s="172"/>
      <c r="L449" s="113"/>
      <c r="M449" s="112"/>
      <c r="N449" s="185"/>
      <c r="O449" s="111"/>
      <c r="P449" s="110"/>
      <c r="Q449" s="109"/>
      <c r="R449" s="109"/>
      <c r="S449" s="156"/>
      <c r="T449" s="156"/>
      <c r="U449" s="156"/>
      <c r="V449" s="153">
        <f t="shared" si="7"/>
        <v>0</v>
      </c>
      <c r="W449" s="90"/>
      <c r="Y449" s="180">
        <v>0</v>
      </c>
      <c r="Z449" s="180">
        <v>0</v>
      </c>
      <c r="AA449" s="180">
        <v>0</v>
      </c>
      <c r="AB449" s="180">
        <v>0</v>
      </c>
      <c r="AC449" s="180">
        <v>0</v>
      </c>
      <c r="AD449" s="180">
        <v>0</v>
      </c>
      <c r="AE449" s="180">
        <v>0</v>
      </c>
      <c r="AF449" s="180">
        <v>0</v>
      </c>
      <c r="AG449" s="180">
        <v>0</v>
      </c>
      <c r="AH449" s="180">
        <v>0</v>
      </c>
      <c r="AI449" s="180">
        <v>0</v>
      </c>
      <c r="AJ449" s="180">
        <v>0</v>
      </c>
      <c r="AK449" s="180">
        <v>0</v>
      </c>
      <c r="AL449" s="180">
        <v>0</v>
      </c>
      <c r="AM449" s="180">
        <v>0</v>
      </c>
      <c r="AN449" s="180">
        <v>0</v>
      </c>
      <c r="AO449" s="180">
        <v>0</v>
      </c>
      <c r="AP449" s="180">
        <v>0</v>
      </c>
      <c r="AQ449" s="180">
        <v>0</v>
      </c>
      <c r="AR449" s="180">
        <v>0</v>
      </c>
      <c r="AS449" s="180">
        <v>0</v>
      </c>
      <c r="AT449" s="180">
        <v>0</v>
      </c>
      <c r="AU449" s="180">
        <v>0</v>
      </c>
      <c r="AV449" s="180">
        <v>0</v>
      </c>
      <c r="AW449" s="180">
        <v>0</v>
      </c>
      <c r="AX449" s="180">
        <v>0</v>
      </c>
      <c r="AY449" s="90"/>
      <c r="AZ449" s="180">
        <v>0</v>
      </c>
      <c r="BA449" s="180">
        <v>0</v>
      </c>
      <c r="BB449" s="180">
        <v>0</v>
      </c>
      <c r="BC449" s="180">
        <v>0</v>
      </c>
      <c r="BD449" s="180">
        <v>0</v>
      </c>
      <c r="BE449" s="180">
        <v>0</v>
      </c>
      <c r="BF449" s="180">
        <v>0</v>
      </c>
      <c r="BG449" s="181"/>
      <c r="BH449" s="90"/>
      <c r="BI449" s="180">
        <v>0</v>
      </c>
      <c r="BJ449" s="180">
        <v>0</v>
      </c>
      <c r="BK449" s="180">
        <v>0</v>
      </c>
      <c r="BL449" s="90"/>
      <c r="BN449" s="90"/>
      <c r="BO449" s="112"/>
      <c r="BP449" s="112"/>
      <c r="BQ449" s="112"/>
      <c r="BR449" s="112"/>
      <c r="BS449" s="112"/>
      <c r="BT449" s="112"/>
      <c r="BU449" s="112"/>
      <c r="BV449" s="112"/>
      <c r="BW449" s="112"/>
      <c r="BX449" s="112"/>
      <c r="BY449" s="112"/>
      <c r="BZ449" s="112"/>
      <c r="CA449" s="112"/>
      <c r="CB449" s="112"/>
      <c r="CC449" s="112"/>
      <c r="CD449" s="112"/>
      <c r="CE449" s="112"/>
      <c r="CF449" s="178"/>
    </row>
    <row r="450" spans="2:84" ht="15" customHeight="1" x14ac:dyDescent="0.3">
      <c r="B450" s="90"/>
      <c r="C450" s="111">
        <v>436</v>
      </c>
      <c r="D450" s="111"/>
      <c r="E450" s="111"/>
      <c r="F450" s="112"/>
      <c r="G450" s="111"/>
      <c r="H450" s="111"/>
      <c r="I450" s="111"/>
      <c r="J450" s="114"/>
      <c r="K450" s="172"/>
      <c r="L450" s="113"/>
      <c r="M450" s="112"/>
      <c r="N450" s="185"/>
      <c r="O450" s="111"/>
      <c r="P450" s="110"/>
      <c r="Q450" s="109"/>
      <c r="R450" s="109"/>
      <c r="S450" s="156"/>
      <c r="T450" s="156"/>
      <c r="U450" s="156"/>
      <c r="V450" s="153">
        <f t="shared" si="7"/>
        <v>0</v>
      </c>
      <c r="W450" s="90"/>
      <c r="Y450" s="180">
        <v>0</v>
      </c>
      <c r="Z450" s="180">
        <v>0</v>
      </c>
      <c r="AA450" s="180">
        <v>0</v>
      </c>
      <c r="AB450" s="180">
        <v>0</v>
      </c>
      <c r="AC450" s="180">
        <v>0</v>
      </c>
      <c r="AD450" s="180">
        <v>0</v>
      </c>
      <c r="AE450" s="180">
        <v>0</v>
      </c>
      <c r="AF450" s="180">
        <v>0</v>
      </c>
      <c r="AG450" s="180">
        <v>0</v>
      </c>
      <c r="AH450" s="180">
        <v>0</v>
      </c>
      <c r="AI450" s="180">
        <v>0</v>
      </c>
      <c r="AJ450" s="180">
        <v>0</v>
      </c>
      <c r="AK450" s="180">
        <v>0</v>
      </c>
      <c r="AL450" s="180">
        <v>0</v>
      </c>
      <c r="AM450" s="180">
        <v>0</v>
      </c>
      <c r="AN450" s="180">
        <v>0</v>
      </c>
      <c r="AO450" s="180">
        <v>0</v>
      </c>
      <c r="AP450" s="180">
        <v>0</v>
      </c>
      <c r="AQ450" s="180">
        <v>0</v>
      </c>
      <c r="AR450" s="180">
        <v>0</v>
      </c>
      <c r="AS450" s="180">
        <v>0</v>
      </c>
      <c r="AT450" s="180">
        <v>0</v>
      </c>
      <c r="AU450" s="180">
        <v>0</v>
      </c>
      <c r="AV450" s="180">
        <v>0</v>
      </c>
      <c r="AW450" s="180">
        <v>0</v>
      </c>
      <c r="AX450" s="180">
        <v>0</v>
      </c>
      <c r="AY450" s="90"/>
      <c r="AZ450" s="180">
        <v>0</v>
      </c>
      <c r="BA450" s="180">
        <v>0</v>
      </c>
      <c r="BB450" s="180">
        <v>0</v>
      </c>
      <c r="BC450" s="180">
        <v>0</v>
      </c>
      <c r="BD450" s="180">
        <v>0</v>
      </c>
      <c r="BE450" s="180">
        <v>0</v>
      </c>
      <c r="BF450" s="180">
        <v>0</v>
      </c>
      <c r="BG450" s="181"/>
      <c r="BH450" s="90"/>
      <c r="BI450" s="180">
        <v>0</v>
      </c>
      <c r="BJ450" s="180">
        <v>0</v>
      </c>
      <c r="BK450" s="180">
        <v>0</v>
      </c>
      <c r="BL450" s="90"/>
      <c r="BN450" s="90"/>
      <c r="BO450" s="112"/>
      <c r="BP450" s="112"/>
      <c r="BQ450" s="112"/>
      <c r="BR450" s="112"/>
      <c r="BS450" s="112"/>
      <c r="BT450" s="112"/>
      <c r="BU450" s="112"/>
      <c r="BV450" s="112"/>
      <c r="BW450" s="112"/>
      <c r="BX450" s="112"/>
      <c r="BY450" s="112"/>
      <c r="BZ450" s="112"/>
      <c r="CA450" s="112"/>
      <c r="CB450" s="112"/>
      <c r="CC450" s="112"/>
      <c r="CD450" s="112"/>
      <c r="CE450" s="112"/>
      <c r="CF450" s="178"/>
    </row>
    <row r="451" spans="2:84" ht="15" customHeight="1" x14ac:dyDescent="0.3">
      <c r="B451" s="90"/>
      <c r="C451" s="111">
        <v>437</v>
      </c>
      <c r="D451" s="111"/>
      <c r="E451" s="111"/>
      <c r="F451" s="112"/>
      <c r="G451" s="111"/>
      <c r="H451" s="111"/>
      <c r="I451" s="111"/>
      <c r="J451" s="114"/>
      <c r="K451" s="172"/>
      <c r="L451" s="113"/>
      <c r="M451" s="112"/>
      <c r="N451" s="185"/>
      <c r="O451" s="111"/>
      <c r="P451" s="110"/>
      <c r="Q451" s="109"/>
      <c r="R451" s="109"/>
      <c r="S451" s="156"/>
      <c r="T451" s="156"/>
      <c r="U451" s="156"/>
      <c r="V451" s="153">
        <f t="shared" si="7"/>
        <v>0</v>
      </c>
      <c r="W451" s="90"/>
      <c r="Y451" s="180">
        <v>0</v>
      </c>
      <c r="Z451" s="180">
        <v>0</v>
      </c>
      <c r="AA451" s="180">
        <v>0</v>
      </c>
      <c r="AB451" s="180">
        <v>0</v>
      </c>
      <c r="AC451" s="180">
        <v>0</v>
      </c>
      <c r="AD451" s="180">
        <v>0</v>
      </c>
      <c r="AE451" s="180">
        <v>0</v>
      </c>
      <c r="AF451" s="180">
        <v>0</v>
      </c>
      <c r="AG451" s="180">
        <v>0</v>
      </c>
      <c r="AH451" s="180">
        <v>0</v>
      </c>
      <c r="AI451" s="180">
        <v>0</v>
      </c>
      <c r="AJ451" s="180">
        <v>0</v>
      </c>
      <c r="AK451" s="180">
        <v>0</v>
      </c>
      <c r="AL451" s="180">
        <v>0</v>
      </c>
      <c r="AM451" s="180">
        <v>0</v>
      </c>
      <c r="AN451" s="180">
        <v>0</v>
      </c>
      <c r="AO451" s="180">
        <v>0</v>
      </c>
      <c r="AP451" s="180">
        <v>0</v>
      </c>
      <c r="AQ451" s="180">
        <v>0</v>
      </c>
      <c r="AR451" s="180">
        <v>0</v>
      </c>
      <c r="AS451" s="180">
        <v>0</v>
      </c>
      <c r="AT451" s="180">
        <v>0</v>
      </c>
      <c r="AU451" s="180">
        <v>0</v>
      </c>
      <c r="AV451" s="180">
        <v>0</v>
      </c>
      <c r="AW451" s="180">
        <v>0</v>
      </c>
      <c r="AX451" s="180">
        <v>0</v>
      </c>
      <c r="AY451" s="90"/>
      <c r="AZ451" s="180">
        <v>0</v>
      </c>
      <c r="BA451" s="180">
        <v>0</v>
      </c>
      <c r="BB451" s="180">
        <v>0</v>
      </c>
      <c r="BC451" s="180">
        <v>0</v>
      </c>
      <c r="BD451" s="180">
        <v>0</v>
      </c>
      <c r="BE451" s="180">
        <v>0</v>
      </c>
      <c r="BF451" s="180">
        <v>0</v>
      </c>
      <c r="BG451" s="181"/>
      <c r="BH451" s="90"/>
      <c r="BI451" s="180">
        <v>0</v>
      </c>
      <c r="BJ451" s="180">
        <v>0</v>
      </c>
      <c r="BK451" s="180">
        <v>0</v>
      </c>
      <c r="BL451" s="90"/>
      <c r="BN451" s="90"/>
      <c r="BO451" s="112"/>
      <c r="BP451" s="112"/>
      <c r="BQ451" s="112"/>
      <c r="BR451" s="112"/>
      <c r="BS451" s="112"/>
      <c r="BT451" s="112"/>
      <c r="BU451" s="112"/>
      <c r="BV451" s="112"/>
      <c r="BW451" s="112"/>
      <c r="BX451" s="112"/>
      <c r="BY451" s="112"/>
      <c r="BZ451" s="112"/>
      <c r="CA451" s="112"/>
      <c r="CB451" s="112"/>
      <c r="CC451" s="112"/>
      <c r="CD451" s="112"/>
      <c r="CE451" s="112"/>
      <c r="CF451" s="178"/>
    </row>
    <row r="452" spans="2:84" ht="15" customHeight="1" x14ac:dyDescent="0.3">
      <c r="B452" s="90"/>
      <c r="C452" s="111">
        <v>438</v>
      </c>
      <c r="D452" s="111"/>
      <c r="E452" s="111"/>
      <c r="F452" s="112"/>
      <c r="G452" s="111"/>
      <c r="H452" s="111"/>
      <c r="I452" s="111"/>
      <c r="J452" s="114"/>
      <c r="K452" s="172"/>
      <c r="L452" s="113"/>
      <c r="M452" s="112"/>
      <c r="N452" s="185"/>
      <c r="O452" s="111"/>
      <c r="P452" s="109"/>
      <c r="Q452" s="109"/>
      <c r="R452" s="109"/>
      <c r="S452" s="156"/>
      <c r="T452" s="156"/>
      <c r="U452" s="156"/>
      <c r="V452" s="153">
        <f t="shared" si="7"/>
        <v>0</v>
      </c>
      <c r="W452" s="90"/>
      <c r="Y452" s="180">
        <v>0</v>
      </c>
      <c r="Z452" s="180">
        <v>0</v>
      </c>
      <c r="AA452" s="180">
        <v>0</v>
      </c>
      <c r="AB452" s="180">
        <v>0</v>
      </c>
      <c r="AC452" s="180">
        <v>0</v>
      </c>
      <c r="AD452" s="180">
        <v>0</v>
      </c>
      <c r="AE452" s="180">
        <v>0</v>
      </c>
      <c r="AF452" s="180">
        <v>0</v>
      </c>
      <c r="AG452" s="180">
        <v>0</v>
      </c>
      <c r="AH452" s="180">
        <v>0</v>
      </c>
      <c r="AI452" s="180">
        <v>0</v>
      </c>
      <c r="AJ452" s="180">
        <v>0</v>
      </c>
      <c r="AK452" s="180">
        <v>0</v>
      </c>
      <c r="AL452" s="180">
        <v>0</v>
      </c>
      <c r="AM452" s="180">
        <v>0</v>
      </c>
      <c r="AN452" s="180">
        <v>0</v>
      </c>
      <c r="AO452" s="180">
        <v>0</v>
      </c>
      <c r="AP452" s="180">
        <v>0</v>
      </c>
      <c r="AQ452" s="180">
        <v>0</v>
      </c>
      <c r="AR452" s="180">
        <v>0</v>
      </c>
      <c r="AS452" s="180">
        <v>0</v>
      </c>
      <c r="AT452" s="180">
        <v>0</v>
      </c>
      <c r="AU452" s="180">
        <v>0</v>
      </c>
      <c r="AV452" s="180">
        <v>0</v>
      </c>
      <c r="AW452" s="180">
        <v>0</v>
      </c>
      <c r="AX452" s="180">
        <v>0</v>
      </c>
      <c r="AY452" s="90"/>
      <c r="AZ452" s="180">
        <v>0</v>
      </c>
      <c r="BA452" s="180">
        <v>0</v>
      </c>
      <c r="BB452" s="180">
        <v>0</v>
      </c>
      <c r="BC452" s="180">
        <v>0</v>
      </c>
      <c r="BD452" s="180">
        <v>0</v>
      </c>
      <c r="BE452" s="180">
        <v>0</v>
      </c>
      <c r="BF452" s="180">
        <v>0</v>
      </c>
      <c r="BG452" s="181"/>
      <c r="BH452" s="90"/>
      <c r="BI452" s="180">
        <v>0</v>
      </c>
      <c r="BJ452" s="180">
        <v>0</v>
      </c>
      <c r="BK452" s="180">
        <v>0</v>
      </c>
      <c r="BL452" s="90"/>
      <c r="BN452" s="90"/>
      <c r="BO452" s="112"/>
      <c r="BP452" s="112"/>
      <c r="BQ452" s="112"/>
      <c r="BR452" s="112"/>
      <c r="BS452" s="112"/>
      <c r="BT452" s="112"/>
      <c r="BU452" s="112"/>
      <c r="BV452" s="112"/>
      <c r="BW452" s="112"/>
      <c r="BX452" s="112"/>
      <c r="BY452" s="112"/>
      <c r="BZ452" s="112"/>
      <c r="CA452" s="112"/>
      <c r="CB452" s="112"/>
      <c r="CC452" s="112"/>
      <c r="CD452" s="112"/>
      <c r="CE452" s="112"/>
      <c r="CF452" s="178"/>
    </row>
    <row r="453" spans="2:84" ht="15" customHeight="1" x14ac:dyDescent="0.3">
      <c r="B453" s="90"/>
      <c r="C453" s="111">
        <v>439</v>
      </c>
      <c r="D453" s="111"/>
      <c r="E453" s="111"/>
      <c r="F453" s="112"/>
      <c r="G453" s="111"/>
      <c r="H453" s="111"/>
      <c r="I453" s="111"/>
      <c r="J453" s="114"/>
      <c r="K453" s="172"/>
      <c r="L453" s="113"/>
      <c r="M453" s="112"/>
      <c r="N453" s="185"/>
      <c r="O453" s="111"/>
      <c r="P453" s="110"/>
      <c r="Q453" s="109"/>
      <c r="R453" s="109"/>
      <c r="S453" s="156"/>
      <c r="T453" s="156"/>
      <c r="U453" s="156"/>
      <c r="V453" s="153">
        <f t="shared" si="7"/>
        <v>0</v>
      </c>
      <c r="W453" s="90"/>
      <c r="Y453" s="180">
        <v>0</v>
      </c>
      <c r="Z453" s="180">
        <v>0</v>
      </c>
      <c r="AA453" s="180">
        <v>0</v>
      </c>
      <c r="AB453" s="180">
        <v>0</v>
      </c>
      <c r="AC453" s="180">
        <v>0</v>
      </c>
      <c r="AD453" s="180">
        <v>0</v>
      </c>
      <c r="AE453" s="180">
        <v>0</v>
      </c>
      <c r="AF453" s="180">
        <v>0</v>
      </c>
      <c r="AG453" s="180">
        <v>0</v>
      </c>
      <c r="AH453" s="180">
        <v>0</v>
      </c>
      <c r="AI453" s="180">
        <v>0</v>
      </c>
      <c r="AJ453" s="180">
        <v>0</v>
      </c>
      <c r="AK453" s="180">
        <v>0</v>
      </c>
      <c r="AL453" s="180">
        <v>0</v>
      </c>
      <c r="AM453" s="180">
        <v>0</v>
      </c>
      <c r="AN453" s="180">
        <v>0</v>
      </c>
      <c r="AO453" s="180">
        <v>0</v>
      </c>
      <c r="AP453" s="180">
        <v>0</v>
      </c>
      <c r="AQ453" s="180">
        <v>0</v>
      </c>
      <c r="AR453" s="180">
        <v>0</v>
      </c>
      <c r="AS453" s="180">
        <v>0</v>
      </c>
      <c r="AT453" s="180">
        <v>0</v>
      </c>
      <c r="AU453" s="180">
        <v>0</v>
      </c>
      <c r="AV453" s="180">
        <v>0</v>
      </c>
      <c r="AW453" s="180">
        <v>0</v>
      </c>
      <c r="AX453" s="180">
        <v>0</v>
      </c>
      <c r="AY453" s="90"/>
      <c r="AZ453" s="180">
        <v>0</v>
      </c>
      <c r="BA453" s="180">
        <v>0</v>
      </c>
      <c r="BB453" s="180">
        <v>0</v>
      </c>
      <c r="BC453" s="180">
        <v>0</v>
      </c>
      <c r="BD453" s="180">
        <v>0</v>
      </c>
      <c r="BE453" s="180">
        <v>0</v>
      </c>
      <c r="BF453" s="180">
        <v>0</v>
      </c>
      <c r="BG453" s="181"/>
      <c r="BH453" s="90"/>
      <c r="BI453" s="180">
        <v>0</v>
      </c>
      <c r="BJ453" s="180">
        <v>0</v>
      </c>
      <c r="BK453" s="180">
        <v>0</v>
      </c>
      <c r="BL453" s="90"/>
      <c r="BN453" s="90"/>
      <c r="BO453" s="112"/>
      <c r="BP453" s="112"/>
      <c r="BQ453" s="112"/>
      <c r="BR453" s="112"/>
      <c r="BS453" s="112"/>
      <c r="BT453" s="112"/>
      <c r="BU453" s="112"/>
      <c r="BV453" s="112"/>
      <c r="BW453" s="112"/>
      <c r="BX453" s="112"/>
      <c r="BY453" s="112"/>
      <c r="BZ453" s="112"/>
      <c r="CA453" s="112"/>
      <c r="CB453" s="112"/>
      <c r="CC453" s="112"/>
      <c r="CD453" s="112"/>
      <c r="CE453" s="112"/>
      <c r="CF453" s="178"/>
    </row>
    <row r="454" spans="2:84" ht="15" customHeight="1" x14ac:dyDescent="0.3">
      <c r="B454" s="90"/>
      <c r="C454" s="111">
        <v>440</v>
      </c>
      <c r="D454" s="111"/>
      <c r="E454" s="111"/>
      <c r="F454" s="112"/>
      <c r="G454" s="111"/>
      <c r="H454" s="111"/>
      <c r="I454" s="111"/>
      <c r="J454" s="114"/>
      <c r="K454" s="172"/>
      <c r="L454" s="113"/>
      <c r="M454" s="112"/>
      <c r="N454" s="185"/>
      <c r="O454" s="111"/>
      <c r="P454" s="110"/>
      <c r="Q454" s="109"/>
      <c r="R454" s="109"/>
      <c r="S454" s="156"/>
      <c r="T454" s="156"/>
      <c r="U454" s="156"/>
      <c r="V454" s="153">
        <f t="shared" si="7"/>
        <v>0</v>
      </c>
      <c r="W454" s="90"/>
      <c r="Y454" s="180">
        <v>0</v>
      </c>
      <c r="Z454" s="180">
        <v>0</v>
      </c>
      <c r="AA454" s="180">
        <v>0</v>
      </c>
      <c r="AB454" s="180">
        <v>0</v>
      </c>
      <c r="AC454" s="180">
        <v>0</v>
      </c>
      <c r="AD454" s="180">
        <v>0</v>
      </c>
      <c r="AE454" s="180">
        <v>0</v>
      </c>
      <c r="AF454" s="180">
        <v>0</v>
      </c>
      <c r="AG454" s="180">
        <v>0</v>
      </c>
      <c r="AH454" s="180">
        <v>0</v>
      </c>
      <c r="AI454" s="180">
        <v>0</v>
      </c>
      <c r="AJ454" s="180">
        <v>0</v>
      </c>
      <c r="AK454" s="180">
        <v>0</v>
      </c>
      <c r="AL454" s="180">
        <v>0</v>
      </c>
      <c r="AM454" s="180">
        <v>0</v>
      </c>
      <c r="AN454" s="180">
        <v>0</v>
      </c>
      <c r="AO454" s="180">
        <v>0</v>
      </c>
      <c r="AP454" s="180">
        <v>0</v>
      </c>
      <c r="AQ454" s="180">
        <v>0</v>
      </c>
      <c r="AR454" s="180">
        <v>0</v>
      </c>
      <c r="AS454" s="180">
        <v>0</v>
      </c>
      <c r="AT454" s="180">
        <v>0</v>
      </c>
      <c r="AU454" s="180">
        <v>0</v>
      </c>
      <c r="AV454" s="180">
        <v>0</v>
      </c>
      <c r="AW454" s="180">
        <v>0</v>
      </c>
      <c r="AX454" s="180">
        <v>0</v>
      </c>
      <c r="AY454" s="90"/>
      <c r="AZ454" s="180">
        <v>0</v>
      </c>
      <c r="BA454" s="180">
        <v>0</v>
      </c>
      <c r="BB454" s="180">
        <v>0</v>
      </c>
      <c r="BC454" s="180">
        <v>0</v>
      </c>
      <c r="BD454" s="180">
        <v>0</v>
      </c>
      <c r="BE454" s="180">
        <v>0</v>
      </c>
      <c r="BF454" s="180">
        <v>0</v>
      </c>
      <c r="BG454" s="181"/>
      <c r="BH454" s="90"/>
      <c r="BI454" s="180">
        <v>0</v>
      </c>
      <c r="BJ454" s="180">
        <v>0</v>
      </c>
      <c r="BK454" s="180">
        <v>0</v>
      </c>
      <c r="BL454" s="90"/>
      <c r="BN454" s="90"/>
      <c r="BO454" s="112"/>
      <c r="BP454" s="112"/>
      <c r="BQ454" s="112"/>
      <c r="BR454" s="112"/>
      <c r="BS454" s="112"/>
      <c r="BT454" s="112"/>
      <c r="BU454" s="112"/>
      <c r="BV454" s="112"/>
      <c r="BW454" s="112"/>
      <c r="BX454" s="112"/>
      <c r="BY454" s="112"/>
      <c r="BZ454" s="112"/>
      <c r="CA454" s="112"/>
      <c r="CB454" s="112"/>
      <c r="CC454" s="112"/>
      <c r="CD454" s="112"/>
      <c r="CE454" s="112"/>
      <c r="CF454" s="178"/>
    </row>
    <row r="455" spans="2:84" ht="15" customHeight="1" x14ac:dyDescent="0.3">
      <c r="B455" s="90"/>
      <c r="C455" s="111">
        <v>441</v>
      </c>
      <c r="D455" s="111"/>
      <c r="E455" s="111"/>
      <c r="F455" s="112"/>
      <c r="G455" s="111"/>
      <c r="H455" s="111"/>
      <c r="I455" s="111"/>
      <c r="J455" s="114"/>
      <c r="K455" s="172"/>
      <c r="L455" s="113"/>
      <c r="M455" s="112"/>
      <c r="N455" s="185"/>
      <c r="O455" s="111"/>
      <c r="P455" s="110"/>
      <c r="Q455" s="109"/>
      <c r="R455" s="109"/>
      <c r="S455" s="156"/>
      <c r="T455" s="156"/>
      <c r="U455" s="156"/>
      <c r="V455" s="153">
        <f t="shared" si="7"/>
        <v>0</v>
      </c>
      <c r="W455" s="90"/>
      <c r="Y455" s="180">
        <v>0</v>
      </c>
      <c r="Z455" s="180">
        <v>0</v>
      </c>
      <c r="AA455" s="180">
        <v>0</v>
      </c>
      <c r="AB455" s="180">
        <v>0</v>
      </c>
      <c r="AC455" s="180">
        <v>0</v>
      </c>
      <c r="AD455" s="180">
        <v>0</v>
      </c>
      <c r="AE455" s="180">
        <v>0</v>
      </c>
      <c r="AF455" s="180">
        <v>0</v>
      </c>
      <c r="AG455" s="180">
        <v>0</v>
      </c>
      <c r="AH455" s="180">
        <v>0</v>
      </c>
      <c r="AI455" s="180">
        <v>0</v>
      </c>
      <c r="AJ455" s="180">
        <v>0</v>
      </c>
      <c r="AK455" s="180">
        <v>0</v>
      </c>
      <c r="AL455" s="180">
        <v>0</v>
      </c>
      <c r="AM455" s="180">
        <v>0</v>
      </c>
      <c r="AN455" s="180">
        <v>0</v>
      </c>
      <c r="AO455" s="180">
        <v>0</v>
      </c>
      <c r="AP455" s="180">
        <v>0</v>
      </c>
      <c r="AQ455" s="180">
        <v>0</v>
      </c>
      <c r="AR455" s="180">
        <v>0</v>
      </c>
      <c r="AS455" s="180">
        <v>0</v>
      </c>
      <c r="AT455" s="180">
        <v>0</v>
      </c>
      <c r="AU455" s="180">
        <v>0</v>
      </c>
      <c r="AV455" s="180">
        <v>0</v>
      </c>
      <c r="AW455" s="180">
        <v>0</v>
      </c>
      <c r="AX455" s="180">
        <v>0</v>
      </c>
      <c r="AY455" s="90"/>
      <c r="AZ455" s="180">
        <v>0</v>
      </c>
      <c r="BA455" s="180">
        <v>0</v>
      </c>
      <c r="BB455" s="180">
        <v>0</v>
      </c>
      <c r="BC455" s="180">
        <v>0</v>
      </c>
      <c r="BD455" s="180">
        <v>0</v>
      </c>
      <c r="BE455" s="180">
        <v>0</v>
      </c>
      <c r="BF455" s="180">
        <v>0</v>
      </c>
      <c r="BG455" s="181"/>
      <c r="BH455" s="90"/>
      <c r="BI455" s="180">
        <v>0</v>
      </c>
      <c r="BJ455" s="180">
        <v>0</v>
      </c>
      <c r="BK455" s="180">
        <v>0</v>
      </c>
      <c r="BL455" s="90"/>
      <c r="BN455" s="90"/>
      <c r="BO455" s="112"/>
      <c r="BP455" s="112"/>
      <c r="BQ455" s="112"/>
      <c r="BR455" s="112"/>
      <c r="BS455" s="112"/>
      <c r="BT455" s="112"/>
      <c r="BU455" s="112"/>
      <c r="BV455" s="112"/>
      <c r="BW455" s="112"/>
      <c r="BX455" s="112"/>
      <c r="BY455" s="112"/>
      <c r="BZ455" s="112"/>
      <c r="CA455" s="112"/>
      <c r="CB455" s="112"/>
      <c r="CC455" s="112"/>
      <c r="CD455" s="112"/>
      <c r="CE455" s="112"/>
      <c r="CF455" s="178"/>
    </row>
    <row r="456" spans="2:84" ht="15" customHeight="1" x14ac:dyDescent="0.3">
      <c r="B456" s="90"/>
      <c r="C456" s="111">
        <v>442</v>
      </c>
      <c r="D456" s="111"/>
      <c r="E456" s="111"/>
      <c r="F456" s="112"/>
      <c r="G456" s="111"/>
      <c r="H456" s="111"/>
      <c r="I456" s="111"/>
      <c r="J456" s="114"/>
      <c r="K456" s="172"/>
      <c r="L456" s="113"/>
      <c r="M456" s="112"/>
      <c r="N456" s="185"/>
      <c r="O456" s="111"/>
      <c r="P456" s="110"/>
      <c r="Q456" s="109"/>
      <c r="R456" s="109"/>
      <c r="S456" s="156"/>
      <c r="T456" s="156"/>
      <c r="U456" s="156"/>
      <c r="V456" s="153">
        <f t="shared" si="7"/>
        <v>0</v>
      </c>
      <c r="W456" s="90"/>
      <c r="Y456" s="180">
        <v>0</v>
      </c>
      <c r="Z456" s="180">
        <v>0</v>
      </c>
      <c r="AA456" s="180">
        <v>0</v>
      </c>
      <c r="AB456" s="180">
        <v>0</v>
      </c>
      <c r="AC456" s="180">
        <v>0</v>
      </c>
      <c r="AD456" s="180">
        <v>0</v>
      </c>
      <c r="AE456" s="180">
        <v>0</v>
      </c>
      <c r="AF456" s="180">
        <v>0</v>
      </c>
      <c r="AG456" s="180">
        <v>0</v>
      </c>
      <c r="AH456" s="180">
        <v>0</v>
      </c>
      <c r="AI456" s="180">
        <v>0</v>
      </c>
      <c r="AJ456" s="180">
        <v>0</v>
      </c>
      <c r="AK456" s="180">
        <v>0</v>
      </c>
      <c r="AL456" s="180">
        <v>0</v>
      </c>
      <c r="AM456" s="180">
        <v>0</v>
      </c>
      <c r="AN456" s="180">
        <v>0</v>
      </c>
      <c r="AO456" s="180">
        <v>0</v>
      </c>
      <c r="AP456" s="180">
        <v>0</v>
      </c>
      <c r="AQ456" s="180">
        <v>0</v>
      </c>
      <c r="AR456" s="180">
        <v>0</v>
      </c>
      <c r="AS456" s="180">
        <v>0</v>
      </c>
      <c r="AT456" s="180">
        <v>0</v>
      </c>
      <c r="AU456" s="180">
        <v>0</v>
      </c>
      <c r="AV456" s="180">
        <v>0</v>
      </c>
      <c r="AW456" s="180">
        <v>0</v>
      </c>
      <c r="AX456" s="180">
        <v>0</v>
      </c>
      <c r="AY456" s="90"/>
      <c r="AZ456" s="180">
        <v>0</v>
      </c>
      <c r="BA456" s="180">
        <v>0</v>
      </c>
      <c r="BB456" s="180">
        <v>0</v>
      </c>
      <c r="BC456" s="180">
        <v>0</v>
      </c>
      <c r="BD456" s="180">
        <v>0</v>
      </c>
      <c r="BE456" s="180">
        <v>0</v>
      </c>
      <c r="BF456" s="180">
        <v>0</v>
      </c>
      <c r="BG456" s="181"/>
      <c r="BH456" s="90"/>
      <c r="BI456" s="180">
        <v>0</v>
      </c>
      <c r="BJ456" s="180">
        <v>0</v>
      </c>
      <c r="BK456" s="180">
        <v>0</v>
      </c>
      <c r="BL456" s="90"/>
      <c r="BN456" s="90"/>
      <c r="BO456" s="112"/>
      <c r="BP456" s="112"/>
      <c r="BQ456" s="112"/>
      <c r="BR456" s="112"/>
      <c r="BS456" s="112"/>
      <c r="BT456" s="112"/>
      <c r="BU456" s="112"/>
      <c r="BV456" s="112"/>
      <c r="BW456" s="112"/>
      <c r="BX456" s="112"/>
      <c r="BY456" s="112"/>
      <c r="BZ456" s="112"/>
      <c r="CA456" s="112"/>
      <c r="CB456" s="112"/>
      <c r="CC456" s="112"/>
      <c r="CD456" s="112"/>
      <c r="CE456" s="112"/>
      <c r="CF456" s="178"/>
    </row>
    <row r="457" spans="2:84" ht="15" customHeight="1" x14ac:dyDescent="0.3">
      <c r="B457" s="90"/>
      <c r="C457" s="111">
        <v>443</v>
      </c>
      <c r="D457" s="111"/>
      <c r="E457" s="111"/>
      <c r="F457" s="112"/>
      <c r="G457" s="111"/>
      <c r="H457" s="111"/>
      <c r="I457" s="111"/>
      <c r="J457" s="114"/>
      <c r="K457" s="172"/>
      <c r="L457" s="113"/>
      <c r="M457" s="112"/>
      <c r="N457" s="185"/>
      <c r="O457" s="111"/>
      <c r="P457" s="110"/>
      <c r="Q457" s="109"/>
      <c r="R457" s="109"/>
      <c r="S457" s="156"/>
      <c r="T457" s="156"/>
      <c r="U457" s="156"/>
      <c r="V457" s="153">
        <f t="shared" si="7"/>
        <v>0</v>
      </c>
      <c r="W457" s="90"/>
      <c r="Y457" s="180">
        <v>0</v>
      </c>
      <c r="Z457" s="180">
        <v>0</v>
      </c>
      <c r="AA457" s="180">
        <v>0</v>
      </c>
      <c r="AB457" s="180">
        <v>0</v>
      </c>
      <c r="AC457" s="180">
        <v>0</v>
      </c>
      <c r="AD457" s="180">
        <v>0</v>
      </c>
      <c r="AE457" s="180">
        <v>0</v>
      </c>
      <c r="AF457" s="180">
        <v>0</v>
      </c>
      <c r="AG457" s="180">
        <v>0</v>
      </c>
      <c r="AH457" s="180">
        <v>0</v>
      </c>
      <c r="AI457" s="180">
        <v>0</v>
      </c>
      <c r="AJ457" s="180">
        <v>0</v>
      </c>
      <c r="AK457" s="180">
        <v>0</v>
      </c>
      <c r="AL457" s="180">
        <v>0</v>
      </c>
      <c r="AM457" s="180">
        <v>0</v>
      </c>
      <c r="AN457" s="180">
        <v>0</v>
      </c>
      <c r="AO457" s="180">
        <v>0</v>
      </c>
      <c r="AP457" s="180">
        <v>0</v>
      </c>
      <c r="AQ457" s="180">
        <v>0</v>
      </c>
      <c r="AR457" s="180">
        <v>0</v>
      </c>
      <c r="AS457" s="180">
        <v>0</v>
      </c>
      <c r="AT457" s="180">
        <v>0</v>
      </c>
      <c r="AU457" s="180">
        <v>0</v>
      </c>
      <c r="AV457" s="180">
        <v>0</v>
      </c>
      <c r="AW457" s="180">
        <v>0</v>
      </c>
      <c r="AX457" s="180">
        <v>0</v>
      </c>
      <c r="AY457" s="90"/>
      <c r="AZ457" s="180">
        <v>0</v>
      </c>
      <c r="BA457" s="180">
        <v>0</v>
      </c>
      <c r="BB457" s="180">
        <v>0</v>
      </c>
      <c r="BC457" s="180">
        <v>0</v>
      </c>
      <c r="BD457" s="180">
        <v>0</v>
      </c>
      <c r="BE457" s="180">
        <v>0</v>
      </c>
      <c r="BF457" s="180">
        <v>0</v>
      </c>
      <c r="BG457" s="181"/>
      <c r="BH457" s="90"/>
      <c r="BI457" s="180">
        <v>0</v>
      </c>
      <c r="BJ457" s="180">
        <v>0</v>
      </c>
      <c r="BK457" s="180">
        <v>0</v>
      </c>
      <c r="BL457" s="90"/>
      <c r="BN457" s="90"/>
      <c r="BO457" s="112"/>
      <c r="BP457" s="112"/>
      <c r="BQ457" s="112"/>
      <c r="BR457" s="112"/>
      <c r="BS457" s="112"/>
      <c r="BT457" s="112"/>
      <c r="BU457" s="112"/>
      <c r="BV457" s="112"/>
      <c r="BW457" s="112"/>
      <c r="BX457" s="112"/>
      <c r="BY457" s="112"/>
      <c r="BZ457" s="112"/>
      <c r="CA457" s="112"/>
      <c r="CB457" s="112"/>
      <c r="CC457" s="112"/>
      <c r="CD457" s="112"/>
      <c r="CE457" s="112"/>
      <c r="CF457" s="178"/>
    </row>
    <row r="458" spans="2:84" ht="15" customHeight="1" x14ac:dyDescent="0.3">
      <c r="B458" s="90"/>
      <c r="C458" s="111">
        <v>444</v>
      </c>
      <c r="D458" s="111"/>
      <c r="E458" s="111"/>
      <c r="F458" s="112"/>
      <c r="G458" s="111"/>
      <c r="H458" s="111"/>
      <c r="I458" s="111"/>
      <c r="J458" s="114"/>
      <c r="K458" s="172"/>
      <c r="L458" s="113"/>
      <c r="M458" s="112"/>
      <c r="N458" s="185"/>
      <c r="O458" s="111"/>
      <c r="P458" s="110"/>
      <c r="Q458" s="109"/>
      <c r="R458" s="109"/>
      <c r="S458" s="156"/>
      <c r="T458" s="156"/>
      <c r="U458" s="156"/>
      <c r="V458" s="153">
        <f t="shared" si="7"/>
        <v>0</v>
      </c>
      <c r="W458" s="90"/>
      <c r="Y458" s="180">
        <v>0</v>
      </c>
      <c r="Z458" s="180">
        <v>0</v>
      </c>
      <c r="AA458" s="180">
        <v>0</v>
      </c>
      <c r="AB458" s="180">
        <v>0</v>
      </c>
      <c r="AC458" s="180">
        <v>0</v>
      </c>
      <c r="AD458" s="180">
        <v>0</v>
      </c>
      <c r="AE458" s="180">
        <v>0</v>
      </c>
      <c r="AF458" s="180">
        <v>0</v>
      </c>
      <c r="AG458" s="180">
        <v>0</v>
      </c>
      <c r="AH458" s="180">
        <v>0</v>
      </c>
      <c r="AI458" s="180">
        <v>0</v>
      </c>
      <c r="AJ458" s="180">
        <v>0</v>
      </c>
      <c r="AK458" s="180">
        <v>0</v>
      </c>
      <c r="AL458" s="180">
        <v>0</v>
      </c>
      <c r="AM458" s="180">
        <v>0</v>
      </c>
      <c r="AN458" s="180">
        <v>0</v>
      </c>
      <c r="AO458" s="180">
        <v>0</v>
      </c>
      <c r="AP458" s="180">
        <v>0</v>
      </c>
      <c r="AQ458" s="180">
        <v>0</v>
      </c>
      <c r="AR458" s="180">
        <v>0</v>
      </c>
      <c r="AS458" s="180">
        <v>0</v>
      </c>
      <c r="AT458" s="180">
        <v>0</v>
      </c>
      <c r="AU458" s="180">
        <v>0</v>
      </c>
      <c r="AV458" s="180">
        <v>0</v>
      </c>
      <c r="AW458" s="180">
        <v>0</v>
      </c>
      <c r="AX458" s="180">
        <v>0</v>
      </c>
      <c r="AY458" s="90"/>
      <c r="AZ458" s="180">
        <v>0</v>
      </c>
      <c r="BA458" s="180">
        <v>0</v>
      </c>
      <c r="BB458" s="180">
        <v>0</v>
      </c>
      <c r="BC458" s="180">
        <v>0</v>
      </c>
      <c r="BD458" s="180">
        <v>0</v>
      </c>
      <c r="BE458" s="180">
        <v>0</v>
      </c>
      <c r="BF458" s="180">
        <v>0</v>
      </c>
      <c r="BG458" s="181"/>
      <c r="BH458" s="90"/>
      <c r="BI458" s="180">
        <v>0</v>
      </c>
      <c r="BJ458" s="180">
        <v>0</v>
      </c>
      <c r="BK458" s="180">
        <v>0</v>
      </c>
      <c r="BL458" s="90"/>
      <c r="BN458" s="90"/>
      <c r="BO458" s="112"/>
      <c r="BP458" s="112"/>
      <c r="BQ458" s="112"/>
      <c r="BR458" s="112"/>
      <c r="BS458" s="112"/>
      <c r="BT458" s="112"/>
      <c r="BU458" s="112"/>
      <c r="BV458" s="112"/>
      <c r="BW458" s="112"/>
      <c r="BX458" s="112"/>
      <c r="BY458" s="112"/>
      <c r="BZ458" s="112"/>
      <c r="CA458" s="112"/>
      <c r="CB458" s="112"/>
      <c r="CC458" s="112"/>
      <c r="CD458" s="112"/>
      <c r="CE458" s="112"/>
      <c r="CF458" s="178"/>
    </row>
    <row r="459" spans="2:84" ht="15" customHeight="1" x14ac:dyDescent="0.3">
      <c r="B459" s="90"/>
      <c r="C459" s="111">
        <v>445</v>
      </c>
      <c r="D459" s="111"/>
      <c r="E459" s="111"/>
      <c r="F459" s="112"/>
      <c r="G459" s="111"/>
      <c r="H459" s="111"/>
      <c r="I459" s="111"/>
      <c r="J459" s="114"/>
      <c r="K459" s="172"/>
      <c r="L459" s="113"/>
      <c r="M459" s="112"/>
      <c r="N459" s="185"/>
      <c r="O459" s="111"/>
      <c r="P459" s="110"/>
      <c r="Q459" s="109"/>
      <c r="R459" s="109"/>
      <c r="S459" s="156"/>
      <c r="T459" s="156"/>
      <c r="U459" s="156"/>
      <c r="V459" s="153">
        <f t="shared" si="7"/>
        <v>0</v>
      </c>
      <c r="W459" s="90"/>
      <c r="Y459" s="180">
        <v>0</v>
      </c>
      <c r="Z459" s="180">
        <v>0</v>
      </c>
      <c r="AA459" s="180">
        <v>0</v>
      </c>
      <c r="AB459" s="180">
        <v>0</v>
      </c>
      <c r="AC459" s="180">
        <v>0</v>
      </c>
      <c r="AD459" s="180">
        <v>0</v>
      </c>
      <c r="AE459" s="180">
        <v>0</v>
      </c>
      <c r="AF459" s="180">
        <v>0</v>
      </c>
      <c r="AG459" s="180">
        <v>0</v>
      </c>
      <c r="AH459" s="180">
        <v>0</v>
      </c>
      <c r="AI459" s="180">
        <v>0</v>
      </c>
      <c r="AJ459" s="180">
        <v>0</v>
      </c>
      <c r="AK459" s="180">
        <v>0</v>
      </c>
      <c r="AL459" s="180">
        <v>0</v>
      </c>
      <c r="AM459" s="180">
        <v>0</v>
      </c>
      <c r="AN459" s="180">
        <v>0</v>
      </c>
      <c r="AO459" s="180">
        <v>0</v>
      </c>
      <c r="AP459" s="180">
        <v>0</v>
      </c>
      <c r="AQ459" s="180">
        <v>0</v>
      </c>
      <c r="AR459" s="180">
        <v>0</v>
      </c>
      <c r="AS459" s="180">
        <v>0</v>
      </c>
      <c r="AT459" s="180">
        <v>0</v>
      </c>
      <c r="AU459" s="180">
        <v>0</v>
      </c>
      <c r="AV459" s="180">
        <v>0</v>
      </c>
      <c r="AW459" s="180">
        <v>0</v>
      </c>
      <c r="AX459" s="180">
        <v>0</v>
      </c>
      <c r="AY459" s="90"/>
      <c r="AZ459" s="180">
        <v>0</v>
      </c>
      <c r="BA459" s="180">
        <v>0</v>
      </c>
      <c r="BB459" s="180">
        <v>0</v>
      </c>
      <c r="BC459" s="180">
        <v>0</v>
      </c>
      <c r="BD459" s="180">
        <v>0</v>
      </c>
      <c r="BE459" s="180">
        <v>0</v>
      </c>
      <c r="BF459" s="180">
        <v>0</v>
      </c>
      <c r="BG459" s="181"/>
      <c r="BH459" s="90"/>
      <c r="BI459" s="180">
        <v>0</v>
      </c>
      <c r="BJ459" s="180">
        <v>0</v>
      </c>
      <c r="BK459" s="180">
        <v>0</v>
      </c>
      <c r="BL459" s="90"/>
      <c r="BN459" s="90"/>
      <c r="BO459" s="112"/>
      <c r="BP459" s="112"/>
      <c r="BQ459" s="112"/>
      <c r="BR459" s="112"/>
      <c r="BS459" s="112"/>
      <c r="BT459" s="112"/>
      <c r="BU459" s="112"/>
      <c r="BV459" s="112"/>
      <c r="BW459" s="112"/>
      <c r="BX459" s="112"/>
      <c r="BY459" s="112"/>
      <c r="BZ459" s="112"/>
      <c r="CA459" s="112"/>
      <c r="CB459" s="112"/>
      <c r="CC459" s="112"/>
      <c r="CD459" s="112"/>
      <c r="CE459" s="112"/>
      <c r="CF459" s="178"/>
    </row>
    <row r="460" spans="2:84" ht="15" customHeight="1" x14ac:dyDescent="0.3">
      <c r="B460" s="90"/>
      <c r="C460" s="111">
        <v>446</v>
      </c>
      <c r="D460" s="111"/>
      <c r="E460" s="111"/>
      <c r="F460" s="112"/>
      <c r="G460" s="111"/>
      <c r="H460" s="111"/>
      <c r="I460" s="111"/>
      <c r="J460" s="114"/>
      <c r="K460" s="172"/>
      <c r="L460" s="113"/>
      <c r="M460" s="112"/>
      <c r="N460" s="185"/>
      <c r="O460" s="111"/>
      <c r="P460" s="110"/>
      <c r="Q460" s="109"/>
      <c r="R460" s="109"/>
      <c r="S460" s="156"/>
      <c r="T460" s="156"/>
      <c r="U460" s="156"/>
      <c r="V460" s="153">
        <f t="shared" si="7"/>
        <v>0</v>
      </c>
      <c r="W460" s="90"/>
      <c r="Y460" s="180">
        <v>0</v>
      </c>
      <c r="Z460" s="180">
        <v>0</v>
      </c>
      <c r="AA460" s="180">
        <v>0</v>
      </c>
      <c r="AB460" s="180">
        <v>0</v>
      </c>
      <c r="AC460" s="180">
        <v>0</v>
      </c>
      <c r="AD460" s="180">
        <v>0</v>
      </c>
      <c r="AE460" s="180">
        <v>0</v>
      </c>
      <c r="AF460" s="180">
        <v>0</v>
      </c>
      <c r="AG460" s="180">
        <v>0</v>
      </c>
      <c r="AH460" s="180">
        <v>0</v>
      </c>
      <c r="AI460" s="180">
        <v>0</v>
      </c>
      <c r="AJ460" s="180">
        <v>0</v>
      </c>
      <c r="AK460" s="180">
        <v>0</v>
      </c>
      <c r="AL460" s="180">
        <v>0</v>
      </c>
      <c r="AM460" s="180">
        <v>0</v>
      </c>
      <c r="AN460" s="180">
        <v>0</v>
      </c>
      <c r="AO460" s="180">
        <v>0</v>
      </c>
      <c r="AP460" s="180">
        <v>0</v>
      </c>
      <c r="AQ460" s="180">
        <v>0</v>
      </c>
      <c r="AR460" s="180">
        <v>0</v>
      </c>
      <c r="AS460" s="180">
        <v>0</v>
      </c>
      <c r="AT460" s="180">
        <v>0</v>
      </c>
      <c r="AU460" s="180">
        <v>0</v>
      </c>
      <c r="AV460" s="180">
        <v>0</v>
      </c>
      <c r="AW460" s="180">
        <v>0</v>
      </c>
      <c r="AX460" s="180">
        <v>0</v>
      </c>
      <c r="AY460" s="90"/>
      <c r="AZ460" s="180">
        <v>0</v>
      </c>
      <c r="BA460" s="180">
        <v>0</v>
      </c>
      <c r="BB460" s="180">
        <v>0</v>
      </c>
      <c r="BC460" s="180">
        <v>0</v>
      </c>
      <c r="BD460" s="180">
        <v>0</v>
      </c>
      <c r="BE460" s="180">
        <v>0</v>
      </c>
      <c r="BF460" s="180">
        <v>0</v>
      </c>
      <c r="BG460" s="181"/>
      <c r="BH460" s="90"/>
      <c r="BI460" s="180">
        <v>0</v>
      </c>
      <c r="BJ460" s="180">
        <v>0</v>
      </c>
      <c r="BK460" s="180">
        <v>0</v>
      </c>
      <c r="BL460" s="90"/>
      <c r="BN460" s="90"/>
      <c r="BO460" s="112"/>
      <c r="BP460" s="112"/>
      <c r="BQ460" s="112"/>
      <c r="BR460" s="112"/>
      <c r="BS460" s="112"/>
      <c r="BT460" s="112"/>
      <c r="BU460" s="112"/>
      <c r="BV460" s="112"/>
      <c r="BW460" s="112"/>
      <c r="BX460" s="112"/>
      <c r="BY460" s="112"/>
      <c r="BZ460" s="112"/>
      <c r="CA460" s="112"/>
      <c r="CB460" s="112"/>
      <c r="CC460" s="112"/>
      <c r="CD460" s="112"/>
      <c r="CE460" s="112"/>
      <c r="CF460" s="178"/>
    </row>
    <row r="461" spans="2:84" ht="15" customHeight="1" x14ac:dyDescent="0.3">
      <c r="B461" s="90"/>
      <c r="C461" s="111">
        <v>447</v>
      </c>
      <c r="D461" s="111"/>
      <c r="E461" s="111"/>
      <c r="F461" s="112"/>
      <c r="G461" s="111"/>
      <c r="H461" s="111"/>
      <c r="I461" s="111"/>
      <c r="J461" s="114"/>
      <c r="K461" s="172"/>
      <c r="L461" s="113"/>
      <c r="M461" s="112"/>
      <c r="N461" s="185"/>
      <c r="O461" s="111"/>
      <c r="P461" s="110"/>
      <c r="Q461" s="109"/>
      <c r="R461" s="109"/>
      <c r="S461" s="156"/>
      <c r="T461" s="156"/>
      <c r="U461" s="156"/>
      <c r="V461" s="153">
        <f t="shared" si="7"/>
        <v>0</v>
      </c>
      <c r="W461" s="90"/>
      <c r="Y461" s="180">
        <v>0</v>
      </c>
      <c r="Z461" s="180">
        <v>0</v>
      </c>
      <c r="AA461" s="180">
        <v>0</v>
      </c>
      <c r="AB461" s="180">
        <v>0</v>
      </c>
      <c r="AC461" s="180">
        <v>0</v>
      </c>
      <c r="AD461" s="180">
        <v>0</v>
      </c>
      <c r="AE461" s="180">
        <v>0</v>
      </c>
      <c r="AF461" s="180">
        <v>0</v>
      </c>
      <c r="AG461" s="180">
        <v>0</v>
      </c>
      <c r="AH461" s="180">
        <v>0</v>
      </c>
      <c r="AI461" s="180">
        <v>0</v>
      </c>
      <c r="AJ461" s="180">
        <v>0</v>
      </c>
      <c r="AK461" s="180">
        <v>0</v>
      </c>
      <c r="AL461" s="180">
        <v>0</v>
      </c>
      <c r="AM461" s="180">
        <v>0</v>
      </c>
      <c r="AN461" s="180">
        <v>0</v>
      </c>
      <c r="AO461" s="180">
        <v>0</v>
      </c>
      <c r="AP461" s="180">
        <v>0</v>
      </c>
      <c r="AQ461" s="180">
        <v>0</v>
      </c>
      <c r="AR461" s="180">
        <v>0</v>
      </c>
      <c r="AS461" s="180">
        <v>0</v>
      </c>
      <c r="AT461" s="180">
        <v>0</v>
      </c>
      <c r="AU461" s="180">
        <v>0</v>
      </c>
      <c r="AV461" s="180">
        <v>0</v>
      </c>
      <c r="AW461" s="180">
        <v>0</v>
      </c>
      <c r="AX461" s="180">
        <v>0</v>
      </c>
      <c r="AY461" s="90"/>
      <c r="AZ461" s="180">
        <v>0</v>
      </c>
      <c r="BA461" s="180">
        <v>0</v>
      </c>
      <c r="BB461" s="180">
        <v>0</v>
      </c>
      <c r="BC461" s="180">
        <v>0</v>
      </c>
      <c r="BD461" s="180">
        <v>0</v>
      </c>
      <c r="BE461" s="180">
        <v>0</v>
      </c>
      <c r="BF461" s="180">
        <v>0</v>
      </c>
      <c r="BG461" s="181"/>
      <c r="BH461" s="90"/>
      <c r="BI461" s="180">
        <v>0</v>
      </c>
      <c r="BJ461" s="180">
        <v>0</v>
      </c>
      <c r="BK461" s="180">
        <v>0</v>
      </c>
      <c r="BL461" s="90"/>
      <c r="BN461" s="90"/>
      <c r="BO461" s="112"/>
      <c r="BP461" s="112"/>
      <c r="BQ461" s="112"/>
      <c r="BR461" s="112"/>
      <c r="BS461" s="112"/>
      <c r="BT461" s="112"/>
      <c r="BU461" s="112"/>
      <c r="BV461" s="112"/>
      <c r="BW461" s="112"/>
      <c r="BX461" s="112"/>
      <c r="BY461" s="112"/>
      <c r="BZ461" s="112"/>
      <c r="CA461" s="112"/>
      <c r="CB461" s="112"/>
      <c r="CC461" s="112"/>
      <c r="CD461" s="112"/>
      <c r="CE461" s="112"/>
      <c r="CF461" s="178"/>
    </row>
    <row r="462" spans="2:84" ht="15" customHeight="1" x14ac:dyDescent="0.3">
      <c r="B462" s="90"/>
      <c r="C462" s="111">
        <v>448</v>
      </c>
      <c r="D462" s="111"/>
      <c r="E462" s="111"/>
      <c r="F462" s="112"/>
      <c r="G462" s="111"/>
      <c r="H462" s="111"/>
      <c r="I462" s="111"/>
      <c r="J462" s="114"/>
      <c r="K462" s="172"/>
      <c r="L462" s="113"/>
      <c r="M462" s="112"/>
      <c r="N462" s="185"/>
      <c r="O462" s="111"/>
      <c r="P462" s="109"/>
      <c r="Q462" s="109"/>
      <c r="R462" s="109"/>
      <c r="S462" s="156"/>
      <c r="T462" s="156"/>
      <c r="U462" s="156"/>
      <c r="V462" s="153">
        <f t="shared" si="7"/>
        <v>0</v>
      </c>
      <c r="W462" s="90"/>
      <c r="Y462" s="180">
        <v>0</v>
      </c>
      <c r="Z462" s="180">
        <v>0</v>
      </c>
      <c r="AA462" s="180">
        <v>0</v>
      </c>
      <c r="AB462" s="180">
        <v>0</v>
      </c>
      <c r="AC462" s="180">
        <v>0</v>
      </c>
      <c r="AD462" s="180">
        <v>0</v>
      </c>
      <c r="AE462" s="180">
        <v>0</v>
      </c>
      <c r="AF462" s="180">
        <v>0</v>
      </c>
      <c r="AG462" s="180">
        <v>0</v>
      </c>
      <c r="AH462" s="180">
        <v>0</v>
      </c>
      <c r="AI462" s="180">
        <v>0</v>
      </c>
      <c r="AJ462" s="180">
        <v>0</v>
      </c>
      <c r="AK462" s="180">
        <v>0</v>
      </c>
      <c r="AL462" s="180">
        <v>0</v>
      </c>
      <c r="AM462" s="180">
        <v>0</v>
      </c>
      <c r="AN462" s="180">
        <v>0</v>
      </c>
      <c r="AO462" s="180">
        <v>0</v>
      </c>
      <c r="AP462" s="180">
        <v>0</v>
      </c>
      <c r="AQ462" s="180">
        <v>0</v>
      </c>
      <c r="AR462" s="180">
        <v>0</v>
      </c>
      <c r="AS462" s="180">
        <v>0</v>
      </c>
      <c r="AT462" s="180">
        <v>0</v>
      </c>
      <c r="AU462" s="180">
        <v>0</v>
      </c>
      <c r="AV462" s="180">
        <v>0</v>
      </c>
      <c r="AW462" s="180">
        <v>0</v>
      </c>
      <c r="AX462" s="180">
        <v>0</v>
      </c>
      <c r="AY462" s="90"/>
      <c r="AZ462" s="180">
        <v>0</v>
      </c>
      <c r="BA462" s="180">
        <v>0</v>
      </c>
      <c r="BB462" s="180">
        <v>0</v>
      </c>
      <c r="BC462" s="180">
        <v>0</v>
      </c>
      <c r="BD462" s="180">
        <v>0</v>
      </c>
      <c r="BE462" s="180">
        <v>0</v>
      </c>
      <c r="BF462" s="180">
        <v>0</v>
      </c>
      <c r="BG462" s="181"/>
      <c r="BH462" s="90"/>
      <c r="BI462" s="180">
        <v>0</v>
      </c>
      <c r="BJ462" s="180">
        <v>0</v>
      </c>
      <c r="BK462" s="180">
        <v>0</v>
      </c>
      <c r="BL462" s="90"/>
      <c r="BN462" s="90"/>
      <c r="BO462" s="112"/>
      <c r="BP462" s="112"/>
      <c r="BQ462" s="112"/>
      <c r="BR462" s="112"/>
      <c r="BS462" s="112"/>
      <c r="BT462" s="112"/>
      <c r="BU462" s="112"/>
      <c r="BV462" s="112"/>
      <c r="BW462" s="112"/>
      <c r="BX462" s="112"/>
      <c r="BY462" s="112"/>
      <c r="BZ462" s="112"/>
      <c r="CA462" s="112"/>
      <c r="CB462" s="112"/>
      <c r="CC462" s="112"/>
      <c r="CD462" s="112"/>
      <c r="CE462" s="112"/>
      <c r="CF462" s="178"/>
    </row>
    <row r="463" spans="2:84" ht="15" customHeight="1" x14ac:dyDescent="0.3">
      <c r="B463" s="90"/>
      <c r="C463" s="111">
        <v>449</v>
      </c>
      <c r="D463" s="111"/>
      <c r="E463" s="111"/>
      <c r="F463" s="112"/>
      <c r="G463" s="111"/>
      <c r="H463" s="111"/>
      <c r="I463" s="111"/>
      <c r="J463" s="114"/>
      <c r="K463" s="172"/>
      <c r="L463" s="113"/>
      <c r="M463" s="112"/>
      <c r="N463" s="185"/>
      <c r="O463" s="111"/>
      <c r="P463" s="110"/>
      <c r="Q463" s="109"/>
      <c r="R463" s="109"/>
      <c r="S463" s="156"/>
      <c r="T463" s="156"/>
      <c r="U463" s="156"/>
      <c r="V463" s="153">
        <f t="shared" si="7"/>
        <v>0</v>
      </c>
      <c r="W463" s="90"/>
      <c r="Y463" s="180">
        <v>0</v>
      </c>
      <c r="Z463" s="180">
        <v>0</v>
      </c>
      <c r="AA463" s="180">
        <v>0</v>
      </c>
      <c r="AB463" s="180">
        <v>0</v>
      </c>
      <c r="AC463" s="180">
        <v>0</v>
      </c>
      <c r="AD463" s="180">
        <v>0</v>
      </c>
      <c r="AE463" s="180">
        <v>0</v>
      </c>
      <c r="AF463" s="180">
        <v>0</v>
      </c>
      <c r="AG463" s="180">
        <v>0</v>
      </c>
      <c r="AH463" s="180">
        <v>0</v>
      </c>
      <c r="AI463" s="180">
        <v>0</v>
      </c>
      <c r="AJ463" s="180">
        <v>0</v>
      </c>
      <c r="AK463" s="180">
        <v>0</v>
      </c>
      <c r="AL463" s="180">
        <v>0</v>
      </c>
      <c r="AM463" s="180">
        <v>0</v>
      </c>
      <c r="AN463" s="180">
        <v>0</v>
      </c>
      <c r="AO463" s="180">
        <v>0</v>
      </c>
      <c r="AP463" s="180">
        <v>0</v>
      </c>
      <c r="AQ463" s="180">
        <v>0</v>
      </c>
      <c r="AR463" s="180">
        <v>0</v>
      </c>
      <c r="AS463" s="180">
        <v>0</v>
      </c>
      <c r="AT463" s="180">
        <v>0</v>
      </c>
      <c r="AU463" s="180">
        <v>0</v>
      </c>
      <c r="AV463" s="180">
        <v>0</v>
      </c>
      <c r="AW463" s="180">
        <v>0</v>
      </c>
      <c r="AX463" s="180">
        <v>0</v>
      </c>
      <c r="AY463" s="90"/>
      <c r="AZ463" s="180">
        <v>0</v>
      </c>
      <c r="BA463" s="180">
        <v>0</v>
      </c>
      <c r="BB463" s="180">
        <v>0</v>
      </c>
      <c r="BC463" s="180">
        <v>0</v>
      </c>
      <c r="BD463" s="180">
        <v>0</v>
      </c>
      <c r="BE463" s="180">
        <v>0</v>
      </c>
      <c r="BF463" s="180">
        <v>0</v>
      </c>
      <c r="BG463" s="181"/>
      <c r="BH463" s="90"/>
      <c r="BI463" s="180">
        <v>0</v>
      </c>
      <c r="BJ463" s="180">
        <v>0</v>
      </c>
      <c r="BK463" s="180">
        <v>0</v>
      </c>
      <c r="BL463" s="90"/>
      <c r="BN463" s="90"/>
      <c r="BO463" s="112"/>
      <c r="BP463" s="112"/>
      <c r="BQ463" s="112"/>
      <c r="BR463" s="112"/>
      <c r="BS463" s="112"/>
      <c r="BT463" s="112"/>
      <c r="BU463" s="112"/>
      <c r="BV463" s="112"/>
      <c r="BW463" s="112"/>
      <c r="BX463" s="112"/>
      <c r="BY463" s="112"/>
      <c r="BZ463" s="112"/>
      <c r="CA463" s="112"/>
      <c r="CB463" s="112"/>
      <c r="CC463" s="112"/>
      <c r="CD463" s="112"/>
      <c r="CE463" s="112"/>
      <c r="CF463" s="178"/>
    </row>
    <row r="464" spans="2:84" ht="15" customHeight="1" x14ac:dyDescent="0.3">
      <c r="B464" s="90"/>
      <c r="C464" s="111">
        <v>450</v>
      </c>
      <c r="D464" s="111"/>
      <c r="E464" s="111"/>
      <c r="F464" s="112"/>
      <c r="G464" s="111"/>
      <c r="H464" s="111"/>
      <c r="I464" s="111"/>
      <c r="J464" s="114"/>
      <c r="K464" s="172"/>
      <c r="L464" s="113"/>
      <c r="M464" s="112"/>
      <c r="N464" s="185"/>
      <c r="O464" s="111"/>
      <c r="P464" s="110"/>
      <c r="Q464" s="109"/>
      <c r="R464" s="109"/>
      <c r="S464" s="156"/>
      <c r="T464" s="156"/>
      <c r="U464" s="156"/>
      <c r="V464" s="153">
        <f t="shared" si="7"/>
        <v>0</v>
      </c>
      <c r="W464" s="90"/>
      <c r="Y464" s="180">
        <v>0</v>
      </c>
      <c r="Z464" s="180">
        <v>0</v>
      </c>
      <c r="AA464" s="180">
        <v>0</v>
      </c>
      <c r="AB464" s="180">
        <v>0</v>
      </c>
      <c r="AC464" s="180">
        <v>0</v>
      </c>
      <c r="AD464" s="180">
        <v>0</v>
      </c>
      <c r="AE464" s="180">
        <v>0</v>
      </c>
      <c r="AF464" s="180">
        <v>0</v>
      </c>
      <c r="AG464" s="180">
        <v>0</v>
      </c>
      <c r="AH464" s="180">
        <v>0</v>
      </c>
      <c r="AI464" s="180">
        <v>0</v>
      </c>
      <c r="AJ464" s="180">
        <v>0</v>
      </c>
      <c r="AK464" s="180">
        <v>0</v>
      </c>
      <c r="AL464" s="180">
        <v>0</v>
      </c>
      <c r="AM464" s="180">
        <v>0</v>
      </c>
      <c r="AN464" s="180">
        <v>0</v>
      </c>
      <c r="AO464" s="180">
        <v>0</v>
      </c>
      <c r="AP464" s="180">
        <v>0</v>
      </c>
      <c r="AQ464" s="180">
        <v>0</v>
      </c>
      <c r="AR464" s="180">
        <v>0</v>
      </c>
      <c r="AS464" s="180">
        <v>0</v>
      </c>
      <c r="AT464" s="180">
        <v>0</v>
      </c>
      <c r="AU464" s="180">
        <v>0</v>
      </c>
      <c r="AV464" s="180">
        <v>0</v>
      </c>
      <c r="AW464" s="180">
        <v>0</v>
      </c>
      <c r="AX464" s="180">
        <v>0</v>
      </c>
      <c r="AY464" s="90"/>
      <c r="AZ464" s="180">
        <v>0</v>
      </c>
      <c r="BA464" s="180">
        <v>0</v>
      </c>
      <c r="BB464" s="180">
        <v>0</v>
      </c>
      <c r="BC464" s="180">
        <v>0</v>
      </c>
      <c r="BD464" s="180">
        <v>0</v>
      </c>
      <c r="BE464" s="180">
        <v>0</v>
      </c>
      <c r="BF464" s="180">
        <v>0</v>
      </c>
      <c r="BG464" s="181"/>
      <c r="BH464" s="90"/>
      <c r="BI464" s="180">
        <v>0</v>
      </c>
      <c r="BJ464" s="180">
        <v>0</v>
      </c>
      <c r="BK464" s="180">
        <v>0</v>
      </c>
      <c r="BL464" s="90"/>
      <c r="BN464" s="90"/>
      <c r="BO464" s="112"/>
      <c r="BP464" s="112"/>
      <c r="BQ464" s="112"/>
      <c r="BR464" s="112"/>
      <c r="BS464" s="112"/>
      <c r="BT464" s="112"/>
      <c r="BU464" s="112"/>
      <c r="BV464" s="112"/>
      <c r="BW464" s="112"/>
      <c r="BX464" s="112"/>
      <c r="BY464" s="112"/>
      <c r="BZ464" s="112"/>
      <c r="CA464" s="112"/>
      <c r="CB464" s="112"/>
      <c r="CC464" s="112"/>
      <c r="CD464" s="112"/>
      <c r="CE464" s="112"/>
      <c r="CF464" s="178"/>
    </row>
    <row r="465" spans="2:84" ht="15" customHeight="1" x14ac:dyDescent="0.3">
      <c r="B465" s="90"/>
      <c r="C465" s="111">
        <v>451</v>
      </c>
      <c r="D465" s="111"/>
      <c r="E465" s="111"/>
      <c r="F465" s="112"/>
      <c r="G465" s="111"/>
      <c r="H465" s="111"/>
      <c r="I465" s="111"/>
      <c r="J465" s="114"/>
      <c r="K465" s="172"/>
      <c r="L465" s="113"/>
      <c r="M465" s="112"/>
      <c r="N465" s="185"/>
      <c r="O465" s="111"/>
      <c r="P465" s="110"/>
      <c r="Q465" s="109"/>
      <c r="R465" s="109"/>
      <c r="S465" s="156"/>
      <c r="T465" s="156"/>
      <c r="U465" s="156"/>
      <c r="V465" s="153">
        <f t="shared" si="7"/>
        <v>0</v>
      </c>
      <c r="W465" s="90"/>
      <c r="Y465" s="180">
        <v>0</v>
      </c>
      <c r="Z465" s="180">
        <v>0</v>
      </c>
      <c r="AA465" s="180">
        <v>0</v>
      </c>
      <c r="AB465" s="180">
        <v>0</v>
      </c>
      <c r="AC465" s="180">
        <v>0</v>
      </c>
      <c r="AD465" s="180">
        <v>0</v>
      </c>
      <c r="AE465" s="180">
        <v>0</v>
      </c>
      <c r="AF465" s="180">
        <v>0</v>
      </c>
      <c r="AG465" s="180">
        <v>0</v>
      </c>
      <c r="AH465" s="180">
        <v>0</v>
      </c>
      <c r="AI465" s="180">
        <v>0</v>
      </c>
      <c r="AJ465" s="180">
        <v>0</v>
      </c>
      <c r="AK465" s="180">
        <v>0</v>
      </c>
      <c r="AL465" s="180">
        <v>0</v>
      </c>
      <c r="AM465" s="180">
        <v>0</v>
      </c>
      <c r="AN465" s="180">
        <v>0</v>
      </c>
      <c r="AO465" s="180">
        <v>0</v>
      </c>
      <c r="AP465" s="180">
        <v>0</v>
      </c>
      <c r="AQ465" s="180">
        <v>0</v>
      </c>
      <c r="AR465" s="180">
        <v>0</v>
      </c>
      <c r="AS465" s="180">
        <v>0</v>
      </c>
      <c r="AT465" s="180">
        <v>0</v>
      </c>
      <c r="AU465" s="180">
        <v>0</v>
      </c>
      <c r="AV465" s="180">
        <v>0</v>
      </c>
      <c r="AW465" s="180">
        <v>0</v>
      </c>
      <c r="AX465" s="180">
        <v>0</v>
      </c>
      <c r="AY465" s="90"/>
      <c r="AZ465" s="180">
        <v>0</v>
      </c>
      <c r="BA465" s="180">
        <v>0</v>
      </c>
      <c r="BB465" s="180">
        <v>0</v>
      </c>
      <c r="BC465" s="180">
        <v>0</v>
      </c>
      <c r="BD465" s="180">
        <v>0</v>
      </c>
      <c r="BE465" s="180">
        <v>0</v>
      </c>
      <c r="BF465" s="180">
        <v>0</v>
      </c>
      <c r="BG465" s="181"/>
      <c r="BH465" s="90"/>
      <c r="BI465" s="180">
        <v>0</v>
      </c>
      <c r="BJ465" s="180">
        <v>0</v>
      </c>
      <c r="BK465" s="180">
        <v>0</v>
      </c>
      <c r="BL465" s="90"/>
      <c r="BN465" s="90"/>
      <c r="BO465" s="112"/>
      <c r="BP465" s="112"/>
      <c r="BQ465" s="112"/>
      <c r="BR465" s="112"/>
      <c r="BS465" s="112"/>
      <c r="BT465" s="112"/>
      <c r="BU465" s="112"/>
      <c r="BV465" s="112"/>
      <c r="BW465" s="112"/>
      <c r="BX465" s="112"/>
      <c r="BY465" s="112"/>
      <c r="BZ465" s="112"/>
      <c r="CA465" s="112"/>
      <c r="CB465" s="112"/>
      <c r="CC465" s="112"/>
      <c r="CD465" s="112"/>
      <c r="CE465" s="112"/>
      <c r="CF465" s="178"/>
    </row>
    <row r="466" spans="2:84" ht="15" customHeight="1" x14ac:dyDescent="0.3">
      <c r="B466" s="90"/>
      <c r="C466" s="111">
        <v>452</v>
      </c>
      <c r="D466" s="111"/>
      <c r="E466" s="111"/>
      <c r="F466" s="112"/>
      <c r="G466" s="111"/>
      <c r="H466" s="111"/>
      <c r="I466" s="111"/>
      <c r="J466" s="114"/>
      <c r="K466" s="172"/>
      <c r="L466" s="113"/>
      <c r="M466" s="112"/>
      <c r="N466" s="185"/>
      <c r="O466" s="111"/>
      <c r="P466" s="110"/>
      <c r="Q466" s="109"/>
      <c r="R466" s="109"/>
      <c r="S466" s="156"/>
      <c r="T466" s="156"/>
      <c r="U466" s="156"/>
      <c r="V466" s="153">
        <f t="shared" si="7"/>
        <v>0</v>
      </c>
      <c r="W466" s="90"/>
      <c r="Y466" s="180">
        <v>0</v>
      </c>
      <c r="Z466" s="180">
        <v>0</v>
      </c>
      <c r="AA466" s="180">
        <v>0</v>
      </c>
      <c r="AB466" s="180">
        <v>0</v>
      </c>
      <c r="AC466" s="180">
        <v>0</v>
      </c>
      <c r="AD466" s="180">
        <v>0</v>
      </c>
      <c r="AE466" s="180">
        <v>0</v>
      </c>
      <c r="AF466" s="180">
        <v>0</v>
      </c>
      <c r="AG466" s="180">
        <v>0</v>
      </c>
      <c r="AH466" s="180">
        <v>0</v>
      </c>
      <c r="AI466" s="180">
        <v>0</v>
      </c>
      <c r="AJ466" s="180">
        <v>0</v>
      </c>
      <c r="AK466" s="180">
        <v>0</v>
      </c>
      <c r="AL466" s="180">
        <v>0</v>
      </c>
      <c r="AM466" s="180">
        <v>0</v>
      </c>
      <c r="AN466" s="180">
        <v>0</v>
      </c>
      <c r="AO466" s="180">
        <v>0</v>
      </c>
      <c r="AP466" s="180">
        <v>0</v>
      </c>
      <c r="AQ466" s="180">
        <v>0</v>
      </c>
      <c r="AR466" s="180">
        <v>0</v>
      </c>
      <c r="AS466" s="180">
        <v>0</v>
      </c>
      <c r="AT466" s="180">
        <v>0</v>
      </c>
      <c r="AU466" s="180">
        <v>0</v>
      </c>
      <c r="AV466" s="180">
        <v>0</v>
      </c>
      <c r="AW466" s="180">
        <v>0</v>
      </c>
      <c r="AX466" s="180">
        <v>0</v>
      </c>
      <c r="AY466" s="90"/>
      <c r="AZ466" s="180">
        <v>0</v>
      </c>
      <c r="BA466" s="180">
        <v>0</v>
      </c>
      <c r="BB466" s="180">
        <v>0</v>
      </c>
      <c r="BC466" s="180">
        <v>0</v>
      </c>
      <c r="BD466" s="180">
        <v>0</v>
      </c>
      <c r="BE466" s="180">
        <v>0</v>
      </c>
      <c r="BF466" s="180">
        <v>0</v>
      </c>
      <c r="BG466" s="181"/>
      <c r="BH466" s="90"/>
      <c r="BI466" s="180">
        <v>0</v>
      </c>
      <c r="BJ466" s="180">
        <v>0</v>
      </c>
      <c r="BK466" s="180">
        <v>0</v>
      </c>
      <c r="BL466" s="90"/>
      <c r="BN466" s="90"/>
      <c r="BO466" s="112"/>
      <c r="BP466" s="112"/>
      <c r="BQ466" s="112"/>
      <c r="BR466" s="112"/>
      <c r="BS466" s="112"/>
      <c r="BT466" s="112"/>
      <c r="BU466" s="112"/>
      <c r="BV466" s="112"/>
      <c r="BW466" s="112"/>
      <c r="BX466" s="112"/>
      <c r="BY466" s="112"/>
      <c r="BZ466" s="112"/>
      <c r="CA466" s="112"/>
      <c r="CB466" s="112"/>
      <c r="CC466" s="112"/>
      <c r="CD466" s="112"/>
      <c r="CE466" s="112"/>
      <c r="CF466" s="178"/>
    </row>
    <row r="467" spans="2:84" ht="15" customHeight="1" x14ac:dyDescent="0.3">
      <c r="B467" s="90"/>
      <c r="C467" s="111">
        <v>453</v>
      </c>
      <c r="D467" s="111"/>
      <c r="E467" s="111"/>
      <c r="F467" s="112"/>
      <c r="G467" s="111"/>
      <c r="H467" s="111"/>
      <c r="I467" s="111"/>
      <c r="J467" s="114"/>
      <c r="K467" s="172"/>
      <c r="L467" s="113"/>
      <c r="M467" s="112"/>
      <c r="N467" s="185"/>
      <c r="O467" s="111"/>
      <c r="P467" s="110"/>
      <c r="Q467" s="109"/>
      <c r="R467" s="109"/>
      <c r="S467" s="156"/>
      <c r="T467" s="156"/>
      <c r="U467" s="156"/>
      <c r="V467" s="153">
        <f t="shared" si="7"/>
        <v>0</v>
      </c>
      <c r="W467" s="90"/>
      <c r="Y467" s="180">
        <v>0</v>
      </c>
      <c r="Z467" s="180">
        <v>0</v>
      </c>
      <c r="AA467" s="180">
        <v>0</v>
      </c>
      <c r="AB467" s="180">
        <v>0</v>
      </c>
      <c r="AC467" s="180">
        <v>0</v>
      </c>
      <c r="AD467" s="180">
        <v>0</v>
      </c>
      <c r="AE467" s="180">
        <v>0</v>
      </c>
      <c r="AF467" s="180">
        <v>0</v>
      </c>
      <c r="AG467" s="180">
        <v>0</v>
      </c>
      <c r="AH467" s="180">
        <v>0</v>
      </c>
      <c r="AI467" s="180">
        <v>0</v>
      </c>
      <c r="AJ467" s="180">
        <v>0</v>
      </c>
      <c r="AK467" s="180">
        <v>0</v>
      </c>
      <c r="AL467" s="180">
        <v>0</v>
      </c>
      <c r="AM467" s="180">
        <v>0</v>
      </c>
      <c r="AN467" s="180">
        <v>0</v>
      </c>
      <c r="AO467" s="180">
        <v>0</v>
      </c>
      <c r="AP467" s="180">
        <v>0</v>
      </c>
      <c r="AQ467" s="180">
        <v>0</v>
      </c>
      <c r="AR467" s="180">
        <v>0</v>
      </c>
      <c r="AS467" s="180">
        <v>0</v>
      </c>
      <c r="AT467" s="180">
        <v>0</v>
      </c>
      <c r="AU467" s="180">
        <v>0</v>
      </c>
      <c r="AV467" s="180">
        <v>0</v>
      </c>
      <c r="AW467" s="180">
        <v>0</v>
      </c>
      <c r="AX467" s="180">
        <v>0</v>
      </c>
      <c r="AY467" s="90"/>
      <c r="AZ467" s="180">
        <v>0</v>
      </c>
      <c r="BA467" s="180">
        <v>0</v>
      </c>
      <c r="BB467" s="180">
        <v>0</v>
      </c>
      <c r="BC467" s="180">
        <v>0</v>
      </c>
      <c r="BD467" s="180">
        <v>0</v>
      </c>
      <c r="BE467" s="180">
        <v>0</v>
      </c>
      <c r="BF467" s="180">
        <v>0</v>
      </c>
      <c r="BG467" s="181"/>
      <c r="BH467" s="90"/>
      <c r="BI467" s="180">
        <v>0</v>
      </c>
      <c r="BJ467" s="180">
        <v>0</v>
      </c>
      <c r="BK467" s="180">
        <v>0</v>
      </c>
      <c r="BL467" s="90"/>
      <c r="BN467" s="90"/>
      <c r="BO467" s="112"/>
      <c r="BP467" s="112"/>
      <c r="BQ467" s="112"/>
      <c r="BR467" s="112"/>
      <c r="BS467" s="112"/>
      <c r="BT467" s="112"/>
      <c r="BU467" s="112"/>
      <c r="BV467" s="112"/>
      <c r="BW467" s="112"/>
      <c r="BX467" s="112"/>
      <c r="BY467" s="112"/>
      <c r="BZ467" s="112"/>
      <c r="CA467" s="112"/>
      <c r="CB467" s="112"/>
      <c r="CC467" s="112"/>
      <c r="CD467" s="112"/>
      <c r="CE467" s="112"/>
      <c r="CF467" s="178"/>
    </row>
    <row r="468" spans="2:84" ht="15" customHeight="1" x14ac:dyDescent="0.3">
      <c r="B468" s="90"/>
      <c r="C468" s="111">
        <v>454</v>
      </c>
      <c r="D468" s="111"/>
      <c r="E468" s="111"/>
      <c r="F468" s="112"/>
      <c r="G468" s="111"/>
      <c r="H468" s="111"/>
      <c r="I468" s="111"/>
      <c r="J468" s="114"/>
      <c r="K468" s="172"/>
      <c r="L468" s="113"/>
      <c r="M468" s="112"/>
      <c r="N468" s="185"/>
      <c r="O468" s="111"/>
      <c r="P468" s="110"/>
      <c r="Q468" s="109"/>
      <c r="R468" s="109"/>
      <c r="S468" s="156"/>
      <c r="T468" s="156"/>
      <c r="U468" s="156"/>
      <c r="V468" s="153">
        <f t="shared" si="7"/>
        <v>0</v>
      </c>
      <c r="W468" s="90"/>
      <c r="Y468" s="180">
        <v>0</v>
      </c>
      <c r="Z468" s="180">
        <v>0</v>
      </c>
      <c r="AA468" s="180">
        <v>0</v>
      </c>
      <c r="AB468" s="180">
        <v>0</v>
      </c>
      <c r="AC468" s="180">
        <v>0</v>
      </c>
      <c r="AD468" s="180">
        <v>0</v>
      </c>
      <c r="AE468" s="180">
        <v>0</v>
      </c>
      <c r="AF468" s="180">
        <v>0</v>
      </c>
      <c r="AG468" s="180">
        <v>0</v>
      </c>
      <c r="AH468" s="180">
        <v>0</v>
      </c>
      <c r="AI468" s="180">
        <v>0</v>
      </c>
      <c r="AJ468" s="180">
        <v>0</v>
      </c>
      <c r="AK468" s="180">
        <v>0</v>
      </c>
      <c r="AL468" s="180">
        <v>0</v>
      </c>
      <c r="AM468" s="180">
        <v>0</v>
      </c>
      <c r="AN468" s="180">
        <v>0</v>
      </c>
      <c r="AO468" s="180">
        <v>0</v>
      </c>
      <c r="AP468" s="180">
        <v>0</v>
      </c>
      <c r="AQ468" s="180">
        <v>0</v>
      </c>
      <c r="AR468" s="180">
        <v>0</v>
      </c>
      <c r="AS468" s="180">
        <v>0</v>
      </c>
      <c r="AT468" s="180">
        <v>0</v>
      </c>
      <c r="AU468" s="180">
        <v>0</v>
      </c>
      <c r="AV468" s="180">
        <v>0</v>
      </c>
      <c r="AW468" s="180">
        <v>0</v>
      </c>
      <c r="AX468" s="180">
        <v>0</v>
      </c>
      <c r="AY468" s="90"/>
      <c r="AZ468" s="180">
        <v>0</v>
      </c>
      <c r="BA468" s="180">
        <v>0</v>
      </c>
      <c r="BB468" s="180">
        <v>0</v>
      </c>
      <c r="BC468" s="180">
        <v>0</v>
      </c>
      <c r="BD468" s="180">
        <v>0</v>
      </c>
      <c r="BE468" s="180">
        <v>0</v>
      </c>
      <c r="BF468" s="180">
        <v>0</v>
      </c>
      <c r="BG468" s="181"/>
      <c r="BH468" s="90"/>
      <c r="BI468" s="180">
        <v>0</v>
      </c>
      <c r="BJ468" s="180">
        <v>0</v>
      </c>
      <c r="BK468" s="180">
        <v>0</v>
      </c>
      <c r="BL468" s="90"/>
      <c r="BN468" s="90"/>
      <c r="BO468" s="112"/>
      <c r="BP468" s="112"/>
      <c r="BQ468" s="112"/>
      <c r="BR468" s="112"/>
      <c r="BS468" s="112"/>
      <c r="BT468" s="112"/>
      <c r="BU468" s="112"/>
      <c r="BV468" s="112"/>
      <c r="BW468" s="112"/>
      <c r="BX468" s="112"/>
      <c r="BY468" s="112"/>
      <c r="BZ468" s="112"/>
      <c r="CA468" s="112"/>
      <c r="CB468" s="112"/>
      <c r="CC468" s="112"/>
      <c r="CD468" s="112"/>
      <c r="CE468" s="112"/>
      <c r="CF468" s="178"/>
    </row>
    <row r="469" spans="2:84" ht="15" customHeight="1" x14ac:dyDescent="0.3">
      <c r="B469" s="90"/>
      <c r="C469" s="111">
        <v>455</v>
      </c>
      <c r="D469" s="111"/>
      <c r="E469" s="111"/>
      <c r="F469" s="112"/>
      <c r="G469" s="111"/>
      <c r="H469" s="111"/>
      <c r="I469" s="111"/>
      <c r="J469" s="114"/>
      <c r="K469" s="172"/>
      <c r="L469" s="113"/>
      <c r="M469" s="112"/>
      <c r="N469" s="185"/>
      <c r="O469" s="111"/>
      <c r="P469" s="110"/>
      <c r="Q469" s="109"/>
      <c r="R469" s="109"/>
      <c r="S469" s="156"/>
      <c r="T469" s="156"/>
      <c r="U469" s="156"/>
      <c r="V469" s="153">
        <f t="shared" si="7"/>
        <v>0</v>
      </c>
      <c r="W469" s="90"/>
      <c r="Y469" s="180">
        <v>0</v>
      </c>
      <c r="Z469" s="180">
        <v>0</v>
      </c>
      <c r="AA469" s="180">
        <v>0</v>
      </c>
      <c r="AB469" s="180">
        <v>0</v>
      </c>
      <c r="AC469" s="180">
        <v>0</v>
      </c>
      <c r="AD469" s="180">
        <v>0</v>
      </c>
      <c r="AE469" s="180">
        <v>0</v>
      </c>
      <c r="AF469" s="180">
        <v>0</v>
      </c>
      <c r="AG469" s="180">
        <v>0</v>
      </c>
      <c r="AH469" s="180">
        <v>0</v>
      </c>
      <c r="AI469" s="180">
        <v>0</v>
      </c>
      <c r="AJ469" s="180">
        <v>0</v>
      </c>
      <c r="AK469" s="180">
        <v>0</v>
      </c>
      <c r="AL469" s="180">
        <v>0</v>
      </c>
      <c r="AM469" s="180">
        <v>0</v>
      </c>
      <c r="AN469" s="180">
        <v>0</v>
      </c>
      <c r="AO469" s="180">
        <v>0</v>
      </c>
      <c r="AP469" s="180">
        <v>0</v>
      </c>
      <c r="AQ469" s="180">
        <v>0</v>
      </c>
      <c r="AR469" s="180">
        <v>0</v>
      </c>
      <c r="AS469" s="180">
        <v>0</v>
      </c>
      <c r="AT469" s="180">
        <v>0</v>
      </c>
      <c r="AU469" s="180">
        <v>0</v>
      </c>
      <c r="AV469" s="180">
        <v>0</v>
      </c>
      <c r="AW469" s="180">
        <v>0</v>
      </c>
      <c r="AX469" s="180">
        <v>0</v>
      </c>
      <c r="AY469" s="90"/>
      <c r="AZ469" s="180">
        <v>0</v>
      </c>
      <c r="BA469" s="180">
        <v>0</v>
      </c>
      <c r="BB469" s="180">
        <v>0</v>
      </c>
      <c r="BC469" s="180">
        <v>0</v>
      </c>
      <c r="BD469" s="180">
        <v>0</v>
      </c>
      <c r="BE469" s="180">
        <v>0</v>
      </c>
      <c r="BF469" s="180">
        <v>0</v>
      </c>
      <c r="BG469" s="181"/>
      <c r="BH469" s="90"/>
      <c r="BI469" s="180">
        <v>0</v>
      </c>
      <c r="BJ469" s="180">
        <v>0</v>
      </c>
      <c r="BK469" s="180">
        <v>0</v>
      </c>
      <c r="BL469" s="90"/>
      <c r="BN469" s="90"/>
      <c r="BO469" s="112"/>
      <c r="BP469" s="112"/>
      <c r="BQ469" s="112"/>
      <c r="BR469" s="112"/>
      <c r="BS469" s="112"/>
      <c r="BT469" s="112"/>
      <c r="BU469" s="112"/>
      <c r="BV469" s="112"/>
      <c r="BW469" s="112"/>
      <c r="BX469" s="112"/>
      <c r="BY469" s="112"/>
      <c r="BZ469" s="112"/>
      <c r="CA469" s="112"/>
      <c r="CB469" s="112"/>
      <c r="CC469" s="112"/>
      <c r="CD469" s="112"/>
      <c r="CE469" s="112"/>
      <c r="CF469" s="178"/>
    </row>
    <row r="470" spans="2:84" ht="15" customHeight="1" x14ac:dyDescent="0.3">
      <c r="B470" s="90"/>
      <c r="C470" s="111">
        <v>456</v>
      </c>
      <c r="D470" s="111"/>
      <c r="E470" s="111"/>
      <c r="F470" s="112"/>
      <c r="G470" s="111"/>
      <c r="H470" s="111"/>
      <c r="I470" s="111"/>
      <c r="J470" s="114"/>
      <c r="K470" s="172"/>
      <c r="L470" s="113"/>
      <c r="M470" s="112"/>
      <c r="N470" s="185"/>
      <c r="O470" s="111"/>
      <c r="P470" s="110"/>
      <c r="Q470" s="109"/>
      <c r="R470" s="109"/>
      <c r="S470" s="156"/>
      <c r="T470" s="156"/>
      <c r="U470" s="156"/>
      <c r="V470" s="153">
        <f t="shared" si="7"/>
        <v>0</v>
      </c>
      <c r="W470" s="90"/>
      <c r="Y470" s="180">
        <v>0</v>
      </c>
      <c r="Z470" s="180">
        <v>0</v>
      </c>
      <c r="AA470" s="180">
        <v>0</v>
      </c>
      <c r="AB470" s="180">
        <v>0</v>
      </c>
      <c r="AC470" s="180">
        <v>0</v>
      </c>
      <c r="AD470" s="180">
        <v>0</v>
      </c>
      <c r="AE470" s="180">
        <v>0</v>
      </c>
      <c r="AF470" s="180">
        <v>0</v>
      </c>
      <c r="AG470" s="180">
        <v>0</v>
      </c>
      <c r="AH470" s="180">
        <v>0</v>
      </c>
      <c r="AI470" s="180">
        <v>0</v>
      </c>
      <c r="AJ470" s="180">
        <v>0</v>
      </c>
      <c r="AK470" s="180">
        <v>0</v>
      </c>
      <c r="AL470" s="180">
        <v>0</v>
      </c>
      <c r="AM470" s="180">
        <v>0</v>
      </c>
      <c r="AN470" s="180">
        <v>0</v>
      </c>
      <c r="AO470" s="180">
        <v>0</v>
      </c>
      <c r="AP470" s="180">
        <v>0</v>
      </c>
      <c r="AQ470" s="180">
        <v>0</v>
      </c>
      <c r="AR470" s="180">
        <v>0</v>
      </c>
      <c r="AS470" s="180">
        <v>0</v>
      </c>
      <c r="AT470" s="180">
        <v>0</v>
      </c>
      <c r="AU470" s="180">
        <v>0</v>
      </c>
      <c r="AV470" s="180">
        <v>0</v>
      </c>
      <c r="AW470" s="180">
        <v>0</v>
      </c>
      <c r="AX470" s="180">
        <v>0</v>
      </c>
      <c r="AY470" s="90"/>
      <c r="AZ470" s="180">
        <v>0</v>
      </c>
      <c r="BA470" s="180">
        <v>0</v>
      </c>
      <c r="BB470" s="180">
        <v>0</v>
      </c>
      <c r="BC470" s="180">
        <v>0</v>
      </c>
      <c r="BD470" s="180">
        <v>0</v>
      </c>
      <c r="BE470" s="180">
        <v>0</v>
      </c>
      <c r="BF470" s="180">
        <v>0</v>
      </c>
      <c r="BG470" s="181"/>
      <c r="BH470" s="90"/>
      <c r="BI470" s="180">
        <v>0</v>
      </c>
      <c r="BJ470" s="180">
        <v>0</v>
      </c>
      <c r="BK470" s="180">
        <v>0</v>
      </c>
      <c r="BL470" s="90"/>
      <c r="BN470" s="90"/>
      <c r="BO470" s="112"/>
      <c r="BP470" s="112"/>
      <c r="BQ470" s="112"/>
      <c r="BR470" s="112"/>
      <c r="BS470" s="112"/>
      <c r="BT470" s="112"/>
      <c r="BU470" s="112"/>
      <c r="BV470" s="112"/>
      <c r="BW470" s="112"/>
      <c r="BX470" s="112"/>
      <c r="BY470" s="112"/>
      <c r="BZ470" s="112"/>
      <c r="CA470" s="112"/>
      <c r="CB470" s="112"/>
      <c r="CC470" s="112"/>
      <c r="CD470" s="112"/>
      <c r="CE470" s="112"/>
      <c r="CF470" s="178"/>
    </row>
    <row r="471" spans="2:84" ht="15" customHeight="1" x14ac:dyDescent="0.3">
      <c r="B471" s="90"/>
      <c r="C471" s="111">
        <v>457</v>
      </c>
      <c r="D471" s="111"/>
      <c r="E471" s="111"/>
      <c r="F471" s="112"/>
      <c r="G471" s="111"/>
      <c r="H471" s="111"/>
      <c r="I471" s="111"/>
      <c r="J471" s="114"/>
      <c r="K471" s="172"/>
      <c r="L471" s="113"/>
      <c r="M471" s="112"/>
      <c r="N471" s="185"/>
      <c r="O471" s="111"/>
      <c r="P471" s="110"/>
      <c r="Q471" s="109"/>
      <c r="R471" s="109"/>
      <c r="S471" s="156"/>
      <c r="T471" s="156"/>
      <c r="U471" s="156"/>
      <c r="V471" s="153">
        <f t="shared" si="7"/>
        <v>0</v>
      </c>
      <c r="W471" s="90"/>
      <c r="Y471" s="180">
        <v>0</v>
      </c>
      <c r="Z471" s="180">
        <v>0</v>
      </c>
      <c r="AA471" s="180">
        <v>0</v>
      </c>
      <c r="AB471" s="180">
        <v>0</v>
      </c>
      <c r="AC471" s="180">
        <v>0</v>
      </c>
      <c r="AD471" s="180">
        <v>0</v>
      </c>
      <c r="AE471" s="180">
        <v>0</v>
      </c>
      <c r="AF471" s="180">
        <v>0</v>
      </c>
      <c r="AG471" s="180">
        <v>0</v>
      </c>
      <c r="AH471" s="180">
        <v>0</v>
      </c>
      <c r="AI471" s="180">
        <v>0</v>
      </c>
      <c r="AJ471" s="180">
        <v>0</v>
      </c>
      <c r="AK471" s="180">
        <v>0</v>
      </c>
      <c r="AL471" s="180">
        <v>0</v>
      </c>
      <c r="AM471" s="180">
        <v>0</v>
      </c>
      <c r="AN471" s="180">
        <v>0</v>
      </c>
      <c r="AO471" s="180">
        <v>0</v>
      </c>
      <c r="AP471" s="180">
        <v>0</v>
      </c>
      <c r="AQ471" s="180">
        <v>0</v>
      </c>
      <c r="AR471" s="180">
        <v>0</v>
      </c>
      <c r="AS471" s="180">
        <v>0</v>
      </c>
      <c r="AT471" s="180">
        <v>0</v>
      </c>
      <c r="AU471" s="180">
        <v>0</v>
      </c>
      <c r="AV471" s="180">
        <v>0</v>
      </c>
      <c r="AW471" s="180">
        <v>0</v>
      </c>
      <c r="AX471" s="180">
        <v>0</v>
      </c>
      <c r="AY471" s="90"/>
      <c r="AZ471" s="180">
        <v>0</v>
      </c>
      <c r="BA471" s="180">
        <v>0</v>
      </c>
      <c r="BB471" s="180">
        <v>0</v>
      </c>
      <c r="BC471" s="180">
        <v>0</v>
      </c>
      <c r="BD471" s="180">
        <v>0</v>
      </c>
      <c r="BE471" s="180">
        <v>0</v>
      </c>
      <c r="BF471" s="180">
        <v>0</v>
      </c>
      <c r="BG471" s="181"/>
      <c r="BH471" s="90"/>
      <c r="BI471" s="180">
        <v>0</v>
      </c>
      <c r="BJ471" s="180">
        <v>0</v>
      </c>
      <c r="BK471" s="180">
        <v>0</v>
      </c>
      <c r="BL471" s="90"/>
      <c r="BN471" s="90"/>
      <c r="BO471" s="112"/>
      <c r="BP471" s="112"/>
      <c r="BQ471" s="112"/>
      <c r="BR471" s="112"/>
      <c r="BS471" s="112"/>
      <c r="BT471" s="112"/>
      <c r="BU471" s="112"/>
      <c r="BV471" s="112"/>
      <c r="BW471" s="112"/>
      <c r="BX471" s="112"/>
      <c r="BY471" s="112"/>
      <c r="BZ471" s="112"/>
      <c r="CA471" s="112"/>
      <c r="CB471" s="112"/>
      <c r="CC471" s="112"/>
      <c r="CD471" s="112"/>
      <c r="CE471" s="112"/>
      <c r="CF471" s="178"/>
    </row>
    <row r="472" spans="2:84" ht="15" customHeight="1" x14ac:dyDescent="0.3">
      <c r="B472" s="90"/>
      <c r="C472" s="111">
        <v>458</v>
      </c>
      <c r="D472" s="111"/>
      <c r="E472" s="111"/>
      <c r="F472" s="112"/>
      <c r="G472" s="111"/>
      <c r="H472" s="111"/>
      <c r="I472" s="111"/>
      <c r="J472" s="114"/>
      <c r="K472" s="172"/>
      <c r="L472" s="113"/>
      <c r="M472" s="112"/>
      <c r="N472" s="185"/>
      <c r="O472" s="111"/>
      <c r="P472" s="109"/>
      <c r="Q472" s="109"/>
      <c r="R472" s="109"/>
      <c r="S472" s="156"/>
      <c r="T472" s="156"/>
      <c r="U472" s="156"/>
      <c r="V472" s="153">
        <f t="shared" si="7"/>
        <v>0</v>
      </c>
      <c r="W472" s="90"/>
      <c r="Y472" s="180">
        <v>0</v>
      </c>
      <c r="Z472" s="180">
        <v>0</v>
      </c>
      <c r="AA472" s="180">
        <v>0</v>
      </c>
      <c r="AB472" s="180">
        <v>0</v>
      </c>
      <c r="AC472" s="180">
        <v>0</v>
      </c>
      <c r="AD472" s="180">
        <v>0</v>
      </c>
      <c r="AE472" s="180">
        <v>0</v>
      </c>
      <c r="AF472" s="180">
        <v>0</v>
      </c>
      <c r="AG472" s="180">
        <v>0</v>
      </c>
      <c r="AH472" s="180">
        <v>0</v>
      </c>
      <c r="AI472" s="180">
        <v>0</v>
      </c>
      <c r="AJ472" s="180">
        <v>0</v>
      </c>
      <c r="AK472" s="180">
        <v>0</v>
      </c>
      <c r="AL472" s="180">
        <v>0</v>
      </c>
      <c r="AM472" s="180">
        <v>0</v>
      </c>
      <c r="AN472" s="180">
        <v>0</v>
      </c>
      <c r="AO472" s="180">
        <v>0</v>
      </c>
      <c r="AP472" s="180">
        <v>0</v>
      </c>
      <c r="AQ472" s="180">
        <v>0</v>
      </c>
      <c r="AR472" s="180">
        <v>0</v>
      </c>
      <c r="AS472" s="180">
        <v>0</v>
      </c>
      <c r="AT472" s="180">
        <v>0</v>
      </c>
      <c r="AU472" s="180">
        <v>0</v>
      </c>
      <c r="AV472" s="180">
        <v>0</v>
      </c>
      <c r="AW472" s="180">
        <v>0</v>
      </c>
      <c r="AX472" s="180">
        <v>0</v>
      </c>
      <c r="AY472" s="90"/>
      <c r="AZ472" s="180">
        <v>0</v>
      </c>
      <c r="BA472" s="180">
        <v>0</v>
      </c>
      <c r="BB472" s="180">
        <v>0</v>
      </c>
      <c r="BC472" s="180">
        <v>0</v>
      </c>
      <c r="BD472" s="180">
        <v>0</v>
      </c>
      <c r="BE472" s="180">
        <v>0</v>
      </c>
      <c r="BF472" s="180">
        <v>0</v>
      </c>
      <c r="BG472" s="181"/>
      <c r="BH472" s="90"/>
      <c r="BI472" s="180">
        <v>0</v>
      </c>
      <c r="BJ472" s="180">
        <v>0</v>
      </c>
      <c r="BK472" s="180">
        <v>0</v>
      </c>
      <c r="BL472" s="90"/>
      <c r="BN472" s="90"/>
      <c r="BO472" s="112"/>
      <c r="BP472" s="112"/>
      <c r="BQ472" s="112"/>
      <c r="BR472" s="112"/>
      <c r="BS472" s="112"/>
      <c r="BT472" s="112"/>
      <c r="BU472" s="112"/>
      <c r="BV472" s="112"/>
      <c r="BW472" s="112"/>
      <c r="BX472" s="112"/>
      <c r="BY472" s="112"/>
      <c r="BZ472" s="112"/>
      <c r="CA472" s="112"/>
      <c r="CB472" s="112"/>
      <c r="CC472" s="112"/>
      <c r="CD472" s="112"/>
      <c r="CE472" s="112"/>
      <c r="CF472" s="178"/>
    </row>
    <row r="473" spans="2:84" ht="15" customHeight="1" x14ac:dyDescent="0.3">
      <c r="B473" s="90"/>
      <c r="C473" s="111">
        <v>459</v>
      </c>
      <c r="D473" s="111"/>
      <c r="E473" s="111"/>
      <c r="F473" s="112"/>
      <c r="G473" s="111"/>
      <c r="H473" s="111"/>
      <c r="I473" s="111"/>
      <c r="J473" s="114"/>
      <c r="K473" s="172"/>
      <c r="L473" s="113"/>
      <c r="M473" s="112"/>
      <c r="N473" s="185"/>
      <c r="O473" s="111"/>
      <c r="P473" s="110"/>
      <c r="Q473" s="109"/>
      <c r="R473" s="109"/>
      <c r="S473" s="156"/>
      <c r="T473" s="156"/>
      <c r="U473" s="156"/>
      <c r="V473" s="153">
        <f t="shared" si="7"/>
        <v>0</v>
      </c>
      <c r="W473" s="90"/>
      <c r="Y473" s="180">
        <v>0</v>
      </c>
      <c r="Z473" s="180">
        <v>0</v>
      </c>
      <c r="AA473" s="180">
        <v>0</v>
      </c>
      <c r="AB473" s="180">
        <v>0</v>
      </c>
      <c r="AC473" s="180">
        <v>0</v>
      </c>
      <c r="AD473" s="180">
        <v>0</v>
      </c>
      <c r="AE473" s="180">
        <v>0</v>
      </c>
      <c r="AF473" s="180">
        <v>0</v>
      </c>
      <c r="AG473" s="180">
        <v>0</v>
      </c>
      <c r="AH473" s="180">
        <v>0</v>
      </c>
      <c r="AI473" s="180">
        <v>0</v>
      </c>
      <c r="AJ473" s="180">
        <v>0</v>
      </c>
      <c r="AK473" s="180">
        <v>0</v>
      </c>
      <c r="AL473" s="180">
        <v>0</v>
      </c>
      <c r="AM473" s="180">
        <v>0</v>
      </c>
      <c r="AN473" s="180">
        <v>0</v>
      </c>
      <c r="AO473" s="180">
        <v>0</v>
      </c>
      <c r="AP473" s="180">
        <v>0</v>
      </c>
      <c r="AQ473" s="180">
        <v>0</v>
      </c>
      <c r="AR473" s="180">
        <v>0</v>
      </c>
      <c r="AS473" s="180">
        <v>0</v>
      </c>
      <c r="AT473" s="180">
        <v>0</v>
      </c>
      <c r="AU473" s="180">
        <v>0</v>
      </c>
      <c r="AV473" s="180">
        <v>0</v>
      </c>
      <c r="AW473" s="180">
        <v>0</v>
      </c>
      <c r="AX473" s="180">
        <v>0</v>
      </c>
      <c r="AY473" s="90"/>
      <c r="AZ473" s="180">
        <v>0</v>
      </c>
      <c r="BA473" s="180">
        <v>0</v>
      </c>
      <c r="BB473" s="180">
        <v>0</v>
      </c>
      <c r="BC473" s="180">
        <v>0</v>
      </c>
      <c r="BD473" s="180">
        <v>0</v>
      </c>
      <c r="BE473" s="180">
        <v>0</v>
      </c>
      <c r="BF473" s="180">
        <v>0</v>
      </c>
      <c r="BG473" s="181"/>
      <c r="BH473" s="90"/>
      <c r="BI473" s="180">
        <v>0</v>
      </c>
      <c r="BJ473" s="180">
        <v>0</v>
      </c>
      <c r="BK473" s="180">
        <v>0</v>
      </c>
      <c r="BL473" s="90"/>
      <c r="BN473" s="90"/>
      <c r="BO473" s="112"/>
      <c r="BP473" s="112"/>
      <c r="BQ473" s="112"/>
      <c r="BR473" s="112"/>
      <c r="BS473" s="112"/>
      <c r="BT473" s="112"/>
      <c r="BU473" s="112"/>
      <c r="BV473" s="112"/>
      <c r="BW473" s="112"/>
      <c r="BX473" s="112"/>
      <c r="BY473" s="112"/>
      <c r="BZ473" s="112"/>
      <c r="CA473" s="112"/>
      <c r="CB473" s="112"/>
      <c r="CC473" s="112"/>
      <c r="CD473" s="112"/>
      <c r="CE473" s="112"/>
      <c r="CF473" s="178"/>
    </row>
    <row r="474" spans="2:84" ht="15" customHeight="1" x14ac:dyDescent="0.3">
      <c r="B474" s="90"/>
      <c r="C474" s="111">
        <v>460</v>
      </c>
      <c r="D474" s="111"/>
      <c r="E474" s="111"/>
      <c r="F474" s="112"/>
      <c r="G474" s="111"/>
      <c r="H474" s="111"/>
      <c r="I474" s="111"/>
      <c r="J474" s="114"/>
      <c r="K474" s="172"/>
      <c r="L474" s="113"/>
      <c r="M474" s="112"/>
      <c r="N474" s="185"/>
      <c r="O474" s="111"/>
      <c r="P474" s="110"/>
      <c r="Q474" s="109"/>
      <c r="R474" s="109"/>
      <c r="S474" s="156"/>
      <c r="T474" s="156"/>
      <c r="U474" s="156"/>
      <c r="V474" s="153">
        <f t="shared" si="7"/>
        <v>0</v>
      </c>
      <c r="W474" s="90"/>
      <c r="Y474" s="180">
        <v>0</v>
      </c>
      <c r="Z474" s="180">
        <v>0</v>
      </c>
      <c r="AA474" s="180">
        <v>0</v>
      </c>
      <c r="AB474" s="180">
        <v>0</v>
      </c>
      <c r="AC474" s="180">
        <v>0</v>
      </c>
      <c r="AD474" s="180">
        <v>0</v>
      </c>
      <c r="AE474" s="180">
        <v>0</v>
      </c>
      <c r="AF474" s="180">
        <v>0</v>
      </c>
      <c r="AG474" s="180">
        <v>0</v>
      </c>
      <c r="AH474" s="180">
        <v>0</v>
      </c>
      <c r="AI474" s="180">
        <v>0</v>
      </c>
      <c r="AJ474" s="180">
        <v>0</v>
      </c>
      <c r="AK474" s="180">
        <v>0</v>
      </c>
      <c r="AL474" s="180">
        <v>0</v>
      </c>
      <c r="AM474" s="180">
        <v>0</v>
      </c>
      <c r="AN474" s="180">
        <v>0</v>
      </c>
      <c r="AO474" s="180">
        <v>0</v>
      </c>
      <c r="AP474" s="180">
        <v>0</v>
      </c>
      <c r="AQ474" s="180">
        <v>0</v>
      </c>
      <c r="AR474" s="180">
        <v>0</v>
      </c>
      <c r="AS474" s="180">
        <v>0</v>
      </c>
      <c r="AT474" s="180">
        <v>0</v>
      </c>
      <c r="AU474" s="180">
        <v>0</v>
      </c>
      <c r="AV474" s="180">
        <v>0</v>
      </c>
      <c r="AW474" s="180">
        <v>0</v>
      </c>
      <c r="AX474" s="180">
        <v>0</v>
      </c>
      <c r="AY474" s="90"/>
      <c r="AZ474" s="180">
        <v>0</v>
      </c>
      <c r="BA474" s="180">
        <v>0</v>
      </c>
      <c r="BB474" s="180">
        <v>0</v>
      </c>
      <c r="BC474" s="180">
        <v>0</v>
      </c>
      <c r="BD474" s="180">
        <v>0</v>
      </c>
      <c r="BE474" s="180">
        <v>0</v>
      </c>
      <c r="BF474" s="180">
        <v>0</v>
      </c>
      <c r="BG474" s="181"/>
      <c r="BH474" s="90"/>
      <c r="BI474" s="180">
        <v>0</v>
      </c>
      <c r="BJ474" s="180">
        <v>0</v>
      </c>
      <c r="BK474" s="180">
        <v>0</v>
      </c>
      <c r="BL474" s="90"/>
      <c r="BN474" s="90"/>
      <c r="BO474" s="112"/>
      <c r="BP474" s="112"/>
      <c r="BQ474" s="112"/>
      <c r="BR474" s="112"/>
      <c r="BS474" s="112"/>
      <c r="BT474" s="112"/>
      <c r="BU474" s="112"/>
      <c r="BV474" s="112"/>
      <c r="BW474" s="112"/>
      <c r="BX474" s="112"/>
      <c r="BY474" s="112"/>
      <c r="BZ474" s="112"/>
      <c r="CA474" s="112"/>
      <c r="CB474" s="112"/>
      <c r="CC474" s="112"/>
      <c r="CD474" s="112"/>
      <c r="CE474" s="112"/>
      <c r="CF474" s="178"/>
    </row>
    <row r="475" spans="2:84" ht="15" customHeight="1" x14ac:dyDescent="0.3">
      <c r="B475" s="90"/>
      <c r="C475" s="111">
        <v>461</v>
      </c>
      <c r="D475" s="111"/>
      <c r="E475" s="111"/>
      <c r="F475" s="112"/>
      <c r="G475" s="111"/>
      <c r="H475" s="111"/>
      <c r="I475" s="111"/>
      <c r="J475" s="114"/>
      <c r="K475" s="172"/>
      <c r="L475" s="113"/>
      <c r="M475" s="112"/>
      <c r="N475" s="185"/>
      <c r="O475" s="111"/>
      <c r="P475" s="110"/>
      <c r="Q475" s="109"/>
      <c r="R475" s="109"/>
      <c r="S475" s="156"/>
      <c r="T475" s="156"/>
      <c r="U475" s="156"/>
      <c r="V475" s="153">
        <f t="shared" si="7"/>
        <v>0</v>
      </c>
      <c r="W475" s="90"/>
      <c r="Y475" s="180">
        <v>0</v>
      </c>
      <c r="Z475" s="180">
        <v>0</v>
      </c>
      <c r="AA475" s="180">
        <v>0</v>
      </c>
      <c r="AB475" s="180">
        <v>0</v>
      </c>
      <c r="AC475" s="180">
        <v>0</v>
      </c>
      <c r="AD475" s="180">
        <v>0</v>
      </c>
      <c r="AE475" s="180">
        <v>0</v>
      </c>
      <c r="AF475" s="180">
        <v>0</v>
      </c>
      <c r="AG475" s="180">
        <v>0</v>
      </c>
      <c r="AH475" s="180">
        <v>0</v>
      </c>
      <c r="AI475" s="180">
        <v>0</v>
      </c>
      <c r="AJ475" s="180">
        <v>0</v>
      </c>
      <c r="AK475" s="180">
        <v>0</v>
      </c>
      <c r="AL475" s="180">
        <v>0</v>
      </c>
      <c r="AM475" s="180">
        <v>0</v>
      </c>
      <c r="AN475" s="180">
        <v>0</v>
      </c>
      <c r="AO475" s="180">
        <v>0</v>
      </c>
      <c r="AP475" s="180">
        <v>0</v>
      </c>
      <c r="AQ475" s="180">
        <v>0</v>
      </c>
      <c r="AR475" s="180">
        <v>0</v>
      </c>
      <c r="AS475" s="180">
        <v>0</v>
      </c>
      <c r="AT475" s="180">
        <v>0</v>
      </c>
      <c r="AU475" s="180">
        <v>0</v>
      </c>
      <c r="AV475" s="180">
        <v>0</v>
      </c>
      <c r="AW475" s="180">
        <v>0</v>
      </c>
      <c r="AX475" s="180">
        <v>0</v>
      </c>
      <c r="AY475" s="90"/>
      <c r="AZ475" s="180">
        <v>0</v>
      </c>
      <c r="BA475" s="180">
        <v>0</v>
      </c>
      <c r="BB475" s="180">
        <v>0</v>
      </c>
      <c r="BC475" s="180">
        <v>0</v>
      </c>
      <c r="BD475" s="180">
        <v>0</v>
      </c>
      <c r="BE475" s="180">
        <v>0</v>
      </c>
      <c r="BF475" s="180">
        <v>0</v>
      </c>
      <c r="BG475" s="181"/>
      <c r="BH475" s="90"/>
      <c r="BI475" s="180">
        <v>0</v>
      </c>
      <c r="BJ475" s="180">
        <v>0</v>
      </c>
      <c r="BK475" s="180">
        <v>0</v>
      </c>
      <c r="BL475" s="90"/>
      <c r="BN475" s="90"/>
      <c r="BO475" s="112"/>
      <c r="BP475" s="112"/>
      <c r="BQ475" s="112"/>
      <c r="BR475" s="112"/>
      <c r="BS475" s="112"/>
      <c r="BT475" s="112"/>
      <c r="BU475" s="112"/>
      <c r="BV475" s="112"/>
      <c r="BW475" s="112"/>
      <c r="BX475" s="112"/>
      <c r="BY475" s="112"/>
      <c r="BZ475" s="112"/>
      <c r="CA475" s="112"/>
      <c r="CB475" s="112"/>
      <c r="CC475" s="112"/>
      <c r="CD475" s="112"/>
      <c r="CE475" s="112"/>
      <c r="CF475" s="178"/>
    </row>
    <row r="476" spans="2:84" ht="15" customHeight="1" x14ac:dyDescent="0.3">
      <c r="B476" s="90"/>
      <c r="C476" s="111">
        <v>462</v>
      </c>
      <c r="D476" s="111"/>
      <c r="E476" s="111"/>
      <c r="F476" s="112"/>
      <c r="G476" s="111"/>
      <c r="H476" s="111"/>
      <c r="I476" s="111"/>
      <c r="J476" s="114"/>
      <c r="K476" s="172"/>
      <c r="L476" s="113"/>
      <c r="M476" s="112"/>
      <c r="N476" s="185"/>
      <c r="O476" s="111"/>
      <c r="P476" s="110"/>
      <c r="Q476" s="109"/>
      <c r="R476" s="109"/>
      <c r="S476" s="156"/>
      <c r="T476" s="156"/>
      <c r="U476" s="156"/>
      <c r="V476" s="153">
        <f t="shared" si="7"/>
        <v>0</v>
      </c>
      <c r="W476" s="90"/>
      <c r="Y476" s="180">
        <v>0</v>
      </c>
      <c r="Z476" s="180">
        <v>0</v>
      </c>
      <c r="AA476" s="180">
        <v>0</v>
      </c>
      <c r="AB476" s="180">
        <v>0</v>
      </c>
      <c r="AC476" s="180">
        <v>0</v>
      </c>
      <c r="AD476" s="180">
        <v>0</v>
      </c>
      <c r="AE476" s="180">
        <v>0</v>
      </c>
      <c r="AF476" s="180">
        <v>0</v>
      </c>
      <c r="AG476" s="180">
        <v>0</v>
      </c>
      <c r="AH476" s="180">
        <v>0</v>
      </c>
      <c r="AI476" s="180">
        <v>0</v>
      </c>
      <c r="AJ476" s="180">
        <v>0</v>
      </c>
      <c r="AK476" s="180">
        <v>0</v>
      </c>
      <c r="AL476" s="180">
        <v>0</v>
      </c>
      <c r="AM476" s="180">
        <v>0</v>
      </c>
      <c r="AN476" s="180">
        <v>0</v>
      </c>
      <c r="AO476" s="180">
        <v>0</v>
      </c>
      <c r="AP476" s="180">
        <v>0</v>
      </c>
      <c r="AQ476" s="180">
        <v>0</v>
      </c>
      <c r="AR476" s="180">
        <v>0</v>
      </c>
      <c r="AS476" s="180">
        <v>0</v>
      </c>
      <c r="AT476" s="180">
        <v>0</v>
      </c>
      <c r="AU476" s="180">
        <v>0</v>
      </c>
      <c r="AV476" s="180">
        <v>0</v>
      </c>
      <c r="AW476" s="180">
        <v>0</v>
      </c>
      <c r="AX476" s="180">
        <v>0</v>
      </c>
      <c r="AY476" s="90"/>
      <c r="AZ476" s="180">
        <v>0</v>
      </c>
      <c r="BA476" s="180">
        <v>0</v>
      </c>
      <c r="BB476" s="180">
        <v>0</v>
      </c>
      <c r="BC476" s="180">
        <v>0</v>
      </c>
      <c r="BD476" s="180">
        <v>0</v>
      </c>
      <c r="BE476" s="180">
        <v>0</v>
      </c>
      <c r="BF476" s="180">
        <v>0</v>
      </c>
      <c r="BG476" s="181"/>
      <c r="BH476" s="90"/>
      <c r="BI476" s="180">
        <v>0</v>
      </c>
      <c r="BJ476" s="180">
        <v>0</v>
      </c>
      <c r="BK476" s="180">
        <v>0</v>
      </c>
      <c r="BL476" s="90"/>
      <c r="BN476" s="90"/>
      <c r="BO476" s="112"/>
      <c r="BP476" s="112"/>
      <c r="BQ476" s="112"/>
      <c r="BR476" s="112"/>
      <c r="BS476" s="112"/>
      <c r="BT476" s="112"/>
      <c r="BU476" s="112"/>
      <c r="BV476" s="112"/>
      <c r="BW476" s="112"/>
      <c r="BX476" s="112"/>
      <c r="BY476" s="112"/>
      <c r="BZ476" s="112"/>
      <c r="CA476" s="112"/>
      <c r="CB476" s="112"/>
      <c r="CC476" s="112"/>
      <c r="CD476" s="112"/>
      <c r="CE476" s="112"/>
      <c r="CF476" s="178"/>
    </row>
    <row r="477" spans="2:84" ht="15" customHeight="1" x14ac:dyDescent="0.3">
      <c r="B477" s="90"/>
      <c r="C477" s="111">
        <v>463</v>
      </c>
      <c r="D477" s="111"/>
      <c r="E477" s="111"/>
      <c r="F477" s="112"/>
      <c r="G477" s="111"/>
      <c r="H477" s="111"/>
      <c r="I477" s="111"/>
      <c r="J477" s="114"/>
      <c r="K477" s="172"/>
      <c r="L477" s="113"/>
      <c r="M477" s="112"/>
      <c r="N477" s="185"/>
      <c r="O477" s="111"/>
      <c r="P477" s="110"/>
      <c r="Q477" s="109"/>
      <c r="R477" s="109"/>
      <c r="S477" s="156"/>
      <c r="T477" s="156"/>
      <c r="U477" s="156"/>
      <c r="V477" s="153">
        <f t="shared" si="7"/>
        <v>0</v>
      </c>
      <c r="W477" s="90"/>
      <c r="Y477" s="180">
        <v>0</v>
      </c>
      <c r="Z477" s="180">
        <v>0</v>
      </c>
      <c r="AA477" s="180">
        <v>0</v>
      </c>
      <c r="AB477" s="180">
        <v>0</v>
      </c>
      <c r="AC477" s="180">
        <v>0</v>
      </c>
      <c r="AD477" s="180">
        <v>0</v>
      </c>
      <c r="AE477" s="180">
        <v>0</v>
      </c>
      <c r="AF477" s="180">
        <v>0</v>
      </c>
      <c r="AG477" s="180">
        <v>0</v>
      </c>
      <c r="AH477" s="180">
        <v>0</v>
      </c>
      <c r="AI477" s="180">
        <v>0</v>
      </c>
      <c r="AJ477" s="180">
        <v>0</v>
      </c>
      <c r="AK477" s="180">
        <v>0</v>
      </c>
      <c r="AL477" s="180">
        <v>0</v>
      </c>
      <c r="AM477" s="180">
        <v>0</v>
      </c>
      <c r="AN477" s="180">
        <v>0</v>
      </c>
      <c r="AO477" s="180">
        <v>0</v>
      </c>
      <c r="AP477" s="180">
        <v>0</v>
      </c>
      <c r="AQ477" s="180">
        <v>0</v>
      </c>
      <c r="AR477" s="180">
        <v>0</v>
      </c>
      <c r="AS477" s="180">
        <v>0</v>
      </c>
      <c r="AT477" s="180">
        <v>0</v>
      </c>
      <c r="AU477" s="180">
        <v>0</v>
      </c>
      <c r="AV477" s="180">
        <v>0</v>
      </c>
      <c r="AW477" s="180">
        <v>0</v>
      </c>
      <c r="AX477" s="180">
        <v>0</v>
      </c>
      <c r="AY477" s="90"/>
      <c r="AZ477" s="180">
        <v>0</v>
      </c>
      <c r="BA477" s="180">
        <v>0</v>
      </c>
      <c r="BB477" s="180">
        <v>0</v>
      </c>
      <c r="BC477" s="180">
        <v>0</v>
      </c>
      <c r="BD477" s="180">
        <v>0</v>
      </c>
      <c r="BE477" s="180">
        <v>0</v>
      </c>
      <c r="BF477" s="180">
        <v>0</v>
      </c>
      <c r="BG477" s="181"/>
      <c r="BH477" s="90"/>
      <c r="BI477" s="180">
        <v>0</v>
      </c>
      <c r="BJ477" s="180">
        <v>0</v>
      </c>
      <c r="BK477" s="180">
        <v>0</v>
      </c>
      <c r="BL477" s="90"/>
      <c r="BN477" s="90"/>
      <c r="BO477" s="112"/>
      <c r="BP477" s="112"/>
      <c r="BQ477" s="112"/>
      <c r="BR477" s="112"/>
      <c r="BS477" s="112"/>
      <c r="BT477" s="112"/>
      <c r="BU477" s="112"/>
      <c r="BV477" s="112"/>
      <c r="BW477" s="112"/>
      <c r="BX477" s="112"/>
      <c r="BY477" s="112"/>
      <c r="BZ477" s="112"/>
      <c r="CA477" s="112"/>
      <c r="CB477" s="112"/>
      <c r="CC477" s="112"/>
      <c r="CD477" s="112"/>
      <c r="CE477" s="112"/>
      <c r="CF477" s="178"/>
    </row>
    <row r="478" spans="2:84" ht="15" customHeight="1" x14ac:dyDescent="0.3">
      <c r="B478" s="90"/>
      <c r="C478" s="111">
        <v>464</v>
      </c>
      <c r="D478" s="111"/>
      <c r="E478" s="111"/>
      <c r="F478" s="112"/>
      <c r="G478" s="111"/>
      <c r="H478" s="111"/>
      <c r="I478" s="111"/>
      <c r="J478" s="114"/>
      <c r="K478" s="172"/>
      <c r="L478" s="113"/>
      <c r="M478" s="112"/>
      <c r="N478" s="185"/>
      <c r="O478" s="111"/>
      <c r="P478" s="110"/>
      <c r="Q478" s="109"/>
      <c r="R478" s="109"/>
      <c r="S478" s="156"/>
      <c r="T478" s="156"/>
      <c r="U478" s="156"/>
      <c r="V478" s="153">
        <f t="shared" si="7"/>
        <v>0</v>
      </c>
      <c r="W478" s="90"/>
      <c r="Y478" s="180">
        <v>0</v>
      </c>
      <c r="Z478" s="180">
        <v>0</v>
      </c>
      <c r="AA478" s="180">
        <v>0</v>
      </c>
      <c r="AB478" s="180">
        <v>0</v>
      </c>
      <c r="AC478" s="180">
        <v>0</v>
      </c>
      <c r="AD478" s="180">
        <v>0</v>
      </c>
      <c r="AE478" s="180">
        <v>0</v>
      </c>
      <c r="AF478" s="180">
        <v>0</v>
      </c>
      <c r="AG478" s="180">
        <v>0</v>
      </c>
      <c r="AH478" s="180">
        <v>0</v>
      </c>
      <c r="AI478" s="180">
        <v>0</v>
      </c>
      <c r="AJ478" s="180">
        <v>0</v>
      </c>
      <c r="AK478" s="180">
        <v>0</v>
      </c>
      <c r="AL478" s="180">
        <v>0</v>
      </c>
      <c r="AM478" s="180">
        <v>0</v>
      </c>
      <c r="AN478" s="180">
        <v>0</v>
      </c>
      <c r="AO478" s="180">
        <v>0</v>
      </c>
      <c r="AP478" s="180">
        <v>0</v>
      </c>
      <c r="AQ478" s="180">
        <v>0</v>
      </c>
      <c r="AR478" s="180">
        <v>0</v>
      </c>
      <c r="AS478" s="180">
        <v>0</v>
      </c>
      <c r="AT478" s="180">
        <v>0</v>
      </c>
      <c r="AU478" s="180">
        <v>0</v>
      </c>
      <c r="AV478" s="180">
        <v>0</v>
      </c>
      <c r="AW478" s="180">
        <v>0</v>
      </c>
      <c r="AX478" s="180">
        <v>0</v>
      </c>
      <c r="AY478" s="90"/>
      <c r="AZ478" s="180">
        <v>0</v>
      </c>
      <c r="BA478" s="180">
        <v>0</v>
      </c>
      <c r="BB478" s="180">
        <v>0</v>
      </c>
      <c r="BC478" s="180">
        <v>0</v>
      </c>
      <c r="BD478" s="180">
        <v>0</v>
      </c>
      <c r="BE478" s="180">
        <v>0</v>
      </c>
      <c r="BF478" s="180">
        <v>0</v>
      </c>
      <c r="BG478" s="181"/>
      <c r="BH478" s="90"/>
      <c r="BI478" s="180">
        <v>0</v>
      </c>
      <c r="BJ478" s="180">
        <v>0</v>
      </c>
      <c r="BK478" s="180">
        <v>0</v>
      </c>
      <c r="BL478" s="90"/>
      <c r="BN478" s="90"/>
      <c r="BO478" s="112"/>
      <c r="BP478" s="112"/>
      <c r="BQ478" s="112"/>
      <c r="BR478" s="112"/>
      <c r="BS478" s="112"/>
      <c r="BT478" s="112"/>
      <c r="BU478" s="112"/>
      <c r="BV478" s="112"/>
      <c r="BW478" s="112"/>
      <c r="BX478" s="112"/>
      <c r="BY478" s="112"/>
      <c r="BZ478" s="112"/>
      <c r="CA478" s="112"/>
      <c r="CB478" s="112"/>
      <c r="CC478" s="112"/>
      <c r="CD478" s="112"/>
      <c r="CE478" s="112"/>
      <c r="CF478" s="178"/>
    </row>
    <row r="479" spans="2:84" ht="15" customHeight="1" x14ac:dyDescent="0.3">
      <c r="B479" s="90"/>
      <c r="C479" s="111">
        <v>465</v>
      </c>
      <c r="D479" s="111"/>
      <c r="E479" s="111"/>
      <c r="F479" s="112"/>
      <c r="G479" s="111"/>
      <c r="H479" s="111"/>
      <c r="I479" s="111"/>
      <c r="J479" s="114"/>
      <c r="K479" s="172"/>
      <c r="L479" s="113"/>
      <c r="M479" s="112"/>
      <c r="N479" s="185"/>
      <c r="O479" s="111"/>
      <c r="P479" s="110"/>
      <c r="Q479" s="109"/>
      <c r="R479" s="109"/>
      <c r="S479" s="156"/>
      <c r="T479" s="156"/>
      <c r="U479" s="156"/>
      <c r="V479" s="153">
        <f t="shared" si="7"/>
        <v>0</v>
      </c>
      <c r="W479" s="90"/>
      <c r="Y479" s="180">
        <v>0</v>
      </c>
      <c r="Z479" s="180">
        <v>0</v>
      </c>
      <c r="AA479" s="180">
        <v>0</v>
      </c>
      <c r="AB479" s="180">
        <v>0</v>
      </c>
      <c r="AC479" s="180">
        <v>0</v>
      </c>
      <c r="AD479" s="180">
        <v>0</v>
      </c>
      <c r="AE479" s="180">
        <v>0</v>
      </c>
      <c r="AF479" s="180">
        <v>0</v>
      </c>
      <c r="AG479" s="180">
        <v>0</v>
      </c>
      <c r="AH479" s="180">
        <v>0</v>
      </c>
      <c r="AI479" s="180">
        <v>0</v>
      </c>
      <c r="AJ479" s="180">
        <v>0</v>
      </c>
      <c r="AK479" s="180">
        <v>0</v>
      </c>
      <c r="AL479" s="180">
        <v>0</v>
      </c>
      <c r="AM479" s="180">
        <v>0</v>
      </c>
      <c r="AN479" s="180">
        <v>0</v>
      </c>
      <c r="AO479" s="180">
        <v>0</v>
      </c>
      <c r="AP479" s="180">
        <v>0</v>
      </c>
      <c r="AQ479" s="180">
        <v>0</v>
      </c>
      <c r="AR479" s="180">
        <v>0</v>
      </c>
      <c r="AS479" s="180">
        <v>0</v>
      </c>
      <c r="AT479" s="180">
        <v>0</v>
      </c>
      <c r="AU479" s="180">
        <v>0</v>
      </c>
      <c r="AV479" s="180">
        <v>0</v>
      </c>
      <c r="AW479" s="180">
        <v>0</v>
      </c>
      <c r="AX479" s="180">
        <v>0</v>
      </c>
      <c r="AY479" s="90"/>
      <c r="AZ479" s="180">
        <v>0</v>
      </c>
      <c r="BA479" s="180">
        <v>0</v>
      </c>
      <c r="BB479" s="180">
        <v>0</v>
      </c>
      <c r="BC479" s="180">
        <v>0</v>
      </c>
      <c r="BD479" s="180">
        <v>0</v>
      </c>
      <c r="BE479" s="180">
        <v>0</v>
      </c>
      <c r="BF479" s="180">
        <v>0</v>
      </c>
      <c r="BG479" s="181"/>
      <c r="BH479" s="90"/>
      <c r="BI479" s="180">
        <v>0</v>
      </c>
      <c r="BJ479" s="180">
        <v>0</v>
      </c>
      <c r="BK479" s="180">
        <v>0</v>
      </c>
      <c r="BL479" s="90"/>
      <c r="BN479" s="90"/>
      <c r="BO479" s="112"/>
      <c r="BP479" s="112"/>
      <c r="BQ479" s="112"/>
      <c r="BR479" s="112"/>
      <c r="BS479" s="112"/>
      <c r="BT479" s="112"/>
      <c r="BU479" s="112"/>
      <c r="BV479" s="112"/>
      <c r="BW479" s="112"/>
      <c r="BX479" s="112"/>
      <c r="BY479" s="112"/>
      <c r="BZ479" s="112"/>
      <c r="CA479" s="112"/>
      <c r="CB479" s="112"/>
      <c r="CC479" s="112"/>
      <c r="CD479" s="112"/>
      <c r="CE479" s="112"/>
      <c r="CF479" s="178"/>
    </row>
    <row r="480" spans="2:84" ht="15" customHeight="1" x14ac:dyDescent="0.3">
      <c r="B480" s="90"/>
      <c r="C480" s="111">
        <v>466</v>
      </c>
      <c r="D480" s="111"/>
      <c r="E480" s="111"/>
      <c r="F480" s="112"/>
      <c r="G480" s="111"/>
      <c r="H480" s="111"/>
      <c r="I480" s="111"/>
      <c r="J480" s="114"/>
      <c r="K480" s="172"/>
      <c r="L480" s="113"/>
      <c r="M480" s="112"/>
      <c r="N480" s="185"/>
      <c r="O480" s="111"/>
      <c r="P480" s="110"/>
      <c r="Q480" s="109"/>
      <c r="R480" s="109"/>
      <c r="S480" s="156"/>
      <c r="T480" s="156"/>
      <c r="U480" s="156"/>
      <c r="V480" s="153">
        <f t="shared" si="7"/>
        <v>0</v>
      </c>
      <c r="W480" s="90"/>
      <c r="Y480" s="180">
        <v>0</v>
      </c>
      <c r="Z480" s="180">
        <v>0</v>
      </c>
      <c r="AA480" s="180">
        <v>0</v>
      </c>
      <c r="AB480" s="180">
        <v>0</v>
      </c>
      <c r="AC480" s="180">
        <v>0</v>
      </c>
      <c r="AD480" s="180">
        <v>0</v>
      </c>
      <c r="AE480" s="180">
        <v>0</v>
      </c>
      <c r="AF480" s="180">
        <v>0</v>
      </c>
      <c r="AG480" s="180">
        <v>0</v>
      </c>
      <c r="AH480" s="180">
        <v>0</v>
      </c>
      <c r="AI480" s="180">
        <v>0</v>
      </c>
      <c r="AJ480" s="180">
        <v>0</v>
      </c>
      <c r="AK480" s="180">
        <v>0</v>
      </c>
      <c r="AL480" s="180">
        <v>0</v>
      </c>
      <c r="AM480" s="180">
        <v>0</v>
      </c>
      <c r="AN480" s="180">
        <v>0</v>
      </c>
      <c r="AO480" s="180">
        <v>0</v>
      </c>
      <c r="AP480" s="180">
        <v>0</v>
      </c>
      <c r="AQ480" s="180">
        <v>0</v>
      </c>
      <c r="AR480" s="180">
        <v>0</v>
      </c>
      <c r="AS480" s="180">
        <v>0</v>
      </c>
      <c r="AT480" s="180">
        <v>0</v>
      </c>
      <c r="AU480" s="180">
        <v>0</v>
      </c>
      <c r="AV480" s="180">
        <v>0</v>
      </c>
      <c r="AW480" s="180">
        <v>0</v>
      </c>
      <c r="AX480" s="180">
        <v>0</v>
      </c>
      <c r="AY480" s="90"/>
      <c r="AZ480" s="180">
        <v>0</v>
      </c>
      <c r="BA480" s="180">
        <v>0</v>
      </c>
      <c r="BB480" s="180">
        <v>0</v>
      </c>
      <c r="BC480" s="180">
        <v>0</v>
      </c>
      <c r="BD480" s="180">
        <v>0</v>
      </c>
      <c r="BE480" s="180">
        <v>0</v>
      </c>
      <c r="BF480" s="180">
        <v>0</v>
      </c>
      <c r="BG480" s="181"/>
      <c r="BH480" s="90"/>
      <c r="BI480" s="180">
        <v>0</v>
      </c>
      <c r="BJ480" s="180">
        <v>0</v>
      </c>
      <c r="BK480" s="180">
        <v>0</v>
      </c>
      <c r="BL480" s="90"/>
      <c r="BN480" s="90"/>
      <c r="BO480" s="112"/>
      <c r="BP480" s="112"/>
      <c r="BQ480" s="112"/>
      <c r="BR480" s="112"/>
      <c r="BS480" s="112"/>
      <c r="BT480" s="112"/>
      <c r="BU480" s="112"/>
      <c r="BV480" s="112"/>
      <c r="BW480" s="112"/>
      <c r="BX480" s="112"/>
      <c r="BY480" s="112"/>
      <c r="BZ480" s="112"/>
      <c r="CA480" s="112"/>
      <c r="CB480" s="112"/>
      <c r="CC480" s="112"/>
      <c r="CD480" s="112"/>
      <c r="CE480" s="112"/>
      <c r="CF480" s="178"/>
    </row>
    <row r="481" spans="2:84" ht="15" customHeight="1" x14ac:dyDescent="0.3">
      <c r="B481" s="90"/>
      <c r="C481" s="111">
        <v>467</v>
      </c>
      <c r="D481" s="111"/>
      <c r="E481" s="111"/>
      <c r="F481" s="112"/>
      <c r="G481" s="111"/>
      <c r="H481" s="111"/>
      <c r="I481" s="111"/>
      <c r="J481" s="114"/>
      <c r="K481" s="172"/>
      <c r="L481" s="113"/>
      <c r="M481" s="112"/>
      <c r="N481" s="185"/>
      <c r="O481" s="111"/>
      <c r="P481" s="110"/>
      <c r="Q481" s="109"/>
      <c r="R481" s="109"/>
      <c r="S481" s="156"/>
      <c r="T481" s="156"/>
      <c r="U481" s="156"/>
      <c r="V481" s="153">
        <f t="shared" si="7"/>
        <v>0</v>
      </c>
      <c r="W481" s="90"/>
      <c r="Y481" s="180">
        <v>0</v>
      </c>
      <c r="Z481" s="180">
        <v>0</v>
      </c>
      <c r="AA481" s="180">
        <v>0</v>
      </c>
      <c r="AB481" s="180">
        <v>0</v>
      </c>
      <c r="AC481" s="180">
        <v>0</v>
      </c>
      <c r="AD481" s="180">
        <v>0</v>
      </c>
      <c r="AE481" s="180">
        <v>0</v>
      </c>
      <c r="AF481" s="180">
        <v>0</v>
      </c>
      <c r="AG481" s="180">
        <v>0</v>
      </c>
      <c r="AH481" s="180">
        <v>0</v>
      </c>
      <c r="AI481" s="180">
        <v>0</v>
      </c>
      <c r="AJ481" s="180">
        <v>0</v>
      </c>
      <c r="AK481" s="180">
        <v>0</v>
      </c>
      <c r="AL481" s="180">
        <v>0</v>
      </c>
      <c r="AM481" s="180">
        <v>0</v>
      </c>
      <c r="AN481" s="180">
        <v>0</v>
      </c>
      <c r="AO481" s="180">
        <v>0</v>
      </c>
      <c r="AP481" s="180">
        <v>0</v>
      </c>
      <c r="AQ481" s="180">
        <v>0</v>
      </c>
      <c r="AR481" s="180">
        <v>0</v>
      </c>
      <c r="AS481" s="180">
        <v>0</v>
      </c>
      <c r="AT481" s="180">
        <v>0</v>
      </c>
      <c r="AU481" s="180">
        <v>0</v>
      </c>
      <c r="AV481" s="180">
        <v>0</v>
      </c>
      <c r="AW481" s="180">
        <v>0</v>
      </c>
      <c r="AX481" s="180">
        <v>0</v>
      </c>
      <c r="AY481" s="90"/>
      <c r="AZ481" s="180">
        <v>0</v>
      </c>
      <c r="BA481" s="180">
        <v>0</v>
      </c>
      <c r="BB481" s="180">
        <v>0</v>
      </c>
      <c r="BC481" s="180">
        <v>0</v>
      </c>
      <c r="BD481" s="180">
        <v>0</v>
      </c>
      <c r="BE481" s="180">
        <v>0</v>
      </c>
      <c r="BF481" s="180">
        <v>0</v>
      </c>
      <c r="BG481" s="181"/>
      <c r="BH481" s="90"/>
      <c r="BI481" s="180">
        <v>0</v>
      </c>
      <c r="BJ481" s="180">
        <v>0</v>
      </c>
      <c r="BK481" s="180">
        <v>0</v>
      </c>
      <c r="BL481" s="90"/>
      <c r="BN481" s="90"/>
      <c r="BO481" s="112"/>
      <c r="BP481" s="112"/>
      <c r="BQ481" s="112"/>
      <c r="BR481" s="112"/>
      <c r="BS481" s="112"/>
      <c r="BT481" s="112"/>
      <c r="BU481" s="112"/>
      <c r="BV481" s="112"/>
      <c r="BW481" s="112"/>
      <c r="BX481" s="112"/>
      <c r="BY481" s="112"/>
      <c r="BZ481" s="112"/>
      <c r="CA481" s="112"/>
      <c r="CB481" s="112"/>
      <c r="CC481" s="112"/>
      <c r="CD481" s="112"/>
      <c r="CE481" s="112"/>
      <c r="CF481" s="178"/>
    </row>
    <row r="482" spans="2:84" ht="15" customHeight="1" x14ac:dyDescent="0.3">
      <c r="B482" s="90"/>
      <c r="C482" s="111">
        <v>468</v>
      </c>
      <c r="D482" s="111"/>
      <c r="E482" s="111"/>
      <c r="F482" s="112"/>
      <c r="G482" s="111"/>
      <c r="H482" s="111"/>
      <c r="I482" s="111"/>
      <c r="J482" s="114"/>
      <c r="K482" s="172"/>
      <c r="L482" s="113"/>
      <c r="M482" s="112"/>
      <c r="N482" s="185"/>
      <c r="O482" s="111"/>
      <c r="P482" s="109"/>
      <c r="Q482" s="109"/>
      <c r="R482" s="109"/>
      <c r="S482" s="156"/>
      <c r="T482" s="156"/>
      <c r="U482" s="156"/>
      <c r="V482" s="153">
        <f t="shared" si="7"/>
        <v>0</v>
      </c>
      <c r="W482" s="90"/>
      <c r="Y482" s="180">
        <v>0</v>
      </c>
      <c r="Z482" s="180">
        <v>0</v>
      </c>
      <c r="AA482" s="180">
        <v>0</v>
      </c>
      <c r="AB482" s="180">
        <v>0</v>
      </c>
      <c r="AC482" s="180">
        <v>0</v>
      </c>
      <c r="AD482" s="180">
        <v>0</v>
      </c>
      <c r="AE482" s="180">
        <v>0</v>
      </c>
      <c r="AF482" s="180">
        <v>0</v>
      </c>
      <c r="AG482" s="180">
        <v>0</v>
      </c>
      <c r="AH482" s="180">
        <v>0</v>
      </c>
      <c r="AI482" s="180">
        <v>0</v>
      </c>
      <c r="AJ482" s="180">
        <v>0</v>
      </c>
      <c r="AK482" s="180">
        <v>0</v>
      </c>
      <c r="AL482" s="180">
        <v>0</v>
      </c>
      <c r="AM482" s="180">
        <v>0</v>
      </c>
      <c r="AN482" s="180">
        <v>0</v>
      </c>
      <c r="AO482" s="180">
        <v>0</v>
      </c>
      <c r="AP482" s="180">
        <v>0</v>
      </c>
      <c r="AQ482" s="180">
        <v>0</v>
      </c>
      <c r="AR482" s="180">
        <v>0</v>
      </c>
      <c r="AS482" s="180">
        <v>0</v>
      </c>
      <c r="AT482" s="180">
        <v>0</v>
      </c>
      <c r="AU482" s="180">
        <v>0</v>
      </c>
      <c r="AV482" s="180">
        <v>0</v>
      </c>
      <c r="AW482" s="180">
        <v>0</v>
      </c>
      <c r="AX482" s="180">
        <v>0</v>
      </c>
      <c r="AY482" s="90"/>
      <c r="AZ482" s="180">
        <v>0</v>
      </c>
      <c r="BA482" s="180">
        <v>0</v>
      </c>
      <c r="BB482" s="180">
        <v>0</v>
      </c>
      <c r="BC482" s="180">
        <v>0</v>
      </c>
      <c r="BD482" s="180">
        <v>0</v>
      </c>
      <c r="BE482" s="180">
        <v>0</v>
      </c>
      <c r="BF482" s="180">
        <v>0</v>
      </c>
      <c r="BG482" s="181"/>
      <c r="BH482" s="90"/>
      <c r="BI482" s="180">
        <v>0</v>
      </c>
      <c r="BJ482" s="180">
        <v>0</v>
      </c>
      <c r="BK482" s="180">
        <v>0</v>
      </c>
      <c r="BL482" s="90"/>
      <c r="BN482" s="90"/>
      <c r="BO482" s="112"/>
      <c r="BP482" s="112"/>
      <c r="BQ482" s="112"/>
      <c r="BR482" s="112"/>
      <c r="BS482" s="112"/>
      <c r="BT482" s="112"/>
      <c r="BU482" s="112"/>
      <c r="BV482" s="112"/>
      <c r="BW482" s="112"/>
      <c r="BX482" s="112"/>
      <c r="BY482" s="112"/>
      <c r="BZ482" s="112"/>
      <c r="CA482" s="112"/>
      <c r="CB482" s="112"/>
      <c r="CC482" s="112"/>
      <c r="CD482" s="112"/>
      <c r="CE482" s="112"/>
      <c r="CF482" s="178"/>
    </row>
    <row r="483" spans="2:84" ht="15" customHeight="1" x14ac:dyDescent="0.3">
      <c r="B483" s="90"/>
      <c r="C483" s="111">
        <v>469</v>
      </c>
      <c r="D483" s="111"/>
      <c r="E483" s="111"/>
      <c r="F483" s="112"/>
      <c r="G483" s="111"/>
      <c r="H483" s="111"/>
      <c r="I483" s="111"/>
      <c r="J483" s="114"/>
      <c r="K483" s="172"/>
      <c r="L483" s="113"/>
      <c r="M483" s="112"/>
      <c r="N483" s="185"/>
      <c r="O483" s="111"/>
      <c r="P483" s="110"/>
      <c r="Q483" s="109"/>
      <c r="R483" s="109"/>
      <c r="S483" s="156"/>
      <c r="T483" s="156"/>
      <c r="U483" s="156"/>
      <c r="V483" s="153">
        <f t="shared" si="7"/>
        <v>0</v>
      </c>
      <c r="W483" s="90"/>
      <c r="Y483" s="180">
        <v>0</v>
      </c>
      <c r="Z483" s="180">
        <v>0</v>
      </c>
      <c r="AA483" s="180">
        <v>0</v>
      </c>
      <c r="AB483" s="180">
        <v>0</v>
      </c>
      <c r="AC483" s="180">
        <v>0</v>
      </c>
      <c r="AD483" s="180">
        <v>0</v>
      </c>
      <c r="AE483" s="180">
        <v>0</v>
      </c>
      <c r="AF483" s="180">
        <v>0</v>
      </c>
      <c r="AG483" s="180">
        <v>0</v>
      </c>
      <c r="AH483" s="180">
        <v>0</v>
      </c>
      <c r="AI483" s="180">
        <v>0</v>
      </c>
      <c r="AJ483" s="180">
        <v>0</v>
      </c>
      <c r="AK483" s="180">
        <v>0</v>
      </c>
      <c r="AL483" s="180">
        <v>0</v>
      </c>
      <c r="AM483" s="180">
        <v>0</v>
      </c>
      <c r="AN483" s="180">
        <v>0</v>
      </c>
      <c r="AO483" s="180">
        <v>0</v>
      </c>
      <c r="AP483" s="180">
        <v>0</v>
      </c>
      <c r="AQ483" s="180">
        <v>0</v>
      </c>
      <c r="AR483" s="180">
        <v>0</v>
      </c>
      <c r="AS483" s="180">
        <v>0</v>
      </c>
      <c r="AT483" s="180">
        <v>0</v>
      </c>
      <c r="AU483" s="180">
        <v>0</v>
      </c>
      <c r="AV483" s="180">
        <v>0</v>
      </c>
      <c r="AW483" s="180">
        <v>0</v>
      </c>
      <c r="AX483" s="180">
        <v>0</v>
      </c>
      <c r="AY483" s="90"/>
      <c r="AZ483" s="180">
        <v>0</v>
      </c>
      <c r="BA483" s="180">
        <v>0</v>
      </c>
      <c r="BB483" s="180">
        <v>0</v>
      </c>
      <c r="BC483" s="180">
        <v>0</v>
      </c>
      <c r="BD483" s="180">
        <v>0</v>
      </c>
      <c r="BE483" s="180">
        <v>0</v>
      </c>
      <c r="BF483" s="180">
        <v>0</v>
      </c>
      <c r="BG483" s="181"/>
      <c r="BH483" s="90"/>
      <c r="BI483" s="180">
        <v>0</v>
      </c>
      <c r="BJ483" s="180">
        <v>0</v>
      </c>
      <c r="BK483" s="180">
        <v>0</v>
      </c>
      <c r="BL483" s="90"/>
      <c r="BN483" s="90"/>
      <c r="BO483" s="112"/>
      <c r="BP483" s="112"/>
      <c r="BQ483" s="112"/>
      <c r="BR483" s="112"/>
      <c r="BS483" s="112"/>
      <c r="BT483" s="112"/>
      <c r="BU483" s="112"/>
      <c r="BV483" s="112"/>
      <c r="BW483" s="112"/>
      <c r="BX483" s="112"/>
      <c r="BY483" s="112"/>
      <c r="BZ483" s="112"/>
      <c r="CA483" s="112"/>
      <c r="CB483" s="112"/>
      <c r="CC483" s="112"/>
      <c r="CD483" s="112"/>
      <c r="CE483" s="112"/>
      <c r="CF483" s="178"/>
    </row>
    <row r="484" spans="2:84" ht="15" customHeight="1" x14ac:dyDescent="0.3">
      <c r="B484" s="90"/>
      <c r="C484" s="111">
        <v>470</v>
      </c>
      <c r="D484" s="111"/>
      <c r="E484" s="111"/>
      <c r="F484" s="112"/>
      <c r="G484" s="111"/>
      <c r="H484" s="111"/>
      <c r="I484" s="111"/>
      <c r="J484" s="114"/>
      <c r="K484" s="172"/>
      <c r="L484" s="113"/>
      <c r="M484" s="112"/>
      <c r="N484" s="185"/>
      <c r="O484" s="111"/>
      <c r="P484" s="110"/>
      <c r="Q484" s="109"/>
      <c r="R484" s="109"/>
      <c r="S484" s="156"/>
      <c r="T484" s="156"/>
      <c r="U484" s="156"/>
      <c r="V484" s="153">
        <f t="shared" si="7"/>
        <v>0</v>
      </c>
      <c r="W484" s="90"/>
      <c r="Y484" s="180">
        <v>0</v>
      </c>
      <c r="Z484" s="180">
        <v>0</v>
      </c>
      <c r="AA484" s="180">
        <v>0</v>
      </c>
      <c r="AB484" s="180">
        <v>0</v>
      </c>
      <c r="AC484" s="180">
        <v>0</v>
      </c>
      <c r="AD484" s="180">
        <v>0</v>
      </c>
      <c r="AE484" s="180">
        <v>0</v>
      </c>
      <c r="AF484" s="180">
        <v>0</v>
      </c>
      <c r="AG484" s="180">
        <v>0</v>
      </c>
      <c r="AH484" s="180">
        <v>0</v>
      </c>
      <c r="AI484" s="180">
        <v>0</v>
      </c>
      <c r="AJ484" s="180">
        <v>0</v>
      </c>
      <c r="AK484" s="180">
        <v>0</v>
      </c>
      <c r="AL484" s="180">
        <v>0</v>
      </c>
      <c r="AM484" s="180">
        <v>0</v>
      </c>
      <c r="AN484" s="180">
        <v>0</v>
      </c>
      <c r="AO484" s="180">
        <v>0</v>
      </c>
      <c r="AP484" s="180">
        <v>0</v>
      </c>
      <c r="AQ484" s="180">
        <v>0</v>
      </c>
      <c r="AR484" s="180">
        <v>0</v>
      </c>
      <c r="AS484" s="180">
        <v>0</v>
      </c>
      <c r="AT484" s="180">
        <v>0</v>
      </c>
      <c r="AU484" s="180">
        <v>0</v>
      </c>
      <c r="AV484" s="180">
        <v>0</v>
      </c>
      <c r="AW484" s="180">
        <v>0</v>
      </c>
      <c r="AX484" s="180">
        <v>0</v>
      </c>
      <c r="AY484" s="90"/>
      <c r="AZ484" s="180">
        <v>0</v>
      </c>
      <c r="BA484" s="180">
        <v>0</v>
      </c>
      <c r="BB484" s="180">
        <v>0</v>
      </c>
      <c r="BC484" s="180">
        <v>0</v>
      </c>
      <c r="BD484" s="180">
        <v>0</v>
      </c>
      <c r="BE484" s="180">
        <v>0</v>
      </c>
      <c r="BF484" s="180">
        <v>0</v>
      </c>
      <c r="BG484" s="181"/>
      <c r="BH484" s="90"/>
      <c r="BI484" s="180">
        <v>0</v>
      </c>
      <c r="BJ484" s="180">
        <v>0</v>
      </c>
      <c r="BK484" s="180">
        <v>0</v>
      </c>
      <c r="BL484" s="90"/>
      <c r="BN484" s="90"/>
      <c r="BO484" s="112"/>
      <c r="BP484" s="112"/>
      <c r="BQ484" s="112"/>
      <c r="BR484" s="112"/>
      <c r="BS484" s="112"/>
      <c r="BT484" s="112"/>
      <c r="BU484" s="112"/>
      <c r="BV484" s="112"/>
      <c r="BW484" s="112"/>
      <c r="BX484" s="112"/>
      <c r="BY484" s="112"/>
      <c r="BZ484" s="112"/>
      <c r="CA484" s="112"/>
      <c r="CB484" s="112"/>
      <c r="CC484" s="112"/>
      <c r="CD484" s="112"/>
      <c r="CE484" s="112"/>
      <c r="CF484" s="178"/>
    </row>
    <row r="485" spans="2:84" ht="15" customHeight="1" x14ac:dyDescent="0.3">
      <c r="B485" s="90"/>
      <c r="C485" s="111">
        <v>471</v>
      </c>
      <c r="D485" s="111"/>
      <c r="E485" s="111"/>
      <c r="F485" s="112"/>
      <c r="G485" s="111"/>
      <c r="H485" s="111"/>
      <c r="I485" s="111"/>
      <c r="J485" s="114"/>
      <c r="K485" s="172"/>
      <c r="L485" s="113"/>
      <c r="M485" s="112"/>
      <c r="N485" s="185"/>
      <c r="O485" s="111"/>
      <c r="P485" s="110"/>
      <c r="Q485" s="109"/>
      <c r="R485" s="109"/>
      <c r="S485" s="156"/>
      <c r="T485" s="156"/>
      <c r="U485" s="156"/>
      <c r="V485" s="153">
        <f t="shared" si="7"/>
        <v>0</v>
      </c>
      <c r="W485" s="90"/>
      <c r="Y485" s="180">
        <v>0</v>
      </c>
      <c r="Z485" s="180">
        <v>0</v>
      </c>
      <c r="AA485" s="180">
        <v>0</v>
      </c>
      <c r="AB485" s="180">
        <v>0</v>
      </c>
      <c r="AC485" s="180">
        <v>0</v>
      </c>
      <c r="AD485" s="180">
        <v>0</v>
      </c>
      <c r="AE485" s="180">
        <v>0</v>
      </c>
      <c r="AF485" s="180">
        <v>0</v>
      </c>
      <c r="AG485" s="180">
        <v>0</v>
      </c>
      <c r="AH485" s="180">
        <v>0</v>
      </c>
      <c r="AI485" s="180">
        <v>0</v>
      </c>
      <c r="AJ485" s="180">
        <v>0</v>
      </c>
      <c r="AK485" s="180">
        <v>0</v>
      </c>
      <c r="AL485" s="180">
        <v>0</v>
      </c>
      <c r="AM485" s="180">
        <v>0</v>
      </c>
      <c r="AN485" s="180">
        <v>0</v>
      </c>
      <c r="AO485" s="180">
        <v>0</v>
      </c>
      <c r="AP485" s="180">
        <v>0</v>
      </c>
      <c r="AQ485" s="180">
        <v>0</v>
      </c>
      <c r="AR485" s="180">
        <v>0</v>
      </c>
      <c r="AS485" s="180">
        <v>0</v>
      </c>
      <c r="AT485" s="180">
        <v>0</v>
      </c>
      <c r="AU485" s="180">
        <v>0</v>
      </c>
      <c r="AV485" s="180">
        <v>0</v>
      </c>
      <c r="AW485" s="180">
        <v>0</v>
      </c>
      <c r="AX485" s="180">
        <v>0</v>
      </c>
      <c r="AY485" s="90"/>
      <c r="AZ485" s="180">
        <v>0</v>
      </c>
      <c r="BA485" s="180">
        <v>0</v>
      </c>
      <c r="BB485" s="180">
        <v>0</v>
      </c>
      <c r="BC485" s="180">
        <v>0</v>
      </c>
      <c r="BD485" s="180">
        <v>0</v>
      </c>
      <c r="BE485" s="180">
        <v>0</v>
      </c>
      <c r="BF485" s="180">
        <v>0</v>
      </c>
      <c r="BG485" s="181"/>
      <c r="BH485" s="90"/>
      <c r="BI485" s="180">
        <v>0</v>
      </c>
      <c r="BJ485" s="180">
        <v>0</v>
      </c>
      <c r="BK485" s="180">
        <v>0</v>
      </c>
      <c r="BL485" s="90"/>
      <c r="BN485" s="90"/>
      <c r="BO485" s="112"/>
      <c r="BP485" s="112"/>
      <c r="BQ485" s="112"/>
      <c r="BR485" s="112"/>
      <c r="BS485" s="112"/>
      <c r="BT485" s="112"/>
      <c r="BU485" s="112"/>
      <c r="BV485" s="112"/>
      <c r="BW485" s="112"/>
      <c r="BX485" s="112"/>
      <c r="BY485" s="112"/>
      <c r="BZ485" s="112"/>
      <c r="CA485" s="112"/>
      <c r="CB485" s="112"/>
      <c r="CC485" s="112"/>
      <c r="CD485" s="112"/>
      <c r="CE485" s="112"/>
      <c r="CF485" s="178"/>
    </row>
    <row r="486" spans="2:84" ht="15" customHeight="1" x14ac:dyDescent="0.3">
      <c r="B486" s="90"/>
      <c r="C486" s="111">
        <v>472</v>
      </c>
      <c r="D486" s="111"/>
      <c r="E486" s="111"/>
      <c r="F486" s="112"/>
      <c r="G486" s="111"/>
      <c r="H486" s="111"/>
      <c r="I486" s="111"/>
      <c r="J486" s="114"/>
      <c r="K486" s="172"/>
      <c r="L486" s="113"/>
      <c r="M486" s="112"/>
      <c r="N486" s="185"/>
      <c r="O486" s="111"/>
      <c r="P486" s="110"/>
      <c r="Q486" s="109"/>
      <c r="R486" s="109"/>
      <c r="S486" s="156"/>
      <c r="T486" s="156"/>
      <c r="U486" s="156"/>
      <c r="V486" s="153">
        <f t="shared" si="7"/>
        <v>0</v>
      </c>
      <c r="W486" s="90"/>
      <c r="Y486" s="180">
        <v>0</v>
      </c>
      <c r="Z486" s="180">
        <v>0</v>
      </c>
      <c r="AA486" s="180">
        <v>0</v>
      </c>
      <c r="AB486" s="180">
        <v>0</v>
      </c>
      <c r="AC486" s="180">
        <v>0</v>
      </c>
      <c r="AD486" s="180">
        <v>0</v>
      </c>
      <c r="AE486" s="180">
        <v>0</v>
      </c>
      <c r="AF486" s="180">
        <v>0</v>
      </c>
      <c r="AG486" s="180">
        <v>0</v>
      </c>
      <c r="AH486" s="180">
        <v>0</v>
      </c>
      <c r="AI486" s="180">
        <v>0</v>
      </c>
      <c r="AJ486" s="180">
        <v>0</v>
      </c>
      <c r="AK486" s="180">
        <v>0</v>
      </c>
      <c r="AL486" s="180">
        <v>0</v>
      </c>
      <c r="AM486" s="180">
        <v>0</v>
      </c>
      <c r="AN486" s="180">
        <v>0</v>
      </c>
      <c r="AO486" s="180">
        <v>0</v>
      </c>
      <c r="AP486" s="180">
        <v>0</v>
      </c>
      <c r="AQ486" s="180">
        <v>0</v>
      </c>
      <c r="AR486" s="180">
        <v>0</v>
      </c>
      <c r="AS486" s="180">
        <v>0</v>
      </c>
      <c r="AT486" s="180">
        <v>0</v>
      </c>
      <c r="AU486" s="180">
        <v>0</v>
      </c>
      <c r="AV486" s="180">
        <v>0</v>
      </c>
      <c r="AW486" s="180">
        <v>0</v>
      </c>
      <c r="AX486" s="180">
        <v>0</v>
      </c>
      <c r="AY486" s="90"/>
      <c r="AZ486" s="180">
        <v>0</v>
      </c>
      <c r="BA486" s="180">
        <v>0</v>
      </c>
      <c r="BB486" s="180">
        <v>0</v>
      </c>
      <c r="BC486" s="180">
        <v>0</v>
      </c>
      <c r="BD486" s="180">
        <v>0</v>
      </c>
      <c r="BE486" s="180">
        <v>0</v>
      </c>
      <c r="BF486" s="180">
        <v>0</v>
      </c>
      <c r="BG486" s="181"/>
      <c r="BH486" s="90"/>
      <c r="BI486" s="180">
        <v>0</v>
      </c>
      <c r="BJ486" s="180">
        <v>0</v>
      </c>
      <c r="BK486" s="180">
        <v>0</v>
      </c>
      <c r="BL486" s="90"/>
      <c r="BN486" s="90"/>
      <c r="BO486" s="112"/>
      <c r="BP486" s="112"/>
      <c r="BQ486" s="112"/>
      <c r="BR486" s="112"/>
      <c r="BS486" s="112"/>
      <c r="BT486" s="112"/>
      <c r="BU486" s="112"/>
      <c r="BV486" s="112"/>
      <c r="BW486" s="112"/>
      <c r="BX486" s="112"/>
      <c r="BY486" s="112"/>
      <c r="BZ486" s="112"/>
      <c r="CA486" s="112"/>
      <c r="CB486" s="112"/>
      <c r="CC486" s="112"/>
      <c r="CD486" s="112"/>
      <c r="CE486" s="112"/>
      <c r="CF486" s="178"/>
    </row>
    <row r="487" spans="2:84" ht="15" customHeight="1" x14ac:dyDescent="0.3">
      <c r="B487" s="90"/>
      <c r="C487" s="111">
        <v>473</v>
      </c>
      <c r="D487" s="111"/>
      <c r="E487" s="111"/>
      <c r="F487" s="112"/>
      <c r="G487" s="111"/>
      <c r="H487" s="111"/>
      <c r="I487" s="111"/>
      <c r="J487" s="114"/>
      <c r="K487" s="172"/>
      <c r="L487" s="113"/>
      <c r="M487" s="112"/>
      <c r="N487" s="185"/>
      <c r="O487" s="111"/>
      <c r="P487" s="110"/>
      <c r="Q487" s="109"/>
      <c r="R487" s="109"/>
      <c r="S487" s="156"/>
      <c r="T487" s="156"/>
      <c r="U487" s="156"/>
      <c r="V487" s="153">
        <f t="shared" si="7"/>
        <v>0</v>
      </c>
      <c r="W487" s="90"/>
      <c r="Y487" s="180">
        <v>0</v>
      </c>
      <c r="Z487" s="180">
        <v>0</v>
      </c>
      <c r="AA487" s="180">
        <v>0</v>
      </c>
      <c r="AB487" s="180">
        <v>0</v>
      </c>
      <c r="AC487" s="180">
        <v>0</v>
      </c>
      <c r="AD487" s="180">
        <v>0</v>
      </c>
      <c r="AE487" s="180">
        <v>0</v>
      </c>
      <c r="AF487" s="180">
        <v>0</v>
      </c>
      <c r="AG487" s="180">
        <v>0</v>
      </c>
      <c r="AH487" s="180">
        <v>0</v>
      </c>
      <c r="AI487" s="180">
        <v>0</v>
      </c>
      <c r="AJ487" s="180">
        <v>0</v>
      </c>
      <c r="AK487" s="180">
        <v>0</v>
      </c>
      <c r="AL487" s="180">
        <v>0</v>
      </c>
      <c r="AM487" s="180">
        <v>0</v>
      </c>
      <c r="AN487" s="180">
        <v>0</v>
      </c>
      <c r="AO487" s="180">
        <v>0</v>
      </c>
      <c r="AP487" s="180">
        <v>0</v>
      </c>
      <c r="AQ487" s="180">
        <v>0</v>
      </c>
      <c r="AR487" s="180">
        <v>0</v>
      </c>
      <c r="AS487" s="180">
        <v>0</v>
      </c>
      <c r="AT487" s="180">
        <v>0</v>
      </c>
      <c r="AU487" s="180">
        <v>0</v>
      </c>
      <c r="AV487" s="180">
        <v>0</v>
      </c>
      <c r="AW487" s="180">
        <v>0</v>
      </c>
      <c r="AX487" s="180">
        <v>0</v>
      </c>
      <c r="AY487" s="90"/>
      <c r="AZ487" s="180">
        <v>0</v>
      </c>
      <c r="BA487" s="180">
        <v>0</v>
      </c>
      <c r="BB487" s="180">
        <v>0</v>
      </c>
      <c r="BC487" s="180">
        <v>0</v>
      </c>
      <c r="BD487" s="180">
        <v>0</v>
      </c>
      <c r="BE487" s="180">
        <v>0</v>
      </c>
      <c r="BF487" s="180">
        <v>0</v>
      </c>
      <c r="BG487" s="181"/>
      <c r="BH487" s="90"/>
      <c r="BI487" s="180">
        <v>0</v>
      </c>
      <c r="BJ487" s="180">
        <v>0</v>
      </c>
      <c r="BK487" s="180">
        <v>0</v>
      </c>
      <c r="BL487" s="90"/>
      <c r="BN487" s="90"/>
      <c r="BO487" s="112"/>
      <c r="BP487" s="112"/>
      <c r="BQ487" s="112"/>
      <c r="BR487" s="112"/>
      <c r="BS487" s="112"/>
      <c r="BT487" s="112"/>
      <c r="BU487" s="112"/>
      <c r="BV487" s="112"/>
      <c r="BW487" s="112"/>
      <c r="BX487" s="112"/>
      <c r="BY487" s="112"/>
      <c r="BZ487" s="112"/>
      <c r="CA487" s="112"/>
      <c r="CB487" s="112"/>
      <c r="CC487" s="112"/>
      <c r="CD487" s="112"/>
      <c r="CE487" s="112"/>
      <c r="CF487" s="178"/>
    </row>
    <row r="488" spans="2:84" ht="15" customHeight="1" x14ac:dyDescent="0.3">
      <c r="B488" s="90"/>
      <c r="C488" s="111">
        <v>474</v>
      </c>
      <c r="D488" s="111"/>
      <c r="E488" s="111"/>
      <c r="F488" s="112"/>
      <c r="G488" s="111"/>
      <c r="H488" s="111"/>
      <c r="I488" s="111"/>
      <c r="J488" s="114"/>
      <c r="K488" s="172"/>
      <c r="L488" s="113"/>
      <c r="M488" s="112"/>
      <c r="N488" s="185"/>
      <c r="O488" s="111"/>
      <c r="P488" s="110"/>
      <c r="Q488" s="109"/>
      <c r="R488" s="109"/>
      <c r="S488" s="156"/>
      <c r="T488" s="156"/>
      <c r="U488" s="156"/>
      <c r="V488" s="153">
        <f t="shared" si="7"/>
        <v>0</v>
      </c>
      <c r="W488" s="90"/>
      <c r="Y488" s="180">
        <v>0</v>
      </c>
      <c r="Z488" s="180">
        <v>0</v>
      </c>
      <c r="AA488" s="180">
        <v>0</v>
      </c>
      <c r="AB488" s="180">
        <v>0</v>
      </c>
      <c r="AC488" s="180">
        <v>0</v>
      </c>
      <c r="AD488" s="180">
        <v>0</v>
      </c>
      <c r="AE488" s="180">
        <v>0</v>
      </c>
      <c r="AF488" s="180">
        <v>0</v>
      </c>
      <c r="AG488" s="180">
        <v>0</v>
      </c>
      <c r="AH488" s="180">
        <v>0</v>
      </c>
      <c r="AI488" s="180">
        <v>0</v>
      </c>
      <c r="AJ488" s="180">
        <v>0</v>
      </c>
      <c r="AK488" s="180">
        <v>0</v>
      </c>
      <c r="AL488" s="180">
        <v>0</v>
      </c>
      <c r="AM488" s="180">
        <v>0</v>
      </c>
      <c r="AN488" s="180">
        <v>0</v>
      </c>
      <c r="AO488" s="180">
        <v>0</v>
      </c>
      <c r="AP488" s="180">
        <v>0</v>
      </c>
      <c r="AQ488" s="180">
        <v>0</v>
      </c>
      <c r="AR488" s="180">
        <v>0</v>
      </c>
      <c r="AS488" s="180">
        <v>0</v>
      </c>
      <c r="AT488" s="180">
        <v>0</v>
      </c>
      <c r="AU488" s="180">
        <v>0</v>
      </c>
      <c r="AV488" s="180">
        <v>0</v>
      </c>
      <c r="AW488" s="180">
        <v>0</v>
      </c>
      <c r="AX488" s="180">
        <v>0</v>
      </c>
      <c r="AY488" s="90"/>
      <c r="AZ488" s="180">
        <v>0</v>
      </c>
      <c r="BA488" s="180">
        <v>0</v>
      </c>
      <c r="BB488" s="180">
        <v>0</v>
      </c>
      <c r="BC488" s="180">
        <v>0</v>
      </c>
      <c r="BD488" s="180">
        <v>0</v>
      </c>
      <c r="BE488" s="180">
        <v>0</v>
      </c>
      <c r="BF488" s="180">
        <v>0</v>
      </c>
      <c r="BG488" s="181"/>
      <c r="BH488" s="90"/>
      <c r="BI488" s="180">
        <v>0</v>
      </c>
      <c r="BJ488" s="180">
        <v>0</v>
      </c>
      <c r="BK488" s="180">
        <v>0</v>
      </c>
      <c r="BL488" s="90"/>
      <c r="BN488" s="90"/>
      <c r="BO488" s="112"/>
      <c r="BP488" s="112"/>
      <c r="BQ488" s="112"/>
      <c r="BR488" s="112"/>
      <c r="BS488" s="112"/>
      <c r="BT488" s="112"/>
      <c r="BU488" s="112"/>
      <c r="BV488" s="112"/>
      <c r="BW488" s="112"/>
      <c r="BX488" s="112"/>
      <c r="BY488" s="112"/>
      <c r="BZ488" s="112"/>
      <c r="CA488" s="112"/>
      <c r="CB488" s="112"/>
      <c r="CC488" s="112"/>
      <c r="CD488" s="112"/>
      <c r="CE488" s="112"/>
      <c r="CF488" s="178"/>
    </row>
    <row r="489" spans="2:84" ht="15" customHeight="1" x14ac:dyDescent="0.3">
      <c r="B489" s="90"/>
      <c r="C489" s="111">
        <v>475</v>
      </c>
      <c r="D489" s="111"/>
      <c r="E489" s="111"/>
      <c r="F489" s="112"/>
      <c r="G489" s="111"/>
      <c r="H489" s="111"/>
      <c r="I489" s="111"/>
      <c r="J489" s="114"/>
      <c r="K489" s="172"/>
      <c r="L489" s="113"/>
      <c r="M489" s="112"/>
      <c r="N489" s="185"/>
      <c r="O489" s="111"/>
      <c r="P489" s="110"/>
      <c r="Q489" s="109"/>
      <c r="R489" s="109"/>
      <c r="S489" s="156"/>
      <c r="T489" s="156"/>
      <c r="U489" s="156"/>
      <c r="V489" s="153">
        <f t="shared" si="7"/>
        <v>0</v>
      </c>
      <c r="W489" s="90"/>
      <c r="Y489" s="180">
        <v>0</v>
      </c>
      <c r="Z489" s="180">
        <v>0</v>
      </c>
      <c r="AA489" s="180">
        <v>0</v>
      </c>
      <c r="AB489" s="180">
        <v>0</v>
      </c>
      <c r="AC489" s="180">
        <v>0</v>
      </c>
      <c r="AD489" s="180">
        <v>0</v>
      </c>
      <c r="AE489" s="180">
        <v>0</v>
      </c>
      <c r="AF489" s="180">
        <v>0</v>
      </c>
      <c r="AG489" s="180">
        <v>0</v>
      </c>
      <c r="AH489" s="180">
        <v>0</v>
      </c>
      <c r="AI489" s="180">
        <v>0</v>
      </c>
      <c r="AJ489" s="180">
        <v>0</v>
      </c>
      <c r="AK489" s="180">
        <v>0</v>
      </c>
      <c r="AL489" s="180">
        <v>0</v>
      </c>
      <c r="AM489" s="180">
        <v>0</v>
      </c>
      <c r="AN489" s="180">
        <v>0</v>
      </c>
      <c r="AO489" s="180">
        <v>0</v>
      </c>
      <c r="AP489" s="180">
        <v>0</v>
      </c>
      <c r="AQ489" s="180">
        <v>0</v>
      </c>
      <c r="AR489" s="180">
        <v>0</v>
      </c>
      <c r="AS489" s="180">
        <v>0</v>
      </c>
      <c r="AT489" s="180">
        <v>0</v>
      </c>
      <c r="AU489" s="180">
        <v>0</v>
      </c>
      <c r="AV489" s="180">
        <v>0</v>
      </c>
      <c r="AW489" s="180">
        <v>0</v>
      </c>
      <c r="AX489" s="180">
        <v>0</v>
      </c>
      <c r="AY489" s="90"/>
      <c r="AZ489" s="180">
        <v>0</v>
      </c>
      <c r="BA489" s="180">
        <v>0</v>
      </c>
      <c r="BB489" s="180">
        <v>0</v>
      </c>
      <c r="BC489" s="180">
        <v>0</v>
      </c>
      <c r="BD489" s="180">
        <v>0</v>
      </c>
      <c r="BE489" s="180">
        <v>0</v>
      </c>
      <c r="BF489" s="180">
        <v>0</v>
      </c>
      <c r="BG489" s="181"/>
      <c r="BH489" s="90"/>
      <c r="BI489" s="180">
        <v>0</v>
      </c>
      <c r="BJ489" s="180">
        <v>0</v>
      </c>
      <c r="BK489" s="180">
        <v>0</v>
      </c>
      <c r="BL489" s="90"/>
      <c r="BN489" s="90"/>
      <c r="BO489" s="112"/>
      <c r="BP489" s="112"/>
      <c r="BQ489" s="112"/>
      <c r="BR489" s="112"/>
      <c r="BS489" s="112"/>
      <c r="BT489" s="112"/>
      <c r="BU489" s="112"/>
      <c r="BV489" s="112"/>
      <c r="BW489" s="112"/>
      <c r="BX489" s="112"/>
      <c r="BY489" s="112"/>
      <c r="BZ489" s="112"/>
      <c r="CA489" s="112"/>
      <c r="CB489" s="112"/>
      <c r="CC489" s="112"/>
      <c r="CD489" s="112"/>
      <c r="CE489" s="112"/>
      <c r="CF489" s="178"/>
    </row>
    <row r="490" spans="2:84" ht="15" customHeight="1" x14ac:dyDescent="0.3">
      <c r="B490" s="90"/>
      <c r="C490" s="111">
        <v>476</v>
      </c>
      <c r="D490" s="111"/>
      <c r="E490" s="111"/>
      <c r="F490" s="112"/>
      <c r="G490" s="111"/>
      <c r="H490" s="111"/>
      <c r="I490" s="111"/>
      <c r="J490" s="114"/>
      <c r="K490" s="172"/>
      <c r="L490" s="113"/>
      <c r="M490" s="112"/>
      <c r="N490" s="185"/>
      <c r="O490" s="111"/>
      <c r="P490" s="110"/>
      <c r="Q490" s="109"/>
      <c r="R490" s="109"/>
      <c r="S490" s="156"/>
      <c r="T490" s="156"/>
      <c r="U490" s="156"/>
      <c r="V490" s="153">
        <f t="shared" si="7"/>
        <v>0</v>
      </c>
      <c r="W490" s="90"/>
      <c r="Y490" s="180">
        <v>0</v>
      </c>
      <c r="Z490" s="180">
        <v>0</v>
      </c>
      <c r="AA490" s="180">
        <v>0</v>
      </c>
      <c r="AB490" s="180">
        <v>0</v>
      </c>
      <c r="AC490" s="180">
        <v>0</v>
      </c>
      <c r="AD490" s="180">
        <v>0</v>
      </c>
      <c r="AE490" s="180">
        <v>0</v>
      </c>
      <c r="AF490" s="180">
        <v>0</v>
      </c>
      <c r="AG490" s="180">
        <v>0</v>
      </c>
      <c r="AH490" s="180">
        <v>0</v>
      </c>
      <c r="AI490" s="180">
        <v>0</v>
      </c>
      <c r="AJ490" s="180">
        <v>0</v>
      </c>
      <c r="AK490" s="180">
        <v>0</v>
      </c>
      <c r="AL490" s="180">
        <v>0</v>
      </c>
      <c r="AM490" s="180">
        <v>0</v>
      </c>
      <c r="AN490" s="180">
        <v>0</v>
      </c>
      <c r="AO490" s="180">
        <v>0</v>
      </c>
      <c r="AP490" s="180">
        <v>0</v>
      </c>
      <c r="AQ490" s="180">
        <v>0</v>
      </c>
      <c r="AR490" s="180">
        <v>0</v>
      </c>
      <c r="AS490" s="180">
        <v>0</v>
      </c>
      <c r="AT490" s="180">
        <v>0</v>
      </c>
      <c r="AU490" s="180">
        <v>0</v>
      </c>
      <c r="AV490" s="180">
        <v>0</v>
      </c>
      <c r="AW490" s="180">
        <v>0</v>
      </c>
      <c r="AX490" s="180">
        <v>0</v>
      </c>
      <c r="AY490" s="90"/>
      <c r="AZ490" s="180">
        <v>0</v>
      </c>
      <c r="BA490" s="180">
        <v>0</v>
      </c>
      <c r="BB490" s="180">
        <v>0</v>
      </c>
      <c r="BC490" s="180">
        <v>0</v>
      </c>
      <c r="BD490" s="180">
        <v>0</v>
      </c>
      <c r="BE490" s="180">
        <v>0</v>
      </c>
      <c r="BF490" s="180">
        <v>0</v>
      </c>
      <c r="BG490" s="181"/>
      <c r="BH490" s="90"/>
      <c r="BI490" s="180">
        <v>0</v>
      </c>
      <c r="BJ490" s="180">
        <v>0</v>
      </c>
      <c r="BK490" s="180">
        <v>0</v>
      </c>
      <c r="BL490" s="90"/>
      <c r="BN490" s="90"/>
      <c r="BO490" s="112"/>
      <c r="BP490" s="112"/>
      <c r="BQ490" s="112"/>
      <c r="BR490" s="112"/>
      <c r="BS490" s="112"/>
      <c r="BT490" s="112"/>
      <c r="BU490" s="112"/>
      <c r="BV490" s="112"/>
      <c r="BW490" s="112"/>
      <c r="BX490" s="112"/>
      <c r="BY490" s="112"/>
      <c r="BZ490" s="112"/>
      <c r="CA490" s="112"/>
      <c r="CB490" s="112"/>
      <c r="CC490" s="112"/>
      <c r="CD490" s="112"/>
      <c r="CE490" s="112"/>
      <c r="CF490" s="178"/>
    </row>
    <row r="491" spans="2:84" ht="15" customHeight="1" x14ac:dyDescent="0.3">
      <c r="B491" s="90"/>
      <c r="C491" s="111">
        <v>477</v>
      </c>
      <c r="D491" s="111"/>
      <c r="E491" s="111"/>
      <c r="F491" s="112"/>
      <c r="G491" s="111"/>
      <c r="H491" s="111"/>
      <c r="I491" s="111"/>
      <c r="J491" s="114"/>
      <c r="K491" s="172"/>
      <c r="L491" s="113"/>
      <c r="M491" s="112"/>
      <c r="N491" s="185"/>
      <c r="O491" s="111"/>
      <c r="P491" s="109"/>
      <c r="Q491" s="109"/>
      <c r="R491" s="109"/>
      <c r="S491" s="156"/>
      <c r="T491" s="156"/>
      <c r="U491" s="156"/>
      <c r="V491" s="153">
        <f t="shared" si="7"/>
        <v>0</v>
      </c>
      <c r="W491" s="90"/>
      <c r="Y491" s="180">
        <v>0</v>
      </c>
      <c r="Z491" s="180">
        <v>0</v>
      </c>
      <c r="AA491" s="180">
        <v>0</v>
      </c>
      <c r="AB491" s="180">
        <v>0</v>
      </c>
      <c r="AC491" s="180">
        <v>0</v>
      </c>
      <c r="AD491" s="180">
        <v>0</v>
      </c>
      <c r="AE491" s="180">
        <v>0</v>
      </c>
      <c r="AF491" s="180">
        <v>0</v>
      </c>
      <c r="AG491" s="180">
        <v>0</v>
      </c>
      <c r="AH491" s="180">
        <v>0</v>
      </c>
      <c r="AI491" s="180">
        <v>0</v>
      </c>
      <c r="AJ491" s="180">
        <v>0</v>
      </c>
      <c r="AK491" s="180">
        <v>0</v>
      </c>
      <c r="AL491" s="180">
        <v>0</v>
      </c>
      <c r="AM491" s="180">
        <v>0</v>
      </c>
      <c r="AN491" s="180">
        <v>0</v>
      </c>
      <c r="AO491" s="180">
        <v>0</v>
      </c>
      <c r="AP491" s="180">
        <v>0</v>
      </c>
      <c r="AQ491" s="180">
        <v>0</v>
      </c>
      <c r="AR491" s="180">
        <v>0</v>
      </c>
      <c r="AS491" s="180">
        <v>0</v>
      </c>
      <c r="AT491" s="180">
        <v>0</v>
      </c>
      <c r="AU491" s="180">
        <v>0</v>
      </c>
      <c r="AV491" s="180">
        <v>0</v>
      </c>
      <c r="AW491" s="180">
        <v>0</v>
      </c>
      <c r="AX491" s="180">
        <v>0</v>
      </c>
      <c r="AY491" s="90"/>
      <c r="AZ491" s="180">
        <v>0</v>
      </c>
      <c r="BA491" s="180">
        <v>0</v>
      </c>
      <c r="BB491" s="180">
        <v>0</v>
      </c>
      <c r="BC491" s="180">
        <v>0</v>
      </c>
      <c r="BD491" s="180">
        <v>0</v>
      </c>
      <c r="BE491" s="180">
        <v>0</v>
      </c>
      <c r="BF491" s="180">
        <v>0</v>
      </c>
      <c r="BG491" s="181"/>
      <c r="BH491" s="90"/>
      <c r="BI491" s="180">
        <v>0</v>
      </c>
      <c r="BJ491" s="180">
        <v>0</v>
      </c>
      <c r="BK491" s="180">
        <v>0</v>
      </c>
      <c r="BL491" s="90"/>
      <c r="BN491" s="90"/>
      <c r="BO491" s="112"/>
      <c r="BP491" s="112"/>
      <c r="BQ491" s="112"/>
      <c r="BR491" s="112"/>
      <c r="BS491" s="112"/>
      <c r="BT491" s="112"/>
      <c r="BU491" s="112"/>
      <c r="BV491" s="112"/>
      <c r="BW491" s="112"/>
      <c r="BX491" s="112"/>
      <c r="BY491" s="112"/>
      <c r="BZ491" s="112"/>
      <c r="CA491" s="112"/>
      <c r="CB491" s="112"/>
      <c r="CC491" s="112"/>
      <c r="CD491" s="112"/>
      <c r="CE491" s="112"/>
      <c r="CF491" s="178"/>
    </row>
    <row r="492" spans="2:84" ht="15" customHeight="1" x14ac:dyDescent="0.3">
      <c r="B492" s="90"/>
      <c r="C492" s="111">
        <v>478</v>
      </c>
      <c r="D492" s="111"/>
      <c r="E492" s="111"/>
      <c r="F492" s="112"/>
      <c r="G492" s="111"/>
      <c r="H492" s="111"/>
      <c r="I492" s="111"/>
      <c r="J492" s="114"/>
      <c r="K492" s="172"/>
      <c r="L492" s="113"/>
      <c r="M492" s="112"/>
      <c r="N492" s="185"/>
      <c r="O492" s="111"/>
      <c r="P492" s="110"/>
      <c r="Q492" s="109"/>
      <c r="R492" s="109"/>
      <c r="S492" s="156"/>
      <c r="T492" s="156"/>
      <c r="U492" s="156"/>
      <c r="V492" s="153">
        <f t="shared" si="7"/>
        <v>0</v>
      </c>
      <c r="W492" s="90"/>
      <c r="Y492" s="180">
        <v>0</v>
      </c>
      <c r="Z492" s="180">
        <v>0</v>
      </c>
      <c r="AA492" s="180">
        <v>0</v>
      </c>
      <c r="AB492" s="180">
        <v>0</v>
      </c>
      <c r="AC492" s="180">
        <v>0</v>
      </c>
      <c r="AD492" s="180">
        <v>0</v>
      </c>
      <c r="AE492" s="180">
        <v>0</v>
      </c>
      <c r="AF492" s="180">
        <v>0</v>
      </c>
      <c r="AG492" s="180">
        <v>0</v>
      </c>
      <c r="AH492" s="180">
        <v>0</v>
      </c>
      <c r="AI492" s="180">
        <v>0</v>
      </c>
      <c r="AJ492" s="180">
        <v>0</v>
      </c>
      <c r="AK492" s="180">
        <v>0</v>
      </c>
      <c r="AL492" s="180">
        <v>0</v>
      </c>
      <c r="AM492" s="180">
        <v>0</v>
      </c>
      <c r="AN492" s="180">
        <v>0</v>
      </c>
      <c r="AO492" s="180">
        <v>0</v>
      </c>
      <c r="AP492" s="180">
        <v>0</v>
      </c>
      <c r="AQ492" s="180">
        <v>0</v>
      </c>
      <c r="AR492" s="180">
        <v>0</v>
      </c>
      <c r="AS492" s="180">
        <v>0</v>
      </c>
      <c r="AT492" s="180">
        <v>0</v>
      </c>
      <c r="AU492" s="180">
        <v>0</v>
      </c>
      <c r="AV492" s="180">
        <v>0</v>
      </c>
      <c r="AW492" s="180">
        <v>0</v>
      </c>
      <c r="AX492" s="180">
        <v>0</v>
      </c>
      <c r="AY492" s="90"/>
      <c r="AZ492" s="180">
        <v>0</v>
      </c>
      <c r="BA492" s="180">
        <v>0</v>
      </c>
      <c r="BB492" s="180">
        <v>0</v>
      </c>
      <c r="BC492" s="180">
        <v>0</v>
      </c>
      <c r="BD492" s="180">
        <v>0</v>
      </c>
      <c r="BE492" s="180">
        <v>0</v>
      </c>
      <c r="BF492" s="180">
        <v>0</v>
      </c>
      <c r="BG492" s="181"/>
      <c r="BH492" s="90"/>
      <c r="BI492" s="180">
        <v>0</v>
      </c>
      <c r="BJ492" s="180">
        <v>0</v>
      </c>
      <c r="BK492" s="180">
        <v>0</v>
      </c>
      <c r="BL492" s="90"/>
      <c r="BN492" s="90"/>
      <c r="BO492" s="112"/>
      <c r="BP492" s="112"/>
      <c r="BQ492" s="112"/>
      <c r="BR492" s="112"/>
      <c r="BS492" s="112"/>
      <c r="BT492" s="112"/>
      <c r="BU492" s="112"/>
      <c r="BV492" s="112"/>
      <c r="BW492" s="112"/>
      <c r="BX492" s="112"/>
      <c r="BY492" s="112"/>
      <c r="BZ492" s="112"/>
      <c r="CA492" s="112"/>
      <c r="CB492" s="112"/>
      <c r="CC492" s="112"/>
      <c r="CD492" s="112"/>
      <c r="CE492" s="112"/>
      <c r="CF492" s="178"/>
    </row>
    <row r="493" spans="2:84" ht="15" customHeight="1" x14ac:dyDescent="0.3">
      <c r="B493" s="90"/>
      <c r="C493" s="111">
        <v>479</v>
      </c>
      <c r="D493" s="111"/>
      <c r="E493" s="111"/>
      <c r="F493" s="112"/>
      <c r="G493" s="111"/>
      <c r="H493" s="111"/>
      <c r="I493" s="111"/>
      <c r="J493" s="114"/>
      <c r="K493" s="172"/>
      <c r="L493" s="113"/>
      <c r="M493" s="112"/>
      <c r="N493" s="185"/>
      <c r="O493" s="111"/>
      <c r="P493" s="110"/>
      <c r="Q493" s="109"/>
      <c r="R493" s="109"/>
      <c r="S493" s="156"/>
      <c r="T493" s="156"/>
      <c r="U493" s="156"/>
      <c r="V493" s="153">
        <f t="shared" si="7"/>
        <v>0</v>
      </c>
      <c r="W493" s="90"/>
      <c r="Y493" s="180">
        <v>0</v>
      </c>
      <c r="Z493" s="180">
        <v>0</v>
      </c>
      <c r="AA493" s="180">
        <v>0</v>
      </c>
      <c r="AB493" s="180">
        <v>0</v>
      </c>
      <c r="AC493" s="180">
        <v>0</v>
      </c>
      <c r="AD493" s="180">
        <v>0</v>
      </c>
      <c r="AE493" s="180">
        <v>0</v>
      </c>
      <c r="AF493" s="180">
        <v>0</v>
      </c>
      <c r="AG493" s="180">
        <v>0</v>
      </c>
      <c r="AH493" s="180">
        <v>0</v>
      </c>
      <c r="AI493" s="180">
        <v>0</v>
      </c>
      <c r="AJ493" s="180">
        <v>0</v>
      </c>
      <c r="AK493" s="180">
        <v>0</v>
      </c>
      <c r="AL493" s="180">
        <v>0</v>
      </c>
      <c r="AM493" s="180">
        <v>0</v>
      </c>
      <c r="AN493" s="180">
        <v>0</v>
      </c>
      <c r="AO493" s="180">
        <v>0</v>
      </c>
      <c r="AP493" s="180">
        <v>0</v>
      </c>
      <c r="AQ493" s="180">
        <v>0</v>
      </c>
      <c r="AR493" s="180">
        <v>0</v>
      </c>
      <c r="AS493" s="180">
        <v>0</v>
      </c>
      <c r="AT493" s="180">
        <v>0</v>
      </c>
      <c r="AU493" s="180">
        <v>0</v>
      </c>
      <c r="AV493" s="180">
        <v>0</v>
      </c>
      <c r="AW493" s="180">
        <v>0</v>
      </c>
      <c r="AX493" s="180">
        <v>0</v>
      </c>
      <c r="AY493" s="90"/>
      <c r="AZ493" s="180">
        <v>0</v>
      </c>
      <c r="BA493" s="180">
        <v>0</v>
      </c>
      <c r="BB493" s="180">
        <v>0</v>
      </c>
      <c r="BC493" s="180">
        <v>0</v>
      </c>
      <c r="BD493" s="180">
        <v>0</v>
      </c>
      <c r="BE493" s="180">
        <v>0</v>
      </c>
      <c r="BF493" s="180">
        <v>0</v>
      </c>
      <c r="BG493" s="181"/>
      <c r="BH493" s="90"/>
      <c r="BI493" s="180">
        <v>0</v>
      </c>
      <c r="BJ493" s="180">
        <v>0</v>
      </c>
      <c r="BK493" s="180">
        <v>0</v>
      </c>
      <c r="BL493" s="90"/>
      <c r="BN493" s="90"/>
      <c r="BO493" s="112"/>
      <c r="BP493" s="112"/>
      <c r="BQ493" s="112"/>
      <c r="BR493" s="112"/>
      <c r="BS493" s="112"/>
      <c r="BT493" s="112"/>
      <c r="BU493" s="112"/>
      <c r="BV493" s="112"/>
      <c r="BW493" s="112"/>
      <c r="BX493" s="112"/>
      <c r="BY493" s="112"/>
      <c r="BZ493" s="112"/>
      <c r="CA493" s="112"/>
      <c r="CB493" s="112"/>
      <c r="CC493" s="112"/>
      <c r="CD493" s="112"/>
      <c r="CE493" s="112"/>
      <c r="CF493" s="178"/>
    </row>
    <row r="494" spans="2:84" ht="15" customHeight="1" x14ac:dyDescent="0.3">
      <c r="B494" s="90"/>
      <c r="C494" s="111">
        <v>480</v>
      </c>
      <c r="D494" s="111"/>
      <c r="E494" s="111"/>
      <c r="F494" s="112"/>
      <c r="G494" s="111"/>
      <c r="H494" s="111"/>
      <c r="I494" s="111"/>
      <c r="J494" s="114"/>
      <c r="K494" s="172"/>
      <c r="L494" s="113"/>
      <c r="M494" s="112"/>
      <c r="N494" s="185"/>
      <c r="O494" s="111"/>
      <c r="P494" s="110"/>
      <c r="Q494" s="109"/>
      <c r="R494" s="109"/>
      <c r="S494" s="156"/>
      <c r="T494" s="156"/>
      <c r="U494" s="156"/>
      <c r="V494" s="153">
        <f t="shared" si="7"/>
        <v>0</v>
      </c>
      <c r="W494" s="90"/>
      <c r="Y494" s="180">
        <v>0</v>
      </c>
      <c r="Z494" s="180">
        <v>0</v>
      </c>
      <c r="AA494" s="180">
        <v>0</v>
      </c>
      <c r="AB494" s="180">
        <v>0</v>
      </c>
      <c r="AC494" s="180">
        <v>0</v>
      </c>
      <c r="AD494" s="180">
        <v>0</v>
      </c>
      <c r="AE494" s="180">
        <v>0</v>
      </c>
      <c r="AF494" s="180">
        <v>0</v>
      </c>
      <c r="AG494" s="180">
        <v>0</v>
      </c>
      <c r="AH494" s="180">
        <v>0</v>
      </c>
      <c r="AI494" s="180">
        <v>0</v>
      </c>
      <c r="AJ494" s="180">
        <v>0</v>
      </c>
      <c r="AK494" s="180">
        <v>0</v>
      </c>
      <c r="AL494" s="180">
        <v>0</v>
      </c>
      <c r="AM494" s="180">
        <v>0</v>
      </c>
      <c r="AN494" s="180">
        <v>0</v>
      </c>
      <c r="AO494" s="180">
        <v>0</v>
      </c>
      <c r="AP494" s="180">
        <v>0</v>
      </c>
      <c r="AQ494" s="180">
        <v>0</v>
      </c>
      <c r="AR494" s="180">
        <v>0</v>
      </c>
      <c r="AS494" s="180">
        <v>0</v>
      </c>
      <c r="AT494" s="180">
        <v>0</v>
      </c>
      <c r="AU494" s="180">
        <v>0</v>
      </c>
      <c r="AV494" s="180">
        <v>0</v>
      </c>
      <c r="AW494" s="180">
        <v>0</v>
      </c>
      <c r="AX494" s="180">
        <v>0</v>
      </c>
      <c r="AY494" s="90"/>
      <c r="AZ494" s="180">
        <v>0</v>
      </c>
      <c r="BA494" s="180">
        <v>0</v>
      </c>
      <c r="BB494" s="180">
        <v>0</v>
      </c>
      <c r="BC494" s="180">
        <v>0</v>
      </c>
      <c r="BD494" s="180">
        <v>0</v>
      </c>
      <c r="BE494" s="180">
        <v>0</v>
      </c>
      <c r="BF494" s="180">
        <v>0</v>
      </c>
      <c r="BG494" s="181"/>
      <c r="BH494" s="90"/>
      <c r="BI494" s="180">
        <v>0</v>
      </c>
      <c r="BJ494" s="180">
        <v>0</v>
      </c>
      <c r="BK494" s="180">
        <v>0</v>
      </c>
      <c r="BL494" s="90"/>
      <c r="BN494" s="90"/>
      <c r="BO494" s="112"/>
      <c r="BP494" s="112"/>
      <c r="BQ494" s="112"/>
      <c r="BR494" s="112"/>
      <c r="BS494" s="112"/>
      <c r="BT494" s="112"/>
      <c r="BU494" s="112"/>
      <c r="BV494" s="112"/>
      <c r="BW494" s="112"/>
      <c r="BX494" s="112"/>
      <c r="BY494" s="112"/>
      <c r="BZ494" s="112"/>
      <c r="CA494" s="112"/>
      <c r="CB494" s="112"/>
      <c r="CC494" s="112"/>
      <c r="CD494" s="112"/>
      <c r="CE494" s="112"/>
      <c r="CF494" s="178"/>
    </row>
    <row r="495" spans="2:84" ht="15" customHeight="1" x14ac:dyDescent="0.3">
      <c r="B495" s="90"/>
      <c r="C495" s="111">
        <v>481</v>
      </c>
      <c r="D495" s="111"/>
      <c r="E495" s="111"/>
      <c r="F495" s="112"/>
      <c r="G495" s="111"/>
      <c r="H495" s="111"/>
      <c r="I495" s="111"/>
      <c r="J495" s="114"/>
      <c r="K495" s="172"/>
      <c r="L495" s="113"/>
      <c r="M495" s="112"/>
      <c r="N495" s="185"/>
      <c r="O495" s="111"/>
      <c r="P495" s="110"/>
      <c r="Q495" s="109"/>
      <c r="R495" s="109"/>
      <c r="S495" s="156"/>
      <c r="T495" s="156"/>
      <c r="U495" s="156"/>
      <c r="V495" s="153">
        <f t="shared" si="7"/>
        <v>0</v>
      </c>
      <c r="W495" s="90"/>
      <c r="Y495" s="180">
        <v>0</v>
      </c>
      <c r="Z495" s="180">
        <v>0</v>
      </c>
      <c r="AA495" s="180">
        <v>0</v>
      </c>
      <c r="AB495" s="180">
        <v>0</v>
      </c>
      <c r="AC495" s="180">
        <v>0</v>
      </c>
      <c r="AD495" s="180">
        <v>0</v>
      </c>
      <c r="AE495" s="180">
        <v>0</v>
      </c>
      <c r="AF495" s="180">
        <v>0</v>
      </c>
      <c r="AG495" s="180">
        <v>0</v>
      </c>
      <c r="AH495" s="180">
        <v>0</v>
      </c>
      <c r="AI495" s="180">
        <v>0</v>
      </c>
      <c r="AJ495" s="180">
        <v>0</v>
      </c>
      <c r="AK495" s="180">
        <v>0</v>
      </c>
      <c r="AL495" s="180">
        <v>0</v>
      </c>
      <c r="AM495" s="180">
        <v>0</v>
      </c>
      <c r="AN495" s="180">
        <v>0</v>
      </c>
      <c r="AO495" s="180">
        <v>0</v>
      </c>
      <c r="AP495" s="180">
        <v>0</v>
      </c>
      <c r="AQ495" s="180">
        <v>0</v>
      </c>
      <c r="AR495" s="180">
        <v>0</v>
      </c>
      <c r="AS495" s="180">
        <v>0</v>
      </c>
      <c r="AT495" s="180">
        <v>0</v>
      </c>
      <c r="AU495" s="180">
        <v>0</v>
      </c>
      <c r="AV495" s="180">
        <v>0</v>
      </c>
      <c r="AW495" s="180">
        <v>0</v>
      </c>
      <c r="AX495" s="180">
        <v>0</v>
      </c>
      <c r="AY495" s="90"/>
      <c r="AZ495" s="180">
        <v>0</v>
      </c>
      <c r="BA495" s="180">
        <v>0</v>
      </c>
      <c r="BB495" s="180">
        <v>0</v>
      </c>
      <c r="BC495" s="180">
        <v>0</v>
      </c>
      <c r="BD495" s="180">
        <v>0</v>
      </c>
      <c r="BE495" s="180">
        <v>0</v>
      </c>
      <c r="BF495" s="180">
        <v>0</v>
      </c>
      <c r="BG495" s="181"/>
      <c r="BH495" s="90"/>
      <c r="BI495" s="180">
        <v>0</v>
      </c>
      <c r="BJ495" s="180">
        <v>0</v>
      </c>
      <c r="BK495" s="180">
        <v>0</v>
      </c>
      <c r="BL495" s="90"/>
      <c r="BN495" s="90"/>
      <c r="BO495" s="112"/>
      <c r="BP495" s="112"/>
      <c r="BQ495" s="112"/>
      <c r="BR495" s="112"/>
      <c r="BS495" s="112"/>
      <c r="BT495" s="112"/>
      <c r="BU495" s="112"/>
      <c r="BV495" s="112"/>
      <c r="BW495" s="112"/>
      <c r="BX495" s="112"/>
      <c r="BY495" s="112"/>
      <c r="BZ495" s="112"/>
      <c r="CA495" s="112"/>
      <c r="CB495" s="112"/>
      <c r="CC495" s="112"/>
      <c r="CD495" s="112"/>
      <c r="CE495" s="112"/>
      <c r="CF495" s="178"/>
    </row>
    <row r="496" spans="2:84" ht="15" customHeight="1" x14ac:dyDescent="0.3">
      <c r="B496" s="90"/>
      <c r="C496" s="111">
        <v>482</v>
      </c>
      <c r="D496" s="111"/>
      <c r="E496" s="111"/>
      <c r="F496" s="112"/>
      <c r="G496" s="111"/>
      <c r="H496" s="111"/>
      <c r="I496" s="111"/>
      <c r="J496" s="114"/>
      <c r="K496" s="172"/>
      <c r="L496" s="113"/>
      <c r="M496" s="112"/>
      <c r="N496" s="185"/>
      <c r="O496" s="111"/>
      <c r="P496" s="110"/>
      <c r="Q496" s="109"/>
      <c r="R496" s="109"/>
      <c r="S496" s="156"/>
      <c r="T496" s="156"/>
      <c r="U496" s="156"/>
      <c r="V496" s="153">
        <f t="shared" si="7"/>
        <v>0</v>
      </c>
      <c r="W496" s="90"/>
      <c r="Y496" s="180">
        <v>0</v>
      </c>
      <c r="Z496" s="180">
        <v>0</v>
      </c>
      <c r="AA496" s="180">
        <v>0</v>
      </c>
      <c r="AB496" s="180">
        <v>0</v>
      </c>
      <c r="AC496" s="180">
        <v>0</v>
      </c>
      <c r="AD496" s="180">
        <v>0</v>
      </c>
      <c r="AE496" s="180">
        <v>0</v>
      </c>
      <c r="AF496" s="180">
        <v>0</v>
      </c>
      <c r="AG496" s="180">
        <v>0</v>
      </c>
      <c r="AH496" s="180">
        <v>0</v>
      </c>
      <c r="AI496" s="180">
        <v>0</v>
      </c>
      <c r="AJ496" s="180">
        <v>0</v>
      </c>
      <c r="AK496" s="180">
        <v>0</v>
      </c>
      <c r="AL496" s="180">
        <v>0</v>
      </c>
      <c r="AM496" s="180">
        <v>0</v>
      </c>
      <c r="AN496" s="180">
        <v>0</v>
      </c>
      <c r="AO496" s="180">
        <v>0</v>
      </c>
      <c r="AP496" s="180">
        <v>0</v>
      </c>
      <c r="AQ496" s="180">
        <v>0</v>
      </c>
      <c r="AR496" s="180">
        <v>0</v>
      </c>
      <c r="AS496" s="180">
        <v>0</v>
      </c>
      <c r="AT496" s="180">
        <v>0</v>
      </c>
      <c r="AU496" s="180">
        <v>0</v>
      </c>
      <c r="AV496" s="180">
        <v>0</v>
      </c>
      <c r="AW496" s="180">
        <v>0</v>
      </c>
      <c r="AX496" s="180">
        <v>0</v>
      </c>
      <c r="AY496" s="90"/>
      <c r="AZ496" s="180">
        <v>0</v>
      </c>
      <c r="BA496" s="180">
        <v>0</v>
      </c>
      <c r="BB496" s="180">
        <v>0</v>
      </c>
      <c r="BC496" s="180">
        <v>0</v>
      </c>
      <c r="BD496" s="180">
        <v>0</v>
      </c>
      <c r="BE496" s="180">
        <v>0</v>
      </c>
      <c r="BF496" s="180">
        <v>0</v>
      </c>
      <c r="BG496" s="181"/>
      <c r="BH496" s="90"/>
      <c r="BI496" s="180">
        <v>0</v>
      </c>
      <c r="BJ496" s="180">
        <v>0</v>
      </c>
      <c r="BK496" s="180">
        <v>0</v>
      </c>
      <c r="BL496" s="90"/>
      <c r="BN496" s="90"/>
      <c r="BO496" s="112"/>
      <c r="BP496" s="112"/>
      <c r="BQ496" s="112"/>
      <c r="BR496" s="112"/>
      <c r="BS496" s="112"/>
      <c r="BT496" s="112"/>
      <c r="BU496" s="112"/>
      <c r="BV496" s="112"/>
      <c r="BW496" s="112"/>
      <c r="BX496" s="112"/>
      <c r="BY496" s="112"/>
      <c r="BZ496" s="112"/>
      <c r="CA496" s="112"/>
      <c r="CB496" s="112"/>
      <c r="CC496" s="112"/>
      <c r="CD496" s="112"/>
      <c r="CE496" s="112"/>
      <c r="CF496" s="178"/>
    </row>
    <row r="497" spans="2:84" ht="15" customHeight="1" x14ac:dyDescent="0.3">
      <c r="B497" s="90"/>
      <c r="C497" s="111">
        <v>483</v>
      </c>
      <c r="D497" s="111"/>
      <c r="E497" s="111"/>
      <c r="F497" s="112"/>
      <c r="G497" s="111"/>
      <c r="H497" s="111"/>
      <c r="I497" s="111"/>
      <c r="J497" s="114"/>
      <c r="K497" s="172"/>
      <c r="L497" s="113"/>
      <c r="M497" s="112"/>
      <c r="N497" s="185"/>
      <c r="O497" s="111"/>
      <c r="P497" s="110"/>
      <c r="Q497" s="109"/>
      <c r="R497" s="109"/>
      <c r="S497" s="156"/>
      <c r="T497" s="156"/>
      <c r="U497" s="156"/>
      <c r="V497" s="153">
        <f t="shared" si="7"/>
        <v>0</v>
      </c>
      <c r="W497" s="90"/>
      <c r="Y497" s="180">
        <v>0</v>
      </c>
      <c r="Z497" s="180">
        <v>0</v>
      </c>
      <c r="AA497" s="180">
        <v>0</v>
      </c>
      <c r="AB497" s="180">
        <v>0</v>
      </c>
      <c r="AC497" s="180">
        <v>0</v>
      </c>
      <c r="AD497" s="180">
        <v>0</v>
      </c>
      <c r="AE497" s="180">
        <v>0</v>
      </c>
      <c r="AF497" s="180">
        <v>0</v>
      </c>
      <c r="AG497" s="180">
        <v>0</v>
      </c>
      <c r="AH497" s="180">
        <v>0</v>
      </c>
      <c r="AI497" s="180">
        <v>0</v>
      </c>
      <c r="AJ497" s="180">
        <v>0</v>
      </c>
      <c r="AK497" s="180">
        <v>0</v>
      </c>
      <c r="AL497" s="180">
        <v>0</v>
      </c>
      <c r="AM497" s="180">
        <v>0</v>
      </c>
      <c r="AN497" s="180">
        <v>0</v>
      </c>
      <c r="AO497" s="180">
        <v>0</v>
      </c>
      <c r="AP497" s="180">
        <v>0</v>
      </c>
      <c r="AQ497" s="180">
        <v>0</v>
      </c>
      <c r="AR497" s="180">
        <v>0</v>
      </c>
      <c r="AS497" s="180">
        <v>0</v>
      </c>
      <c r="AT497" s="180">
        <v>0</v>
      </c>
      <c r="AU497" s="180">
        <v>0</v>
      </c>
      <c r="AV497" s="180">
        <v>0</v>
      </c>
      <c r="AW497" s="180">
        <v>0</v>
      </c>
      <c r="AX497" s="180">
        <v>0</v>
      </c>
      <c r="AY497" s="90"/>
      <c r="AZ497" s="180">
        <v>0</v>
      </c>
      <c r="BA497" s="180">
        <v>0</v>
      </c>
      <c r="BB497" s="180">
        <v>0</v>
      </c>
      <c r="BC497" s="180">
        <v>0</v>
      </c>
      <c r="BD497" s="180">
        <v>0</v>
      </c>
      <c r="BE497" s="180">
        <v>0</v>
      </c>
      <c r="BF497" s="180">
        <v>0</v>
      </c>
      <c r="BG497" s="181"/>
      <c r="BH497" s="90"/>
      <c r="BI497" s="180">
        <v>0</v>
      </c>
      <c r="BJ497" s="180">
        <v>0</v>
      </c>
      <c r="BK497" s="180">
        <v>0</v>
      </c>
      <c r="BL497" s="90"/>
      <c r="BN497" s="90"/>
      <c r="BO497" s="112"/>
      <c r="BP497" s="112"/>
      <c r="BQ497" s="112"/>
      <c r="BR497" s="112"/>
      <c r="BS497" s="112"/>
      <c r="BT497" s="112"/>
      <c r="BU497" s="112"/>
      <c r="BV497" s="112"/>
      <c r="BW497" s="112"/>
      <c r="BX497" s="112"/>
      <c r="BY497" s="112"/>
      <c r="BZ497" s="112"/>
      <c r="CA497" s="112"/>
      <c r="CB497" s="112"/>
      <c r="CC497" s="112"/>
      <c r="CD497" s="112"/>
      <c r="CE497" s="112"/>
      <c r="CF497" s="178"/>
    </row>
    <row r="498" spans="2:84" ht="15" customHeight="1" x14ac:dyDescent="0.3">
      <c r="B498" s="90"/>
      <c r="C498" s="111">
        <v>484</v>
      </c>
      <c r="D498" s="111"/>
      <c r="E498" s="111"/>
      <c r="F498" s="112"/>
      <c r="G498" s="111"/>
      <c r="H498" s="111"/>
      <c r="I498" s="111"/>
      <c r="J498" s="114"/>
      <c r="K498" s="172"/>
      <c r="L498" s="113"/>
      <c r="M498" s="112"/>
      <c r="N498" s="185"/>
      <c r="O498" s="111"/>
      <c r="P498" s="110"/>
      <c r="Q498" s="109"/>
      <c r="R498" s="109"/>
      <c r="S498" s="156"/>
      <c r="T498" s="156"/>
      <c r="U498" s="156"/>
      <c r="V498" s="153">
        <f t="shared" si="7"/>
        <v>0</v>
      </c>
      <c r="W498" s="90"/>
      <c r="Y498" s="180">
        <v>0</v>
      </c>
      <c r="Z498" s="180">
        <v>0</v>
      </c>
      <c r="AA498" s="180">
        <v>0</v>
      </c>
      <c r="AB498" s="180">
        <v>0</v>
      </c>
      <c r="AC498" s="180">
        <v>0</v>
      </c>
      <c r="AD498" s="180">
        <v>0</v>
      </c>
      <c r="AE498" s="180">
        <v>0</v>
      </c>
      <c r="AF498" s="180">
        <v>0</v>
      </c>
      <c r="AG498" s="180">
        <v>0</v>
      </c>
      <c r="AH498" s="180">
        <v>0</v>
      </c>
      <c r="AI498" s="180">
        <v>0</v>
      </c>
      <c r="AJ498" s="180">
        <v>0</v>
      </c>
      <c r="AK498" s="180">
        <v>0</v>
      </c>
      <c r="AL498" s="180">
        <v>0</v>
      </c>
      <c r="AM498" s="180">
        <v>0</v>
      </c>
      <c r="AN498" s="180">
        <v>0</v>
      </c>
      <c r="AO498" s="180">
        <v>0</v>
      </c>
      <c r="AP498" s="180">
        <v>0</v>
      </c>
      <c r="AQ498" s="180">
        <v>0</v>
      </c>
      <c r="AR498" s="180">
        <v>0</v>
      </c>
      <c r="AS498" s="180">
        <v>0</v>
      </c>
      <c r="AT498" s="180">
        <v>0</v>
      </c>
      <c r="AU498" s="180">
        <v>0</v>
      </c>
      <c r="AV498" s="180">
        <v>0</v>
      </c>
      <c r="AW498" s="180">
        <v>0</v>
      </c>
      <c r="AX498" s="180">
        <v>0</v>
      </c>
      <c r="AY498" s="90"/>
      <c r="AZ498" s="180">
        <v>0</v>
      </c>
      <c r="BA498" s="180">
        <v>0</v>
      </c>
      <c r="BB498" s="180">
        <v>0</v>
      </c>
      <c r="BC498" s="180">
        <v>0</v>
      </c>
      <c r="BD498" s="180">
        <v>0</v>
      </c>
      <c r="BE498" s="180">
        <v>0</v>
      </c>
      <c r="BF498" s="180">
        <v>0</v>
      </c>
      <c r="BG498" s="181"/>
      <c r="BH498" s="90"/>
      <c r="BI498" s="180">
        <v>0</v>
      </c>
      <c r="BJ498" s="180">
        <v>0</v>
      </c>
      <c r="BK498" s="180">
        <v>0</v>
      </c>
      <c r="BL498" s="90"/>
      <c r="BN498" s="90"/>
      <c r="BO498" s="112"/>
      <c r="BP498" s="112"/>
      <c r="BQ498" s="112"/>
      <c r="BR498" s="112"/>
      <c r="BS498" s="112"/>
      <c r="BT498" s="112"/>
      <c r="BU498" s="112"/>
      <c r="BV498" s="112"/>
      <c r="BW498" s="112"/>
      <c r="BX498" s="112"/>
      <c r="BY498" s="112"/>
      <c r="BZ498" s="112"/>
      <c r="CA498" s="112"/>
      <c r="CB498" s="112"/>
      <c r="CC498" s="112"/>
      <c r="CD498" s="112"/>
      <c r="CE498" s="112"/>
      <c r="CF498" s="178"/>
    </row>
    <row r="499" spans="2:84" ht="15" customHeight="1" x14ac:dyDescent="0.3">
      <c r="B499" s="90"/>
      <c r="C499" s="111">
        <v>485</v>
      </c>
      <c r="D499" s="111"/>
      <c r="E499" s="111"/>
      <c r="F499" s="112"/>
      <c r="G499" s="111"/>
      <c r="H499" s="111"/>
      <c r="I499" s="111"/>
      <c r="J499" s="114"/>
      <c r="K499" s="172"/>
      <c r="L499" s="113"/>
      <c r="M499" s="112"/>
      <c r="N499" s="185"/>
      <c r="O499" s="111"/>
      <c r="P499" s="110"/>
      <c r="Q499" s="109"/>
      <c r="R499" s="109"/>
      <c r="S499" s="156"/>
      <c r="T499" s="156"/>
      <c r="U499" s="156"/>
      <c r="V499" s="153">
        <f t="shared" si="7"/>
        <v>0</v>
      </c>
      <c r="W499" s="90"/>
      <c r="Y499" s="180">
        <v>0</v>
      </c>
      <c r="Z499" s="180">
        <v>0</v>
      </c>
      <c r="AA499" s="180">
        <v>0</v>
      </c>
      <c r="AB499" s="180">
        <v>0</v>
      </c>
      <c r="AC499" s="180">
        <v>0</v>
      </c>
      <c r="AD499" s="180">
        <v>0</v>
      </c>
      <c r="AE499" s="180">
        <v>0</v>
      </c>
      <c r="AF499" s="180">
        <v>0</v>
      </c>
      <c r="AG499" s="180">
        <v>0</v>
      </c>
      <c r="AH499" s="180">
        <v>0</v>
      </c>
      <c r="AI499" s="180">
        <v>0</v>
      </c>
      <c r="AJ499" s="180">
        <v>0</v>
      </c>
      <c r="AK499" s="180">
        <v>0</v>
      </c>
      <c r="AL499" s="180">
        <v>0</v>
      </c>
      <c r="AM499" s="180">
        <v>0</v>
      </c>
      <c r="AN499" s="180">
        <v>0</v>
      </c>
      <c r="AO499" s="180">
        <v>0</v>
      </c>
      <c r="AP499" s="180">
        <v>0</v>
      </c>
      <c r="AQ499" s="180">
        <v>0</v>
      </c>
      <c r="AR499" s="180">
        <v>0</v>
      </c>
      <c r="AS499" s="180">
        <v>0</v>
      </c>
      <c r="AT499" s="180">
        <v>0</v>
      </c>
      <c r="AU499" s="180">
        <v>0</v>
      </c>
      <c r="AV499" s="180">
        <v>0</v>
      </c>
      <c r="AW499" s="180">
        <v>0</v>
      </c>
      <c r="AX499" s="180">
        <v>0</v>
      </c>
      <c r="AY499" s="90"/>
      <c r="AZ499" s="180">
        <v>0</v>
      </c>
      <c r="BA499" s="180">
        <v>0</v>
      </c>
      <c r="BB499" s="180">
        <v>0</v>
      </c>
      <c r="BC499" s="180">
        <v>0</v>
      </c>
      <c r="BD499" s="180">
        <v>0</v>
      </c>
      <c r="BE499" s="180">
        <v>0</v>
      </c>
      <c r="BF499" s="180">
        <v>0</v>
      </c>
      <c r="BG499" s="181"/>
      <c r="BH499" s="90"/>
      <c r="BI499" s="180">
        <v>0</v>
      </c>
      <c r="BJ499" s="180">
        <v>0</v>
      </c>
      <c r="BK499" s="180">
        <v>0</v>
      </c>
      <c r="BL499" s="90"/>
      <c r="BN499" s="90"/>
      <c r="BO499" s="112"/>
      <c r="BP499" s="112"/>
      <c r="BQ499" s="112"/>
      <c r="BR499" s="112"/>
      <c r="BS499" s="112"/>
      <c r="BT499" s="112"/>
      <c r="BU499" s="112"/>
      <c r="BV499" s="112"/>
      <c r="BW499" s="112"/>
      <c r="BX499" s="112"/>
      <c r="BY499" s="112"/>
      <c r="BZ499" s="112"/>
      <c r="CA499" s="112"/>
      <c r="CB499" s="112"/>
      <c r="CC499" s="112"/>
      <c r="CD499" s="112"/>
      <c r="CE499" s="112"/>
      <c r="CF499" s="178"/>
    </row>
    <row r="500" spans="2:84" ht="15" customHeight="1" x14ac:dyDescent="0.3">
      <c r="B500" s="90"/>
      <c r="C500" s="111">
        <v>486</v>
      </c>
      <c r="D500" s="111"/>
      <c r="E500" s="111"/>
      <c r="F500" s="112"/>
      <c r="G500" s="111"/>
      <c r="H500" s="111"/>
      <c r="I500" s="111"/>
      <c r="J500" s="114"/>
      <c r="K500" s="172"/>
      <c r="L500" s="113"/>
      <c r="M500" s="112"/>
      <c r="N500" s="185"/>
      <c r="O500" s="111"/>
      <c r="P500" s="110"/>
      <c r="Q500" s="109"/>
      <c r="R500" s="109"/>
      <c r="S500" s="156"/>
      <c r="T500" s="156"/>
      <c r="U500" s="156"/>
      <c r="V500" s="153">
        <f t="shared" si="7"/>
        <v>0</v>
      </c>
      <c r="W500" s="90"/>
      <c r="Y500" s="180">
        <v>0</v>
      </c>
      <c r="Z500" s="180">
        <v>0</v>
      </c>
      <c r="AA500" s="180">
        <v>0</v>
      </c>
      <c r="AB500" s="180">
        <v>0</v>
      </c>
      <c r="AC500" s="180">
        <v>0</v>
      </c>
      <c r="AD500" s="180">
        <v>0</v>
      </c>
      <c r="AE500" s="180">
        <v>0</v>
      </c>
      <c r="AF500" s="180">
        <v>0</v>
      </c>
      <c r="AG500" s="180">
        <v>0</v>
      </c>
      <c r="AH500" s="180">
        <v>0</v>
      </c>
      <c r="AI500" s="180">
        <v>0</v>
      </c>
      <c r="AJ500" s="180">
        <v>0</v>
      </c>
      <c r="AK500" s="180">
        <v>0</v>
      </c>
      <c r="AL500" s="180">
        <v>0</v>
      </c>
      <c r="AM500" s="180">
        <v>0</v>
      </c>
      <c r="AN500" s="180">
        <v>0</v>
      </c>
      <c r="AO500" s="180">
        <v>0</v>
      </c>
      <c r="AP500" s="180">
        <v>0</v>
      </c>
      <c r="AQ500" s="180">
        <v>0</v>
      </c>
      <c r="AR500" s="180">
        <v>0</v>
      </c>
      <c r="AS500" s="180">
        <v>0</v>
      </c>
      <c r="AT500" s="180">
        <v>0</v>
      </c>
      <c r="AU500" s="180">
        <v>0</v>
      </c>
      <c r="AV500" s="180">
        <v>0</v>
      </c>
      <c r="AW500" s="180">
        <v>0</v>
      </c>
      <c r="AX500" s="180">
        <v>0</v>
      </c>
      <c r="AY500" s="90"/>
      <c r="AZ500" s="180">
        <v>0</v>
      </c>
      <c r="BA500" s="180">
        <v>0</v>
      </c>
      <c r="BB500" s="180">
        <v>0</v>
      </c>
      <c r="BC500" s="180">
        <v>0</v>
      </c>
      <c r="BD500" s="180">
        <v>0</v>
      </c>
      <c r="BE500" s="180">
        <v>0</v>
      </c>
      <c r="BF500" s="180">
        <v>0</v>
      </c>
      <c r="BG500" s="181"/>
      <c r="BH500" s="90"/>
      <c r="BI500" s="180">
        <v>0</v>
      </c>
      <c r="BJ500" s="180">
        <v>0</v>
      </c>
      <c r="BK500" s="180">
        <v>0</v>
      </c>
      <c r="BL500" s="90"/>
      <c r="BN500" s="90"/>
      <c r="BO500" s="112"/>
      <c r="BP500" s="112"/>
      <c r="BQ500" s="112"/>
      <c r="BR500" s="112"/>
      <c r="BS500" s="112"/>
      <c r="BT500" s="112"/>
      <c r="BU500" s="112"/>
      <c r="BV500" s="112"/>
      <c r="BW500" s="112"/>
      <c r="BX500" s="112"/>
      <c r="BY500" s="112"/>
      <c r="BZ500" s="112"/>
      <c r="CA500" s="112"/>
      <c r="CB500" s="112"/>
      <c r="CC500" s="112"/>
      <c r="CD500" s="112"/>
      <c r="CE500" s="112"/>
      <c r="CF500" s="178"/>
    </row>
    <row r="501" spans="2:84" ht="15" customHeight="1" x14ac:dyDescent="0.3">
      <c r="B501" s="90"/>
      <c r="C501" s="111">
        <v>487</v>
      </c>
      <c r="D501" s="111"/>
      <c r="E501" s="111"/>
      <c r="F501" s="112"/>
      <c r="G501" s="111"/>
      <c r="H501" s="111"/>
      <c r="I501" s="111"/>
      <c r="J501" s="114"/>
      <c r="K501" s="172"/>
      <c r="L501" s="113"/>
      <c r="M501" s="112"/>
      <c r="N501" s="185"/>
      <c r="O501" s="111"/>
      <c r="P501" s="110"/>
      <c r="Q501" s="109"/>
      <c r="R501" s="109"/>
      <c r="S501" s="156"/>
      <c r="T501" s="156"/>
      <c r="U501" s="156"/>
      <c r="V501" s="153">
        <f t="shared" si="7"/>
        <v>0</v>
      </c>
      <c r="W501" s="90"/>
      <c r="Y501" s="180">
        <v>0</v>
      </c>
      <c r="Z501" s="180">
        <v>0</v>
      </c>
      <c r="AA501" s="180">
        <v>0</v>
      </c>
      <c r="AB501" s="180">
        <v>0</v>
      </c>
      <c r="AC501" s="180">
        <v>0</v>
      </c>
      <c r="AD501" s="180">
        <v>0</v>
      </c>
      <c r="AE501" s="180">
        <v>0</v>
      </c>
      <c r="AF501" s="180">
        <v>0</v>
      </c>
      <c r="AG501" s="180">
        <v>0</v>
      </c>
      <c r="AH501" s="180">
        <v>0</v>
      </c>
      <c r="AI501" s="180">
        <v>0</v>
      </c>
      <c r="AJ501" s="180">
        <v>0</v>
      </c>
      <c r="AK501" s="180">
        <v>0</v>
      </c>
      <c r="AL501" s="180">
        <v>0</v>
      </c>
      <c r="AM501" s="180">
        <v>0</v>
      </c>
      <c r="AN501" s="180">
        <v>0</v>
      </c>
      <c r="AO501" s="180">
        <v>0</v>
      </c>
      <c r="AP501" s="180">
        <v>0</v>
      </c>
      <c r="AQ501" s="180">
        <v>0</v>
      </c>
      <c r="AR501" s="180">
        <v>0</v>
      </c>
      <c r="AS501" s="180">
        <v>0</v>
      </c>
      <c r="AT501" s="180">
        <v>0</v>
      </c>
      <c r="AU501" s="180">
        <v>0</v>
      </c>
      <c r="AV501" s="180">
        <v>0</v>
      </c>
      <c r="AW501" s="180">
        <v>0</v>
      </c>
      <c r="AX501" s="180">
        <v>0</v>
      </c>
      <c r="AY501" s="90"/>
      <c r="AZ501" s="180">
        <v>0</v>
      </c>
      <c r="BA501" s="180">
        <v>0</v>
      </c>
      <c r="BB501" s="180">
        <v>0</v>
      </c>
      <c r="BC501" s="180">
        <v>0</v>
      </c>
      <c r="BD501" s="180">
        <v>0</v>
      </c>
      <c r="BE501" s="180">
        <v>0</v>
      </c>
      <c r="BF501" s="180">
        <v>0</v>
      </c>
      <c r="BG501" s="181"/>
      <c r="BH501" s="90"/>
      <c r="BI501" s="180">
        <v>0</v>
      </c>
      <c r="BJ501" s="180">
        <v>0</v>
      </c>
      <c r="BK501" s="180">
        <v>0</v>
      </c>
      <c r="BL501" s="90"/>
      <c r="BN501" s="90"/>
      <c r="BO501" s="112"/>
      <c r="BP501" s="112"/>
      <c r="BQ501" s="112"/>
      <c r="BR501" s="112"/>
      <c r="BS501" s="112"/>
      <c r="BT501" s="112"/>
      <c r="BU501" s="112"/>
      <c r="BV501" s="112"/>
      <c r="BW501" s="112"/>
      <c r="BX501" s="112"/>
      <c r="BY501" s="112"/>
      <c r="BZ501" s="112"/>
      <c r="CA501" s="112"/>
      <c r="CB501" s="112"/>
      <c r="CC501" s="112"/>
      <c r="CD501" s="112"/>
      <c r="CE501" s="112"/>
      <c r="CF501" s="178"/>
    </row>
    <row r="502" spans="2:84" ht="15" customHeight="1" x14ac:dyDescent="0.3">
      <c r="B502" s="90"/>
      <c r="C502" s="111">
        <v>488</v>
      </c>
      <c r="D502" s="111"/>
      <c r="E502" s="111"/>
      <c r="F502" s="112"/>
      <c r="G502" s="111"/>
      <c r="H502" s="111"/>
      <c r="I502" s="111"/>
      <c r="J502" s="114"/>
      <c r="K502" s="172"/>
      <c r="L502" s="113"/>
      <c r="M502" s="112"/>
      <c r="N502" s="185"/>
      <c r="O502" s="111"/>
      <c r="P502" s="110"/>
      <c r="Q502" s="109"/>
      <c r="R502" s="109"/>
      <c r="S502" s="156"/>
      <c r="T502" s="156"/>
      <c r="U502" s="156"/>
      <c r="V502" s="153">
        <f t="shared" si="7"/>
        <v>0</v>
      </c>
      <c r="W502" s="90"/>
      <c r="Y502" s="180">
        <v>0</v>
      </c>
      <c r="Z502" s="180">
        <v>0</v>
      </c>
      <c r="AA502" s="180">
        <v>0</v>
      </c>
      <c r="AB502" s="180">
        <v>0</v>
      </c>
      <c r="AC502" s="180">
        <v>0</v>
      </c>
      <c r="AD502" s="180">
        <v>0</v>
      </c>
      <c r="AE502" s="180">
        <v>0</v>
      </c>
      <c r="AF502" s="180">
        <v>0</v>
      </c>
      <c r="AG502" s="180">
        <v>0</v>
      </c>
      <c r="AH502" s="180">
        <v>0</v>
      </c>
      <c r="AI502" s="180">
        <v>0</v>
      </c>
      <c r="AJ502" s="180">
        <v>0</v>
      </c>
      <c r="AK502" s="180">
        <v>0</v>
      </c>
      <c r="AL502" s="180">
        <v>0</v>
      </c>
      <c r="AM502" s="180">
        <v>0</v>
      </c>
      <c r="AN502" s="180">
        <v>0</v>
      </c>
      <c r="AO502" s="180">
        <v>0</v>
      </c>
      <c r="AP502" s="180">
        <v>0</v>
      </c>
      <c r="AQ502" s="180">
        <v>0</v>
      </c>
      <c r="AR502" s="180">
        <v>0</v>
      </c>
      <c r="AS502" s="180">
        <v>0</v>
      </c>
      <c r="AT502" s="180">
        <v>0</v>
      </c>
      <c r="AU502" s="180">
        <v>0</v>
      </c>
      <c r="AV502" s="180">
        <v>0</v>
      </c>
      <c r="AW502" s="180">
        <v>0</v>
      </c>
      <c r="AX502" s="180">
        <v>0</v>
      </c>
      <c r="AY502" s="90"/>
      <c r="AZ502" s="180">
        <v>0</v>
      </c>
      <c r="BA502" s="180">
        <v>0</v>
      </c>
      <c r="BB502" s="180">
        <v>0</v>
      </c>
      <c r="BC502" s="180">
        <v>0</v>
      </c>
      <c r="BD502" s="180">
        <v>0</v>
      </c>
      <c r="BE502" s="180">
        <v>0</v>
      </c>
      <c r="BF502" s="180">
        <v>0</v>
      </c>
      <c r="BG502" s="181"/>
      <c r="BH502" s="90"/>
      <c r="BI502" s="180">
        <v>0</v>
      </c>
      <c r="BJ502" s="180">
        <v>0</v>
      </c>
      <c r="BK502" s="180">
        <v>0</v>
      </c>
      <c r="BL502" s="90"/>
      <c r="BN502" s="90"/>
      <c r="BO502" s="112"/>
      <c r="BP502" s="112"/>
      <c r="BQ502" s="112"/>
      <c r="BR502" s="112"/>
      <c r="BS502" s="112"/>
      <c r="BT502" s="112"/>
      <c r="BU502" s="112"/>
      <c r="BV502" s="112"/>
      <c r="BW502" s="112"/>
      <c r="BX502" s="112"/>
      <c r="BY502" s="112"/>
      <c r="BZ502" s="112"/>
      <c r="CA502" s="112"/>
      <c r="CB502" s="112"/>
      <c r="CC502" s="112"/>
      <c r="CD502" s="112"/>
      <c r="CE502" s="112"/>
      <c r="CF502" s="178"/>
    </row>
    <row r="503" spans="2:84" ht="15" customHeight="1" x14ac:dyDescent="0.3">
      <c r="B503" s="90"/>
      <c r="C503" s="111">
        <v>489</v>
      </c>
      <c r="D503" s="111"/>
      <c r="E503" s="111"/>
      <c r="F503" s="112"/>
      <c r="G503" s="111"/>
      <c r="H503" s="111"/>
      <c r="I503" s="111"/>
      <c r="J503" s="114"/>
      <c r="K503" s="172"/>
      <c r="L503" s="113"/>
      <c r="M503" s="112"/>
      <c r="N503" s="185"/>
      <c r="O503" s="111"/>
      <c r="P503" s="110"/>
      <c r="Q503" s="109"/>
      <c r="R503" s="109"/>
      <c r="S503" s="156"/>
      <c r="T503" s="156"/>
      <c r="U503" s="156"/>
      <c r="V503" s="153">
        <f t="shared" si="7"/>
        <v>0</v>
      </c>
      <c r="W503" s="90"/>
      <c r="Y503" s="180">
        <v>0</v>
      </c>
      <c r="Z503" s="180">
        <v>0</v>
      </c>
      <c r="AA503" s="180">
        <v>0</v>
      </c>
      <c r="AB503" s="180">
        <v>0</v>
      </c>
      <c r="AC503" s="180">
        <v>0</v>
      </c>
      <c r="AD503" s="180">
        <v>0</v>
      </c>
      <c r="AE503" s="180">
        <v>0</v>
      </c>
      <c r="AF503" s="180">
        <v>0</v>
      </c>
      <c r="AG503" s="180">
        <v>0</v>
      </c>
      <c r="AH503" s="180">
        <v>0</v>
      </c>
      <c r="AI503" s="180">
        <v>0</v>
      </c>
      <c r="AJ503" s="180">
        <v>0</v>
      </c>
      <c r="AK503" s="180">
        <v>0</v>
      </c>
      <c r="AL503" s="180">
        <v>0</v>
      </c>
      <c r="AM503" s="180">
        <v>0</v>
      </c>
      <c r="AN503" s="180">
        <v>0</v>
      </c>
      <c r="AO503" s="180">
        <v>0</v>
      </c>
      <c r="AP503" s="180">
        <v>0</v>
      </c>
      <c r="AQ503" s="180">
        <v>0</v>
      </c>
      <c r="AR503" s="180">
        <v>0</v>
      </c>
      <c r="AS503" s="180">
        <v>0</v>
      </c>
      <c r="AT503" s="180">
        <v>0</v>
      </c>
      <c r="AU503" s="180">
        <v>0</v>
      </c>
      <c r="AV503" s="180">
        <v>0</v>
      </c>
      <c r="AW503" s="180">
        <v>0</v>
      </c>
      <c r="AX503" s="180">
        <v>0</v>
      </c>
      <c r="AY503" s="90"/>
      <c r="AZ503" s="180">
        <v>0</v>
      </c>
      <c r="BA503" s="180">
        <v>0</v>
      </c>
      <c r="BB503" s="180">
        <v>0</v>
      </c>
      <c r="BC503" s="180">
        <v>0</v>
      </c>
      <c r="BD503" s="180">
        <v>0</v>
      </c>
      <c r="BE503" s="180">
        <v>0</v>
      </c>
      <c r="BF503" s="180">
        <v>0</v>
      </c>
      <c r="BG503" s="181"/>
      <c r="BH503" s="90"/>
      <c r="BI503" s="180">
        <v>0</v>
      </c>
      <c r="BJ503" s="180">
        <v>0</v>
      </c>
      <c r="BK503" s="180">
        <v>0</v>
      </c>
      <c r="BL503" s="90"/>
      <c r="BN503" s="90"/>
      <c r="BO503" s="112"/>
      <c r="BP503" s="112"/>
      <c r="BQ503" s="112"/>
      <c r="BR503" s="112"/>
      <c r="BS503" s="112"/>
      <c r="BT503" s="112"/>
      <c r="BU503" s="112"/>
      <c r="BV503" s="112"/>
      <c r="BW503" s="112"/>
      <c r="BX503" s="112"/>
      <c r="BY503" s="112"/>
      <c r="BZ503" s="112"/>
      <c r="CA503" s="112"/>
      <c r="CB503" s="112"/>
      <c r="CC503" s="112"/>
      <c r="CD503" s="112"/>
      <c r="CE503" s="112"/>
      <c r="CF503" s="178"/>
    </row>
    <row r="504" spans="2:84" ht="15" customHeight="1" x14ac:dyDescent="0.3">
      <c r="B504" s="90"/>
      <c r="C504" s="111">
        <v>490</v>
      </c>
      <c r="D504" s="111"/>
      <c r="E504" s="111"/>
      <c r="F504" s="112"/>
      <c r="G504" s="111"/>
      <c r="H504" s="111"/>
      <c r="I504" s="111"/>
      <c r="J504" s="114"/>
      <c r="K504" s="172"/>
      <c r="L504" s="113"/>
      <c r="M504" s="112"/>
      <c r="N504" s="185"/>
      <c r="O504" s="111"/>
      <c r="P504" s="110"/>
      <c r="Q504" s="109"/>
      <c r="R504" s="109"/>
      <c r="S504" s="156"/>
      <c r="T504" s="156"/>
      <c r="U504" s="156"/>
      <c r="V504" s="153">
        <f t="shared" ref="V504:V513" si="8">SUM(T504+U504)</f>
        <v>0</v>
      </c>
      <c r="W504" s="90"/>
      <c r="Y504" s="180">
        <v>0</v>
      </c>
      <c r="Z504" s="180">
        <v>0</v>
      </c>
      <c r="AA504" s="180">
        <v>0</v>
      </c>
      <c r="AB504" s="180">
        <v>0</v>
      </c>
      <c r="AC504" s="180">
        <v>0</v>
      </c>
      <c r="AD504" s="180">
        <v>0</v>
      </c>
      <c r="AE504" s="180">
        <v>0</v>
      </c>
      <c r="AF504" s="180">
        <v>0</v>
      </c>
      <c r="AG504" s="180">
        <v>0</v>
      </c>
      <c r="AH504" s="180">
        <v>0</v>
      </c>
      <c r="AI504" s="180">
        <v>0</v>
      </c>
      <c r="AJ504" s="180">
        <v>0</v>
      </c>
      <c r="AK504" s="180">
        <v>0</v>
      </c>
      <c r="AL504" s="180">
        <v>0</v>
      </c>
      <c r="AM504" s="180">
        <v>0</v>
      </c>
      <c r="AN504" s="180">
        <v>0</v>
      </c>
      <c r="AO504" s="180">
        <v>0</v>
      </c>
      <c r="AP504" s="180">
        <v>0</v>
      </c>
      <c r="AQ504" s="180">
        <v>0</v>
      </c>
      <c r="AR504" s="180">
        <v>0</v>
      </c>
      <c r="AS504" s="180">
        <v>0</v>
      </c>
      <c r="AT504" s="180">
        <v>0</v>
      </c>
      <c r="AU504" s="180">
        <v>0</v>
      </c>
      <c r="AV504" s="180">
        <v>0</v>
      </c>
      <c r="AW504" s="180">
        <v>0</v>
      </c>
      <c r="AX504" s="180">
        <v>0</v>
      </c>
      <c r="AY504" s="90"/>
      <c r="AZ504" s="180">
        <v>0</v>
      </c>
      <c r="BA504" s="180">
        <v>0</v>
      </c>
      <c r="BB504" s="180">
        <v>0</v>
      </c>
      <c r="BC504" s="180">
        <v>0</v>
      </c>
      <c r="BD504" s="180">
        <v>0</v>
      </c>
      <c r="BE504" s="180">
        <v>0</v>
      </c>
      <c r="BF504" s="180">
        <v>0</v>
      </c>
      <c r="BG504" s="181"/>
      <c r="BH504" s="90"/>
      <c r="BI504" s="180">
        <v>0</v>
      </c>
      <c r="BJ504" s="180">
        <v>0</v>
      </c>
      <c r="BK504" s="180">
        <v>0</v>
      </c>
      <c r="BL504" s="90"/>
      <c r="BN504" s="90"/>
      <c r="BO504" s="112"/>
      <c r="BP504" s="112"/>
      <c r="BQ504" s="112"/>
      <c r="BR504" s="112"/>
      <c r="BS504" s="112"/>
      <c r="BT504" s="112"/>
      <c r="BU504" s="112"/>
      <c r="BV504" s="112"/>
      <c r="BW504" s="112"/>
      <c r="BX504" s="112"/>
      <c r="BY504" s="112"/>
      <c r="BZ504" s="112"/>
      <c r="CA504" s="112"/>
      <c r="CB504" s="112"/>
      <c r="CC504" s="112"/>
      <c r="CD504" s="112"/>
      <c r="CE504" s="112"/>
      <c r="CF504" s="178"/>
    </row>
    <row r="505" spans="2:84" ht="15" customHeight="1" x14ac:dyDescent="0.3">
      <c r="B505" s="90"/>
      <c r="C505" s="111">
        <v>491</v>
      </c>
      <c r="D505" s="111"/>
      <c r="E505" s="111"/>
      <c r="F505" s="112"/>
      <c r="G505" s="111"/>
      <c r="H505" s="111"/>
      <c r="I505" s="111"/>
      <c r="J505" s="114"/>
      <c r="K505" s="172"/>
      <c r="L505" s="113"/>
      <c r="M505" s="112"/>
      <c r="N505" s="185"/>
      <c r="O505" s="111"/>
      <c r="P505" s="110"/>
      <c r="Q505" s="109"/>
      <c r="R505" s="109"/>
      <c r="S505" s="156"/>
      <c r="T505" s="156"/>
      <c r="U505" s="156"/>
      <c r="V505" s="153">
        <f t="shared" si="8"/>
        <v>0</v>
      </c>
      <c r="W505" s="90"/>
      <c r="Y505" s="180">
        <v>0</v>
      </c>
      <c r="Z505" s="180">
        <v>0</v>
      </c>
      <c r="AA505" s="180">
        <v>0</v>
      </c>
      <c r="AB505" s="180">
        <v>0</v>
      </c>
      <c r="AC505" s="180">
        <v>0</v>
      </c>
      <c r="AD505" s="180">
        <v>0</v>
      </c>
      <c r="AE505" s="180">
        <v>0</v>
      </c>
      <c r="AF505" s="180">
        <v>0</v>
      </c>
      <c r="AG505" s="180">
        <v>0</v>
      </c>
      <c r="AH505" s="180">
        <v>0</v>
      </c>
      <c r="AI505" s="180">
        <v>0</v>
      </c>
      <c r="AJ505" s="180">
        <v>0</v>
      </c>
      <c r="AK505" s="180">
        <v>0</v>
      </c>
      <c r="AL505" s="180">
        <v>0</v>
      </c>
      <c r="AM505" s="180">
        <v>0</v>
      </c>
      <c r="AN505" s="180">
        <v>0</v>
      </c>
      <c r="AO505" s="180">
        <v>0</v>
      </c>
      <c r="AP505" s="180">
        <v>0</v>
      </c>
      <c r="AQ505" s="180">
        <v>0</v>
      </c>
      <c r="AR505" s="180">
        <v>0</v>
      </c>
      <c r="AS505" s="180">
        <v>0</v>
      </c>
      <c r="AT505" s="180">
        <v>0</v>
      </c>
      <c r="AU505" s="180">
        <v>0</v>
      </c>
      <c r="AV505" s="180">
        <v>0</v>
      </c>
      <c r="AW505" s="180">
        <v>0</v>
      </c>
      <c r="AX505" s="180">
        <v>0</v>
      </c>
      <c r="AY505" s="90"/>
      <c r="AZ505" s="180">
        <v>0</v>
      </c>
      <c r="BA505" s="180">
        <v>0</v>
      </c>
      <c r="BB505" s="180">
        <v>0</v>
      </c>
      <c r="BC505" s="180">
        <v>0</v>
      </c>
      <c r="BD505" s="180">
        <v>0</v>
      </c>
      <c r="BE505" s="180">
        <v>0</v>
      </c>
      <c r="BF505" s="180">
        <v>0</v>
      </c>
      <c r="BG505" s="181"/>
      <c r="BH505" s="90"/>
      <c r="BI505" s="180">
        <v>0</v>
      </c>
      <c r="BJ505" s="180">
        <v>0</v>
      </c>
      <c r="BK505" s="180">
        <v>0</v>
      </c>
      <c r="BL505" s="90"/>
      <c r="BN505" s="90"/>
      <c r="BO505" s="112"/>
      <c r="BP505" s="112"/>
      <c r="BQ505" s="112"/>
      <c r="BR505" s="112"/>
      <c r="BS505" s="112"/>
      <c r="BT505" s="112"/>
      <c r="BU505" s="112"/>
      <c r="BV505" s="112"/>
      <c r="BW505" s="112"/>
      <c r="BX505" s="112"/>
      <c r="BY505" s="112"/>
      <c r="BZ505" s="112"/>
      <c r="CA505" s="112"/>
      <c r="CB505" s="112"/>
      <c r="CC505" s="112"/>
      <c r="CD505" s="112"/>
      <c r="CE505" s="112"/>
      <c r="CF505" s="178"/>
    </row>
    <row r="506" spans="2:84" ht="15" customHeight="1" x14ac:dyDescent="0.3">
      <c r="B506" s="90"/>
      <c r="C506" s="111">
        <v>492</v>
      </c>
      <c r="D506" s="111"/>
      <c r="E506" s="111"/>
      <c r="F506" s="112"/>
      <c r="G506" s="111"/>
      <c r="H506" s="111"/>
      <c r="I506" s="111"/>
      <c r="J506" s="114"/>
      <c r="K506" s="172"/>
      <c r="L506" s="113"/>
      <c r="M506" s="112"/>
      <c r="N506" s="185"/>
      <c r="O506" s="111"/>
      <c r="P506" s="110"/>
      <c r="Q506" s="109"/>
      <c r="R506" s="109"/>
      <c r="S506" s="156"/>
      <c r="T506" s="156"/>
      <c r="U506" s="156"/>
      <c r="V506" s="153">
        <f t="shared" si="8"/>
        <v>0</v>
      </c>
      <c r="W506" s="90"/>
      <c r="Y506" s="180">
        <v>0</v>
      </c>
      <c r="Z506" s="180">
        <v>0</v>
      </c>
      <c r="AA506" s="180">
        <v>0</v>
      </c>
      <c r="AB506" s="180">
        <v>0</v>
      </c>
      <c r="AC506" s="180">
        <v>0</v>
      </c>
      <c r="AD506" s="180">
        <v>0</v>
      </c>
      <c r="AE506" s="180">
        <v>0</v>
      </c>
      <c r="AF506" s="180">
        <v>0</v>
      </c>
      <c r="AG506" s="180">
        <v>0</v>
      </c>
      <c r="AH506" s="180">
        <v>0</v>
      </c>
      <c r="AI506" s="180">
        <v>0</v>
      </c>
      <c r="AJ506" s="180">
        <v>0</v>
      </c>
      <c r="AK506" s="180">
        <v>0</v>
      </c>
      <c r="AL506" s="180">
        <v>0</v>
      </c>
      <c r="AM506" s="180">
        <v>0</v>
      </c>
      <c r="AN506" s="180">
        <v>0</v>
      </c>
      <c r="AO506" s="180">
        <v>0</v>
      </c>
      <c r="AP506" s="180">
        <v>0</v>
      </c>
      <c r="AQ506" s="180">
        <v>0</v>
      </c>
      <c r="AR506" s="180">
        <v>0</v>
      </c>
      <c r="AS506" s="180">
        <v>0</v>
      </c>
      <c r="AT506" s="180">
        <v>0</v>
      </c>
      <c r="AU506" s="180">
        <v>0</v>
      </c>
      <c r="AV506" s="180">
        <v>0</v>
      </c>
      <c r="AW506" s="180">
        <v>0</v>
      </c>
      <c r="AX506" s="180">
        <v>0</v>
      </c>
      <c r="AY506" s="90"/>
      <c r="AZ506" s="180">
        <v>0</v>
      </c>
      <c r="BA506" s="180">
        <v>0</v>
      </c>
      <c r="BB506" s="180">
        <v>0</v>
      </c>
      <c r="BC506" s="180">
        <v>0</v>
      </c>
      <c r="BD506" s="180">
        <v>0</v>
      </c>
      <c r="BE506" s="180">
        <v>0</v>
      </c>
      <c r="BF506" s="180">
        <v>0</v>
      </c>
      <c r="BG506" s="181"/>
      <c r="BH506" s="90"/>
      <c r="BI506" s="180">
        <v>0</v>
      </c>
      <c r="BJ506" s="180">
        <v>0</v>
      </c>
      <c r="BK506" s="180">
        <v>0</v>
      </c>
      <c r="BL506" s="90"/>
      <c r="BN506" s="90"/>
      <c r="BO506" s="112"/>
      <c r="BP506" s="112"/>
      <c r="BQ506" s="112"/>
      <c r="BR506" s="112"/>
      <c r="BS506" s="112"/>
      <c r="BT506" s="112"/>
      <c r="BU506" s="112"/>
      <c r="BV506" s="112"/>
      <c r="BW506" s="112"/>
      <c r="BX506" s="112"/>
      <c r="BY506" s="112"/>
      <c r="BZ506" s="112"/>
      <c r="CA506" s="112"/>
      <c r="CB506" s="112"/>
      <c r="CC506" s="112"/>
      <c r="CD506" s="112"/>
      <c r="CE506" s="112"/>
      <c r="CF506" s="178"/>
    </row>
    <row r="507" spans="2:84" ht="15" customHeight="1" x14ac:dyDescent="0.3">
      <c r="B507" s="90"/>
      <c r="C507" s="111">
        <v>493</v>
      </c>
      <c r="D507" s="111"/>
      <c r="E507" s="111"/>
      <c r="F507" s="112"/>
      <c r="G507" s="111"/>
      <c r="H507" s="111"/>
      <c r="I507" s="111"/>
      <c r="J507" s="114"/>
      <c r="K507" s="172"/>
      <c r="L507" s="113"/>
      <c r="M507" s="112"/>
      <c r="N507" s="185"/>
      <c r="O507" s="111"/>
      <c r="P507" s="109"/>
      <c r="Q507" s="109"/>
      <c r="R507" s="109"/>
      <c r="S507" s="156"/>
      <c r="T507" s="156"/>
      <c r="U507" s="156"/>
      <c r="V507" s="153">
        <f t="shared" si="8"/>
        <v>0</v>
      </c>
      <c r="W507" s="90"/>
      <c r="Y507" s="180">
        <v>0</v>
      </c>
      <c r="Z507" s="180">
        <v>0</v>
      </c>
      <c r="AA507" s="180">
        <v>0</v>
      </c>
      <c r="AB507" s="180">
        <v>0</v>
      </c>
      <c r="AC507" s="180">
        <v>0</v>
      </c>
      <c r="AD507" s="180">
        <v>0</v>
      </c>
      <c r="AE507" s="180">
        <v>0</v>
      </c>
      <c r="AF507" s="180">
        <v>0</v>
      </c>
      <c r="AG507" s="180">
        <v>0</v>
      </c>
      <c r="AH507" s="180">
        <v>0</v>
      </c>
      <c r="AI507" s="180">
        <v>0</v>
      </c>
      <c r="AJ507" s="180">
        <v>0</v>
      </c>
      <c r="AK507" s="180">
        <v>0</v>
      </c>
      <c r="AL507" s="180">
        <v>0</v>
      </c>
      <c r="AM507" s="180">
        <v>0</v>
      </c>
      <c r="AN507" s="180">
        <v>0</v>
      </c>
      <c r="AO507" s="180">
        <v>0</v>
      </c>
      <c r="AP507" s="180">
        <v>0</v>
      </c>
      <c r="AQ507" s="180">
        <v>0</v>
      </c>
      <c r="AR507" s="180">
        <v>0</v>
      </c>
      <c r="AS507" s="180">
        <v>0</v>
      </c>
      <c r="AT507" s="180">
        <v>0</v>
      </c>
      <c r="AU507" s="180">
        <v>0</v>
      </c>
      <c r="AV507" s="180">
        <v>0</v>
      </c>
      <c r="AW507" s="180">
        <v>0</v>
      </c>
      <c r="AX507" s="180">
        <v>0</v>
      </c>
      <c r="AY507" s="90"/>
      <c r="AZ507" s="180">
        <v>0</v>
      </c>
      <c r="BA507" s="180">
        <v>0</v>
      </c>
      <c r="BB507" s="180">
        <v>0</v>
      </c>
      <c r="BC507" s="180">
        <v>0</v>
      </c>
      <c r="BD507" s="180">
        <v>0</v>
      </c>
      <c r="BE507" s="180">
        <v>0</v>
      </c>
      <c r="BF507" s="180">
        <v>0</v>
      </c>
      <c r="BG507" s="181"/>
      <c r="BH507" s="90"/>
      <c r="BI507" s="180">
        <v>0</v>
      </c>
      <c r="BJ507" s="180">
        <v>0</v>
      </c>
      <c r="BK507" s="180">
        <v>0</v>
      </c>
      <c r="BL507" s="90"/>
      <c r="BN507" s="90"/>
      <c r="BO507" s="112"/>
      <c r="BP507" s="112"/>
      <c r="BQ507" s="112"/>
      <c r="BR507" s="112"/>
      <c r="BS507" s="112"/>
      <c r="BT507" s="112"/>
      <c r="BU507" s="112"/>
      <c r="BV507" s="112"/>
      <c r="BW507" s="112"/>
      <c r="BX507" s="112"/>
      <c r="BY507" s="112"/>
      <c r="BZ507" s="112"/>
      <c r="CA507" s="112"/>
      <c r="CB507" s="112"/>
      <c r="CC507" s="112"/>
      <c r="CD507" s="112"/>
      <c r="CE507" s="112"/>
      <c r="CF507" s="178"/>
    </row>
    <row r="508" spans="2:84" ht="15" customHeight="1" x14ac:dyDescent="0.3">
      <c r="B508" s="90"/>
      <c r="C508" s="111">
        <v>494</v>
      </c>
      <c r="D508" s="111"/>
      <c r="E508" s="111"/>
      <c r="F508" s="112"/>
      <c r="G508" s="111"/>
      <c r="H508" s="111"/>
      <c r="I508" s="111"/>
      <c r="J508" s="114"/>
      <c r="K508" s="172"/>
      <c r="L508" s="113"/>
      <c r="M508" s="112"/>
      <c r="N508" s="185"/>
      <c r="O508" s="111"/>
      <c r="P508" s="110"/>
      <c r="Q508" s="109"/>
      <c r="R508" s="109"/>
      <c r="S508" s="156"/>
      <c r="T508" s="156"/>
      <c r="U508" s="156"/>
      <c r="V508" s="153">
        <f t="shared" si="8"/>
        <v>0</v>
      </c>
      <c r="W508" s="90"/>
      <c r="Y508" s="180">
        <v>0</v>
      </c>
      <c r="Z508" s="180">
        <v>0</v>
      </c>
      <c r="AA508" s="180">
        <v>0</v>
      </c>
      <c r="AB508" s="180">
        <v>0</v>
      </c>
      <c r="AC508" s="180">
        <v>0</v>
      </c>
      <c r="AD508" s="180">
        <v>0</v>
      </c>
      <c r="AE508" s="180">
        <v>0</v>
      </c>
      <c r="AF508" s="180">
        <v>0</v>
      </c>
      <c r="AG508" s="180">
        <v>0</v>
      </c>
      <c r="AH508" s="180">
        <v>0</v>
      </c>
      <c r="AI508" s="180">
        <v>0</v>
      </c>
      <c r="AJ508" s="180">
        <v>0</v>
      </c>
      <c r="AK508" s="180">
        <v>0</v>
      </c>
      <c r="AL508" s="180">
        <v>0</v>
      </c>
      <c r="AM508" s="180">
        <v>0</v>
      </c>
      <c r="AN508" s="180">
        <v>0</v>
      </c>
      <c r="AO508" s="180">
        <v>0</v>
      </c>
      <c r="AP508" s="180">
        <v>0</v>
      </c>
      <c r="AQ508" s="180">
        <v>0</v>
      </c>
      <c r="AR508" s="180">
        <v>0</v>
      </c>
      <c r="AS508" s="180">
        <v>0</v>
      </c>
      <c r="AT508" s="180">
        <v>0</v>
      </c>
      <c r="AU508" s="180">
        <v>0</v>
      </c>
      <c r="AV508" s="180">
        <v>0</v>
      </c>
      <c r="AW508" s="180">
        <v>0</v>
      </c>
      <c r="AX508" s="180">
        <v>0</v>
      </c>
      <c r="AY508" s="90"/>
      <c r="AZ508" s="180">
        <v>0</v>
      </c>
      <c r="BA508" s="180">
        <v>0</v>
      </c>
      <c r="BB508" s="180">
        <v>0</v>
      </c>
      <c r="BC508" s="180">
        <v>0</v>
      </c>
      <c r="BD508" s="180">
        <v>0</v>
      </c>
      <c r="BE508" s="180">
        <v>0</v>
      </c>
      <c r="BF508" s="180">
        <v>0</v>
      </c>
      <c r="BG508" s="181"/>
      <c r="BH508" s="90"/>
      <c r="BI508" s="180">
        <v>0</v>
      </c>
      <c r="BJ508" s="180">
        <v>0</v>
      </c>
      <c r="BK508" s="180">
        <v>0</v>
      </c>
      <c r="BL508" s="90"/>
      <c r="BN508" s="90"/>
      <c r="BO508" s="112"/>
      <c r="BP508" s="112"/>
      <c r="BQ508" s="112"/>
      <c r="BR508" s="112"/>
      <c r="BS508" s="112"/>
      <c r="BT508" s="112"/>
      <c r="BU508" s="112"/>
      <c r="BV508" s="112"/>
      <c r="BW508" s="112"/>
      <c r="BX508" s="112"/>
      <c r="BY508" s="112"/>
      <c r="BZ508" s="112"/>
      <c r="CA508" s="112"/>
      <c r="CB508" s="112"/>
      <c r="CC508" s="112"/>
      <c r="CD508" s="112"/>
      <c r="CE508" s="112"/>
      <c r="CF508" s="178"/>
    </row>
    <row r="509" spans="2:84" ht="15" customHeight="1" x14ac:dyDescent="0.3">
      <c r="B509" s="90"/>
      <c r="C509" s="111">
        <v>495</v>
      </c>
      <c r="D509" s="111"/>
      <c r="E509" s="111"/>
      <c r="F509" s="112"/>
      <c r="G509" s="111"/>
      <c r="H509" s="111"/>
      <c r="I509" s="111"/>
      <c r="J509" s="114"/>
      <c r="K509" s="172"/>
      <c r="L509" s="113"/>
      <c r="M509" s="112"/>
      <c r="N509" s="185"/>
      <c r="O509" s="111"/>
      <c r="P509" s="110"/>
      <c r="Q509" s="109"/>
      <c r="R509" s="109"/>
      <c r="S509" s="156"/>
      <c r="T509" s="156"/>
      <c r="U509" s="156"/>
      <c r="V509" s="153">
        <f t="shared" si="8"/>
        <v>0</v>
      </c>
      <c r="W509" s="90"/>
      <c r="Y509" s="180">
        <v>0</v>
      </c>
      <c r="Z509" s="180">
        <v>0</v>
      </c>
      <c r="AA509" s="180">
        <v>0</v>
      </c>
      <c r="AB509" s="180">
        <v>0</v>
      </c>
      <c r="AC509" s="180">
        <v>0</v>
      </c>
      <c r="AD509" s="180">
        <v>0</v>
      </c>
      <c r="AE509" s="180">
        <v>0</v>
      </c>
      <c r="AF509" s="180">
        <v>0</v>
      </c>
      <c r="AG509" s="180">
        <v>0</v>
      </c>
      <c r="AH509" s="180">
        <v>0</v>
      </c>
      <c r="AI509" s="180">
        <v>0</v>
      </c>
      <c r="AJ509" s="180">
        <v>0</v>
      </c>
      <c r="AK509" s="180">
        <v>0</v>
      </c>
      <c r="AL509" s="180">
        <v>0</v>
      </c>
      <c r="AM509" s="180">
        <v>0</v>
      </c>
      <c r="AN509" s="180">
        <v>0</v>
      </c>
      <c r="AO509" s="180">
        <v>0</v>
      </c>
      <c r="AP509" s="180">
        <v>0</v>
      </c>
      <c r="AQ509" s="180">
        <v>0</v>
      </c>
      <c r="AR509" s="180">
        <v>0</v>
      </c>
      <c r="AS509" s="180">
        <v>0</v>
      </c>
      <c r="AT509" s="180">
        <v>0</v>
      </c>
      <c r="AU509" s="180">
        <v>0</v>
      </c>
      <c r="AV509" s="180">
        <v>0</v>
      </c>
      <c r="AW509" s="180">
        <v>0</v>
      </c>
      <c r="AX509" s="180">
        <v>0</v>
      </c>
      <c r="AY509" s="90"/>
      <c r="AZ509" s="180">
        <v>0</v>
      </c>
      <c r="BA509" s="180">
        <v>0</v>
      </c>
      <c r="BB509" s="180">
        <v>0</v>
      </c>
      <c r="BC509" s="180">
        <v>0</v>
      </c>
      <c r="BD509" s="180">
        <v>0</v>
      </c>
      <c r="BE509" s="180">
        <v>0</v>
      </c>
      <c r="BF509" s="180">
        <v>0</v>
      </c>
      <c r="BG509" s="181"/>
      <c r="BH509" s="90"/>
      <c r="BI509" s="180">
        <v>0</v>
      </c>
      <c r="BJ509" s="180">
        <v>0</v>
      </c>
      <c r="BK509" s="180">
        <v>0</v>
      </c>
      <c r="BL509" s="90"/>
      <c r="BN509" s="90"/>
      <c r="BO509" s="112"/>
      <c r="BP509" s="112"/>
      <c r="BQ509" s="112"/>
      <c r="BR509" s="112"/>
      <c r="BS509" s="112"/>
      <c r="BT509" s="112"/>
      <c r="BU509" s="112"/>
      <c r="BV509" s="112"/>
      <c r="BW509" s="112"/>
      <c r="BX509" s="112"/>
      <c r="BY509" s="112"/>
      <c r="BZ509" s="112"/>
      <c r="CA509" s="112"/>
      <c r="CB509" s="112"/>
      <c r="CC509" s="112"/>
      <c r="CD509" s="112"/>
      <c r="CE509" s="112"/>
      <c r="CF509" s="178"/>
    </row>
    <row r="510" spans="2:84" ht="15" customHeight="1" x14ac:dyDescent="0.3">
      <c r="B510" s="90"/>
      <c r="C510" s="111">
        <v>496</v>
      </c>
      <c r="D510" s="111"/>
      <c r="E510" s="111"/>
      <c r="F510" s="112"/>
      <c r="G510" s="111"/>
      <c r="H510" s="111"/>
      <c r="I510" s="111"/>
      <c r="J510" s="114"/>
      <c r="K510" s="172"/>
      <c r="L510" s="113"/>
      <c r="M510" s="112"/>
      <c r="N510" s="185"/>
      <c r="O510" s="111"/>
      <c r="P510" s="110"/>
      <c r="Q510" s="109"/>
      <c r="R510" s="109"/>
      <c r="S510" s="156"/>
      <c r="T510" s="156"/>
      <c r="U510" s="156"/>
      <c r="V510" s="153">
        <f t="shared" si="8"/>
        <v>0</v>
      </c>
      <c r="W510" s="90"/>
      <c r="Y510" s="180">
        <v>0</v>
      </c>
      <c r="Z510" s="180">
        <v>0</v>
      </c>
      <c r="AA510" s="180">
        <v>0</v>
      </c>
      <c r="AB510" s="180">
        <v>0</v>
      </c>
      <c r="AC510" s="180">
        <v>0</v>
      </c>
      <c r="AD510" s="180">
        <v>0</v>
      </c>
      <c r="AE510" s="180">
        <v>0</v>
      </c>
      <c r="AF510" s="180">
        <v>0</v>
      </c>
      <c r="AG510" s="180">
        <v>0</v>
      </c>
      <c r="AH510" s="180">
        <v>0</v>
      </c>
      <c r="AI510" s="180">
        <v>0</v>
      </c>
      <c r="AJ510" s="180">
        <v>0</v>
      </c>
      <c r="AK510" s="180">
        <v>0</v>
      </c>
      <c r="AL510" s="180">
        <v>0</v>
      </c>
      <c r="AM510" s="180">
        <v>0</v>
      </c>
      <c r="AN510" s="180">
        <v>0</v>
      </c>
      <c r="AO510" s="180">
        <v>0</v>
      </c>
      <c r="AP510" s="180">
        <v>0</v>
      </c>
      <c r="AQ510" s="180">
        <v>0</v>
      </c>
      <c r="AR510" s="180">
        <v>0</v>
      </c>
      <c r="AS510" s="180">
        <v>0</v>
      </c>
      <c r="AT510" s="180">
        <v>0</v>
      </c>
      <c r="AU510" s="180">
        <v>0</v>
      </c>
      <c r="AV510" s="180">
        <v>0</v>
      </c>
      <c r="AW510" s="180">
        <v>0</v>
      </c>
      <c r="AX510" s="180">
        <v>0</v>
      </c>
      <c r="AY510" s="90"/>
      <c r="AZ510" s="180">
        <v>0</v>
      </c>
      <c r="BA510" s="180">
        <v>0</v>
      </c>
      <c r="BB510" s="180">
        <v>0</v>
      </c>
      <c r="BC510" s="180">
        <v>0</v>
      </c>
      <c r="BD510" s="180">
        <v>0</v>
      </c>
      <c r="BE510" s="180">
        <v>0</v>
      </c>
      <c r="BF510" s="180">
        <v>0</v>
      </c>
      <c r="BG510" s="181"/>
      <c r="BH510" s="90"/>
      <c r="BI510" s="180">
        <v>0</v>
      </c>
      <c r="BJ510" s="180">
        <v>0</v>
      </c>
      <c r="BK510" s="180">
        <v>0</v>
      </c>
      <c r="BL510" s="90"/>
      <c r="BN510" s="90"/>
      <c r="BO510" s="112"/>
      <c r="BP510" s="112"/>
      <c r="BQ510" s="112"/>
      <c r="BR510" s="112"/>
      <c r="BS510" s="112"/>
      <c r="BT510" s="112"/>
      <c r="BU510" s="112"/>
      <c r="BV510" s="112"/>
      <c r="BW510" s="112"/>
      <c r="BX510" s="112"/>
      <c r="BY510" s="112"/>
      <c r="BZ510" s="112"/>
      <c r="CA510" s="112"/>
      <c r="CB510" s="112"/>
      <c r="CC510" s="112"/>
      <c r="CD510" s="112"/>
      <c r="CE510" s="112"/>
      <c r="CF510" s="178"/>
    </row>
    <row r="511" spans="2:84" ht="15" customHeight="1" x14ac:dyDescent="0.3">
      <c r="B511" s="90"/>
      <c r="C511" s="111">
        <v>497</v>
      </c>
      <c r="D511" s="111"/>
      <c r="E511" s="111"/>
      <c r="F511" s="112"/>
      <c r="G511" s="111"/>
      <c r="H511" s="111"/>
      <c r="I511" s="111"/>
      <c r="J511" s="114"/>
      <c r="K511" s="172"/>
      <c r="L511" s="113"/>
      <c r="M511" s="112"/>
      <c r="N511" s="185"/>
      <c r="O511" s="111"/>
      <c r="P511" s="110"/>
      <c r="Q511" s="109"/>
      <c r="R511" s="109"/>
      <c r="S511" s="156"/>
      <c r="T511" s="156"/>
      <c r="U511" s="156"/>
      <c r="V511" s="153">
        <f t="shared" si="8"/>
        <v>0</v>
      </c>
      <c r="W511" s="90"/>
      <c r="Y511" s="180">
        <v>0</v>
      </c>
      <c r="Z511" s="180">
        <v>0</v>
      </c>
      <c r="AA511" s="180">
        <v>0</v>
      </c>
      <c r="AB511" s="180">
        <v>0</v>
      </c>
      <c r="AC511" s="180">
        <v>0</v>
      </c>
      <c r="AD511" s="180">
        <v>0</v>
      </c>
      <c r="AE511" s="180">
        <v>0</v>
      </c>
      <c r="AF511" s="180">
        <v>0</v>
      </c>
      <c r="AG511" s="180">
        <v>0</v>
      </c>
      <c r="AH511" s="180">
        <v>0</v>
      </c>
      <c r="AI511" s="180">
        <v>0</v>
      </c>
      <c r="AJ511" s="180">
        <v>0</v>
      </c>
      <c r="AK511" s="180">
        <v>0</v>
      </c>
      <c r="AL511" s="180">
        <v>0</v>
      </c>
      <c r="AM511" s="180">
        <v>0</v>
      </c>
      <c r="AN511" s="180">
        <v>0</v>
      </c>
      <c r="AO511" s="180">
        <v>0</v>
      </c>
      <c r="AP511" s="180">
        <v>0</v>
      </c>
      <c r="AQ511" s="180">
        <v>0</v>
      </c>
      <c r="AR511" s="180">
        <v>0</v>
      </c>
      <c r="AS511" s="180">
        <v>0</v>
      </c>
      <c r="AT511" s="180">
        <v>0</v>
      </c>
      <c r="AU511" s="180">
        <v>0</v>
      </c>
      <c r="AV511" s="180">
        <v>0</v>
      </c>
      <c r="AW511" s="180">
        <v>0</v>
      </c>
      <c r="AX511" s="180">
        <v>0</v>
      </c>
      <c r="AY511" s="90"/>
      <c r="AZ511" s="180">
        <v>0</v>
      </c>
      <c r="BA511" s="180">
        <v>0</v>
      </c>
      <c r="BB511" s="180">
        <v>0</v>
      </c>
      <c r="BC511" s="180">
        <v>0</v>
      </c>
      <c r="BD511" s="180">
        <v>0</v>
      </c>
      <c r="BE511" s="180">
        <v>0</v>
      </c>
      <c r="BF511" s="180">
        <v>0</v>
      </c>
      <c r="BG511" s="181"/>
      <c r="BH511" s="90"/>
      <c r="BI511" s="180">
        <v>0</v>
      </c>
      <c r="BJ511" s="180">
        <v>0</v>
      </c>
      <c r="BK511" s="180">
        <v>0</v>
      </c>
      <c r="BL511" s="90"/>
      <c r="BN511" s="90"/>
      <c r="BO511" s="112"/>
      <c r="BP511" s="112"/>
      <c r="BQ511" s="112"/>
      <c r="BR511" s="112"/>
      <c r="BS511" s="112"/>
      <c r="BT511" s="112"/>
      <c r="BU511" s="112"/>
      <c r="BV511" s="112"/>
      <c r="BW511" s="112"/>
      <c r="BX511" s="112"/>
      <c r="BY511" s="112"/>
      <c r="BZ511" s="112"/>
      <c r="CA511" s="112"/>
      <c r="CB511" s="112"/>
      <c r="CC511" s="112"/>
      <c r="CD511" s="112"/>
      <c r="CE511" s="112"/>
      <c r="CF511" s="178"/>
    </row>
    <row r="512" spans="2:84" ht="15" customHeight="1" x14ac:dyDescent="0.3">
      <c r="B512" s="90"/>
      <c r="C512" s="111">
        <v>498</v>
      </c>
      <c r="D512" s="111"/>
      <c r="E512" s="111"/>
      <c r="F512" s="112"/>
      <c r="G512" s="111"/>
      <c r="H512" s="111"/>
      <c r="I512" s="111"/>
      <c r="J512" s="114"/>
      <c r="K512" s="172"/>
      <c r="L512" s="113"/>
      <c r="M512" s="112"/>
      <c r="N512" s="185"/>
      <c r="O512" s="111"/>
      <c r="P512" s="110"/>
      <c r="Q512" s="109"/>
      <c r="R512" s="109"/>
      <c r="S512" s="156"/>
      <c r="T512" s="156"/>
      <c r="U512" s="156"/>
      <c r="V512" s="153">
        <f t="shared" si="8"/>
        <v>0</v>
      </c>
      <c r="W512" s="90"/>
      <c r="Y512" s="180">
        <v>0</v>
      </c>
      <c r="Z512" s="180">
        <v>0</v>
      </c>
      <c r="AA512" s="180">
        <v>0</v>
      </c>
      <c r="AB512" s="180">
        <v>0</v>
      </c>
      <c r="AC512" s="180">
        <v>0</v>
      </c>
      <c r="AD512" s="180">
        <v>0</v>
      </c>
      <c r="AE512" s="180">
        <v>0</v>
      </c>
      <c r="AF512" s="180">
        <v>0</v>
      </c>
      <c r="AG512" s="180">
        <v>0</v>
      </c>
      <c r="AH512" s="180">
        <v>0</v>
      </c>
      <c r="AI512" s="180">
        <v>0</v>
      </c>
      <c r="AJ512" s="180">
        <v>0</v>
      </c>
      <c r="AK512" s="180">
        <v>0</v>
      </c>
      <c r="AL512" s="180">
        <v>0</v>
      </c>
      <c r="AM512" s="180">
        <v>0</v>
      </c>
      <c r="AN512" s="180">
        <v>0</v>
      </c>
      <c r="AO512" s="180">
        <v>0</v>
      </c>
      <c r="AP512" s="180">
        <v>0</v>
      </c>
      <c r="AQ512" s="180">
        <v>0</v>
      </c>
      <c r="AR512" s="180">
        <v>0</v>
      </c>
      <c r="AS512" s="180">
        <v>0</v>
      </c>
      <c r="AT512" s="180">
        <v>0</v>
      </c>
      <c r="AU512" s="180">
        <v>0</v>
      </c>
      <c r="AV512" s="180">
        <v>0</v>
      </c>
      <c r="AW512" s="180">
        <v>0</v>
      </c>
      <c r="AX512" s="180">
        <v>0</v>
      </c>
      <c r="AY512" s="90"/>
      <c r="AZ512" s="180">
        <v>0</v>
      </c>
      <c r="BA512" s="180">
        <v>0</v>
      </c>
      <c r="BB512" s="180">
        <v>0</v>
      </c>
      <c r="BC512" s="180">
        <v>0</v>
      </c>
      <c r="BD512" s="180">
        <v>0</v>
      </c>
      <c r="BE512" s="180">
        <v>0</v>
      </c>
      <c r="BF512" s="180">
        <v>0</v>
      </c>
      <c r="BG512" s="181"/>
      <c r="BH512" s="90"/>
      <c r="BI512" s="180">
        <v>0</v>
      </c>
      <c r="BJ512" s="180">
        <v>0</v>
      </c>
      <c r="BK512" s="180">
        <v>0</v>
      </c>
      <c r="BL512" s="90"/>
      <c r="BN512" s="90"/>
      <c r="BO512" s="112"/>
      <c r="BP512" s="112"/>
      <c r="BQ512" s="112"/>
      <c r="BR512" s="112"/>
      <c r="BS512" s="112"/>
      <c r="BT512" s="112"/>
      <c r="BU512" s="112"/>
      <c r="BV512" s="112"/>
      <c r="BW512" s="112"/>
      <c r="BX512" s="112"/>
      <c r="BY512" s="112"/>
      <c r="BZ512" s="112"/>
      <c r="CA512" s="112"/>
      <c r="CB512" s="112"/>
      <c r="CC512" s="112"/>
      <c r="CD512" s="112"/>
      <c r="CE512" s="112"/>
      <c r="CF512" s="178"/>
    </row>
    <row r="513" spans="2:84" ht="15" customHeight="1" x14ac:dyDescent="0.3">
      <c r="B513" s="90"/>
      <c r="C513" s="111">
        <v>499</v>
      </c>
      <c r="D513" s="111"/>
      <c r="E513" s="111"/>
      <c r="F513" s="112"/>
      <c r="G513" s="111"/>
      <c r="H513" s="111"/>
      <c r="I513" s="111"/>
      <c r="J513" s="114"/>
      <c r="K513" s="172"/>
      <c r="L513" s="113"/>
      <c r="M513" s="112"/>
      <c r="N513" s="185"/>
      <c r="O513" s="111"/>
      <c r="P513" s="110"/>
      <c r="Q513" s="109"/>
      <c r="R513" s="109"/>
      <c r="S513" s="156"/>
      <c r="T513" s="156"/>
      <c r="U513" s="156"/>
      <c r="V513" s="153">
        <f t="shared" si="8"/>
        <v>0</v>
      </c>
      <c r="W513" s="90"/>
      <c r="Y513" s="180">
        <v>0</v>
      </c>
      <c r="Z513" s="180">
        <v>0</v>
      </c>
      <c r="AA513" s="180">
        <v>0</v>
      </c>
      <c r="AB513" s="180">
        <v>0</v>
      </c>
      <c r="AC513" s="180">
        <v>0</v>
      </c>
      <c r="AD513" s="180">
        <v>0</v>
      </c>
      <c r="AE513" s="180">
        <v>0</v>
      </c>
      <c r="AF513" s="180">
        <v>0</v>
      </c>
      <c r="AG513" s="180">
        <v>0</v>
      </c>
      <c r="AH513" s="180">
        <v>0</v>
      </c>
      <c r="AI513" s="180">
        <v>0</v>
      </c>
      <c r="AJ513" s="180">
        <v>0</v>
      </c>
      <c r="AK513" s="180">
        <v>0</v>
      </c>
      <c r="AL513" s="180">
        <v>0</v>
      </c>
      <c r="AM513" s="180">
        <v>0</v>
      </c>
      <c r="AN513" s="180">
        <v>0</v>
      </c>
      <c r="AO513" s="180">
        <v>0</v>
      </c>
      <c r="AP513" s="180">
        <v>0</v>
      </c>
      <c r="AQ513" s="180">
        <v>0</v>
      </c>
      <c r="AR513" s="180">
        <v>0</v>
      </c>
      <c r="AS513" s="180">
        <v>0</v>
      </c>
      <c r="AT513" s="180">
        <v>0</v>
      </c>
      <c r="AU513" s="180">
        <v>0</v>
      </c>
      <c r="AV513" s="180">
        <v>0</v>
      </c>
      <c r="AW513" s="180">
        <v>0</v>
      </c>
      <c r="AX513" s="180">
        <v>0</v>
      </c>
      <c r="AY513" s="90"/>
      <c r="AZ513" s="180">
        <v>0</v>
      </c>
      <c r="BA513" s="180">
        <v>0</v>
      </c>
      <c r="BB513" s="180">
        <v>0</v>
      </c>
      <c r="BC513" s="180">
        <v>0</v>
      </c>
      <c r="BD513" s="180">
        <v>0</v>
      </c>
      <c r="BE513" s="180">
        <v>0</v>
      </c>
      <c r="BF513" s="180">
        <v>0</v>
      </c>
      <c r="BG513" s="181"/>
      <c r="BH513" s="90"/>
      <c r="BI513" s="180">
        <v>0</v>
      </c>
      <c r="BJ513" s="180">
        <v>0</v>
      </c>
      <c r="BK513" s="180">
        <v>0</v>
      </c>
      <c r="BL513" s="90"/>
      <c r="BN513" s="90"/>
      <c r="BO513" s="112"/>
      <c r="BP513" s="112"/>
      <c r="BQ513" s="112"/>
      <c r="BR513" s="112"/>
      <c r="BS513" s="112"/>
      <c r="BT513" s="112"/>
      <c r="BU513" s="112"/>
      <c r="BV513" s="112"/>
      <c r="BW513" s="112"/>
      <c r="BX513" s="112"/>
      <c r="BY513" s="112"/>
      <c r="BZ513" s="112"/>
      <c r="CA513" s="112"/>
      <c r="CB513" s="112"/>
      <c r="CC513" s="112"/>
      <c r="CD513" s="112"/>
      <c r="CE513" s="112"/>
      <c r="CF513" s="178"/>
    </row>
    <row r="514" spans="2:84" x14ac:dyDescent="0.3">
      <c r="B514" s="90"/>
      <c r="C514" s="90"/>
      <c r="D514" s="90"/>
      <c r="E514" s="90"/>
      <c r="F514" s="90"/>
      <c r="G514" s="90"/>
      <c r="H514" s="90"/>
      <c r="I514" s="90"/>
      <c r="J514" s="108"/>
      <c r="K514" s="108"/>
      <c r="L514" s="90"/>
      <c r="M514" s="90"/>
      <c r="N514" s="188"/>
      <c r="O514" s="90"/>
      <c r="P514" s="90"/>
      <c r="Q514" s="90"/>
      <c r="R514" s="90"/>
      <c r="S514" s="91"/>
      <c r="T514" s="91"/>
      <c r="U514" s="91"/>
      <c r="V514" s="91"/>
      <c r="W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N514" s="90"/>
      <c r="BO514" s="90"/>
      <c r="BP514" s="90"/>
      <c r="BQ514" s="90"/>
      <c r="BR514" s="90"/>
      <c r="BS514" s="90"/>
      <c r="BT514" s="90"/>
      <c r="BU514" s="90"/>
      <c r="BV514" s="90"/>
      <c r="BW514" s="90"/>
      <c r="BX514" s="90"/>
      <c r="BY514" s="90"/>
      <c r="BZ514" s="90"/>
      <c r="CA514" s="90"/>
      <c r="CB514" s="90"/>
      <c r="CC514" s="90"/>
      <c r="CD514" s="90"/>
      <c r="CE514" s="90"/>
      <c r="CF514" s="178"/>
    </row>
    <row r="515" spans="2:84" x14ac:dyDescent="0.3">
      <c r="B515" s="90"/>
      <c r="C515" s="90"/>
      <c r="D515" s="90"/>
      <c r="E515" s="90"/>
      <c r="F515" s="90"/>
      <c r="G515" s="90"/>
      <c r="H515" s="90"/>
      <c r="I515" s="90"/>
      <c r="J515" s="108"/>
      <c r="K515" s="108"/>
      <c r="L515" s="90"/>
      <c r="M515" s="90"/>
      <c r="N515" s="188"/>
      <c r="O515" s="90"/>
      <c r="P515" s="90"/>
      <c r="Q515" s="90"/>
      <c r="R515" s="90"/>
      <c r="S515" s="91"/>
      <c r="T515" s="91"/>
      <c r="U515" s="91"/>
      <c r="V515" s="91"/>
      <c r="W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90"/>
      <c r="AW515" s="90"/>
      <c r="AX515" s="90"/>
      <c r="AY515" s="90"/>
      <c r="AZ515" s="90"/>
      <c r="BA515" s="90"/>
      <c r="BB515" s="90"/>
      <c r="BC515" s="90"/>
      <c r="BD515" s="90"/>
      <c r="BE515" s="90"/>
      <c r="BF515" s="90"/>
      <c r="BG515" s="90"/>
      <c r="BH515" s="90"/>
      <c r="BI515" s="90"/>
      <c r="BJ515" s="90"/>
      <c r="BK515" s="90"/>
      <c r="BL515" s="90"/>
      <c r="BN515" s="90"/>
      <c r="BO515" s="90"/>
      <c r="BP515" s="90"/>
      <c r="BQ515" s="90"/>
      <c r="BR515" s="90"/>
      <c r="BS515" s="90"/>
      <c r="BT515" s="90"/>
      <c r="BU515" s="90"/>
      <c r="BV515" s="90"/>
      <c r="BW515" s="90"/>
      <c r="BX515" s="90"/>
      <c r="BY515" s="90"/>
      <c r="BZ515" s="90"/>
      <c r="CA515" s="90"/>
      <c r="CB515" s="90"/>
      <c r="CC515" s="90"/>
      <c r="CD515" s="90"/>
      <c r="CE515" s="90"/>
      <c r="CF515" s="178"/>
    </row>
    <row r="516" spans="2:84" x14ac:dyDescent="0.3">
      <c r="B516" s="90"/>
      <c r="C516" s="90"/>
      <c r="D516" s="90"/>
      <c r="E516" s="90"/>
      <c r="F516" s="90"/>
      <c r="G516" s="90"/>
      <c r="H516" s="90"/>
      <c r="I516" s="90"/>
      <c r="J516" s="108"/>
      <c r="K516" s="108"/>
      <c r="L516" s="90"/>
      <c r="M516" s="90"/>
      <c r="N516" s="188"/>
      <c r="O516" s="90"/>
      <c r="P516" s="90"/>
      <c r="Q516" s="90"/>
      <c r="R516" s="90"/>
      <c r="S516" s="91"/>
      <c r="T516" s="91"/>
      <c r="U516" s="91"/>
      <c r="V516" s="91"/>
      <c r="W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N516" s="90"/>
      <c r="BO516" s="90"/>
      <c r="BP516" s="90"/>
      <c r="BQ516" s="90"/>
      <c r="BR516" s="90"/>
      <c r="BS516" s="90"/>
      <c r="BT516" s="90"/>
      <c r="BU516" s="90"/>
      <c r="BV516" s="90"/>
      <c r="BW516" s="90"/>
      <c r="BX516" s="90"/>
      <c r="BY516" s="90"/>
      <c r="BZ516" s="90"/>
      <c r="CA516" s="90"/>
      <c r="CB516" s="90"/>
      <c r="CC516" s="90"/>
      <c r="CD516" s="90"/>
      <c r="CE516" s="90"/>
      <c r="CF516" s="178"/>
    </row>
  </sheetData>
  <autoFilter ref="C14:V513" xr:uid="{19F7DCE9-4E7C-45A5-8FA9-05F5351A8E5F}">
    <filterColumn colId="14">
      <filters blank="1">
        <filter val="Contracting"/>
        <filter val="Hopper"/>
        <filter val="ICT"/>
        <filter val="Negotiations"/>
      </filters>
    </filterColumn>
  </autoFilter>
  <mergeCells count="20">
    <mergeCell ref="C8:D8"/>
    <mergeCell ref="E8:H8"/>
    <mergeCell ref="C12:D12"/>
    <mergeCell ref="BO12:BQ12"/>
    <mergeCell ref="S6:U8"/>
    <mergeCell ref="Q10:V11"/>
    <mergeCell ref="BI12:BK12"/>
    <mergeCell ref="Z3:AK7"/>
    <mergeCell ref="AM12:AX12"/>
    <mergeCell ref="BO3:BT6"/>
    <mergeCell ref="V3:V4"/>
    <mergeCell ref="V5:V6"/>
    <mergeCell ref="V7:V8"/>
    <mergeCell ref="C3:I6"/>
    <mergeCell ref="AM13:AR13"/>
    <mergeCell ref="AS13:AX13"/>
    <mergeCell ref="AZ12:BG12"/>
    <mergeCell ref="Z13:AE13"/>
    <mergeCell ref="AF13:AK13"/>
    <mergeCell ref="Z12:AK12"/>
  </mergeCells>
  <conditionalFormatting sqref="K15:K1048576">
    <cfRule type="cellIs" dxfId="62" priority="4" operator="equal">
      <formula>3</formula>
    </cfRule>
    <cfRule type="cellIs" dxfId="61" priority="5" operator="equal">
      <formula>2</formula>
    </cfRule>
    <cfRule type="cellIs" dxfId="60" priority="6" operator="equal">
      <formula>1</formula>
    </cfRule>
  </conditionalFormatting>
  <conditionalFormatting sqref="V57:V68">
    <cfRule type="cellIs" dxfId="59" priority="1" operator="equal">
      <formula>3</formula>
    </cfRule>
    <cfRule type="cellIs" dxfId="58" priority="2" operator="equal">
      <formula>2</formula>
    </cfRule>
    <cfRule type="cellIs" dxfId="57" priority="3" operator="equal">
      <formula>1</formula>
    </cfRule>
  </conditionalFormatting>
  <conditionalFormatting sqref="BO10">
    <cfRule type="cellIs" dxfId="56" priority="11" operator="equal">
      <formula>3</formula>
    </cfRule>
    <cfRule type="cellIs" dxfId="55" priority="19" operator="equal">
      <formula>1</formula>
    </cfRule>
  </conditionalFormatting>
  <conditionalFormatting sqref="BO15:CE28 BO30:CE37 BO39:CE513">
    <cfRule type="cellIs" dxfId="54" priority="14" operator="equal">
      <formula>3</formula>
    </cfRule>
    <cfRule type="cellIs" dxfId="53" priority="15" operator="equal">
      <formula>2</formula>
    </cfRule>
  </conditionalFormatting>
  <conditionalFormatting sqref="BO15:CE513">
    <cfRule type="cellIs" dxfId="52" priority="12" operator="equal">
      <formula>1</formula>
    </cfRule>
  </conditionalFormatting>
  <conditionalFormatting sqref="BP10">
    <cfRule type="cellIs" dxfId="51" priority="18" operator="equal">
      <formula>2</formula>
    </cfRule>
  </conditionalFormatting>
  <conditionalFormatting sqref="BQ10">
    <cfRule type="cellIs" dxfId="50" priority="10" operator="equal">
      <formula>1</formula>
    </cfRule>
    <cfRule type="cellIs" dxfId="49" priority="17" operator="equal">
      <formula>3</formula>
    </cfRule>
  </conditionalFormatting>
  <dataValidations count="3">
    <dataValidation type="list" allowBlank="1" showInputMessage="1" showErrorMessage="1" sqref="J36 L15:L55 L57:L1048576" xr:uid="{378F1B16-39F0-4E15-A8EB-28B125268065}">
      <formula1>"yes, "</formula1>
    </dataValidation>
    <dataValidation type="list" allowBlank="1" showInputMessage="1" showErrorMessage="1" sqref="BO15:CE28 BO30:CE37 BO39:CE513" xr:uid="{81D4C7AD-50D5-41E7-B643-AEC2F5A1C0EA}">
      <formula1>$BO$10:$BQ$10</formula1>
    </dataValidation>
    <dataValidation type="list" allowBlank="1" showInputMessage="1" showErrorMessage="1" sqref="R56:R1048576" xr:uid="{3E7CC59D-9611-416B-BCE6-0C938B308C72}">
      <formula1>#REF!</formula1>
    </dataValidation>
  </dataValidations>
  <hyperlinks>
    <hyperlink ref="V3:V4" location="'MEA LOG'!A1" display="Log" xr:uid="{32E46A67-F439-4B0C-86EF-B5CF183DCEE6}"/>
    <hyperlink ref="V5:V6" location="'L2'!A1" display="Log" xr:uid="{51F5494D-860F-4C8C-9693-791D3F872A1A}"/>
    <hyperlink ref="V7:V8" location="'L3'!A1" display="L3" xr:uid="{7FB4AB19-65A8-4C74-BD51-1BF1C8AB9EF8}"/>
  </hyperlinks>
  <pageMargins left="0.7" right="0.7" top="0.75" bottom="0.75" header="0.3" footer="0.3"/>
  <customProperties>
    <customPr name="_pios_id" r:id="rId1"/>
  </customProperties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15E68C-A6CF-4267-8898-4C9176BB765D}">
          <x14:formula1>
            <xm:f>INPUT!$C$30</xm:f>
          </x14:formula1>
          <xm:sqref>G60:G1048576</xm:sqref>
        </x14:dataValidation>
        <x14:dataValidation type="list" allowBlank="1" showInputMessage="1" showErrorMessage="1" xr:uid="{DC97C8E7-057D-421C-96EE-101CCA15831E}">
          <x14:formula1>
            <xm:f>INPUT!$F$20:$F$38</xm:f>
          </x14:formula1>
          <xm:sqref>F57:F1048576</xm:sqref>
        </x14:dataValidation>
        <x14:dataValidation type="list" allowBlank="1" showInputMessage="1" showErrorMessage="1" xr:uid="{8F821A43-A7D2-4163-86FB-34A08BD3CDA0}">
          <x14:formula1>
            <xm:f>INPUT!$I$20:$I$26</xm:f>
          </x14:formula1>
          <xm:sqref>E59:E1048576</xm:sqref>
        </x14:dataValidation>
        <x14:dataValidation type="list" allowBlank="1" showInputMessage="1" showErrorMessage="1" xr:uid="{93C11925-D186-4E20-A7C1-340FB03DEA3D}">
          <x14:formula1>
            <xm:f>INPUT!$G$20:$G$39</xm:f>
          </x14:formula1>
          <xm:sqref>D60:D1048576</xm:sqref>
        </x14:dataValidation>
        <x14:dataValidation type="list" allowBlank="1" showInputMessage="1" showErrorMessage="1" xr:uid="{36FE72DE-5B27-4D92-A7DA-98D07E494F89}">
          <x14:formula1>
            <xm:f>INPUT!$F$11:$F$13</xm:f>
          </x14:formula1>
          <xm:sqref>P15:P1048576 M56</xm:sqref>
        </x14:dataValidation>
        <x14:dataValidation type="list" allowBlank="1" showInputMessage="1" showErrorMessage="1" xr:uid="{7D32739F-787C-4188-9971-28354C8DC017}">
          <x14:formula1>
            <xm:f>INPUT!$C$11:$C$13</xm:f>
          </x14:formula1>
          <xm:sqref>O15:O1048576 L56</xm:sqref>
        </x14:dataValidation>
        <x14:dataValidation type="list" allowBlank="1" showInputMessage="1" showErrorMessage="1" xr:uid="{77601B38-8AEE-449E-A28E-125656BECDD6}">
          <x14:formula1>
            <xm:f>Sheet1!$N$4:$N$10</xm:f>
          </x14:formula1>
          <xm:sqref>I60:I1048576</xm:sqref>
        </x14:dataValidation>
        <x14:dataValidation type="list" allowBlank="1" showInputMessage="1" showErrorMessage="1" xr:uid="{5C53463E-1742-4ED9-9734-E2387A9A2436}">
          <x14:formula1>
            <xm:f>INPUT!$C$20:$C$25</xm:f>
          </x14:formula1>
          <xm:sqref>Q15:Q1048576 N56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79BF-555F-4373-B4A9-EACEABE2924C}">
  <sheetPr codeName="Sheet14">
    <tabColor rgb="FFFFFF00"/>
  </sheetPr>
  <dimension ref="A1:FE114"/>
  <sheetViews>
    <sheetView topLeftCell="B18" zoomScale="27" workbookViewId="0">
      <selection activeCell="F38" sqref="F38"/>
    </sheetView>
  </sheetViews>
  <sheetFormatPr defaultColWidth="8.88671875" defaultRowHeight="28.8" outlineLevelCol="1" x14ac:dyDescent="0.45"/>
  <cols>
    <col min="1" max="1" width="4.5546875" style="88" customWidth="1"/>
    <col min="2" max="2" width="1.5546875" style="88" customWidth="1"/>
    <col min="3" max="4" width="50.5546875" style="292" customWidth="1"/>
    <col min="5" max="9" width="80.5546875" style="291" customWidth="1"/>
    <col min="10" max="11" width="80.5546875" style="293" customWidth="1"/>
    <col min="12" max="13" width="80.5546875" style="291" customWidth="1"/>
    <col min="14" max="14" width="80.5546875" style="294" customWidth="1"/>
    <col min="15" max="18" width="80.5546875" style="291" customWidth="1"/>
    <col min="19" max="22" width="80.5546875" style="295" customWidth="1"/>
    <col min="23" max="56" width="80.5546875" style="291" customWidth="1"/>
    <col min="57" max="160" width="80.5546875" style="291" hidden="1" customWidth="1" outlineLevel="1"/>
    <col min="161" max="161" width="8.88671875" style="291" collapsed="1"/>
    <col min="162" max="16384" width="8.88671875" style="291"/>
  </cols>
  <sheetData>
    <row r="1" spans="2:160" s="88" customFormat="1" ht="13.8" x14ac:dyDescent="0.3">
      <c r="H1" s="107"/>
      <c r="I1" s="107"/>
    </row>
    <row r="2" spans="2:160" s="88" customFormat="1" ht="14.4" x14ac:dyDescent="0.3">
      <c r="B2" s="90"/>
      <c r="C2" s="90"/>
      <c r="D2" s="90"/>
      <c r="E2" s="90"/>
      <c r="F2" s="90"/>
      <c r="G2" s="90"/>
      <c r="H2" s="108"/>
      <c r="I2" s="108"/>
      <c r="J2" s="90"/>
      <c r="K2" s="90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</row>
    <row r="3" spans="2:160" s="88" customFormat="1" ht="15.9" customHeight="1" x14ac:dyDescent="0.3">
      <c r="B3" s="90"/>
      <c r="C3" s="431" t="s">
        <v>322</v>
      </c>
      <c r="D3" s="431"/>
      <c r="E3" s="431"/>
      <c r="F3" s="431"/>
      <c r="G3" s="431"/>
      <c r="H3" s="431"/>
      <c r="I3" s="431"/>
      <c r="J3" s="90"/>
      <c r="K3" s="90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</row>
    <row r="4" spans="2:160" s="88" customFormat="1" ht="15.9" customHeight="1" x14ac:dyDescent="0.3">
      <c r="B4" s="90"/>
      <c r="C4" s="431"/>
      <c r="D4" s="431"/>
      <c r="E4" s="431"/>
      <c r="F4" s="431"/>
      <c r="G4" s="431"/>
      <c r="H4" s="431"/>
      <c r="I4" s="431"/>
      <c r="J4" s="90"/>
      <c r="K4" s="90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</row>
    <row r="5" spans="2:160" s="88" customFormat="1" ht="15.9" customHeight="1" x14ac:dyDescent="0.3">
      <c r="B5" s="90"/>
      <c r="C5" s="431"/>
      <c r="D5" s="431"/>
      <c r="E5" s="431"/>
      <c r="F5" s="431"/>
      <c r="G5" s="431"/>
      <c r="H5" s="431"/>
      <c r="I5" s="431"/>
      <c r="J5" s="90"/>
      <c r="K5" s="90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</row>
    <row r="6" spans="2:160" s="88" customFormat="1" ht="15.9" customHeight="1" x14ac:dyDescent="0.3">
      <c r="B6" s="90"/>
      <c r="C6" s="431"/>
      <c r="D6" s="431"/>
      <c r="E6" s="431"/>
      <c r="F6" s="431"/>
      <c r="G6" s="431"/>
      <c r="H6" s="431"/>
      <c r="I6" s="431"/>
      <c r="J6" s="90"/>
      <c r="K6" s="90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</row>
    <row r="7" spans="2:160" s="88" customFormat="1" ht="15.9" customHeight="1" x14ac:dyDescent="0.3">
      <c r="B7" s="90"/>
      <c r="C7" s="136"/>
      <c r="D7" s="136"/>
      <c r="E7" s="136"/>
      <c r="F7" s="136"/>
      <c r="G7" s="136"/>
      <c r="H7" s="135"/>
      <c r="I7" s="135"/>
      <c r="J7" s="90"/>
      <c r="K7" s="90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</row>
    <row r="8" spans="2:160" s="88" customFormat="1" ht="15.9" customHeight="1" x14ac:dyDescent="0.3">
      <c r="B8" s="90"/>
      <c r="C8" s="194" t="s">
        <v>5</v>
      </c>
      <c r="D8" s="194"/>
      <c r="E8" s="425">
        <v>45768</v>
      </c>
      <c r="F8" s="423"/>
      <c r="G8" s="423"/>
      <c r="H8" s="423"/>
      <c r="I8" s="194"/>
      <c r="J8" s="90"/>
      <c r="K8" s="90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</row>
    <row r="9" spans="2:160" s="88" customFormat="1" ht="14.4" x14ac:dyDescent="0.3">
      <c r="B9" s="90"/>
      <c r="C9" s="134"/>
      <c r="D9" s="134"/>
      <c r="E9" s="134"/>
      <c r="F9" s="134"/>
      <c r="G9" s="134"/>
      <c r="H9" s="133"/>
      <c r="I9" s="133"/>
      <c r="J9" s="90"/>
      <c r="K9" s="90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</row>
    <row r="10" spans="2:160" s="128" customFormat="1" ht="14.4" x14ac:dyDescent="0.3">
      <c r="B10" s="129"/>
      <c r="C10" s="129"/>
      <c r="D10" s="129"/>
      <c r="E10" s="129"/>
      <c r="F10" s="129"/>
      <c r="G10" s="129"/>
      <c r="H10" s="131"/>
      <c r="I10" s="131"/>
      <c r="J10" s="129"/>
      <c r="K10" s="129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</row>
    <row r="11" spans="2:160" s="88" customFormat="1" ht="15" customHeight="1" x14ac:dyDescent="0.3">
      <c r="B11" s="90"/>
      <c r="C11" s="90"/>
      <c r="D11" s="90"/>
      <c r="E11" s="90"/>
      <c r="F11" s="90" t="b">
        <f>AND(COLUMN()&gt;=MATCH("Idea Generation",$23:$23,0), COLUMN()&lt;=MATCH("Approval to Launch",$23:$23,0))</f>
        <v>0</v>
      </c>
      <c r="G11" s="90" t="b">
        <f>AND(COLUMN()&gt;=MATCH("Idea Generation",$23:$23,0), COLUMN()&lt;=MATCH("Approval to Launch",$23:$23,0))</f>
        <v>0</v>
      </c>
      <c r="H11" s="90" t="b">
        <f>AND(COLUMN()&gt;=MATCH("Idea Generation",$23:$23,0), COLUMN()&lt;=MATCH("Approval to Launch",$23:$23,0))</f>
        <v>0</v>
      </c>
      <c r="I11" s="90" t="b">
        <f>AND(COLUMN()&gt;=MATCH("Idea Generation",$23:$23,0), COLUMN()&lt;=MATCH("Approval to Launch",$23:$23,0))</f>
        <v>0</v>
      </c>
      <c r="J11" s="90"/>
      <c r="K11" s="90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</row>
    <row r="12" spans="2:160" s="88" customFormat="1" ht="26.4" customHeight="1" thickBot="1" x14ac:dyDescent="0.35">
      <c r="B12" s="90"/>
      <c r="C12" s="287"/>
      <c r="D12" s="287"/>
      <c r="E12" s="125"/>
      <c r="F12" s="125"/>
      <c r="G12" s="125"/>
      <c r="H12" s="126"/>
      <c r="I12" s="126"/>
      <c r="J12" s="125"/>
      <c r="K12" s="125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</row>
    <row r="13" spans="2:160" s="88" customFormat="1" ht="50.1" customHeight="1" thickBot="1" x14ac:dyDescent="0.35">
      <c r="B13" s="90"/>
      <c r="C13" s="296">
        <f ca="1">TODAY()</f>
        <v>46069</v>
      </c>
      <c r="D13" s="298"/>
      <c r="E13" s="288" t="s">
        <v>323</v>
      </c>
      <c r="F13" s="288" t="s">
        <v>324</v>
      </c>
      <c r="G13" s="288" t="s">
        <v>325</v>
      </c>
      <c r="H13" s="288" t="s">
        <v>326</v>
      </c>
      <c r="I13" s="288" t="s">
        <v>327</v>
      </c>
      <c r="J13" s="288" t="s">
        <v>328</v>
      </c>
      <c r="K13" s="288" t="s">
        <v>329</v>
      </c>
      <c r="L13" s="288" t="s">
        <v>330</v>
      </c>
      <c r="M13" s="288" t="s">
        <v>331</v>
      </c>
      <c r="N13" s="288" t="s">
        <v>332</v>
      </c>
      <c r="O13" s="288" t="s">
        <v>333</v>
      </c>
      <c r="P13" s="288" t="s">
        <v>334</v>
      </c>
      <c r="Q13" s="288" t="s">
        <v>335</v>
      </c>
      <c r="R13" s="288" t="s">
        <v>336</v>
      </c>
      <c r="S13" s="288" t="s">
        <v>337</v>
      </c>
      <c r="T13" s="288" t="s">
        <v>338</v>
      </c>
      <c r="U13" s="288" t="s">
        <v>339</v>
      </c>
      <c r="V13" s="288" t="s">
        <v>340</v>
      </c>
      <c r="W13" s="288" t="s">
        <v>341</v>
      </c>
      <c r="X13" s="288" t="s">
        <v>342</v>
      </c>
      <c r="Y13" s="288" t="s">
        <v>343</v>
      </c>
      <c r="Z13" s="288" t="s">
        <v>344</v>
      </c>
      <c r="AA13" s="288" t="s">
        <v>345</v>
      </c>
      <c r="AB13" s="288" t="s">
        <v>346</v>
      </c>
      <c r="AC13" s="288" t="s">
        <v>347</v>
      </c>
      <c r="AD13" s="288" t="s">
        <v>348</v>
      </c>
      <c r="AE13" s="288" t="s">
        <v>349</v>
      </c>
      <c r="AF13" s="288" t="s">
        <v>350</v>
      </c>
      <c r="AG13" s="288" t="s">
        <v>351</v>
      </c>
      <c r="AH13" s="288" t="s">
        <v>352</v>
      </c>
      <c r="AI13" s="288" t="s">
        <v>353</v>
      </c>
      <c r="AJ13" s="288" t="s">
        <v>354</v>
      </c>
      <c r="AK13" s="288" t="s">
        <v>355</v>
      </c>
      <c r="AL13" s="288" t="s">
        <v>356</v>
      </c>
      <c r="AM13" s="288" t="s">
        <v>357</v>
      </c>
      <c r="AN13" s="288" t="s">
        <v>358</v>
      </c>
      <c r="AO13" s="288" t="s">
        <v>359</v>
      </c>
      <c r="AP13" s="288" t="s">
        <v>360</v>
      </c>
      <c r="AQ13" s="288" t="s">
        <v>361</v>
      </c>
      <c r="AR13" s="288" t="s">
        <v>362</v>
      </c>
      <c r="AS13" s="288" t="s">
        <v>363</v>
      </c>
      <c r="AT13" s="288" t="s">
        <v>364</v>
      </c>
      <c r="AU13" s="288" t="s">
        <v>365</v>
      </c>
      <c r="AV13" s="288" t="s">
        <v>366</v>
      </c>
      <c r="AW13" s="288" t="s">
        <v>367</v>
      </c>
      <c r="AX13" s="288" t="s">
        <v>368</v>
      </c>
      <c r="AY13" s="288" t="s">
        <v>369</v>
      </c>
      <c r="AZ13" s="288" t="s">
        <v>370</v>
      </c>
      <c r="BA13" s="288" t="s">
        <v>371</v>
      </c>
      <c r="BB13" s="288" t="s">
        <v>372</v>
      </c>
      <c r="BC13" s="288" t="s">
        <v>373</v>
      </c>
      <c r="BD13" s="288" t="s">
        <v>374</v>
      </c>
      <c r="BE13" s="288" t="s">
        <v>323</v>
      </c>
      <c r="BF13" s="288" t="s">
        <v>324</v>
      </c>
      <c r="BG13" s="288" t="s">
        <v>325</v>
      </c>
      <c r="BH13" s="288" t="s">
        <v>326</v>
      </c>
      <c r="BI13" s="288" t="s">
        <v>327</v>
      </c>
      <c r="BJ13" s="288" t="s">
        <v>328</v>
      </c>
      <c r="BK13" s="288" t="s">
        <v>329</v>
      </c>
      <c r="BL13" s="288" t="s">
        <v>330</v>
      </c>
      <c r="BM13" s="288" t="s">
        <v>331</v>
      </c>
      <c r="BN13" s="288" t="s">
        <v>332</v>
      </c>
      <c r="BO13" s="288" t="s">
        <v>333</v>
      </c>
      <c r="BP13" s="288" t="s">
        <v>334</v>
      </c>
      <c r="BQ13" s="288" t="s">
        <v>335</v>
      </c>
      <c r="BR13" s="288" t="s">
        <v>336</v>
      </c>
      <c r="BS13" s="288" t="s">
        <v>337</v>
      </c>
      <c r="BT13" s="288" t="s">
        <v>338</v>
      </c>
      <c r="BU13" s="288" t="s">
        <v>339</v>
      </c>
      <c r="BV13" s="288" t="s">
        <v>340</v>
      </c>
      <c r="BW13" s="288" t="s">
        <v>341</v>
      </c>
      <c r="BX13" s="288" t="s">
        <v>342</v>
      </c>
      <c r="BY13" s="288" t="s">
        <v>343</v>
      </c>
      <c r="BZ13" s="288" t="s">
        <v>344</v>
      </c>
      <c r="CA13" s="288" t="s">
        <v>345</v>
      </c>
      <c r="CB13" s="288" t="s">
        <v>346</v>
      </c>
      <c r="CC13" s="288" t="s">
        <v>347</v>
      </c>
      <c r="CD13" s="288" t="s">
        <v>348</v>
      </c>
      <c r="CE13" s="288" t="s">
        <v>349</v>
      </c>
      <c r="CF13" s="288" t="s">
        <v>350</v>
      </c>
      <c r="CG13" s="288" t="s">
        <v>351</v>
      </c>
      <c r="CH13" s="288" t="s">
        <v>352</v>
      </c>
      <c r="CI13" s="288" t="s">
        <v>353</v>
      </c>
      <c r="CJ13" s="288" t="s">
        <v>354</v>
      </c>
      <c r="CK13" s="288" t="s">
        <v>355</v>
      </c>
      <c r="CL13" s="288" t="s">
        <v>356</v>
      </c>
      <c r="CM13" s="288" t="s">
        <v>357</v>
      </c>
      <c r="CN13" s="288" t="s">
        <v>358</v>
      </c>
      <c r="CO13" s="288" t="s">
        <v>359</v>
      </c>
      <c r="CP13" s="288" t="s">
        <v>360</v>
      </c>
      <c r="CQ13" s="288" t="s">
        <v>361</v>
      </c>
      <c r="CR13" s="288" t="s">
        <v>362</v>
      </c>
      <c r="CS13" s="288" t="s">
        <v>363</v>
      </c>
      <c r="CT13" s="288" t="s">
        <v>364</v>
      </c>
      <c r="CU13" s="288" t="s">
        <v>365</v>
      </c>
      <c r="CV13" s="288" t="s">
        <v>366</v>
      </c>
      <c r="CW13" s="288" t="s">
        <v>367</v>
      </c>
      <c r="CX13" s="288" t="s">
        <v>368</v>
      </c>
      <c r="CY13" s="288" t="s">
        <v>369</v>
      </c>
      <c r="CZ13" s="288" t="s">
        <v>370</v>
      </c>
      <c r="DA13" s="288" t="s">
        <v>371</v>
      </c>
      <c r="DB13" s="288" t="s">
        <v>372</v>
      </c>
      <c r="DC13" s="288" t="s">
        <v>373</v>
      </c>
      <c r="DD13" s="288" t="s">
        <v>374</v>
      </c>
      <c r="DE13" s="288" t="s">
        <v>323</v>
      </c>
      <c r="DF13" s="288" t="s">
        <v>324</v>
      </c>
      <c r="DG13" s="288" t="s">
        <v>325</v>
      </c>
      <c r="DH13" s="288" t="s">
        <v>326</v>
      </c>
      <c r="DI13" s="288" t="s">
        <v>327</v>
      </c>
      <c r="DJ13" s="288" t="s">
        <v>328</v>
      </c>
      <c r="DK13" s="288" t="s">
        <v>329</v>
      </c>
      <c r="DL13" s="288" t="s">
        <v>330</v>
      </c>
      <c r="DM13" s="288" t="s">
        <v>331</v>
      </c>
      <c r="DN13" s="288" t="s">
        <v>332</v>
      </c>
      <c r="DO13" s="288" t="s">
        <v>333</v>
      </c>
      <c r="DP13" s="288" t="s">
        <v>334</v>
      </c>
      <c r="DQ13" s="288" t="s">
        <v>335</v>
      </c>
      <c r="DR13" s="288" t="s">
        <v>336</v>
      </c>
      <c r="DS13" s="288" t="s">
        <v>337</v>
      </c>
      <c r="DT13" s="288" t="s">
        <v>338</v>
      </c>
      <c r="DU13" s="288" t="s">
        <v>339</v>
      </c>
      <c r="DV13" s="288" t="s">
        <v>340</v>
      </c>
      <c r="DW13" s="288" t="s">
        <v>341</v>
      </c>
      <c r="DX13" s="288" t="s">
        <v>342</v>
      </c>
      <c r="DY13" s="288" t="s">
        <v>343</v>
      </c>
      <c r="DZ13" s="288" t="s">
        <v>344</v>
      </c>
      <c r="EA13" s="288" t="s">
        <v>345</v>
      </c>
      <c r="EB13" s="288" t="s">
        <v>346</v>
      </c>
      <c r="EC13" s="288" t="s">
        <v>347</v>
      </c>
      <c r="ED13" s="288" t="s">
        <v>348</v>
      </c>
      <c r="EE13" s="288" t="s">
        <v>349</v>
      </c>
      <c r="EF13" s="288" t="s">
        <v>350</v>
      </c>
      <c r="EG13" s="288" t="s">
        <v>351</v>
      </c>
      <c r="EH13" s="288" t="s">
        <v>352</v>
      </c>
      <c r="EI13" s="288" t="s">
        <v>353</v>
      </c>
      <c r="EJ13" s="288" t="s">
        <v>354</v>
      </c>
      <c r="EK13" s="288" t="s">
        <v>355</v>
      </c>
      <c r="EL13" s="288" t="s">
        <v>356</v>
      </c>
      <c r="EM13" s="288" t="s">
        <v>357</v>
      </c>
      <c r="EN13" s="288" t="s">
        <v>358</v>
      </c>
      <c r="EO13" s="288" t="s">
        <v>359</v>
      </c>
      <c r="EP13" s="288" t="s">
        <v>360</v>
      </c>
      <c r="EQ13" s="288" t="s">
        <v>361</v>
      </c>
      <c r="ER13" s="288" t="s">
        <v>362</v>
      </c>
      <c r="ES13" s="288" t="s">
        <v>363</v>
      </c>
      <c r="ET13" s="288" t="s">
        <v>364</v>
      </c>
      <c r="EU13" s="288" t="s">
        <v>365</v>
      </c>
      <c r="EV13" s="288" t="s">
        <v>366</v>
      </c>
      <c r="EW13" s="288" t="s">
        <v>367</v>
      </c>
      <c r="EX13" s="288" t="s">
        <v>368</v>
      </c>
      <c r="EY13" s="288" t="s">
        <v>369</v>
      </c>
      <c r="EZ13" s="288" t="s">
        <v>370</v>
      </c>
      <c r="FA13" s="288" t="s">
        <v>371</v>
      </c>
      <c r="FB13" s="288" t="s">
        <v>372</v>
      </c>
      <c r="FC13" s="288" t="s">
        <v>373</v>
      </c>
      <c r="FD13" s="288" t="s">
        <v>374</v>
      </c>
    </row>
    <row r="14" spans="2:160" s="88" customFormat="1" ht="50.1" customHeight="1" thickBot="1" x14ac:dyDescent="0.35">
      <c r="B14" s="90"/>
      <c r="C14" s="299" t="s">
        <v>20</v>
      </c>
      <c r="D14" s="289" t="s">
        <v>57</v>
      </c>
      <c r="E14" s="290" t="s">
        <v>375</v>
      </c>
      <c r="F14" s="290" t="s">
        <v>376</v>
      </c>
      <c r="G14" s="290" t="s">
        <v>377</v>
      </c>
      <c r="H14" s="290" t="s">
        <v>378</v>
      </c>
      <c r="I14" s="290" t="s">
        <v>379</v>
      </c>
      <c r="J14" s="290" t="s">
        <v>380</v>
      </c>
      <c r="K14" s="290" t="s">
        <v>381</v>
      </c>
      <c r="L14" s="290" t="s">
        <v>382</v>
      </c>
      <c r="M14" s="290" t="s">
        <v>383</v>
      </c>
      <c r="N14" s="290" t="s">
        <v>384</v>
      </c>
      <c r="O14" s="290" t="s">
        <v>385</v>
      </c>
      <c r="P14" s="290" t="s">
        <v>386</v>
      </c>
      <c r="Q14" s="290" t="s">
        <v>387</v>
      </c>
      <c r="R14" s="290" t="s">
        <v>388</v>
      </c>
      <c r="S14" s="290" t="s">
        <v>389</v>
      </c>
      <c r="T14" s="290" t="s">
        <v>390</v>
      </c>
      <c r="U14" s="290" t="s">
        <v>391</v>
      </c>
      <c r="V14" s="290" t="s">
        <v>392</v>
      </c>
      <c r="W14" s="290" t="s">
        <v>393</v>
      </c>
      <c r="X14" s="290" t="s">
        <v>394</v>
      </c>
      <c r="Y14" s="290" t="s">
        <v>395</v>
      </c>
      <c r="Z14" s="290" t="s">
        <v>396</v>
      </c>
      <c r="AA14" s="290" t="s">
        <v>397</v>
      </c>
      <c r="AB14" s="290" t="s">
        <v>398</v>
      </c>
      <c r="AC14" s="290" t="s">
        <v>399</v>
      </c>
      <c r="AD14" s="290" t="s">
        <v>400</v>
      </c>
      <c r="AE14" s="290" t="s">
        <v>401</v>
      </c>
      <c r="AF14" s="290" t="s">
        <v>402</v>
      </c>
      <c r="AG14" s="290" t="s">
        <v>403</v>
      </c>
      <c r="AH14" s="290" t="s">
        <v>404</v>
      </c>
      <c r="AI14" s="290" t="s">
        <v>405</v>
      </c>
      <c r="AJ14" s="290" t="s">
        <v>406</v>
      </c>
      <c r="AK14" s="290" t="s">
        <v>407</v>
      </c>
      <c r="AL14" s="290" t="s">
        <v>408</v>
      </c>
      <c r="AM14" s="290" t="s">
        <v>409</v>
      </c>
      <c r="AN14" s="290" t="s">
        <v>410</v>
      </c>
      <c r="AO14" s="290" t="s">
        <v>411</v>
      </c>
      <c r="AP14" s="290" t="s">
        <v>412</v>
      </c>
      <c r="AQ14" s="290" t="s">
        <v>413</v>
      </c>
      <c r="AR14" s="290" t="s">
        <v>414</v>
      </c>
      <c r="AS14" s="290" t="s">
        <v>415</v>
      </c>
      <c r="AT14" s="290" t="s">
        <v>416</v>
      </c>
      <c r="AU14" s="290" t="s">
        <v>417</v>
      </c>
      <c r="AV14" s="290" t="s">
        <v>418</v>
      </c>
      <c r="AW14" s="290" t="s">
        <v>419</v>
      </c>
      <c r="AX14" s="290" t="s">
        <v>420</v>
      </c>
      <c r="AY14" s="290" t="s">
        <v>421</v>
      </c>
      <c r="AZ14" s="290" t="s">
        <v>422</v>
      </c>
      <c r="BA14" s="290" t="s">
        <v>423</v>
      </c>
      <c r="BB14" s="290" t="s">
        <v>424</v>
      </c>
      <c r="BC14" s="290" t="s">
        <v>425</v>
      </c>
      <c r="BD14" s="301" t="s">
        <v>426</v>
      </c>
      <c r="BE14" s="301" t="s">
        <v>427</v>
      </c>
      <c r="BF14" s="301" t="s">
        <v>428</v>
      </c>
      <c r="BG14" s="301" t="s">
        <v>429</v>
      </c>
      <c r="BH14" s="301" t="s">
        <v>430</v>
      </c>
      <c r="BI14" s="301" t="s">
        <v>431</v>
      </c>
      <c r="BJ14" s="301" t="s">
        <v>432</v>
      </c>
      <c r="BK14" s="301" t="s">
        <v>433</v>
      </c>
      <c r="BL14" s="301" t="s">
        <v>434</v>
      </c>
      <c r="BM14" s="301" t="s">
        <v>435</v>
      </c>
      <c r="BN14" s="301" t="s">
        <v>436</v>
      </c>
      <c r="BO14" s="301" t="s">
        <v>437</v>
      </c>
      <c r="BP14" s="301" t="s">
        <v>438</v>
      </c>
      <c r="BQ14" s="301" t="s">
        <v>439</v>
      </c>
      <c r="BR14" s="301" t="s">
        <v>440</v>
      </c>
      <c r="BS14" s="301" t="s">
        <v>441</v>
      </c>
      <c r="BT14" s="301" t="s">
        <v>442</v>
      </c>
      <c r="BU14" s="301" t="s">
        <v>443</v>
      </c>
      <c r="BV14" s="301" t="s">
        <v>444</v>
      </c>
      <c r="BW14" s="301" t="s">
        <v>445</v>
      </c>
      <c r="BX14" s="301" t="s">
        <v>446</v>
      </c>
      <c r="BY14" s="301" t="s">
        <v>447</v>
      </c>
      <c r="BZ14" s="301" t="s">
        <v>448</v>
      </c>
      <c r="CA14" s="301" t="s">
        <v>449</v>
      </c>
      <c r="CB14" s="301" t="s">
        <v>450</v>
      </c>
      <c r="CC14" s="301" t="s">
        <v>451</v>
      </c>
      <c r="CD14" s="301" t="s">
        <v>452</v>
      </c>
      <c r="CE14" s="301" t="s">
        <v>453</v>
      </c>
      <c r="CF14" s="301" t="s">
        <v>454</v>
      </c>
      <c r="CG14" s="301" t="s">
        <v>455</v>
      </c>
      <c r="CH14" s="301" t="s">
        <v>456</v>
      </c>
      <c r="CI14" s="301" t="s">
        <v>457</v>
      </c>
      <c r="CJ14" s="301" t="s">
        <v>458</v>
      </c>
      <c r="CK14" s="301" t="s">
        <v>459</v>
      </c>
      <c r="CL14" s="301" t="s">
        <v>460</v>
      </c>
      <c r="CM14" s="301" t="s">
        <v>461</v>
      </c>
      <c r="CN14" s="301" t="s">
        <v>462</v>
      </c>
      <c r="CO14" s="301" t="s">
        <v>463</v>
      </c>
      <c r="CP14" s="301" t="s">
        <v>464</v>
      </c>
      <c r="CQ14" s="301" t="s">
        <v>465</v>
      </c>
      <c r="CR14" s="301" t="s">
        <v>466</v>
      </c>
      <c r="CS14" s="301" t="s">
        <v>467</v>
      </c>
      <c r="CT14" s="301" t="s">
        <v>468</v>
      </c>
      <c r="CU14" s="301" t="s">
        <v>469</v>
      </c>
      <c r="CV14" s="301" t="s">
        <v>470</v>
      </c>
      <c r="CW14" s="301" t="s">
        <v>471</v>
      </c>
      <c r="CX14" s="301" t="s">
        <v>472</v>
      </c>
      <c r="CY14" s="301" t="s">
        <v>473</v>
      </c>
      <c r="CZ14" s="301" t="s">
        <v>474</v>
      </c>
      <c r="DA14" s="301" t="s">
        <v>475</v>
      </c>
      <c r="DB14" s="301" t="s">
        <v>476</v>
      </c>
      <c r="DC14" s="301" t="s">
        <v>477</v>
      </c>
      <c r="DD14" s="301" t="s">
        <v>478</v>
      </c>
      <c r="DE14" s="301" t="s">
        <v>479</v>
      </c>
      <c r="DF14" s="301" t="s">
        <v>480</v>
      </c>
      <c r="DG14" s="301" t="s">
        <v>481</v>
      </c>
      <c r="DH14" s="301" t="s">
        <v>482</v>
      </c>
      <c r="DI14" s="301" t="s">
        <v>483</v>
      </c>
      <c r="DJ14" s="301" t="s">
        <v>484</v>
      </c>
      <c r="DK14" s="301" t="s">
        <v>485</v>
      </c>
      <c r="DL14" s="301" t="s">
        <v>486</v>
      </c>
      <c r="DM14" s="301" t="s">
        <v>487</v>
      </c>
      <c r="DN14" s="301" t="s">
        <v>488</v>
      </c>
      <c r="DO14" s="301" t="s">
        <v>489</v>
      </c>
      <c r="DP14" s="301" t="s">
        <v>490</v>
      </c>
      <c r="DQ14" s="301" t="s">
        <v>491</v>
      </c>
      <c r="DR14" s="301" t="s">
        <v>492</v>
      </c>
      <c r="DS14" s="301" t="s">
        <v>493</v>
      </c>
      <c r="DT14" s="301" t="s">
        <v>494</v>
      </c>
      <c r="DU14" s="301" t="s">
        <v>495</v>
      </c>
      <c r="DV14" s="301" t="s">
        <v>496</v>
      </c>
      <c r="DW14" s="301" t="s">
        <v>497</v>
      </c>
      <c r="DX14" s="301" t="s">
        <v>498</v>
      </c>
      <c r="DY14" s="301" t="s">
        <v>499</v>
      </c>
      <c r="DZ14" s="301" t="s">
        <v>500</v>
      </c>
      <c r="EA14" s="301" t="s">
        <v>501</v>
      </c>
      <c r="EB14" s="301" t="s">
        <v>502</v>
      </c>
      <c r="EC14" s="301" t="s">
        <v>503</v>
      </c>
      <c r="ED14" s="301" t="s">
        <v>504</v>
      </c>
      <c r="EE14" s="301" t="s">
        <v>505</v>
      </c>
      <c r="EF14" s="301" t="s">
        <v>506</v>
      </c>
      <c r="EG14" s="301" t="s">
        <v>507</v>
      </c>
      <c r="EH14" s="301" t="s">
        <v>508</v>
      </c>
      <c r="EI14" s="301" t="s">
        <v>509</v>
      </c>
      <c r="EJ14" s="301" t="s">
        <v>510</v>
      </c>
      <c r="EK14" s="301" t="s">
        <v>511</v>
      </c>
      <c r="EL14" s="301" t="s">
        <v>512</v>
      </c>
      <c r="EM14" s="301" t="s">
        <v>513</v>
      </c>
      <c r="EN14" s="301" t="s">
        <v>514</v>
      </c>
      <c r="EO14" s="301" t="s">
        <v>515</v>
      </c>
      <c r="EP14" s="301" t="s">
        <v>516</v>
      </c>
      <c r="EQ14" s="301" t="s">
        <v>517</v>
      </c>
      <c r="ER14" s="301" t="s">
        <v>518</v>
      </c>
      <c r="ES14" s="301" t="s">
        <v>519</v>
      </c>
      <c r="ET14" s="301" t="s">
        <v>520</v>
      </c>
      <c r="EU14" s="301" t="s">
        <v>521</v>
      </c>
      <c r="EV14" s="301" t="s">
        <v>522</v>
      </c>
      <c r="EW14" s="301" t="s">
        <v>523</v>
      </c>
      <c r="EX14" s="301" t="s">
        <v>524</v>
      </c>
      <c r="EY14" s="301" t="s">
        <v>525</v>
      </c>
      <c r="EZ14" s="301" t="s">
        <v>526</v>
      </c>
      <c r="FA14" s="301" t="s">
        <v>527</v>
      </c>
      <c r="FB14" s="301" t="s">
        <v>528</v>
      </c>
      <c r="FC14" s="301" t="s">
        <v>529</v>
      </c>
      <c r="FD14" s="301" t="s">
        <v>530</v>
      </c>
    </row>
    <row r="15" spans="2:160" ht="80.099999999999994" customHeight="1" thickBot="1" x14ac:dyDescent="0.35">
      <c r="B15" s="90"/>
      <c r="C15" s="300" t="str">
        <f>INPUT!G20</f>
        <v>FiniQ II</v>
      </c>
      <c r="D15" s="300" t="str">
        <f>_xlfn.XLOOKUP(Table14[[#This Row],[Project]],'MEA LOG'!$D$15:$D$100,'MEA LOG'!$F$15:$F$100,"")</f>
        <v>Emirates</v>
      </c>
      <c r="E15" s="297" t="str" cm="1">
        <f t="array" ref="E15">IFERROR(_xlfn.LET(
 _xlpm.project, $C15,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5" s="297" t="str" cm="1">
        <f t="array" ref="F15">IFERROR(_xlfn.LET(
 _xlpm.project, $C15,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G15" s="297" t="str" cm="1">
        <f t="array" ref="G15">IFERROR(_xlfn.LET(
 _xlpm.project, $C15,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5" s="297" t="str" cm="1">
        <f t="array" ref="H15">IFERROR(_xlfn.LET(
 _xlpm.project, $C15,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5" s="297" t="str" cm="1">
        <f t="array" ref="I15">IFERROR(_xlfn.LET(
 _xlpm.project, $C15,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5" s="297" t="str" cm="1">
        <f t="array" ref="J15">IFERROR(_xlfn.LET(
 _xlpm.project, $C15,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5" s="297" t="str" cm="1">
        <f t="array" ref="K15">IFERROR(_xlfn.LET(
 _xlpm.project, $C15,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5" s="297" t="str" cm="1">
        <f t="array" ref="L15">IFERROR(_xlfn.LET(
 _xlpm.project, $C15,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5" s="297" t="str" cm="1">
        <f t="array" ref="M15">IFERROR(_xlfn.LET(
 _xlpm.project, $C15,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5" s="297" t="str" cm="1">
        <f t="array" ref="N15">IFERROR(_xlfn.LET(
 _xlpm.project, $C15,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5" s="297" t="str" cm="1">
        <f t="array" ref="O15">IFERROR(_xlfn.LET(
 _xlpm.project, $C15,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5" s="297" t="str" cm="1">
        <f t="array" ref="P15">IFERROR(_xlfn.LET(
 _xlpm.project, $C15,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5" s="297" t="str" cm="1">
        <f t="array" ref="Q15">IFERROR(_xlfn.LET(
 _xlpm.project, $C15,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5" s="297" t="str" cm="1">
        <f t="array" ref="R15">IFERROR(_xlfn.LET(
 _xlpm.project, $C15,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5" s="297" t="str" cm="1">
        <f t="array" ref="S15">IFERROR(_xlfn.LET(
 _xlpm.project, $C15,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5" s="297" t="str" cm="1">
        <f t="array" ref="T15">IFERROR(_xlfn.LET(
 _xlpm.project, $C15,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5" s="297" t="str" cm="1">
        <f t="array" ref="U15">IFERROR(_xlfn.LET(
 _xlpm.project, $C15,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5" s="297" t="str" cm="1">
        <f t="array" ref="V15">IFERROR(_xlfn.LET(
 _xlpm.project, $C15,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5" s="297" t="str" cm="1">
        <f t="array" ref="W15">IFERROR(_xlfn.LET(
 _xlpm.project, $C15,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5" s="297" t="str" cm="1">
        <f t="array" ref="X15">IFERROR(_xlfn.LET(
 _xlpm.project, $C15,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5" s="297" t="str" cm="1">
        <f t="array" ref="Y15">IFERROR(_xlfn.LET(
 _xlpm.project, $C15,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5" s="297" t="str" cm="1">
        <f t="array" ref="Z15">IFERROR(_xlfn.LET(
 _xlpm.project, $C15,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AA15" s="297" t="str" cm="1">
        <f t="array" ref="AA15">IFERROR(_xlfn.LET(
 _xlpm.project, $C15,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5" s="297" t="str" cm="1">
        <f t="array" ref="AB15">IFERROR(_xlfn.LET(
 _xlpm.project, $C15,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5" s="297" t="str" cm="1">
        <f t="array" ref="AC15">IFERROR(_xlfn.LET(
 _xlpm.project, $C15,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15" s="297" t="str" cm="1">
        <f t="array" ref="AD15">IFERROR(_xlfn.LET(
 _xlpm.project, $C15,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5" s="297" t="str" cm="1">
        <f t="array" ref="AE15">IFERROR(_xlfn.LET(
 _xlpm.project, $C15,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5" s="297" t="str" cm="1">
        <f t="array" ref="AF15">IFERROR(_xlfn.LET(
 _xlpm.project, $C15,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5" s="297" t="str" cm="1">
        <f t="array" ref="AG15">IFERROR(_xlfn.LET(
 _xlpm.project, $C15,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5" s="297" t="str" cm="1">
        <f t="array" ref="AH15">IFERROR(_xlfn.LET(
 _xlpm.project, $C15,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15" s="297" t="str" cm="1">
        <f t="array" ref="AI15">IFERROR(_xlfn.LET(
 _xlpm.project, $C15,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5" s="297" t="str" cm="1">
        <f t="array" ref="AJ15">IFERROR(_xlfn.LET(
 _xlpm.project, $C15,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5" s="297" t="str" cm="1">
        <f t="array" ref="AK15">IFERROR(_xlfn.LET(
 _xlpm.project, $C15,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5" s="297" t="str" cm="1">
        <f t="array" ref="AL15">IFERROR(_xlfn.LET(
 _xlpm.project, $C15,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5" s="297" t="str" cm="1">
        <f t="array" ref="AM15">IFERROR(_xlfn.LET(
 _xlpm.project, $C15,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N15" s="297" t="str" cm="1">
        <f t="array" ref="AN15">IFERROR(_xlfn.LET(
 _xlpm.project, $C15,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5" s="297" t="str" cm="1">
        <f t="array" ref="AO15">IFERROR(_xlfn.LET(
 _xlpm.project, $C15,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P15" s="297" t="str" cm="1">
        <f t="array" ref="AP15">IFERROR(_xlfn.LET(
 _xlpm.project, $C15,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5" s="297" t="str" cm="1">
        <f t="array" ref="AQ15">IFERROR(_xlfn.LET(
 _xlpm.project, $C15,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R15" s="297" t="str" cm="1">
        <f t="array" ref="AR15">IFERROR(_xlfn.LET(
 _xlpm.project, $C15,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5" s="297" t="str" cm="1">
        <f t="array" ref="AS15">IFERROR(_xlfn.LET(
 _xlpm.project, $C15,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5" s="297" t="str" cm="1">
        <f t="array" ref="AT15">IFERROR(_xlfn.LET(
 _xlpm.project, $C15,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5" s="297" t="str" cm="1">
        <f t="array" ref="AU15">IFERROR(_xlfn.LET(
 _xlpm.project, $C15,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5" s="297" t="str" cm="1">
        <f t="array" ref="AV15">IFERROR(_xlfn.LET(
 _xlpm.project, $C15,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5" s="297" t="str" cm="1">
        <f t="array" ref="AW15">IFERROR(_xlfn.LET(
 _xlpm.project, $C15,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5" s="297" t="str" cm="1">
        <f t="array" ref="AX15">IFERROR(_xlfn.LET(
 _xlpm.project, $C15,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5" s="297" t="str" cm="1">
        <f t="array" ref="AY15">IFERROR(_xlfn.LET(
 _xlpm.project, $C15,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5" s="297" t="str" cm="1">
        <f t="array" ref="AZ15">IFERROR(_xlfn.LET(
 _xlpm.project, $C15,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5" s="297" t="str" cm="1">
        <f t="array" ref="BA15">IFERROR(_xlfn.LET(
 _xlpm.project, $C15,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5" s="297" t="str" cm="1">
        <f t="array" ref="BB15">IFERROR(_xlfn.LET(
 _xlpm.project, $C15,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5" s="297" t="str" cm="1">
        <f t="array" ref="BC15">IFERROR(_xlfn.LET(
 _xlpm.project, $C15,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5" s="297" t="str" cm="1">
        <f t="array" ref="BD15">IFERROR(_xlfn.LET(
 _xlpm.project, $C15,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BE15" s="297" t="str" cm="1">
        <f t="array" ref="BE15">IFERROR(_xlfn.LET(
 _xlpm.project, $C15,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5" s="297" t="str" cm="1">
        <f t="array" ref="BF15">IFERROR(_xlfn.LET(
 _xlpm.project, $C15,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5" s="297" t="str" cm="1">
        <f t="array" ref="BG15">IFERROR(_xlfn.LET(
 _xlpm.project, $C15,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5" s="297" t="str" cm="1">
        <f t="array" ref="BH15">IFERROR(_xlfn.LET(
 _xlpm.project, $C15,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5" s="297" t="str" cm="1">
        <f t="array" ref="BI15">IFERROR(_xlfn.LET(
 _xlpm.project, $C15,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5" s="297" t="str" cm="1">
        <f t="array" ref="BJ15">IFERROR(_xlfn.LET(
 _xlpm.project, $C15,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5" s="297" t="str" cm="1">
        <f t="array" ref="BK15">IFERROR(_xlfn.LET(
 _xlpm.project, $C15,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5" s="297" t="str" cm="1">
        <f t="array" ref="BL15">IFERROR(_xlfn.LET(
 _xlpm.project, $C15,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5" s="297" t="str" cm="1">
        <f t="array" ref="BM15">IFERROR(_xlfn.LET(
 _xlpm.project, $C15,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5" s="297" t="str" cm="1">
        <f t="array" ref="BN15">IFERROR(_xlfn.LET(
 _xlpm.project, $C15,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5" s="297" t="str" cm="1">
        <f t="array" ref="BO15">IFERROR(_xlfn.LET(
 _xlpm.project, $C15,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5" s="297" t="str" cm="1">
        <f t="array" ref="BP15">IFERROR(_xlfn.LET(
 _xlpm.project, $C15,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5" s="297" t="str" cm="1">
        <f t="array" ref="BQ15">IFERROR(_xlfn.LET(
 _xlpm.project, $C15,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5" s="297" t="str" cm="1">
        <f t="array" ref="BR15">IFERROR(_xlfn.LET(
 _xlpm.project, $C15,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5" s="297" t="str" cm="1">
        <f t="array" ref="BS15">IFERROR(_xlfn.LET(
 _xlpm.project, $C15,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5" s="297" t="str" cm="1">
        <f t="array" ref="BT15">IFERROR(_xlfn.LET(
 _xlpm.project, $C15,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5" s="297" t="str" cm="1">
        <f t="array" ref="BU15">IFERROR(_xlfn.LET(
 _xlpm.project, $C15,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5" s="297" t="str" cm="1">
        <f t="array" ref="BV15">IFERROR(_xlfn.LET(
 _xlpm.project, $C15,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5" s="297" t="str" cm="1">
        <f t="array" ref="BW15">IFERROR(_xlfn.LET(
 _xlpm.project, $C15,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5" s="297" t="str" cm="1">
        <f t="array" ref="BX15">IFERROR(_xlfn.LET(
 _xlpm.project, $C15,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5" s="297" t="str" cm="1">
        <f t="array" ref="BY15">IFERROR(_xlfn.LET(
 _xlpm.project, $C15,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5" s="297" t="str" cm="1">
        <f t="array" ref="BZ15">IFERROR(_xlfn.LET(
 _xlpm.project, $C15,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5" s="297" t="str" cm="1">
        <f t="array" ref="CA15">IFERROR(_xlfn.LET(
 _xlpm.project, $C15,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5" s="297" t="str" cm="1">
        <f t="array" ref="CB15">IFERROR(_xlfn.LET(
 _xlpm.project, $C15,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5" s="297" t="str" cm="1">
        <f t="array" ref="CC15">IFERROR(_xlfn.LET(
 _xlpm.project, $C15,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5" s="297" t="str" cm="1">
        <f t="array" ref="CD15">IFERROR(_xlfn.LET(
 _xlpm.project, $C15,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5" s="297" t="str" cm="1">
        <f t="array" ref="CE15">IFERROR(_xlfn.LET(
 _xlpm.project, $C15,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5" s="297" t="str" cm="1">
        <f t="array" ref="CF15">IFERROR(_xlfn.LET(
 _xlpm.project, $C15,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5" s="297" t="str" cm="1">
        <f t="array" ref="CG15">IFERROR(_xlfn.LET(
 _xlpm.project, $C15,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5" s="297" t="str" cm="1">
        <f t="array" ref="CH15">IFERROR(_xlfn.LET(
 _xlpm.project, $C15,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5" s="297" t="str" cm="1">
        <f t="array" ref="CI15">IFERROR(_xlfn.LET(
 _xlpm.project, $C15,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5" s="297" t="str" cm="1">
        <f t="array" ref="CJ15">IFERROR(_xlfn.LET(
 _xlpm.project, $C15,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5" s="297" t="str" cm="1">
        <f t="array" ref="CK15">IFERROR(_xlfn.LET(
 _xlpm.project, $C15,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5" s="297" t="str" cm="1">
        <f t="array" ref="CL15">IFERROR(_xlfn.LET(
 _xlpm.project, $C15,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5" s="297" t="str" cm="1">
        <f t="array" ref="CM15">IFERROR(_xlfn.LET(
 _xlpm.project, $C15,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5" s="297" t="str" cm="1">
        <f t="array" ref="CN15">IFERROR(_xlfn.LET(
 _xlpm.project, $C15,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5" s="297" t="str" cm="1">
        <f t="array" ref="CO15">IFERROR(_xlfn.LET(
 _xlpm.project, $C15,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5" s="297" t="str" cm="1">
        <f t="array" ref="CP15">IFERROR(_xlfn.LET(
 _xlpm.project, $C15,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5" s="297" t="str" cm="1">
        <f t="array" ref="CQ15">IFERROR(_xlfn.LET(
 _xlpm.project, $C15,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5" s="297" t="str" cm="1">
        <f t="array" ref="CR15">IFERROR(_xlfn.LET(
 _xlpm.project, $C15,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5" s="297" t="str" cm="1">
        <f t="array" ref="CS15">IFERROR(_xlfn.LET(
 _xlpm.project, $C15,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5" s="297" t="str" cm="1">
        <f t="array" ref="CT15">IFERROR(_xlfn.LET(
 _xlpm.project, $C15,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5" s="297" t="str" cm="1">
        <f t="array" ref="CU15">IFERROR(_xlfn.LET(
 _xlpm.project, $C15,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5" s="297" t="str" cm="1">
        <f t="array" ref="CV15">IFERROR(_xlfn.LET(
 _xlpm.project, $C15,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5" s="297" t="str" cm="1">
        <f t="array" ref="CW15">IFERROR(_xlfn.LET(
 _xlpm.project, $C15,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5" s="297" t="str" cm="1">
        <f t="array" ref="CX15">IFERROR(_xlfn.LET(
 _xlpm.project, $C15,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5" s="297" t="str" cm="1">
        <f t="array" ref="CY15">IFERROR(_xlfn.LET(
 _xlpm.project, $C15,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5" s="297" t="str" cm="1">
        <f t="array" ref="CZ15">IFERROR(_xlfn.LET(
 _xlpm.project, $C15,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5" s="297" t="str" cm="1">
        <f t="array" ref="DA15">IFERROR(_xlfn.LET(
 _xlpm.project, $C15,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5" s="297" t="str" cm="1">
        <f t="array" ref="DB15">IFERROR(_xlfn.LET(
 _xlpm.project, $C15,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5" s="297" t="str" cm="1">
        <f t="array" ref="DC15">IFERROR(_xlfn.LET(
 _xlpm.project, $C15,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5" s="297" t="str" cm="1">
        <f t="array" ref="DD15">IFERROR(_xlfn.LET(
 _xlpm.project, $C15,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5" s="297" t="str" cm="1">
        <f t="array" ref="DE15">IFERROR(_xlfn.LET(
 _xlpm.project, $C15,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5" s="297" t="str" cm="1">
        <f t="array" ref="DF15">IFERROR(_xlfn.LET(
 _xlpm.project, $C15,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5" s="297" t="str" cm="1">
        <f t="array" ref="DG15">IFERROR(_xlfn.LET(
 _xlpm.project, $C15,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5" s="297" t="str" cm="1">
        <f t="array" ref="DH15">IFERROR(_xlfn.LET(
 _xlpm.project, $C15,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5" s="297" t="str" cm="1">
        <f t="array" ref="DI15">IFERROR(_xlfn.LET(
 _xlpm.project, $C15,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5" s="297" t="str" cm="1">
        <f t="array" ref="DJ15">IFERROR(_xlfn.LET(
 _xlpm.project, $C15,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5" s="297" t="str" cm="1">
        <f t="array" ref="DK15">IFERROR(_xlfn.LET(
 _xlpm.project, $C15,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5" s="297" t="str" cm="1">
        <f t="array" ref="DL15">IFERROR(_xlfn.LET(
 _xlpm.project, $C15,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5" s="297" t="str" cm="1">
        <f t="array" ref="DM15">IFERROR(_xlfn.LET(
 _xlpm.project, $C15,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5" s="297" t="str" cm="1">
        <f t="array" ref="DN15">IFERROR(_xlfn.LET(
 _xlpm.project, $C15,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5" s="297" t="str" cm="1">
        <f t="array" ref="DO15">IFERROR(_xlfn.LET(
 _xlpm.project, $C15,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5" s="297" t="str" cm="1">
        <f t="array" ref="DP15">IFERROR(_xlfn.LET(
 _xlpm.project, $C15,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5" s="297" t="str" cm="1">
        <f t="array" ref="DQ15">IFERROR(_xlfn.LET(
 _xlpm.project, $C15,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5" s="297" t="str" cm="1">
        <f t="array" ref="DR15">IFERROR(_xlfn.LET(
 _xlpm.project, $C15,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5" s="297" t="str" cm="1">
        <f t="array" ref="DS15">IFERROR(_xlfn.LET(
 _xlpm.project, $C15,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5" s="297" t="str" cm="1">
        <f t="array" ref="DT15">IFERROR(_xlfn.LET(
 _xlpm.project, $C15,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5" s="297" t="str" cm="1">
        <f t="array" ref="DU15">IFERROR(_xlfn.LET(
 _xlpm.project, $C15,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5" s="297" t="str" cm="1">
        <f t="array" ref="DV15">IFERROR(_xlfn.LET(
 _xlpm.project, $C15,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5" s="297" t="str" cm="1">
        <f t="array" ref="DW15">IFERROR(_xlfn.LET(
 _xlpm.project, $C15,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5" s="297" t="str" cm="1">
        <f t="array" ref="DX15">IFERROR(_xlfn.LET(
 _xlpm.project, $C15,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5" s="297" t="str" cm="1">
        <f t="array" ref="DY15">IFERROR(_xlfn.LET(
 _xlpm.project, $C15,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5" s="297" t="str" cm="1">
        <f t="array" ref="DZ15">IFERROR(_xlfn.LET(
 _xlpm.project, $C15,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5" s="297" t="str" cm="1">
        <f t="array" ref="EA15">IFERROR(_xlfn.LET(
 _xlpm.project, $C15,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5" s="297" t="str" cm="1">
        <f t="array" ref="EB15">IFERROR(_xlfn.LET(
 _xlpm.project, $C15,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5" s="297" t="str" cm="1">
        <f t="array" ref="EC15">IFERROR(_xlfn.LET(
 _xlpm.project, $C15,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5" s="297" t="str" cm="1">
        <f t="array" ref="ED15">IFERROR(_xlfn.LET(
 _xlpm.project, $C15,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5" s="297" t="str" cm="1">
        <f t="array" ref="EE15">IFERROR(_xlfn.LET(
 _xlpm.project, $C15,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5" s="297" t="str" cm="1">
        <f t="array" ref="EF15">IFERROR(_xlfn.LET(
 _xlpm.project, $C15,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5" s="297" t="str" cm="1">
        <f t="array" ref="EG15">IFERROR(_xlfn.LET(
 _xlpm.project, $C15,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5" s="297" t="str" cm="1">
        <f t="array" ref="EH15">IFERROR(_xlfn.LET(
 _xlpm.project, $C15,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5" s="297" t="str" cm="1">
        <f t="array" ref="EI15">IFERROR(_xlfn.LET(
 _xlpm.project, $C15,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5" s="297" t="str" cm="1">
        <f t="array" ref="EJ15">IFERROR(_xlfn.LET(
 _xlpm.project, $C15,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5" s="297" t="str" cm="1">
        <f t="array" ref="EK15">IFERROR(_xlfn.LET(
 _xlpm.project, $C15,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5" s="297" t="str" cm="1">
        <f t="array" ref="EL15">IFERROR(_xlfn.LET(
 _xlpm.project, $C15,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5" s="297" t="str" cm="1">
        <f t="array" ref="EM15">IFERROR(_xlfn.LET(
 _xlpm.project, $C15,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5" s="297" t="str" cm="1">
        <f t="array" ref="EN15">IFERROR(_xlfn.LET(
 _xlpm.project, $C15,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5" s="297" t="str" cm="1">
        <f t="array" ref="EO15">IFERROR(_xlfn.LET(
 _xlpm.project, $C15,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5" s="297" t="str" cm="1">
        <f t="array" ref="EP15">IFERROR(_xlfn.LET(
 _xlpm.project, $C15,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5" s="297" t="str" cm="1">
        <f t="array" ref="EQ15">IFERROR(_xlfn.LET(
 _xlpm.project, $C15,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5" s="297" t="str" cm="1">
        <f t="array" ref="ER15">IFERROR(_xlfn.LET(
 _xlpm.project, $C15,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5" s="297" t="str" cm="1">
        <f t="array" ref="ES15">IFERROR(_xlfn.LET(
 _xlpm.project, $C15,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5" s="297" t="str" cm="1">
        <f t="array" ref="ET15">IFERROR(_xlfn.LET(
 _xlpm.project, $C15,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5" s="297" t="str" cm="1">
        <f t="array" ref="EU15">IFERROR(_xlfn.LET(
 _xlpm.project, $C15,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5" s="297" t="str" cm="1">
        <f t="array" ref="EV15">IFERROR(_xlfn.LET(
 _xlpm.project, $C15,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5" s="297" t="str" cm="1">
        <f t="array" ref="EW15">IFERROR(_xlfn.LET(
 _xlpm.project, $C15,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5" s="297" t="str" cm="1">
        <f t="array" ref="EX15">IFERROR(_xlfn.LET(
 _xlpm.project, $C15,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5" s="297" t="str" cm="1">
        <f t="array" ref="EY15">IFERROR(_xlfn.LET(
 _xlpm.project, $C15,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5" s="297" t="str" cm="1">
        <f t="array" ref="EZ15">IFERROR(_xlfn.LET(
 _xlpm.project, $C15,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5" s="297" t="str" cm="1">
        <f t="array" ref="FA15">IFERROR(_xlfn.LET(
 _xlpm.project, $C15,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5" s="297" t="str" cm="1">
        <f t="array" ref="FB15">IFERROR(_xlfn.LET(
 _xlpm.project, $C15,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5" s="297" t="str" cm="1">
        <f t="array" ref="FC15">IFERROR(_xlfn.LET(
 _xlpm.project, $C15,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5" s="297" t="str" cm="1">
        <f t="array" ref="FD15">IFERROR(_xlfn.LET(
 _xlpm.project, $C15,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6" spans="2:160" ht="80.099999999999994" customHeight="1" thickBot="1" x14ac:dyDescent="0.35">
      <c r="B16" s="90"/>
      <c r="C16" s="300" t="str">
        <f>INPUT!G21</f>
        <v>FiniQ III</v>
      </c>
      <c r="D16" s="300" t="str">
        <f>_xlfn.XLOOKUP(Table14[[#This Row],[Project]],'MEA LOG'!$D$15:$D$100,'MEA LOG'!$F$15:$F$100,"")</f>
        <v>Emirates</v>
      </c>
      <c r="E16" s="297" t="str" cm="1">
        <f t="array" ref="E16">IFERROR(_xlfn.LET(
 _xlpm.project, $C16,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F16" s="297" t="str" cm="1">
        <f t="array" ref="F16">IFERROR(_xlfn.LET(
 _xlpm.project, $C16,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6" s="297" t="str" cm="1">
        <f t="array" ref="G16">IFERROR(_xlfn.LET(
 _xlpm.project, $C16,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6" s="297" t="str" cm="1">
        <f t="array" ref="H16">IFERROR(_xlfn.LET(
 _xlpm.project, $C16,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6" s="297" t="str" cm="1">
        <f t="array" ref="I16">IFERROR(_xlfn.LET(
 _xlpm.project, $C16,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6" s="297" t="str" cm="1">
        <f t="array" ref="J16">IFERROR(_xlfn.LET(
 _xlpm.project, $C16,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6" s="297" t="str" cm="1">
        <f t="array" ref="K16">IFERROR(_xlfn.LET(
 _xlpm.project, $C16,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6" s="297" t="str" cm="1">
        <f t="array" ref="L16">IFERROR(_xlfn.LET(
 _xlpm.project, $C16,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6" s="297" t="str" cm="1">
        <f t="array" ref="M16">IFERROR(_xlfn.LET(
 _xlpm.project, $C16,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6" s="297" t="str" cm="1">
        <f t="array" ref="N16">IFERROR(_xlfn.LET(
 _xlpm.project, $C16,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6" s="297" t="str" cm="1">
        <f t="array" ref="O16">IFERROR(_xlfn.LET(
 _xlpm.project, $C16,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6" s="297" t="str" cm="1">
        <f t="array" ref="P16">IFERROR(_xlfn.LET(
 _xlpm.project, $C16,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6" s="297" t="str" cm="1">
        <f t="array" ref="Q16">IFERROR(_xlfn.LET(
 _xlpm.project, $C16,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6" s="297" t="str" cm="1">
        <f t="array" ref="R16">IFERROR(_xlfn.LET(
 _xlpm.project, $C16,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6" s="297" t="str" cm="1">
        <f t="array" ref="S16">IFERROR(_xlfn.LET(
 _xlpm.project, $C16,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6" s="297" t="str" cm="1">
        <f t="array" ref="T16">IFERROR(_xlfn.LET(
 _xlpm.project, $C16,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6" s="297" t="str" cm="1">
        <f t="array" ref="U16">IFERROR(_xlfn.LET(
 _xlpm.project, $C16,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6" s="297" t="str" cm="1">
        <f t="array" ref="V16">IFERROR(_xlfn.LET(
 _xlpm.project, $C16,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6" s="297" t="str" cm="1">
        <f t="array" ref="W16">IFERROR(_xlfn.LET(
 _xlpm.project, $C16,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6" s="297" t="str" cm="1">
        <f t="array" ref="X16">IFERROR(_xlfn.LET(
 _xlpm.project, $C16,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6" s="297" t="str" cm="1">
        <f t="array" ref="Y16">IFERROR(_xlfn.LET(
 _xlpm.project, $C16,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16" s="297" t="str" cm="1">
        <f t="array" ref="Z16">IFERROR(_xlfn.LET(
 _xlpm.project, $C16,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6" s="297" t="str" cm="1">
        <f t="array" ref="AA16">IFERROR(_xlfn.LET(
 _xlpm.project, $C16,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6" s="297" t="str" cm="1">
        <f t="array" ref="AB16">IFERROR(_xlfn.LET(
 _xlpm.project, $C16,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6" s="297" t="str" cm="1">
        <f t="array" ref="AC16">IFERROR(_xlfn.LET(
 _xlpm.project, $C16,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16" s="297" t="str" cm="1">
        <f t="array" ref="AD16">IFERROR(_xlfn.LET(
 _xlpm.project, $C16,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6" s="297" t="str" cm="1">
        <f t="array" ref="AE16">IFERROR(_xlfn.LET(
 _xlpm.project, $C16,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6" s="297" t="str" cm="1">
        <f t="array" ref="AF16">IFERROR(_xlfn.LET(
 _xlpm.project, $C16,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6" s="297" t="str" cm="1">
        <f t="array" ref="AG16">IFERROR(_xlfn.LET(
 _xlpm.project, $C16,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6" s="297" t="str" cm="1">
        <f t="array" ref="AH16">IFERROR(_xlfn.LET(
 _xlpm.project, $C16,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16" s="297" t="str" cm="1">
        <f t="array" ref="AI16">IFERROR(_xlfn.LET(
 _xlpm.project, $C16,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6" s="297" t="str" cm="1">
        <f t="array" ref="AJ16">IFERROR(_xlfn.LET(
 _xlpm.project, $C16,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6" s="297" t="str" cm="1">
        <f t="array" ref="AK16">IFERROR(_xlfn.LET(
 _xlpm.project, $C16,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6" s="297" t="str" cm="1">
        <f t="array" ref="AL16">IFERROR(_xlfn.LET(
 _xlpm.project, $C16,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6" s="297" t="str" cm="1">
        <f t="array" ref="AM16">IFERROR(_xlfn.LET(
 _xlpm.project, $C16,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N16" s="297" t="str" cm="1">
        <f t="array" ref="AN16">IFERROR(_xlfn.LET(
 _xlpm.project, $C16,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6" s="297" t="str" cm="1">
        <f t="array" ref="AO16">IFERROR(_xlfn.LET(
 _xlpm.project, $C16,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P16" s="297" t="str" cm="1">
        <f t="array" ref="AP16">IFERROR(_xlfn.LET(
 _xlpm.project, $C16,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6" s="297" t="str" cm="1">
        <f t="array" ref="AQ16">IFERROR(_xlfn.LET(
 _xlpm.project, $C16,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R16" s="297" t="str" cm="1">
        <f t="array" ref="AR16">IFERROR(_xlfn.LET(
 _xlpm.project, $C16,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6" s="297" t="str" cm="1">
        <f t="array" ref="AS16">IFERROR(_xlfn.LET(
 _xlpm.project, $C16,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6" s="297" t="str" cm="1">
        <f t="array" ref="AT16">IFERROR(_xlfn.LET(
 _xlpm.project, $C16,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6" s="297" t="str" cm="1">
        <f t="array" ref="AU16">IFERROR(_xlfn.LET(
 _xlpm.project, $C16,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6" s="297" t="str" cm="1">
        <f t="array" ref="AV16">IFERROR(_xlfn.LET(
 _xlpm.project, $C16,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6" s="297" t="str" cm="1">
        <f t="array" ref="AW16">IFERROR(_xlfn.LET(
 _xlpm.project, $C16,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6" s="297" t="str" cm="1">
        <f t="array" ref="AX16">IFERROR(_xlfn.LET(
 _xlpm.project, $C16,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6" s="297" t="str" cm="1">
        <f t="array" ref="AY16">IFERROR(_xlfn.LET(
 _xlpm.project, $C16,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6" s="297" t="str" cm="1">
        <f t="array" ref="AZ16">IFERROR(_xlfn.LET(
 _xlpm.project, $C16,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6" s="297" t="str" cm="1">
        <f t="array" ref="BA16">IFERROR(_xlfn.LET(
 _xlpm.project, $C16,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6" s="297" t="str" cm="1">
        <f t="array" ref="BB16">IFERROR(_xlfn.LET(
 _xlpm.project, $C16,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6" s="297" t="str" cm="1">
        <f t="array" ref="BC16">IFERROR(_xlfn.LET(
 _xlpm.project, $C16,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6" s="297" t="str" cm="1">
        <f t="array" ref="BD16">IFERROR(_xlfn.LET(
 _xlpm.project, $C16,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BE16" s="297" t="str" cm="1">
        <f t="array" ref="BE16">IFERROR(_xlfn.LET(
 _xlpm.project, $C16,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6" s="297" t="str" cm="1">
        <f t="array" ref="BF16">IFERROR(_xlfn.LET(
 _xlpm.project, $C16,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6" s="297" t="str" cm="1">
        <f t="array" ref="BG16">IFERROR(_xlfn.LET(
 _xlpm.project, $C16,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6" s="297" t="str" cm="1">
        <f t="array" ref="BH16">IFERROR(_xlfn.LET(
 _xlpm.project, $C16,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6" s="297" t="str" cm="1">
        <f t="array" ref="BI16">IFERROR(_xlfn.LET(
 _xlpm.project, $C16,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6" s="297" t="str" cm="1">
        <f t="array" ref="BJ16">IFERROR(_xlfn.LET(
 _xlpm.project, $C16,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6" s="297" t="str" cm="1">
        <f t="array" ref="BK16">IFERROR(_xlfn.LET(
 _xlpm.project, $C16,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6" s="297" t="str" cm="1">
        <f t="array" ref="BL16">IFERROR(_xlfn.LET(
 _xlpm.project, $C16,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6" s="297" t="str" cm="1">
        <f t="array" ref="BM16">IFERROR(_xlfn.LET(
 _xlpm.project, $C16,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6" s="297" t="str" cm="1">
        <f t="array" ref="BN16">IFERROR(_xlfn.LET(
 _xlpm.project, $C16,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6" s="297" t="str" cm="1">
        <f t="array" ref="BO16">IFERROR(_xlfn.LET(
 _xlpm.project, $C16,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6" s="297" t="str" cm="1">
        <f t="array" ref="BP16">IFERROR(_xlfn.LET(
 _xlpm.project, $C16,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6" s="297" t="str" cm="1">
        <f t="array" ref="BQ16">IFERROR(_xlfn.LET(
 _xlpm.project, $C16,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6" s="297" t="str" cm="1">
        <f t="array" ref="BR16">IFERROR(_xlfn.LET(
 _xlpm.project, $C16,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6" s="297" t="str" cm="1">
        <f t="array" ref="BS16">IFERROR(_xlfn.LET(
 _xlpm.project, $C16,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6" s="297" t="str" cm="1">
        <f t="array" ref="BT16">IFERROR(_xlfn.LET(
 _xlpm.project, $C16,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6" s="297" t="str" cm="1">
        <f t="array" ref="BU16">IFERROR(_xlfn.LET(
 _xlpm.project, $C16,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6" s="297" t="str" cm="1">
        <f t="array" ref="BV16">IFERROR(_xlfn.LET(
 _xlpm.project, $C16,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6" s="297" t="str" cm="1">
        <f t="array" ref="BW16">IFERROR(_xlfn.LET(
 _xlpm.project, $C16,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6" s="297" t="str" cm="1">
        <f t="array" ref="BX16">IFERROR(_xlfn.LET(
 _xlpm.project, $C16,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6" s="297" t="str" cm="1">
        <f t="array" ref="BY16">IFERROR(_xlfn.LET(
 _xlpm.project, $C16,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6" s="297" t="str" cm="1">
        <f t="array" ref="BZ16">IFERROR(_xlfn.LET(
 _xlpm.project, $C16,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6" s="297" t="str" cm="1">
        <f t="array" ref="CA16">IFERROR(_xlfn.LET(
 _xlpm.project, $C16,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6" s="297" t="str" cm="1">
        <f t="array" ref="CB16">IFERROR(_xlfn.LET(
 _xlpm.project, $C16,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6" s="297" t="str" cm="1">
        <f t="array" ref="CC16">IFERROR(_xlfn.LET(
 _xlpm.project, $C16,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6" s="297" t="str" cm="1">
        <f t="array" ref="CD16">IFERROR(_xlfn.LET(
 _xlpm.project, $C16,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6" s="297" t="str" cm="1">
        <f t="array" ref="CE16">IFERROR(_xlfn.LET(
 _xlpm.project, $C16,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6" s="297" t="str" cm="1">
        <f t="array" ref="CF16">IFERROR(_xlfn.LET(
 _xlpm.project, $C16,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6" s="297" t="str" cm="1">
        <f t="array" ref="CG16">IFERROR(_xlfn.LET(
 _xlpm.project, $C16,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6" s="297" t="str" cm="1">
        <f t="array" ref="CH16">IFERROR(_xlfn.LET(
 _xlpm.project, $C16,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6" s="297" t="str" cm="1">
        <f t="array" ref="CI16">IFERROR(_xlfn.LET(
 _xlpm.project, $C16,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6" s="297" t="str" cm="1">
        <f t="array" ref="CJ16">IFERROR(_xlfn.LET(
 _xlpm.project, $C16,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6" s="297" t="str" cm="1">
        <f t="array" ref="CK16">IFERROR(_xlfn.LET(
 _xlpm.project, $C16,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6" s="297" t="str" cm="1">
        <f t="array" ref="CL16">IFERROR(_xlfn.LET(
 _xlpm.project, $C16,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6" s="297" t="str" cm="1">
        <f t="array" ref="CM16">IFERROR(_xlfn.LET(
 _xlpm.project, $C16,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6" s="297" t="str" cm="1">
        <f t="array" ref="CN16">IFERROR(_xlfn.LET(
 _xlpm.project, $C16,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6" s="297" t="str" cm="1">
        <f t="array" ref="CO16">IFERROR(_xlfn.LET(
 _xlpm.project, $C16,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6" s="297" t="str" cm="1">
        <f t="array" ref="CP16">IFERROR(_xlfn.LET(
 _xlpm.project, $C16,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6" s="297" t="str" cm="1">
        <f t="array" ref="CQ16">IFERROR(_xlfn.LET(
 _xlpm.project, $C16,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6" s="297" t="str" cm="1">
        <f t="array" ref="CR16">IFERROR(_xlfn.LET(
 _xlpm.project, $C16,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6" s="297" t="str" cm="1">
        <f t="array" ref="CS16">IFERROR(_xlfn.LET(
 _xlpm.project, $C16,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6" s="297" t="str" cm="1">
        <f t="array" ref="CT16">IFERROR(_xlfn.LET(
 _xlpm.project, $C16,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6" s="297" t="str" cm="1">
        <f t="array" ref="CU16">IFERROR(_xlfn.LET(
 _xlpm.project, $C16,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6" s="297" t="str" cm="1">
        <f t="array" ref="CV16">IFERROR(_xlfn.LET(
 _xlpm.project, $C16,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6" s="297" t="str" cm="1">
        <f t="array" ref="CW16">IFERROR(_xlfn.LET(
 _xlpm.project, $C16,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6" s="297" t="str" cm="1">
        <f t="array" ref="CX16">IFERROR(_xlfn.LET(
 _xlpm.project, $C16,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6" s="297" t="str" cm="1">
        <f t="array" ref="CY16">IFERROR(_xlfn.LET(
 _xlpm.project, $C16,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6" s="297" t="str" cm="1">
        <f t="array" ref="CZ16">IFERROR(_xlfn.LET(
 _xlpm.project, $C16,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6" s="297" t="str" cm="1">
        <f t="array" ref="DA16">IFERROR(_xlfn.LET(
 _xlpm.project, $C16,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6" s="297" t="str" cm="1">
        <f t="array" ref="DB16">IFERROR(_xlfn.LET(
 _xlpm.project, $C16,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6" s="297" t="str" cm="1">
        <f t="array" ref="DC16">IFERROR(_xlfn.LET(
 _xlpm.project, $C16,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6" s="297" t="str" cm="1">
        <f t="array" ref="DD16">IFERROR(_xlfn.LET(
 _xlpm.project, $C16,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6" s="297" t="str" cm="1">
        <f t="array" ref="DE16">IFERROR(_xlfn.LET(
 _xlpm.project, $C16,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6" s="297" t="str" cm="1">
        <f t="array" ref="DF16">IFERROR(_xlfn.LET(
 _xlpm.project, $C16,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6" s="297" t="str" cm="1">
        <f t="array" ref="DG16">IFERROR(_xlfn.LET(
 _xlpm.project, $C16,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6" s="297" t="str" cm="1">
        <f t="array" ref="DH16">IFERROR(_xlfn.LET(
 _xlpm.project, $C16,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6" s="297" t="str" cm="1">
        <f t="array" ref="DI16">IFERROR(_xlfn.LET(
 _xlpm.project, $C16,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6" s="297" t="str" cm="1">
        <f t="array" ref="DJ16">IFERROR(_xlfn.LET(
 _xlpm.project, $C16,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6" s="297" t="str" cm="1">
        <f t="array" ref="DK16">IFERROR(_xlfn.LET(
 _xlpm.project, $C16,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6" s="297" t="str" cm="1">
        <f t="array" ref="DL16">IFERROR(_xlfn.LET(
 _xlpm.project, $C16,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6" s="297" t="str" cm="1">
        <f t="array" ref="DM16">IFERROR(_xlfn.LET(
 _xlpm.project, $C16,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6" s="297" t="str" cm="1">
        <f t="array" ref="DN16">IFERROR(_xlfn.LET(
 _xlpm.project, $C16,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6" s="297" t="str" cm="1">
        <f t="array" ref="DO16">IFERROR(_xlfn.LET(
 _xlpm.project, $C16,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6" s="297" t="str" cm="1">
        <f t="array" ref="DP16">IFERROR(_xlfn.LET(
 _xlpm.project, $C16,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6" s="297" t="str" cm="1">
        <f t="array" ref="DQ16">IFERROR(_xlfn.LET(
 _xlpm.project, $C16,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6" s="297" t="str" cm="1">
        <f t="array" ref="DR16">IFERROR(_xlfn.LET(
 _xlpm.project, $C16,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6" s="297" t="str" cm="1">
        <f t="array" ref="DS16">IFERROR(_xlfn.LET(
 _xlpm.project, $C16,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6" s="297" t="str" cm="1">
        <f t="array" ref="DT16">IFERROR(_xlfn.LET(
 _xlpm.project, $C16,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6" s="297" t="str" cm="1">
        <f t="array" ref="DU16">IFERROR(_xlfn.LET(
 _xlpm.project, $C16,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6" s="297" t="str" cm="1">
        <f t="array" ref="DV16">IFERROR(_xlfn.LET(
 _xlpm.project, $C16,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6" s="297" t="str" cm="1">
        <f t="array" ref="DW16">IFERROR(_xlfn.LET(
 _xlpm.project, $C16,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6" s="297" t="str" cm="1">
        <f t="array" ref="DX16">IFERROR(_xlfn.LET(
 _xlpm.project, $C16,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6" s="297" t="str" cm="1">
        <f t="array" ref="DY16">IFERROR(_xlfn.LET(
 _xlpm.project, $C16,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6" s="297" t="str" cm="1">
        <f t="array" ref="DZ16">IFERROR(_xlfn.LET(
 _xlpm.project, $C16,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6" s="297" t="str" cm="1">
        <f t="array" ref="EA16">IFERROR(_xlfn.LET(
 _xlpm.project, $C16,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6" s="297" t="str" cm="1">
        <f t="array" ref="EB16">IFERROR(_xlfn.LET(
 _xlpm.project, $C16,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6" s="297" t="str" cm="1">
        <f t="array" ref="EC16">IFERROR(_xlfn.LET(
 _xlpm.project, $C16,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6" s="297" t="str" cm="1">
        <f t="array" ref="ED16">IFERROR(_xlfn.LET(
 _xlpm.project, $C16,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6" s="297" t="str" cm="1">
        <f t="array" ref="EE16">IFERROR(_xlfn.LET(
 _xlpm.project, $C16,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6" s="297" t="str" cm="1">
        <f t="array" ref="EF16">IFERROR(_xlfn.LET(
 _xlpm.project, $C16,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6" s="297" t="str" cm="1">
        <f t="array" ref="EG16">IFERROR(_xlfn.LET(
 _xlpm.project, $C16,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6" s="297" t="str" cm="1">
        <f t="array" ref="EH16">IFERROR(_xlfn.LET(
 _xlpm.project, $C16,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6" s="297" t="str" cm="1">
        <f t="array" ref="EI16">IFERROR(_xlfn.LET(
 _xlpm.project, $C16,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6" s="297" t="str" cm="1">
        <f t="array" ref="EJ16">IFERROR(_xlfn.LET(
 _xlpm.project, $C16,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6" s="297" t="str" cm="1">
        <f t="array" ref="EK16">IFERROR(_xlfn.LET(
 _xlpm.project, $C16,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6" s="297" t="str" cm="1">
        <f t="array" ref="EL16">IFERROR(_xlfn.LET(
 _xlpm.project, $C16,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6" s="297" t="str" cm="1">
        <f t="array" ref="EM16">IFERROR(_xlfn.LET(
 _xlpm.project, $C16,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6" s="297" t="str" cm="1">
        <f t="array" ref="EN16">IFERROR(_xlfn.LET(
 _xlpm.project, $C16,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6" s="297" t="str" cm="1">
        <f t="array" ref="EO16">IFERROR(_xlfn.LET(
 _xlpm.project, $C16,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6" s="297" t="str" cm="1">
        <f t="array" ref="EP16">IFERROR(_xlfn.LET(
 _xlpm.project, $C16,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6" s="297" t="str" cm="1">
        <f t="array" ref="EQ16">IFERROR(_xlfn.LET(
 _xlpm.project, $C16,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6" s="297" t="str" cm="1">
        <f t="array" ref="ER16">IFERROR(_xlfn.LET(
 _xlpm.project, $C16,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6" s="297" t="str" cm="1">
        <f t="array" ref="ES16">IFERROR(_xlfn.LET(
 _xlpm.project, $C16,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6" s="297" t="str" cm="1">
        <f t="array" ref="ET16">IFERROR(_xlfn.LET(
 _xlpm.project, $C16,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6" s="297" t="str" cm="1">
        <f t="array" ref="EU16">IFERROR(_xlfn.LET(
 _xlpm.project, $C16,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6" s="297" t="str" cm="1">
        <f t="array" ref="EV16">IFERROR(_xlfn.LET(
 _xlpm.project, $C16,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6" s="297" t="str" cm="1">
        <f t="array" ref="EW16">IFERROR(_xlfn.LET(
 _xlpm.project, $C16,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6" s="297" t="str" cm="1">
        <f t="array" ref="EX16">IFERROR(_xlfn.LET(
 _xlpm.project, $C16,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6" s="297" t="str" cm="1">
        <f t="array" ref="EY16">IFERROR(_xlfn.LET(
 _xlpm.project, $C16,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6" s="297" t="str" cm="1">
        <f t="array" ref="EZ16">IFERROR(_xlfn.LET(
 _xlpm.project, $C16,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6" s="297" t="str" cm="1">
        <f t="array" ref="FA16">IFERROR(_xlfn.LET(
 _xlpm.project, $C16,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6" s="297" t="str" cm="1">
        <f t="array" ref="FB16">IFERROR(_xlfn.LET(
 _xlpm.project, $C16,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6" s="297" t="str" cm="1">
        <f t="array" ref="FC16">IFERROR(_xlfn.LET(
 _xlpm.project, $C16,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6" s="297" t="str" cm="1">
        <f t="array" ref="FD16">IFERROR(_xlfn.LET(
 _xlpm.project, $C16,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7" spans="2:160" ht="80.099999999999994" customHeight="1" thickBot="1" x14ac:dyDescent="0.35">
      <c r="B17" s="90"/>
      <c r="C17" s="300" t="str">
        <f>INPUT!G22</f>
        <v>IDK</v>
      </c>
      <c r="D17" s="300" t="str">
        <f>_xlfn.XLOOKUP(Table14[[#This Row],[Project]],'MEA LOG'!$D$15:$D$100,'MEA LOG'!$F$15:$F$100,"")</f>
        <v>Emirates</v>
      </c>
      <c r="E17" s="297" t="str" cm="1">
        <f t="array" ref="E17">IFERROR(_xlfn.LET(
 _xlpm.project, $C17,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7" s="297" t="str" cm="1">
        <f t="array" ref="F17">IFERROR(_xlfn.LET(
 _xlpm.project, $C17,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G17" s="297" t="str" cm="1">
        <f t="array" ref="G17">IFERROR(_xlfn.LET(
 _xlpm.project, $C17,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7" s="297" t="str" cm="1">
        <f t="array" ref="H17">IFERROR(_xlfn.LET(
 _xlpm.project, $C17,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7" s="297" t="str" cm="1">
        <f t="array" ref="I17">IFERROR(_xlfn.LET(
 _xlpm.project, $C17,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7" s="297" t="str" cm="1">
        <f t="array" ref="J17">IFERROR(_xlfn.LET(
 _xlpm.project, $C17,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7" s="297" t="str" cm="1">
        <f t="array" ref="K17">IFERROR(_xlfn.LET(
 _xlpm.project, $C17,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7" s="297" t="str" cm="1">
        <f t="array" ref="L17">IFERROR(_xlfn.LET(
 _xlpm.project, $C17,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7" s="297" t="str" cm="1">
        <f t="array" ref="M17">IFERROR(_xlfn.LET(
 _xlpm.project, $C17,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7" s="297" t="str" cm="1">
        <f t="array" ref="N17">IFERROR(_xlfn.LET(
 _xlpm.project, $C17,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7" s="297" t="str" cm="1">
        <f t="array" ref="O17">IFERROR(_xlfn.LET(
 _xlpm.project, $C17,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7" s="297" t="str" cm="1">
        <f t="array" ref="P17">IFERROR(_xlfn.LET(
 _xlpm.project, $C17,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7" s="297" t="str" cm="1">
        <f t="array" ref="Q17">IFERROR(_xlfn.LET(
 _xlpm.project, $C17,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7" s="297" t="str" cm="1">
        <f t="array" ref="R17">IFERROR(_xlfn.LET(
 _xlpm.project, $C17,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7" s="297" t="str" cm="1">
        <f t="array" ref="S17">IFERROR(_xlfn.LET(
 _xlpm.project, $C17,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7" s="297" t="str" cm="1">
        <f t="array" ref="T17">IFERROR(_xlfn.LET(
 _xlpm.project, $C17,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7" s="297" t="str" cm="1">
        <f t="array" ref="U17">IFERROR(_xlfn.LET(
 _xlpm.project, $C17,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7" s="297" t="str" cm="1">
        <f t="array" ref="V17">IFERROR(_xlfn.LET(
 _xlpm.project, $C17,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7" s="297" t="str" cm="1">
        <f t="array" ref="W17">IFERROR(_xlfn.LET(
 _xlpm.project, $C17,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7" s="297" t="str" cm="1">
        <f t="array" ref="X17">IFERROR(_xlfn.LET(
 _xlpm.project, $C17,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7" s="297" t="str" cm="1">
        <f t="array" ref="Y17">IFERROR(_xlfn.LET(
 _xlpm.project, $C17,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17" s="297" t="str" cm="1">
        <f t="array" ref="Z17">IFERROR(_xlfn.LET(
 _xlpm.project, $C17,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7" s="297" t="str" cm="1">
        <f t="array" ref="AA17">IFERROR(_xlfn.LET(
 _xlpm.project, $C17,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7" s="297" t="str" cm="1">
        <f t="array" ref="AB17">IFERROR(_xlfn.LET(
 _xlpm.project, $C17,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7" s="297" t="str" cm="1">
        <f t="array" ref="AC17">IFERROR(_xlfn.LET(
 _xlpm.project, $C17,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17" s="297" t="str" cm="1">
        <f t="array" ref="AD17">IFERROR(_xlfn.LET(
 _xlpm.project, $C17,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7" s="297" t="str" cm="1">
        <f t="array" ref="AE17">IFERROR(_xlfn.LET(
 _xlpm.project, $C17,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7" s="297" t="str" cm="1">
        <f t="array" ref="AF17">IFERROR(_xlfn.LET(
 _xlpm.project, $C17,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7" s="297" t="str" cm="1">
        <f t="array" ref="AG17">IFERROR(_xlfn.LET(
 _xlpm.project, $C17,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7" s="297" t="str" cm="1">
        <f t="array" ref="AH17">IFERROR(_xlfn.LET(
 _xlpm.project, $C17,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17" s="297" t="str" cm="1">
        <f t="array" ref="AI17">IFERROR(_xlfn.LET(
 _xlpm.project, $C17,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7" s="297" t="str" cm="1">
        <f t="array" ref="AJ17">IFERROR(_xlfn.LET(
 _xlpm.project, $C17,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7" s="297" t="str" cm="1">
        <f t="array" ref="AK17">IFERROR(_xlfn.LET(
 _xlpm.project, $C17,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7" s="297" t="str" cm="1">
        <f t="array" ref="AL17">IFERROR(_xlfn.LET(
 _xlpm.project, $C17,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17" s="297" t="str" cm="1">
        <f t="array" ref="AM17">IFERROR(_xlfn.LET(
 _xlpm.project, $C17,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7" s="297" t="str" cm="1">
        <f t="array" ref="AN17">IFERROR(_xlfn.LET(
 _xlpm.project, $C17,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7" s="297" t="str" cm="1">
        <f t="array" ref="AO17">IFERROR(_xlfn.LET(
 _xlpm.project, $C17,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7" s="297" t="str" cm="1">
        <f t="array" ref="AP17">IFERROR(_xlfn.LET(
 _xlpm.project, $C17,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17" s="297" t="str" cm="1">
        <f t="array" ref="AQ17">IFERROR(_xlfn.LET(
 _xlpm.project, $C17,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7" s="297" t="str" cm="1">
        <f t="array" ref="AR17">IFERROR(_xlfn.LET(
 _xlpm.project, $C17,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7" s="297" t="str" cm="1">
        <f t="array" ref="AS17">IFERROR(_xlfn.LET(
 _xlpm.project, $C17,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7" s="297" t="str" cm="1">
        <f t="array" ref="AT17">IFERROR(_xlfn.LET(
 _xlpm.project, $C17,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7" s="297" t="str" cm="1">
        <f t="array" ref="AU17">IFERROR(_xlfn.LET(
 _xlpm.project, $C17,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17" s="297" t="str" cm="1">
        <f t="array" ref="AV17">IFERROR(_xlfn.LET(
 _xlpm.project, $C17,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7" s="297" t="str" cm="1">
        <f t="array" ref="AW17">IFERROR(_xlfn.LET(
 _xlpm.project, $C17,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7" s="297" t="str" cm="1">
        <f t="array" ref="AX17">IFERROR(_xlfn.LET(
 _xlpm.project, $C17,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7" s="297" t="str" cm="1">
        <f t="array" ref="AY17">IFERROR(_xlfn.LET(
 _xlpm.project, $C17,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17" s="297" t="str" cm="1">
        <f t="array" ref="AZ17">IFERROR(_xlfn.LET(
 _xlpm.project, $C17,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7" s="297" t="str" cm="1">
        <f t="array" ref="BA17">IFERROR(_xlfn.LET(
 _xlpm.project, $C17,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7" s="297" t="str" cm="1">
        <f t="array" ref="BB17">IFERROR(_xlfn.LET(
 _xlpm.project, $C17,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7" s="297" t="str" cm="1">
        <f t="array" ref="BC17">IFERROR(_xlfn.LET(
 _xlpm.project, $C17,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7" s="297" t="str" cm="1">
        <f t="array" ref="BD17">IFERROR(_xlfn.LET(
 _xlpm.project, $C17,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7" s="297" t="str" cm="1">
        <f t="array" ref="BE17">IFERROR(_xlfn.LET(
 _xlpm.project, $C17,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7" s="297" t="str" cm="1">
        <f t="array" ref="BF17">IFERROR(_xlfn.LET(
 _xlpm.project, $C17,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7" s="297" t="str" cm="1">
        <f t="array" ref="BG17">IFERROR(_xlfn.LET(
 _xlpm.project, $C17,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7" s="297" t="str" cm="1">
        <f t="array" ref="BH17">IFERROR(_xlfn.LET(
 _xlpm.project, $C17,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7" s="297" t="str" cm="1">
        <f t="array" ref="BI17">IFERROR(_xlfn.LET(
 _xlpm.project, $C17,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7" s="297" t="str" cm="1">
        <f t="array" ref="BJ17">IFERROR(_xlfn.LET(
 _xlpm.project, $C17,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7" s="297" t="str" cm="1">
        <f t="array" ref="BK17">IFERROR(_xlfn.LET(
 _xlpm.project, $C17,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7" s="297" t="str" cm="1">
        <f t="array" ref="BL17">IFERROR(_xlfn.LET(
 _xlpm.project, $C17,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7" s="297" t="str" cm="1">
        <f t="array" ref="BM17">IFERROR(_xlfn.LET(
 _xlpm.project, $C17,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7" s="297" t="str" cm="1">
        <f t="array" ref="BN17">IFERROR(_xlfn.LET(
 _xlpm.project, $C17,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7" s="297" t="str" cm="1">
        <f t="array" ref="BO17">IFERROR(_xlfn.LET(
 _xlpm.project, $C17,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7" s="297" t="str" cm="1">
        <f t="array" ref="BP17">IFERROR(_xlfn.LET(
 _xlpm.project, $C17,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7" s="297" t="str" cm="1">
        <f t="array" ref="BQ17">IFERROR(_xlfn.LET(
 _xlpm.project, $C17,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7" s="297" t="str" cm="1">
        <f t="array" ref="BR17">IFERROR(_xlfn.LET(
 _xlpm.project, $C17,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7" s="297" t="str" cm="1">
        <f t="array" ref="BS17">IFERROR(_xlfn.LET(
 _xlpm.project, $C17,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7" s="297" t="str" cm="1">
        <f t="array" ref="BT17">IFERROR(_xlfn.LET(
 _xlpm.project, $C17,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7" s="297" t="str" cm="1">
        <f t="array" ref="BU17">IFERROR(_xlfn.LET(
 _xlpm.project, $C17,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7" s="297" t="str" cm="1">
        <f t="array" ref="BV17">IFERROR(_xlfn.LET(
 _xlpm.project, $C17,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7" s="297" t="str" cm="1">
        <f t="array" ref="BW17">IFERROR(_xlfn.LET(
 _xlpm.project, $C17,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7" s="297" t="str" cm="1">
        <f t="array" ref="BX17">IFERROR(_xlfn.LET(
 _xlpm.project, $C17,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7" s="297" t="str" cm="1">
        <f t="array" ref="BY17">IFERROR(_xlfn.LET(
 _xlpm.project, $C17,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7" s="297" t="str" cm="1">
        <f t="array" ref="BZ17">IFERROR(_xlfn.LET(
 _xlpm.project, $C17,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7" s="297" t="str" cm="1">
        <f t="array" ref="CA17">IFERROR(_xlfn.LET(
 _xlpm.project, $C17,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7" s="297" t="str" cm="1">
        <f t="array" ref="CB17">IFERROR(_xlfn.LET(
 _xlpm.project, $C17,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7" s="297" t="str" cm="1">
        <f t="array" ref="CC17">IFERROR(_xlfn.LET(
 _xlpm.project, $C17,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7" s="297" t="str" cm="1">
        <f t="array" ref="CD17">IFERROR(_xlfn.LET(
 _xlpm.project, $C17,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7" s="297" t="str" cm="1">
        <f t="array" ref="CE17">IFERROR(_xlfn.LET(
 _xlpm.project, $C17,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7" s="297" t="str" cm="1">
        <f t="array" ref="CF17">IFERROR(_xlfn.LET(
 _xlpm.project, $C17,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7" s="297" t="str" cm="1">
        <f t="array" ref="CG17">IFERROR(_xlfn.LET(
 _xlpm.project, $C17,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7" s="297" t="str" cm="1">
        <f t="array" ref="CH17">IFERROR(_xlfn.LET(
 _xlpm.project, $C17,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7" s="297" t="str" cm="1">
        <f t="array" ref="CI17">IFERROR(_xlfn.LET(
 _xlpm.project, $C17,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7" s="297" t="str" cm="1">
        <f t="array" ref="CJ17">IFERROR(_xlfn.LET(
 _xlpm.project, $C17,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7" s="297" t="str" cm="1">
        <f t="array" ref="CK17">IFERROR(_xlfn.LET(
 _xlpm.project, $C17,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7" s="297" t="str" cm="1">
        <f t="array" ref="CL17">IFERROR(_xlfn.LET(
 _xlpm.project, $C17,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7" s="297" t="str" cm="1">
        <f t="array" ref="CM17">IFERROR(_xlfn.LET(
 _xlpm.project, $C17,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7" s="297" t="str" cm="1">
        <f t="array" ref="CN17">IFERROR(_xlfn.LET(
 _xlpm.project, $C17,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7" s="297" t="str" cm="1">
        <f t="array" ref="CO17">IFERROR(_xlfn.LET(
 _xlpm.project, $C17,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7" s="297" t="str" cm="1">
        <f t="array" ref="CP17">IFERROR(_xlfn.LET(
 _xlpm.project, $C17,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7" s="297" t="str" cm="1">
        <f t="array" ref="CQ17">IFERROR(_xlfn.LET(
 _xlpm.project, $C17,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7" s="297" t="str" cm="1">
        <f t="array" ref="CR17">IFERROR(_xlfn.LET(
 _xlpm.project, $C17,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7" s="297" t="str" cm="1">
        <f t="array" ref="CS17">IFERROR(_xlfn.LET(
 _xlpm.project, $C17,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7" s="297" t="str" cm="1">
        <f t="array" ref="CT17">IFERROR(_xlfn.LET(
 _xlpm.project, $C17,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7" s="297" t="str" cm="1">
        <f t="array" ref="CU17">IFERROR(_xlfn.LET(
 _xlpm.project, $C17,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7" s="297" t="str" cm="1">
        <f t="array" ref="CV17">IFERROR(_xlfn.LET(
 _xlpm.project, $C17,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7" s="297" t="str" cm="1">
        <f t="array" ref="CW17">IFERROR(_xlfn.LET(
 _xlpm.project, $C17,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7" s="297" t="str" cm="1">
        <f t="array" ref="CX17">IFERROR(_xlfn.LET(
 _xlpm.project, $C17,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7" s="297" t="str" cm="1">
        <f t="array" ref="CY17">IFERROR(_xlfn.LET(
 _xlpm.project, $C17,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7" s="297" t="str" cm="1">
        <f t="array" ref="CZ17">IFERROR(_xlfn.LET(
 _xlpm.project, $C17,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7" s="297" t="str" cm="1">
        <f t="array" ref="DA17">IFERROR(_xlfn.LET(
 _xlpm.project, $C17,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7" s="297" t="str" cm="1">
        <f t="array" ref="DB17">IFERROR(_xlfn.LET(
 _xlpm.project, $C17,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7" s="297" t="str" cm="1">
        <f t="array" ref="DC17">IFERROR(_xlfn.LET(
 _xlpm.project, $C17,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7" s="297" t="str" cm="1">
        <f t="array" ref="DD17">IFERROR(_xlfn.LET(
 _xlpm.project, $C17,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7" s="297" t="str" cm="1">
        <f t="array" ref="DE17">IFERROR(_xlfn.LET(
 _xlpm.project, $C17,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7" s="297" t="str" cm="1">
        <f t="array" ref="DF17">IFERROR(_xlfn.LET(
 _xlpm.project, $C17,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7" s="297" t="str" cm="1">
        <f t="array" ref="DG17">IFERROR(_xlfn.LET(
 _xlpm.project, $C17,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7" s="297" t="str" cm="1">
        <f t="array" ref="DH17">IFERROR(_xlfn.LET(
 _xlpm.project, $C17,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7" s="297" t="str" cm="1">
        <f t="array" ref="DI17">IFERROR(_xlfn.LET(
 _xlpm.project, $C17,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7" s="297" t="str" cm="1">
        <f t="array" ref="DJ17">IFERROR(_xlfn.LET(
 _xlpm.project, $C17,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7" s="297" t="str" cm="1">
        <f t="array" ref="DK17">IFERROR(_xlfn.LET(
 _xlpm.project, $C17,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7" s="297" t="str" cm="1">
        <f t="array" ref="DL17">IFERROR(_xlfn.LET(
 _xlpm.project, $C17,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7" s="297" t="str" cm="1">
        <f t="array" ref="DM17">IFERROR(_xlfn.LET(
 _xlpm.project, $C17,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7" s="297" t="str" cm="1">
        <f t="array" ref="DN17">IFERROR(_xlfn.LET(
 _xlpm.project, $C17,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7" s="297" t="str" cm="1">
        <f t="array" ref="DO17">IFERROR(_xlfn.LET(
 _xlpm.project, $C17,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7" s="297" t="str" cm="1">
        <f t="array" ref="DP17">IFERROR(_xlfn.LET(
 _xlpm.project, $C17,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7" s="297" t="str" cm="1">
        <f t="array" ref="DQ17">IFERROR(_xlfn.LET(
 _xlpm.project, $C17,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7" s="297" t="str" cm="1">
        <f t="array" ref="DR17">IFERROR(_xlfn.LET(
 _xlpm.project, $C17,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7" s="297" t="str" cm="1">
        <f t="array" ref="DS17">IFERROR(_xlfn.LET(
 _xlpm.project, $C17,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7" s="297" t="str" cm="1">
        <f t="array" ref="DT17">IFERROR(_xlfn.LET(
 _xlpm.project, $C17,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7" s="297" t="str" cm="1">
        <f t="array" ref="DU17">IFERROR(_xlfn.LET(
 _xlpm.project, $C17,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7" s="297" t="str" cm="1">
        <f t="array" ref="DV17">IFERROR(_xlfn.LET(
 _xlpm.project, $C17,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7" s="297" t="str" cm="1">
        <f t="array" ref="DW17">IFERROR(_xlfn.LET(
 _xlpm.project, $C17,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7" s="297" t="str" cm="1">
        <f t="array" ref="DX17">IFERROR(_xlfn.LET(
 _xlpm.project, $C17,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7" s="297" t="str" cm="1">
        <f t="array" ref="DY17">IFERROR(_xlfn.LET(
 _xlpm.project, $C17,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7" s="297" t="str" cm="1">
        <f t="array" ref="DZ17">IFERROR(_xlfn.LET(
 _xlpm.project, $C17,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7" s="297" t="str" cm="1">
        <f t="array" ref="EA17">IFERROR(_xlfn.LET(
 _xlpm.project, $C17,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7" s="297" t="str" cm="1">
        <f t="array" ref="EB17">IFERROR(_xlfn.LET(
 _xlpm.project, $C17,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7" s="297" t="str" cm="1">
        <f t="array" ref="EC17">IFERROR(_xlfn.LET(
 _xlpm.project, $C17,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7" s="297" t="str" cm="1">
        <f t="array" ref="ED17">IFERROR(_xlfn.LET(
 _xlpm.project, $C17,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7" s="297" t="str" cm="1">
        <f t="array" ref="EE17">IFERROR(_xlfn.LET(
 _xlpm.project, $C17,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7" s="297" t="str" cm="1">
        <f t="array" ref="EF17">IFERROR(_xlfn.LET(
 _xlpm.project, $C17,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7" s="297" t="str" cm="1">
        <f t="array" ref="EG17">IFERROR(_xlfn.LET(
 _xlpm.project, $C17,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7" s="297" t="str" cm="1">
        <f t="array" ref="EH17">IFERROR(_xlfn.LET(
 _xlpm.project, $C17,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7" s="297" t="str" cm="1">
        <f t="array" ref="EI17">IFERROR(_xlfn.LET(
 _xlpm.project, $C17,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7" s="297" t="str" cm="1">
        <f t="array" ref="EJ17">IFERROR(_xlfn.LET(
 _xlpm.project, $C17,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7" s="297" t="str" cm="1">
        <f t="array" ref="EK17">IFERROR(_xlfn.LET(
 _xlpm.project, $C17,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7" s="297" t="str" cm="1">
        <f t="array" ref="EL17">IFERROR(_xlfn.LET(
 _xlpm.project, $C17,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7" s="297" t="str" cm="1">
        <f t="array" ref="EM17">IFERROR(_xlfn.LET(
 _xlpm.project, $C17,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7" s="297" t="str" cm="1">
        <f t="array" ref="EN17">IFERROR(_xlfn.LET(
 _xlpm.project, $C17,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7" s="297" t="str" cm="1">
        <f t="array" ref="EO17">IFERROR(_xlfn.LET(
 _xlpm.project, $C17,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7" s="297" t="str" cm="1">
        <f t="array" ref="EP17">IFERROR(_xlfn.LET(
 _xlpm.project, $C17,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7" s="297" t="str" cm="1">
        <f t="array" ref="EQ17">IFERROR(_xlfn.LET(
 _xlpm.project, $C17,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7" s="297" t="str" cm="1">
        <f t="array" ref="ER17">IFERROR(_xlfn.LET(
 _xlpm.project, $C17,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7" s="297" t="str" cm="1">
        <f t="array" ref="ES17">IFERROR(_xlfn.LET(
 _xlpm.project, $C17,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7" s="297" t="str" cm="1">
        <f t="array" ref="ET17">IFERROR(_xlfn.LET(
 _xlpm.project, $C17,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7" s="297" t="str" cm="1">
        <f t="array" ref="EU17">IFERROR(_xlfn.LET(
 _xlpm.project, $C17,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7" s="297" t="str" cm="1">
        <f t="array" ref="EV17">IFERROR(_xlfn.LET(
 _xlpm.project, $C17,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7" s="297" t="str" cm="1">
        <f t="array" ref="EW17">IFERROR(_xlfn.LET(
 _xlpm.project, $C17,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7" s="297" t="str" cm="1">
        <f t="array" ref="EX17">IFERROR(_xlfn.LET(
 _xlpm.project, $C17,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7" s="297" t="str" cm="1">
        <f t="array" ref="EY17">IFERROR(_xlfn.LET(
 _xlpm.project, $C17,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7" s="297" t="str" cm="1">
        <f t="array" ref="EZ17">IFERROR(_xlfn.LET(
 _xlpm.project, $C17,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7" s="297" t="str" cm="1">
        <f t="array" ref="FA17">IFERROR(_xlfn.LET(
 _xlpm.project, $C17,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7" s="297" t="str" cm="1">
        <f t="array" ref="FB17">IFERROR(_xlfn.LET(
 _xlpm.project, $C17,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7" s="297" t="str" cm="1">
        <f t="array" ref="FC17">IFERROR(_xlfn.LET(
 _xlpm.project, $C17,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7" s="297" t="str" cm="1">
        <f t="array" ref="FD17">IFERROR(_xlfn.LET(
 _xlpm.project, $C17,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8" spans="2:160" ht="80.099999999999994" customHeight="1" thickBot="1" x14ac:dyDescent="0.35">
      <c r="B18" s="90"/>
      <c r="C18" s="300" t="str">
        <f>INPUT!G23</f>
        <v>Selassi</v>
      </c>
      <c r="D18" s="300" t="str">
        <f>_xlfn.XLOOKUP(Table14[[#This Row],[Project]],'MEA LOG'!$D$15:$D$100,'MEA LOG'!$F$15:$F$100,"")</f>
        <v>Ethiopia</v>
      </c>
      <c r="E18" s="297" t="str" cm="1">
        <f t="array" ref="E18">IFERROR(_xlfn.LET(
 _xlpm.project, $C18,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8" s="297" t="str" cm="1">
        <f t="array" ref="F18">IFERROR(_xlfn.LET(
 _xlpm.project, $C18,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8" s="297" t="str" cm="1">
        <f t="array" ref="G18">IFERROR(_xlfn.LET(
 _xlpm.project, $C18,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8" s="297" t="str" cm="1">
        <f t="array" ref="H18">IFERROR(_xlfn.LET(
 _xlpm.project, $C18,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8" s="297" t="str" cm="1">
        <f t="array" ref="I18">IFERROR(_xlfn.LET(
 _xlpm.project, $C18,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8" s="297" t="str" cm="1">
        <f t="array" ref="J18">IFERROR(_xlfn.LET(
 _xlpm.project, $C18,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8" s="297" t="str" cm="1">
        <f t="array" ref="K18">IFERROR(_xlfn.LET(
 _xlpm.project, $C18,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8" s="297" t="str" cm="1">
        <f t="array" ref="L18">IFERROR(_xlfn.LET(
 _xlpm.project, $C18,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8" s="297" t="str" cm="1">
        <f t="array" ref="M18">IFERROR(_xlfn.LET(
 _xlpm.project, $C18,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8" s="297" t="str" cm="1">
        <f t="array" ref="N18">IFERROR(_xlfn.LET(
 _xlpm.project, $C18,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8" s="297" t="str" cm="1">
        <f t="array" ref="O18">IFERROR(_xlfn.LET(
 _xlpm.project, $C18,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8" s="297" t="str" cm="1">
        <f t="array" ref="P18">IFERROR(_xlfn.LET(
 _xlpm.project, $C18,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8" s="297" t="str" cm="1">
        <f t="array" ref="Q18">IFERROR(_xlfn.LET(
 _xlpm.project, $C18,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8" s="297" t="str" cm="1">
        <f t="array" ref="R18">IFERROR(_xlfn.LET(
 _xlpm.project, $C18,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8" s="297" t="str" cm="1">
        <f t="array" ref="S18">IFERROR(_xlfn.LET(
 _xlpm.project, $C18,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8" s="297" t="str" cm="1">
        <f t="array" ref="T18">IFERROR(_xlfn.LET(
 _xlpm.project, $C18,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8" s="297" t="str" cm="1">
        <f t="array" ref="U18">IFERROR(_xlfn.LET(
 _xlpm.project, $C18,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18" s="297" t="str" cm="1">
        <f t="array" ref="V18">IFERROR(_xlfn.LET(
 _xlpm.project, $C18,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8" s="297" t="str" cm="1">
        <f t="array" ref="W18">IFERROR(_xlfn.LET(
 _xlpm.project, $C18,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8" s="297" t="str" cm="1">
        <f t="array" ref="X18">IFERROR(_xlfn.LET(
 _xlpm.project, $C18,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8" s="297" t="str" cm="1">
        <f t="array" ref="Y18">IFERROR(_xlfn.LET(
 _xlpm.project, $C18,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8" s="297" t="str" cm="1">
        <f t="array" ref="Z18">IFERROR(_xlfn.LET(
 _xlpm.project, $C18,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8" s="297" t="str" cm="1">
        <f t="array" ref="AA18">IFERROR(_xlfn.LET(
 _xlpm.project, $C18,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8" s="297" t="str" cm="1">
        <f t="array" ref="AB18">IFERROR(_xlfn.LET(
 _xlpm.project, $C18,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8" s="297" t="str" cm="1">
        <f t="array" ref="AC18">IFERROR(_xlfn.LET(
 _xlpm.project, $C18,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8" s="297" t="str" cm="1">
        <f t="array" ref="AD18">IFERROR(_xlfn.LET(
 _xlpm.project, $C18,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8" s="297" t="str" cm="1">
        <f t="array" ref="AE18">IFERROR(_xlfn.LET(
 _xlpm.project, $C18,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8" s="297" t="str" cm="1">
        <f t="array" ref="AF18">IFERROR(_xlfn.LET(
 _xlpm.project, $C18,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8" s="297" t="str" cm="1">
        <f t="array" ref="AG18">IFERROR(_xlfn.LET(
 _xlpm.project, $C18,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8" s="297" t="str" cm="1">
        <f t="array" ref="AH18">IFERROR(_xlfn.LET(
 _xlpm.project, $C18,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8" s="297" t="str" cm="1">
        <f t="array" ref="AI18">IFERROR(_xlfn.LET(
 _xlpm.project, $C18,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8" s="297" t="str" cm="1">
        <f t="array" ref="AJ18">IFERROR(_xlfn.LET(
 _xlpm.project, $C18,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8" s="297" t="str" cm="1">
        <f t="array" ref="AK18">IFERROR(_xlfn.LET(
 _xlpm.project, $C18,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8" s="297" t="str" cm="1">
        <f t="array" ref="AL18">IFERROR(_xlfn.LET(
 _xlpm.project, $C18,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8" s="297" t="str" cm="1">
        <f t="array" ref="AM18">IFERROR(_xlfn.LET(
 _xlpm.project, $C18,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8" s="297" t="str" cm="1">
        <f t="array" ref="AN18">IFERROR(_xlfn.LET(
 _xlpm.project, $C18,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8" s="297" t="str" cm="1">
        <f t="array" ref="AO18">IFERROR(_xlfn.LET(
 _xlpm.project, $C18,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8" s="297" t="str" cm="1">
        <f t="array" ref="AP18">IFERROR(_xlfn.LET(
 _xlpm.project, $C18,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8" s="297" t="str" cm="1">
        <f t="array" ref="AQ18">IFERROR(_xlfn.LET(
 _xlpm.project, $C18,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8" s="297" t="str" cm="1">
        <f t="array" ref="AR18">IFERROR(_xlfn.LET(
 _xlpm.project, $C18,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AS18" s="297" t="str" cm="1">
        <f t="array" ref="AS18">IFERROR(_xlfn.LET(
 _xlpm.project, $C18,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8" s="297" t="str" cm="1">
        <f t="array" ref="AT18">IFERROR(_xlfn.LET(
 _xlpm.project, $C18,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8" s="297" t="str" cm="1">
        <f t="array" ref="AU18">IFERROR(_xlfn.LET(
 _xlpm.project, $C18,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8" s="297" t="str" cm="1">
        <f t="array" ref="AV18">IFERROR(_xlfn.LET(
 _xlpm.project, $C18,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W18" s="297" t="str" cm="1">
        <f t="array" ref="AW18">IFERROR(_xlfn.LET(
 _xlpm.project, $C18,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8" s="297" t="str" cm="1">
        <f t="array" ref="AX18">IFERROR(_xlfn.LET(
 _xlpm.project, $C18,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8" s="297" t="str" cm="1">
        <f t="array" ref="AY18">IFERROR(_xlfn.LET(
 _xlpm.project, $C18,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8" s="297" t="str" cm="1">
        <f t="array" ref="AZ18">IFERROR(_xlfn.LET(
 _xlpm.project, $C18,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8" s="297" t="str" cm="1">
        <f t="array" ref="BA18">IFERROR(_xlfn.LET(
 _xlpm.project, $C18,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8" s="297" t="str" cm="1">
        <f t="array" ref="BB18">IFERROR(_xlfn.LET(
 _xlpm.project, $C18,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8" s="297" t="str" cm="1">
        <f t="array" ref="BC18">IFERROR(_xlfn.LET(
 _xlpm.project, $C18,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8" s="297" t="str" cm="1">
        <f t="array" ref="BD18">IFERROR(_xlfn.LET(
 _xlpm.project, $C18,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8" s="297" t="str" cm="1">
        <f t="array" ref="BE18">IFERROR(_xlfn.LET(
 _xlpm.project, $C18,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8" s="297" t="str" cm="1">
        <f t="array" ref="BF18">IFERROR(_xlfn.LET(
 _xlpm.project, $C18,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8" s="297" t="str" cm="1">
        <f t="array" ref="BG18">IFERROR(_xlfn.LET(
 _xlpm.project, $C18,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8" s="297" t="str" cm="1">
        <f t="array" ref="BH18">IFERROR(_xlfn.LET(
 _xlpm.project, $C18,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8" s="297" t="str" cm="1">
        <f t="array" ref="BI18">IFERROR(_xlfn.LET(
 _xlpm.project, $C18,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BJ18" s="297" t="str" cm="1">
        <f t="array" ref="BJ18">IFERROR(_xlfn.LET(
 _xlpm.project, $C18,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8" s="297" t="str" cm="1">
        <f t="array" ref="BK18">IFERROR(_xlfn.LET(
 _xlpm.project, $C18,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8" s="297" t="str" cm="1">
        <f t="array" ref="BL18">IFERROR(_xlfn.LET(
 _xlpm.project, $C18,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8" s="297" t="str" cm="1">
        <f t="array" ref="BM18">IFERROR(_xlfn.LET(
 _xlpm.project, $C18,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BN18" s="297" t="str" cm="1">
        <f t="array" ref="BN18">IFERROR(_xlfn.LET(
 _xlpm.project, $C18,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8" s="297" t="str" cm="1">
        <f t="array" ref="BO18">IFERROR(_xlfn.LET(
 _xlpm.project, $C18,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8" s="297" t="str" cm="1">
        <f t="array" ref="BP18">IFERROR(_xlfn.LET(
 _xlpm.project, $C18,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8" s="297" t="str" cm="1">
        <f t="array" ref="BQ18">IFERROR(_xlfn.LET(
 _xlpm.project, $C18,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8" s="297" t="str" cm="1">
        <f t="array" ref="BR18">IFERROR(_xlfn.LET(
 _xlpm.project, $C18,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BS18" s="297" t="str" cm="1">
        <f t="array" ref="BS18">IFERROR(_xlfn.LET(
 _xlpm.project, $C18,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8" s="297" t="str" cm="1">
        <f t="array" ref="BT18">IFERROR(_xlfn.LET(
 _xlpm.project, $C18,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8" s="297" t="str" cm="1">
        <f t="array" ref="BU18">IFERROR(_xlfn.LET(
 _xlpm.project, $C18,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8" s="297" t="str" cm="1">
        <f t="array" ref="BV18">IFERROR(_xlfn.LET(
 _xlpm.project, $C18,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8" s="297" t="str" cm="1">
        <f t="array" ref="BW18">IFERROR(_xlfn.LET(
 _xlpm.project, $C18,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8" s="297" t="str" cm="1">
        <f t="array" ref="BX18">IFERROR(_xlfn.LET(
 _xlpm.project, $C18,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8" s="297" t="str" cm="1">
        <f t="array" ref="BY18">IFERROR(_xlfn.LET(
 _xlpm.project, $C18,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8" s="297" t="str" cm="1">
        <f t="array" ref="BZ18">IFERROR(_xlfn.LET(
 _xlpm.project, $C18,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8" s="297" t="str" cm="1">
        <f t="array" ref="CA18">IFERROR(_xlfn.LET(
 _xlpm.project, $C18,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CB18" s="297" t="str" cm="1">
        <f t="array" ref="CB18">IFERROR(_xlfn.LET(
 _xlpm.project, $C18,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8" s="297" t="str" cm="1">
        <f t="array" ref="CC18">IFERROR(_xlfn.LET(
 _xlpm.project, $C18,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8" s="297" t="str" cm="1">
        <f t="array" ref="CD18">IFERROR(_xlfn.LET(
 _xlpm.project, $C18,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8" s="297" t="str" cm="1">
        <f t="array" ref="CE18">IFERROR(_xlfn.LET(
 _xlpm.project, $C18,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8" s="297" t="str" cm="1">
        <f t="array" ref="CF18">IFERROR(_xlfn.LET(
 _xlpm.project, $C18,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8" s="297" t="str" cm="1">
        <f t="array" ref="CG18">IFERROR(_xlfn.LET(
 _xlpm.project, $C18,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8" s="297" t="str" cm="1">
        <f t="array" ref="CH18">IFERROR(_xlfn.LET(
 _xlpm.project, $C18,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8" s="297" t="str" cm="1">
        <f t="array" ref="CI18">IFERROR(_xlfn.LET(
 _xlpm.project, $C18,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8" s="297" t="str" cm="1">
        <f t="array" ref="CJ18">IFERROR(_xlfn.LET(
 _xlpm.project, $C18,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8" s="297" t="str" cm="1">
        <f t="array" ref="CK18">IFERROR(_xlfn.LET(
 _xlpm.project, $C18,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8" s="297" t="str" cm="1">
        <f t="array" ref="CL18">IFERROR(_xlfn.LET(
 _xlpm.project, $C18,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8" s="297" t="str" cm="1">
        <f t="array" ref="CM18">IFERROR(_xlfn.LET(
 _xlpm.project, $C18,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8" s="297" t="str" cm="1">
        <f t="array" ref="CN18">IFERROR(_xlfn.LET(
 _xlpm.project, $C18,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8" s="297" t="str" cm="1">
        <f t="array" ref="CO18">IFERROR(_xlfn.LET(
 _xlpm.project, $C18,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8" s="297" t="str" cm="1">
        <f t="array" ref="CP18">IFERROR(_xlfn.LET(
 _xlpm.project, $C18,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8" s="297" t="str" cm="1">
        <f t="array" ref="CQ18">IFERROR(_xlfn.LET(
 _xlpm.project, $C18,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8" s="297" t="str" cm="1">
        <f t="array" ref="CR18">IFERROR(_xlfn.LET(
 _xlpm.project, $C18,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8" s="297" t="str" cm="1">
        <f t="array" ref="CS18">IFERROR(_xlfn.LET(
 _xlpm.project, $C18,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8" s="297" t="str" cm="1">
        <f t="array" ref="CT18">IFERROR(_xlfn.LET(
 _xlpm.project, $C18,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8" s="297" t="str" cm="1">
        <f t="array" ref="CU18">IFERROR(_xlfn.LET(
 _xlpm.project, $C18,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8" s="297" t="str" cm="1">
        <f t="array" ref="CV18">IFERROR(_xlfn.LET(
 _xlpm.project, $C18,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8" s="297" t="str" cm="1">
        <f t="array" ref="CW18">IFERROR(_xlfn.LET(
 _xlpm.project, $C18,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8" s="297" t="str" cm="1">
        <f t="array" ref="CX18">IFERROR(_xlfn.LET(
 _xlpm.project, $C18,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8" s="297" t="str" cm="1">
        <f t="array" ref="CY18">IFERROR(_xlfn.LET(
 _xlpm.project, $C18,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8" s="297" t="str" cm="1">
        <f t="array" ref="CZ18">IFERROR(_xlfn.LET(
 _xlpm.project, $C18,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8" s="297" t="str" cm="1">
        <f t="array" ref="DA18">IFERROR(_xlfn.LET(
 _xlpm.project, $C18,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8" s="297" t="str" cm="1">
        <f t="array" ref="DB18">IFERROR(_xlfn.LET(
 _xlpm.project, $C18,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8" s="297" t="str" cm="1">
        <f t="array" ref="DC18">IFERROR(_xlfn.LET(
 _xlpm.project, $C18,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8" s="297" t="str" cm="1">
        <f t="array" ref="DD18">IFERROR(_xlfn.LET(
 _xlpm.project, $C18,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8" s="297" t="str" cm="1">
        <f t="array" ref="DE18">IFERROR(_xlfn.LET(
 _xlpm.project, $C18,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8" s="297" t="str" cm="1">
        <f t="array" ref="DF18">IFERROR(_xlfn.LET(
 _xlpm.project, $C18,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8" s="297" t="str" cm="1">
        <f t="array" ref="DG18">IFERROR(_xlfn.LET(
 _xlpm.project, $C18,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8" s="297" t="str" cm="1">
        <f t="array" ref="DH18">IFERROR(_xlfn.LET(
 _xlpm.project, $C18,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8" s="297" t="str" cm="1">
        <f t="array" ref="DI18">IFERROR(_xlfn.LET(
 _xlpm.project, $C18,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8" s="297" t="str" cm="1">
        <f t="array" ref="DJ18">IFERROR(_xlfn.LET(
 _xlpm.project, $C18,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8" s="297" t="str" cm="1">
        <f t="array" ref="DK18">IFERROR(_xlfn.LET(
 _xlpm.project, $C18,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8" s="297" t="str" cm="1">
        <f t="array" ref="DL18">IFERROR(_xlfn.LET(
 _xlpm.project, $C18,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8" s="297" t="str" cm="1">
        <f t="array" ref="DM18">IFERROR(_xlfn.LET(
 _xlpm.project, $C18,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8" s="297" t="str" cm="1">
        <f t="array" ref="DN18">IFERROR(_xlfn.LET(
 _xlpm.project, $C18,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8" s="297" t="str" cm="1">
        <f t="array" ref="DO18">IFERROR(_xlfn.LET(
 _xlpm.project, $C18,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8" s="297" t="str" cm="1">
        <f t="array" ref="DP18">IFERROR(_xlfn.LET(
 _xlpm.project, $C18,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8" s="297" t="str" cm="1">
        <f t="array" ref="DQ18">IFERROR(_xlfn.LET(
 _xlpm.project, $C18,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8" s="297" t="str" cm="1">
        <f t="array" ref="DR18">IFERROR(_xlfn.LET(
 _xlpm.project, $C18,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8" s="297" t="str" cm="1">
        <f t="array" ref="DS18">IFERROR(_xlfn.LET(
 _xlpm.project, $C18,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8" s="297" t="str" cm="1">
        <f t="array" ref="DT18">IFERROR(_xlfn.LET(
 _xlpm.project, $C18,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8" s="297" t="str" cm="1">
        <f t="array" ref="DU18">IFERROR(_xlfn.LET(
 _xlpm.project, $C18,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8" s="297" t="str" cm="1">
        <f t="array" ref="DV18">IFERROR(_xlfn.LET(
 _xlpm.project, $C18,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8" s="297" t="str" cm="1">
        <f t="array" ref="DW18">IFERROR(_xlfn.LET(
 _xlpm.project, $C18,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8" s="297" t="str" cm="1">
        <f t="array" ref="DX18">IFERROR(_xlfn.LET(
 _xlpm.project, $C18,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8" s="297" t="str" cm="1">
        <f t="array" ref="DY18">IFERROR(_xlfn.LET(
 _xlpm.project, $C18,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8" s="297" t="str" cm="1">
        <f t="array" ref="DZ18">IFERROR(_xlfn.LET(
 _xlpm.project, $C18,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8" s="297" t="str" cm="1">
        <f t="array" ref="EA18">IFERROR(_xlfn.LET(
 _xlpm.project, $C18,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8" s="297" t="str" cm="1">
        <f t="array" ref="EB18">IFERROR(_xlfn.LET(
 _xlpm.project, $C18,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8" s="297" t="str" cm="1">
        <f t="array" ref="EC18">IFERROR(_xlfn.LET(
 _xlpm.project, $C18,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8" s="297" t="str" cm="1">
        <f t="array" ref="ED18">IFERROR(_xlfn.LET(
 _xlpm.project, $C18,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8" s="297" t="str" cm="1">
        <f t="array" ref="EE18">IFERROR(_xlfn.LET(
 _xlpm.project, $C18,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8" s="297" t="str" cm="1">
        <f t="array" ref="EF18">IFERROR(_xlfn.LET(
 _xlpm.project, $C18,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8" s="297" t="str" cm="1">
        <f t="array" ref="EG18">IFERROR(_xlfn.LET(
 _xlpm.project, $C18,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8" s="297" t="str" cm="1">
        <f t="array" ref="EH18">IFERROR(_xlfn.LET(
 _xlpm.project, $C18,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8" s="297" t="str" cm="1">
        <f t="array" ref="EI18">IFERROR(_xlfn.LET(
 _xlpm.project, $C18,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8" s="297" t="str" cm="1">
        <f t="array" ref="EJ18">IFERROR(_xlfn.LET(
 _xlpm.project, $C18,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8" s="297" t="str" cm="1">
        <f t="array" ref="EK18">IFERROR(_xlfn.LET(
 _xlpm.project, $C18,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8" s="297" t="str" cm="1">
        <f t="array" ref="EL18">IFERROR(_xlfn.LET(
 _xlpm.project, $C18,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8" s="297" t="str" cm="1">
        <f t="array" ref="EM18">IFERROR(_xlfn.LET(
 _xlpm.project, $C18,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8" s="297" t="str" cm="1">
        <f t="array" ref="EN18">IFERROR(_xlfn.LET(
 _xlpm.project, $C18,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8" s="297" t="str" cm="1">
        <f t="array" ref="EO18">IFERROR(_xlfn.LET(
 _xlpm.project, $C18,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8" s="297" t="str" cm="1">
        <f t="array" ref="EP18">IFERROR(_xlfn.LET(
 _xlpm.project, $C18,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8" s="297" t="str" cm="1">
        <f t="array" ref="EQ18">IFERROR(_xlfn.LET(
 _xlpm.project, $C18,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8" s="297" t="str" cm="1">
        <f t="array" ref="ER18">IFERROR(_xlfn.LET(
 _xlpm.project, $C18,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8" s="297" t="str" cm="1">
        <f t="array" ref="ES18">IFERROR(_xlfn.LET(
 _xlpm.project, $C18,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8" s="297" t="str" cm="1">
        <f t="array" ref="ET18">IFERROR(_xlfn.LET(
 _xlpm.project, $C18,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8" s="297" t="str" cm="1">
        <f t="array" ref="EU18">IFERROR(_xlfn.LET(
 _xlpm.project, $C18,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8" s="297" t="str" cm="1">
        <f t="array" ref="EV18">IFERROR(_xlfn.LET(
 _xlpm.project, $C18,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8" s="297" t="str" cm="1">
        <f t="array" ref="EW18">IFERROR(_xlfn.LET(
 _xlpm.project, $C18,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8" s="297" t="str" cm="1">
        <f t="array" ref="EX18">IFERROR(_xlfn.LET(
 _xlpm.project, $C18,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8" s="297" t="str" cm="1">
        <f t="array" ref="EY18">IFERROR(_xlfn.LET(
 _xlpm.project, $C18,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8" s="297" t="str" cm="1">
        <f t="array" ref="EZ18">IFERROR(_xlfn.LET(
 _xlpm.project, $C18,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8" s="297" t="str" cm="1">
        <f t="array" ref="FA18">IFERROR(_xlfn.LET(
 _xlpm.project, $C18,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8" s="297" t="str" cm="1">
        <f t="array" ref="FB18">IFERROR(_xlfn.LET(
 _xlpm.project, $C18,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8" s="297" t="str" cm="1">
        <f t="array" ref="FC18">IFERROR(_xlfn.LET(
 _xlpm.project, $C18,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8" s="297" t="str" cm="1">
        <f t="array" ref="FD18">IFERROR(_xlfn.LET(
 _xlpm.project, $C18,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9" spans="2:160" ht="80.099999999999994" customHeight="1" thickBot="1" x14ac:dyDescent="0.35">
      <c r="B19" s="90"/>
      <c r="C19" s="300" t="str">
        <f>INPUT!G24</f>
        <v>Selassi II</v>
      </c>
      <c r="D19" s="300" t="str">
        <f>_xlfn.XLOOKUP(Table14[[#This Row],[Project]],'MEA LOG'!$D$15:$D$100,'MEA LOG'!$F$15:$F$100,"")</f>
        <v>Ethiopia</v>
      </c>
      <c r="E19" s="297" t="str" cm="1">
        <f t="array" ref="E19">IFERROR(_xlfn.LET(
 _xlpm.project, $C19,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F19" s="297" t="str" cm="1">
        <f t="array" ref="F19">IFERROR(_xlfn.LET(
 _xlpm.project, $C19,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9" s="297" t="str" cm="1">
        <f t="array" ref="G19">IFERROR(_xlfn.LET(
 _xlpm.project, $C19,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9" s="297" t="str" cm="1">
        <f t="array" ref="H19">IFERROR(_xlfn.LET(
 _xlpm.project, $C19,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9" s="297" t="str" cm="1">
        <f t="array" ref="I19">IFERROR(_xlfn.LET(
 _xlpm.project, $C19,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9" s="297" t="str" cm="1">
        <f t="array" ref="J19">IFERROR(_xlfn.LET(
 _xlpm.project, $C19,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9" s="297" t="str" cm="1">
        <f t="array" ref="K19">IFERROR(_xlfn.LET(
 _xlpm.project, $C19,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9" s="297" t="str" cm="1">
        <f t="array" ref="L19">IFERROR(_xlfn.LET(
 _xlpm.project, $C19,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9" s="297" t="str" cm="1">
        <f t="array" ref="M19">IFERROR(_xlfn.LET(
 _xlpm.project, $C19,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9" s="297" t="str" cm="1">
        <f t="array" ref="N19">IFERROR(_xlfn.LET(
 _xlpm.project, $C19,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9" s="297" t="str" cm="1">
        <f t="array" ref="O19">IFERROR(_xlfn.LET(
 _xlpm.project, $C19,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9" s="297" t="str" cm="1">
        <f t="array" ref="P19">IFERROR(_xlfn.LET(
 _xlpm.project, $C19,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Q19" s="297" t="str" cm="1">
        <f t="array" ref="Q19">IFERROR(_xlfn.LET(
 _xlpm.project, $C19,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9" s="297" t="str" cm="1">
        <f t="array" ref="R19">IFERROR(_xlfn.LET(
 _xlpm.project, $C19,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9" s="297" t="str" cm="1">
        <f t="array" ref="S19">IFERROR(_xlfn.LET(
 _xlpm.project, $C19,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9" s="297" t="str" cm="1">
        <f t="array" ref="T19">IFERROR(_xlfn.LET(
 _xlpm.project, $C19,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U19" s="297" t="str" cm="1">
        <f t="array" ref="U19">IFERROR(_xlfn.LET(
 _xlpm.project, $C19,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9" s="297" t="str" cm="1">
        <f t="array" ref="V19">IFERROR(_xlfn.LET(
 _xlpm.project, $C19,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9" s="297" t="str" cm="1">
        <f t="array" ref="W19">IFERROR(_xlfn.LET(
 _xlpm.project, $C19,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9" s="297" t="str" cm="1">
        <f t="array" ref="X19">IFERROR(_xlfn.LET(
 _xlpm.project, $C19,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9" s="297" t="str" cm="1">
        <f t="array" ref="Y19">IFERROR(_xlfn.LET(
 _xlpm.project, $C19,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9" s="297" t="str" cm="1">
        <f t="array" ref="Z19">IFERROR(_xlfn.LET(
 _xlpm.project, $C19,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9" s="297" t="str" cm="1">
        <f t="array" ref="AA19">IFERROR(_xlfn.LET(
 _xlpm.project, $C19,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9" s="297" t="str" cm="1">
        <f t="array" ref="AB19">IFERROR(_xlfn.LET(
 _xlpm.project, $C19,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9" s="297" t="str" cm="1">
        <f t="array" ref="AC19">IFERROR(_xlfn.LET(
 _xlpm.project, $C19,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9" s="297" t="str" cm="1">
        <f t="array" ref="AD19">IFERROR(_xlfn.LET(
 _xlpm.project, $C19,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9" s="297" t="str" cm="1">
        <f t="array" ref="AE19">IFERROR(_xlfn.LET(
 _xlpm.project, $C19,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9" s="297" t="str" cm="1">
        <f t="array" ref="AF19">IFERROR(_xlfn.LET(
 _xlpm.project, $C19,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9" s="297" t="str" cm="1">
        <f t="array" ref="AG19">IFERROR(_xlfn.LET(
 _xlpm.project, $C19,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9" s="297" t="str" cm="1">
        <f t="array" ref="AH19">IFERROR(_xlfn.LET(
 _xlpm.project, $C19,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19" s="297" t="str" cm="1">
        <f t="array" ref="AI19">IFERROR(_xlfn.LET(
 _xlpm.project, $C19,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9" s="297" t="str" cm="1">
        <f t="array" ref="AJ19">IFERROR(_xlfn.LET(
 _xlpm.project, $C19,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9" s="297" t="str" cm="1">
        <f t="array" ref="AK19">IFERROR(_xlfn.LET(
 _xlpm.project, $C19,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9" s="297" t="str" cm="1">
        <f t="array" ref="AL19">IFERROR(_xlfn.LET(
 _xlpm.project, $C19,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19" s="297" t="str" cm="1">
        <f t="array" ref="AM19">IFERROR(_xlfn.LET(
 _xlpm.project, $C19,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N19" s="297" t="str" cm="1">
        <f t="array" ref="AN19">IFERROR(_xlfn.LET(
 _xlpm.project, $C19,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9" s="297" t="str" cm="1">
        <f t="array" ref="AO19">IFERROR(_xlfn.LET(
 _xlpm.project, $C19,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P19" s="297" t="str" cm="1">
        <f t="array" ref="AP19">IFERROR(_xlfn.LET(
 _xlpm.project, $C19,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9" s="297" t="str" cm="1">
        <f t="array" ref="AQ19">IFERROR(_xlfn.LET(
 _xlpm.project, $C19,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9" s="297" t="str" cm="1">
        <f t="array" ref="AR19">IFERROR(_xlfn.LET(
 _xlpm.project, $C19,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S19" s="297" t="str" cm="1">
        <f t="array" ref="AS19">IFERROR(_xlfn.LET(
 _xlpm.project, $C19,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9" s="297" t="str" cm="1">
        <f t="array" ref="AT19">IFERROR(_xlfn.LET(
 _xlpm.project, $C19,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9" s="297" t="str" cm="1">
        <f t="array" ref="AU19">IFERROR(_xlfn.LET(
 _xlpm.project, $C19,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9" s="297" t="str" cm="1">
        <f t="array" ref="AV19">IFERROR(_xlfn.LET(
 _xlpm.project, $C19,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9" s="297" t="str" cm="1">
        <f t="array" ref="AW19">IFERROR(_xlfn.LET(
 _xlpm.project, $C19,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9" s="297" t="str" cm="1">
        <f t="array" ref="AX19">IFERROR(_xlfn.LET(
 _xlpm.project, $C19,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9" s="297" t="str" cm="1">
        <f t="array" ref="AY19">IFERROR(_xlfn.LET(
 _xlpm.project, $C19,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9" s="297" t="str" cm="1">
        <f t="array" ref="AZ19">IFERROR(_xlfn.LET(
 _xlpm.project, $C19,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9" s="297" t="str" cm="1">
        <f t="array" ref="BA19">IFERROR(_xlfn.LET(
 _xlpm.project, $C19,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9" s="297" t="str" cm="1">
        <f t="array" ref="BB19">IFERROR(_xlfn.LET(
 _xlpm.project, $C19,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9" s="297" t="str" cm="1">
        <f t="array" ref="BC19">IFERROR(_xlfn.LET(
 _xlpm.project, $C19,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9" s="297" t="str" cm="1">
        <f t="array" ref="BD19">IFERROR(_xlfn.LET(
 _xlpm.project, $C19,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9" s="297" t="str" cm="1">
        <f t="array" ref="BE19">IFERROR(_xlfn.LET(
 _xlpm.project, $C19,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9" s="297" t="str" cm="1">
        <f t="array" ref="BF19">IFERROR(_xlfn.LET(
 _xlpm.project, $C19,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9" s="297" t="str" cm="1">
        <f t="array" ref="BG19">IFERROR(_xlfn.LET(
 _xlpm.project, $C19,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9" s="297" t="str" cm="1">
        <f t="array" ref="BH19">IFERROR(_xlfn.LET(
 _xlpm.project, $C19,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9" s="297" t="str" cm="1">
        <f t="array" ref="BI19">IFERROR(_xlfn.LET(
 _xlpm.project, $C19,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9" s="297" t="str" cm="1">
        <f t="array" ref="BJ19">IFERROR(_xlfn.LET(
 _xlpm.project, $C19,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9" s="297" t="str" cm="1">
        <f t="array" ref="BK19">IFERROR(_xlfn.LET(
 _xlpm.project, $C19,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9" s="297" t="str" cm="1">
        <f t="array" ref="BL19">IFERROR(_xlfn.LET(
 _xlpm.project, $C19,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9" s="297" t="str" cm="1">
        <f t="array" ref="BM19">IFERROR(_xlfn.LET(
 _xlpm.project, $C19,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9" s="297" t="str" cm="1">
        <f t="array" ref="BN19">IFERROR(_xlfn.LET(
 _xlpm.project, $C19,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9" s="297" t="str" cm="1">
        <f t="array" ref="BO19">IFERROR(_xlfn.LET(
 _xlpm.project, $C19,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9" s="297" t="str" cm="1">
        <f t="array" ref="BP19">IFERROR(_xlfn.LET(
 _xlpm.project, $C19,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9" s="297" t="str" cm="1">
        <f t="array" ref="BQ19">IFERROR(_xlfn.LET(
 _xlpm.project, $C19,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9" s="297" t="str" cm="1">
        <f t="array" ref="BR19">IFERROR(_xlfn.LET(
 _xlpm.project, $C19,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9" s="297" t="str" cm="1">
        <f t="array" ref="BS19">IFERROR(_xlfn.LET(
 _xlpm.project, $C19,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9" s="297" t="str" cm="1">
        <f t="array" ref="BT19">IFERROR(_xlfn.LET(
 _xlpm.project, $C19,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9" s="297" t="str" cm="1">
        <f t="array" ref="BU19">IFERROR(_xlfn.LET(
 _xlpm.project, $C19,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9" s="297" t="str" cm="1">
        <f t="array" ref="BV19">IFERROR(_xlfn.LET(
 _xlpm.project, $C19,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9" s="297" t="str" cm="1">
        <f t="array" ref="BW19">IFERROR(_xlfn.LET(
 _xlpm.project, $C19,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9" s="297" t="str" cm="1">
        <f t="array" ref="BX19">IFERROR(_xlfn.LET(
 _xlpm.project, $C19,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9" s="297" t="str" cm="1">
        <f t="array" ref="BY19">IFERROR(_xlfn.LET(
 _xlpm.project, $C19,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9" s="297" t="str" cm="1">
        <f t="array" ref="BZ19">IFERROR(_xlfn.LET(
 _xlpm.project, $C19,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9" s="297" t="str" cm="1">
        <f t="array" ref="CA19">IFERROR(_xlfn.LET(
 _xlpm.project, $C19,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9" s="297" t="str" cm="1">
        <f t="array" ref="CB19">IFERROR(_xlfn.LET(
 _xlpm.project, $C19,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9" s="297" t="str" cm="1">
        <f t="array" ref="CC19">IFERROR(_xlfn.LET(
 _xlpm.project, $C19,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9" s="297" t="str" cm="1">
        <f t="array" ref="CD19">IFERROR(_xlfn.LET(
 _xlpm.project, $C19,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9" s="297" t="str" cm="1">
        <f t="array" ref="CE19">IFERROR(_xlfn.LET(
 _xlpm.project, $C19,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9" s="297" t="str" cm="1">
        <f t="array" ref="CF19">IFERROR(_xlfn.LET(
 _xlpm.project, $C19,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9" s="297" t="str" cm="1">
        <f t="array" ref="CG19">IFERROR(_xlfn.LET(
 _xlpm.project, $C19,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9" s="297" t="str" cm="1">
        <f t="array" ref="CH19">IFERROR(_xlfn.LET(
 _xlpm.project, $C19,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9" s="297" t="str" cm="1">
        <f t="array" ref="CI19">IFERROR(_xlfn.LET(
 _xlpm.project, $C19,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9" s="297" t="str" cm="1">
        <f t="array" ref="CJ19">IFERROR(_xlfn.LET(
 _xlpm.project, $C19,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9" s="297" t="str" cm="1">
        <f t="array" ref="CK19">IFERROR(_xlfn.LET(
 _xlpm.project, $C19,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9" s="297" t="str" cm="1">
        <f t="array" ref="CL19">IFERROR(_xlfn.LET(
 _xlpm.project, $C19,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9" s="297" t="str" cm="1">
        <f t="array" ref="CM19">IFERROR(_xlfn.LET(
 _xlpm.project, $C19,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9" s="297" t="str" cm="1">
        <f t="array" ref="CN19">IFERROR(_xlfn.LET(
 _xlpm.project, $C19,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9" s="297" t="str" cm="1">
        <f t="array" ref="CO19">IFERROR(_xlfn.LET(
 _xlpm.project, $C19,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9" s="297" t="str" cm="1">
        <f t="array" ref="CP19">IFERROR(_xlfn.LET(
 _xlpm.project, $C19,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9" s="297" t="str" cm="1">
        <f t="array" ref="CQ19">IFERROR(_xlfn.LET(
 _xlpm.project, $C19,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9" s="297" t="str" cm="1">
        <f t="array" ref="CR19">IFERROR(_xlfn.LET(
 _xlpm.project, $C19,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9" s="297" t="str" cm="1">
        <f t="array" ref="CS19">IFERROR(_xlfn.LET(
 _xlpm.project, $C19,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9" s="297" t="str" cm="1">
        <f t="array" ref="CT19">IFERROR(_xlfn.LET(
 _xlpm.project, $C19,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9" s="297" t="str" cm="1">
        <f t="array" ref="CU19">IFERROR(_xlfn.LET(
 _xlpm.project, $C19,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9" s="297" t="str" cm="1">
        <f t="array" ref="CV19">IFERROR(_xlfn.LET(
 _xlpm.project, $C19,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9" s="297" t="str" cm="1">
        <f t="array" ref="CW19">IFERROR(_xlfn.LET(
 _xlpm.project, $C19,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9" s="297" t="str" cm="1">
        <f t="array" ref="CX19">IFERROR(_xlfn.LET(
 _xlpm.project, $C19,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9" s="297" t="str" cm="1">
        <f t="array" ref="CY19">IFERROR(_xlfn.LET(
 _xlpm.project, $C19,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9" s="297" t="str" cm="1">
        <f t="array" ref="CZ19">IFERROR(_xlfn.LET(
 _xlpm.project, $C19,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9" s="297" t="str" cm="1">
        <f t="array" ref="DA19">IFERROR(_xlfn.LET(
 _xlpm.project, $C19,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9" s="297" t="str" cm="1">
        <f t="array" ref="DB19">IFERROR(_xlfn.LET(
 _xlpm.project, $C19,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9" s="297" t="str" cm="1">
        <f t="array" ref="DC19">IFERROR(_xlfn.LET(
 _xlpm.project, $C19,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9" s="297" t="str" cm="1">
        <f t="array" ref="DD19">IFERROR(_xlfn.LET(
 _xlpm.project, $C19,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9" s="297" t="str" cm="1">
        <f t="array" ref="DE19">IFERROR(_xlfn.LET(
 _xlpm.project, $C19,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9" s="297" t="str" cm="1">
        <f t="array" ref="DF19">IFERROR(_xlfn.LET(
 _xlpm.project, $C19,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9" s="297" t="str" cm="1">
        <f t="array" ref="DG19">IFERROR(_xlfn.LET(
 _xlpm.project, $C19,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9" s="297" t="str" cm="1">
        <f t="array" ref="DH19">IFERROR(_xlfn.LET(
 _xlpm.project, $C19,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9" s="297" t="str" cm="1">
        <f t="array" ref="DI19">IFERROR(_xlfn.LET(
 _xlpm.project, $C19,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9" s="297" t="str" cm="1">
        <f t="array" ref="DJ19">IFERROR(_xlfn.LET(
 _xlpm.project, $C19,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9" s="297" t="str" cm="1">
        <f t="array" ref="DK19">IFERROR(_xlfn.LET(
 _xlpm.project, $C19,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9" s="297" t="str" cm="1">
        <f t="array" ref="DL19">IFERROR(_xlfn.LET(
 _xlpm.project, $C19,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9" s="297" t="str" cm="1">
        <f t="array" ref="DM19">IFERROR(_xlfn.LET(
 _xlpm.project, $C19,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9" s="297" t="str" cm="1">
        <f t="array" ref="DN19">IFERROR(_xlfn.LET(
 _xlpm.project, $C19,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9" s="297" t="str" cm="1">
        <f t="array" ref="DO19">IFERROR(_xlfn.LET(
 _xlpm.project, $C19,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9" s="297" t="str" cm="1">
        <f t="array" ref="DP19">IFERROR(_xlfn.LET(
 _xlpm.project, $C19,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9" s="297" t="str" cm="1">
        <f t="array" ref="DQ19">IFERROR(_xlfn.LET(
 _xlpm.project, $C19,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9" s="297" t="str" cm="1">
        <f t="array" ref="DR19">IFERROR(_xlfn.LET(
 _xlpm.project, $C19,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9" s="297" t="str" cm="1">
        <f t="array" ref="DS19">IFERROR(_xlfn.LET(
 _xlpm.project, $C19,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9" s="297" t="str" cm="1">
        <f t="array" ref="DT19">IFERROR(_xlfn.LET(
 _xlpm.project, $C19,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9" s="297" t="str" cm="1">
        <f t="array" ref="DU19">IFERROR(_xlfn.LET(
 _xlpm.project, $C19,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9" s="297" t="str" cm="1">
        <f t="array" ref="DV19">IFERROR(_xlfn.LET(
 _xlpm.project, $C19,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9" s="297" t="str" cm="1">
        <f t="array" ref="DW19">IFERROR(_xlfn.LET(
 _xlpm.project, $C19,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9" s="297" t="str" cm="1">
        <f t="array" ref="DX19">IFERROR(_xlfn.LET(
 _xlpm.project, $C19,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9" s="297" t="str" cm="1">
        <f t="array" ref="DY19">IFERROR(_xlfn.LET(
 _xlpm.project, $C19,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9" s="297" t="str" cm="1">
        <f t="array" ref="DZ19">IFERROR(_xlfn.LET(
 _xlpm.project, $C19,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9" s="297" t="str" cm="1">
        <f t="array" ref="EA19">IFERROR(_xlfn.LET(
 _xlpm.project, $C19,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9" s="297" t="str" cm="1">
        <f t="array" ref="EB19">IFERROR(_xlfn.LET(
 _xlpm.project, $C19,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9" s="297" t="str" cm="1">
        <f t="array" ref="EC19">IFERROR(_xlfn.LET(
 _xlpm.project, $C19,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9" s="297" t="str" cm="1">
        <f t="array" ref="ED19">IFERROR(_xlfn.LET(
 _xlpm.project, $C19,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9" s="297" t="str" cm="1">
        <f t="array" ref="EE19">IFERROR(_xlfn.LET(
 _xlpm.project, $C19,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9" s="297" t="str" cm="1">
        <f t="array" ref="EF19">IFERROR(_xlfn.LET(
 _xlpm.project, $C19,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9" s="297" t="str" cm="1">
        <f t="array" ref="EG19">IFERROR(_xlfn.LET(
 _xlpm.project, $C19,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9" s="297" t="str" cm="1">
        <f t="array" ref="EH19">IFERROR(_xlfn.LET(
 _xlpm.project, $C19,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9" s="297" t="str" cm="1">
        <f t="array" ref="EI19">IFERROR(_xlfn.LET(
 _xlpm.project, $C19,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9" s="297" t="str" cm="1">
        <f t="array" ref="EJ19">IFERROR(_xlfn.LET(
 _xlpm.project, $C19,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9" s="297" t="str" cm="1">
        <f t="array" ref="EK19">IFERROR(_xlfn.LET(
 _xlpm.project, $C19,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9" s="297" t="str" cm="1">
        <f t="array" ref="EL19">IFERROR(_xlfn.LET(
 _xlpm.project, $C19,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9" s="297" t="str" cm="1">
        <f t="array" ref="EM19">IFERROR(_xlfn.LET(
 _xlpm.project, $C19,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9" s="297" t="str" cm="1">
        <f t="array" ref="EN19">IFERROR(_xlfn.LET(
 _xlpm.project, $C19,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9" s="297" t="str" cm="1">
        <f t="array" ref="EO19">IFERROR(_xlfn.LET(
 _xlpm.project, $C19,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9" s="297" t="str" cm="1">
        <f t="array" ref="EP19">IFERROR(_xlfn.LET(
 _xlpm.project, $C19,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9" s="297" t="str" cm="1">
        <f t="array" ref="EQ19">IFERROR(_xlfn.LET(
 _xlpm.project, $C19,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9" s="297" t="str" cm="1">
        <f t="array" ref="ER19">IFERROR(_xlfn.LET(
 _xlpm.project, $C19,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9" s="297" t="str" cm="1">
        <f t="array" ref="ES19">IFERROR(_xlfn.LET(
 _xlpm.project, $C19,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9" s="297" t="str" cm="1">
        <f t="array" ref="ET19">IFERROR(_xlfn.LET(
 _xlpm.project, $C19,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9" s="297" t="str" cm="1">
        <f t="array" ref="EU19">IFERROR(_xlfn.LET(
 _xlpm.project, $C19,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9" s="297" t="str" cm="1">
        <f t="array" ref="EV19">IFERROR(_xlfn.LET(
 _xlpm.project, $C19,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9" s="297" t="str" cm="1">
        <f t="array" ref="EW19">IFERROR(_xlfn.LET(
 _xlpm.project, $C19,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9" s="297" t="str" cm="1">
        <f t="array" ref="EX19">IFERROR(_xlfn.LET(
 _xlpm.project, $C19,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9" s="297" t="str" cm="1">
        <f t="array" ref="EY19">IFERROR(_xlfn.LET(
 _xlpm.project, $C19,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9" s="297" t="str" cm="1">
        <f t="array" ref="EZ19">IFERROR(_xlfn.LET(
 _xlpm.project, $C19,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9" s="297" t="str" cm="1">
        <f t="array" ref="FA19">IFERROR(_xlfn.LET(
 _xlpm.project, $C19,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9" s="297" t="str" cm="1">
        <f t="array" ref="FB19">IFERROR(_xlfn.LET(
 _xlpm.project, $C19,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9" s="297" t="str" cm="1">
        <f t="array" ref="FC19">IFERROR(_xlfn.LET(
 _xlpm.project, $C19,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9" s="297" t="str" cm="1">
        <f t="array" ref="FD19">IFERROR(_xlfn.LET(
 _xlpm.project, $C19,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0" spans="2:160" ht="80.099999999999994" customHeight="1" thickBot="1" x14ac:dyDescent="0.35">
      <c r="B20" s="90"/>
      <c r="C20" s="300" t="str">
        <f>INPUT!G25</f>
        <v>Burgundy</v>
      </c>
      <c r="D20" s="300" t="str">
        <f>_xlfn.XLOOKUP(Table14[[#This Row],[Project]],'MEA LOG'!$D$15:$D$100,'MEA LOG'!$F$15:$F$100,"")</f>
        <v>Qatar</v>
      </c>
      <c r="E20" s="297" t="str" cm="1">
        <f t="array" ref="E20">IFERROR(_xlfn.LET(
 _xlpm.project, $C20,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0" s="297" t="str" cm="1">
        <f t="array" ref="F20">IFERROR(_xlfn.LET(
 _xlpm.project, $C20,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0" s="297" t="str" cm="1">
        <f t="array" ref="G20">IFERROR(_xlfn.LET(
 _xlpm.project, $C20,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0" s="297" t="str" cm="1">
        <f t="array" ref="H20">IFERROR(_xlfn.LET(
 _xlpm.project, $C20,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0" s="297" t="str" cm="1">
        <f t="array" ref="I20">IFERROR(_xlfn.LET(
 _xlpm.project, $C20,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0" s="297" t="str" cm="1">
        <f t="array" ref="J20">IFERROR(_xlfn.LET(
 _xlpm.project, $C20,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0" s="297" t="str" cm="1">
        <f t="array" ref="K20">IFERROR(_xlfn.LET(
 _xlpm.project, $C20,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0" s="297" t="str" cm="1">
        <f t="array" ref="L20">IFERROR(_xlfn.LET(
 _xlpm.project, $C20,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0" s="297" t="str" cm="1">
        <f t="array" ref="M20">IFERROR(_xlfn.LET(
 _xlpm.project, $C20,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0" s="297" t="str" cm="1">
        <f t="array" ref="N20">IFERROR(_xlfn.LET(
 _xlpm.project, $C20,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0" s="297" t="str" cm="1">
        <f t="array" ref="O20">IFERROR(_xlfn.LET(
 _xlpm.project, $C20,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0" s="297" t="str" cm="1">
        <f t="array" ref="P20">IFERROR(_xlfn.LET(
 _xlpm.project, $C20,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0" s="297" t="str" cm="1">
        <f t="array" ref="Q20">IFERROR(_xlfn.LET(
 _xlpm.project, $C20,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0" s="297" t="str" cm="1">
        <f t="array" ref="R20">IFERROR(_xlfn.LET(
 _xlpm.project, $C20,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0" s="297" t="str" cm="1">
        <f t="array" ref="S20">IFERROR(_xlfn.LET(
 _xlpm.project, $C20,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0" s="297" t="str" cm="1">
        <f t="array" ref="T20">IFERROR(_xlfn.LET(
 _xlpm.project, $C20,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0" s="297" t="str" cm="1">
        <f t="array" ref="U20">IFERROR(_xlfn.LET(
 _xlpm.project, $C20,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20" s="297" t="str" cm="1">
        <f t="array" ref="V20">IFERROR(_xlfn.LET(
 _xlpm.project, $C20,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0" s="297" t="str" cm="1">
        <f t="array" ref="W20">IFERROR(_xlfn.LET(
 _xlpm.project, $C20,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0" s="297" t="str" cm="1">
        <f t="array" ref="X20">IFERROR(_xlfn.LET(
 _xlpm.project, $C20,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0" s="297" t="str" cm="1">
        <f t="array" ref="Y20">IFERROR(_xlfn.LET(
 _xlpm.project, $C20,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0" s="297" t="str" cm="1">
        <f t="array" ref="Z20">IFERROR(_xlfn.LET(
 _xlpm.project, $C20,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0" s="297" t="str" cm="1">
        <f t="array" ref="AA20">IFERROR(_xlfn.LET(
 _xlpm.project, $C20,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0" s="297" t="str" cm="1">
        <f t="array" ref="AB20">IFERROR(_xlfn.LET(
 _xlpm.project, $C20,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0" s="297" t="str" cm="1">
        <f t="array" ref="AC20">IFERROR(_xlfn.LET(
 _xlpm.project, $C20,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0" s="297" t="str" cm="1">
        <f t="array" ref="AD20">IFERROR(_xlfn.LET(
 _xlpm.project, $C20,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0" s="297" t="str" cm="1">
        <f t="array" ref="AE20">IFERROR(_xlfn.LET(
 _xlpm.project, $C20,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0" s="297" t="str" cm="1">
        <f t="array" ref="AF20">IFERROR(_xlfn.LET(
 _xlpm.project, $C20,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0" s="297" t="str" cm="1">
        <f t="array" ref="AG20">IFERROR(_xlfn.LET(
 _xlpm.project, $C20,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0" s="297" t="str" cm="1">
        <f t="array" ref="AH20">IFERROR(_xlfn.LET(
 _xlpm.project, $C20,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0" s="297" t="str" cm="1">
        <f t="array" ref="AI20">IFERROR(_xlfn.LET(
 _xlpm.project, $C20,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20" s="297" t="str" cm="1">
        <f t="array" ref="AJ20">IFERROR(_xlfn.LET(
 _xlpm.project, $C20,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0" s="297" t="str" cm="1">
        <f t="array" ref="AK20">IFERROR(_xlfn.LET(
 _xlpm.project, $C20,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0" s="297" t="str" cm="1">
        <f t="array" ref="AL20">IFERROR(_xlfn.LET(
 _xlpm.project, $C20,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0" s="297" t="str" cm="1">
        <f t="array" ref="AM20">IFERROR(_xlfn.LET(
 _xlpm.project, $C20,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0" s="297" t="str" cm="1">
        <f t="array" ref="AN20">IFERROR(_xlfn.LET(
 _xlpm.project, $C20,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0" s="297" t="str" cm="1">
        <f t="array" ref="AO20">IFERROR(_xlfn.LET(
 _xlpm.project, $C20,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0" s="297" t="str" cm="1">
        <f t="array" ref="AP20">IFERROR(_xlfn.LET(
 _xlpm.project, $C20,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0" s="297" t="str" cm="1">
        <f t="array" ref="AQ20">IFERROR(_xlfn.LET(
 _xlpm.project, $C20,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0" s="297" t="str" cm="1">
        <f t="array" ref="AR20">IFERROR(_xlfn.LET(
 _xlpm.project, $C20,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0" s="297" t="str" cm="1">
        <f t="array" ref="AS20">IFERROR(_xlfn.LET(
 _xlpm.project, $C20,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0" s="297" t="str" cm="1">
        <f t="array" ref="AT20">IFERROR(_xlfn.LET(
 _xlpm.project, $C20,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0" s="297" t="str" cm="1">
        <f t="array" ref="AU20">IFERROR(_xlfn.LET(
 _xlpm.project, $C20,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20" s="297" t="str" cm="1">
        <f t="array" ref="AV20">IFERROR(_xlfn.LET(
 _xlpm.project, $C20,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0" s="297" t="str" cm="1">
        <f t="array" ref="AW20">IFERROR(_xlfn.LET(
 _xlpm.project, $C20,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0" s="297" t="str" cm="1">
        <f t="array" ref="AX20">IFERROR(_xlfn.LET(
 _xlpm.project, $C20,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0" s="297" t="str" cm="1">
        <f t="array" ref="AY20">IFERROR(_xlfn.LET(
 _xlpm.project, $C20,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20" s="297" t="str" cm="1">
        <f t="array" ref="AZ20">IFERROR(_xlfn.LET(
 _xlpm.project, $C20,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0" s="297" t="str" cm="1">
        <f t="array" ref="BA20">IFERROR(_xlfn.LET(
 _xlpm.project, $C20,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0" s="297" t="str" cm="1">
        <f t="array" ref="BB20">IFERROR(_xlfn.LET(
 _xlpm.project, $C20,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0" s="297" t="str" cm="1">
        <f t="array" ref="BC20">IFERROR(_xlfn.LET(
 _xlpm.project, $C20,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0" s="297" t="str" cm="1">
        <f t="array" ref="BD20">IFERROR(_xlfn.LET(
 _xlpm.project, $C20,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0" s="297" t="str" cm="1">
        <f t="array" ref="BE20">IFERROR(_xlfn.LET(
 _xlpm.project, $C20,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0" s="297" t="str" cm="1">
        <f t="array" ref="BF20">IFERROR(_xlfn.LET(
 _xlpm.project, $C20,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0" s="297" t="str" cm="1">
        <f t="array" ref="BG20">IFERROR(_xlfn.LET(
 _xlpm.project, $C20,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0" s="297" t="str" cm="1">
        <f t="array" ref="BH20">IFERROR(_xlfn.LET(
 _xlpm.project, $C20,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0" s="297" t="str" cm="1">
        <f t="array" ref="BI20">IFERROR(_xlfn.LET(
 _xlpm.project, $C20,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0" s="297" t="str" cm="1">
        <f t="array" ref="BJ20">IFERROR(_xlfn.LET(
 _xlpm.project, $C20,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0" s="297" t="str" cm="1">
        <f t="array" ref="BK20">IFERROR(_xlfn.LET(
 _xlpm.project, $C20,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0" s="297" t="str" cm="1">
        <f t="array" ref="BL20">IFERROR(_xlfn.LET(
 _xlpm.project, $C20,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0" s="297" t="str" cm="1">
        <f t="array" ref="BM20">IFERROR(_xlfn.LET(
 _xlpm.project, $C20,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0" s="297" t="str" cm="1">
        <f t="array" ref="BN20">IFERROR(_xlfn.LET(
 _xlpm.project, $C20,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0" s="297" t="str" cm="1">
        <f t="array" ref="BO20">IFERROR(_xlfn.LET(
 _xlpm.project, $C20,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0" s="297" t="str" cm="1">
        <f t="array" ref="BP20">IFERROR(_xlfn.LET(
 _xlpm.project, $C20,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0" s="297" t="str" cm="1">
        <f t="array" ref="BQ20">IFERROR(_xlfn.LET(
 _xlpm.project, $C20,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0" s="297" t="str" cm="1">
        <f t="array" ref="BR20">IFERROR(_xlfn.LET(
 _xlpm.project, $C20,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0" s="297" t="str" cm="1">
        <f t="array" ref="BS20">IFERROR(_xlfn.LET(
 _xlpm.project, $C20,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0" s="297" t="str" cm="1">
        <f t="array" ref="BT20">IFERROR(_xlfn.LET(
 _xlpm.project, $C20,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0" s="297" t="str" cm="1">
        <f t="array" ref="BU20">IFERROR(_xlfn.LET(
 _xlpm.project, $C20,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0" s="297" t="str" cm="1">
        <f t="array" ref="BV20">IFERROR(_xlfn.LET(
 _xlpm.project, $C20,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0" s="297" t="str" cm="1">
        <f t="array" ref="BW20">IFERROR(_xlfn.LET(
 _xlpm.project, $C20,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0" s="297" t="str" cm="1">
        <f t="array" ref="BX20">IFERROR(_xlfn.LET(
 _xlpm.project, $C20,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0" s="297" t="str" cm="1">
        <f t="array" ref="BY20">IFERROR(_xlfn.LET(
 _xlpm.project, $C20,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0" s="297" t="str" cm="1">
        <f t="array" ref="BZ20">IFERROR(_xlfn.LET(
 _xlpm.project, $C20,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0" s="297" t="str" cm="1">
        <f t="array" ref="CA20">IFERROR(_xlfn.LET(
 _xlpm.project, $C20,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0" s="297" t="str" cm="1">
        <f t="array" ref="CB20">IFERROR(_xlfn.LET(
 _xlpm.project, $C20,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0" s="297" t="str" cm="1">
        <f t="array" ref="CC20">IFERROR(_xlfn.LET(
 _xlpm.project, $C20,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0" s="297" t="str" cm="1">
        <f t="array" ref="CD20">IFERROR(_xlfn.LET(
 _xlpm.project, $C20,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0" s="297" t="str" cm="1">
        <f t="array" ref="CE20">IFERROR(_xlfn.LET(
 _xlpm.project, $C20,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0" s="297" t="str" cm="1">
        <f t="array" ref="CF20">IFERROR(_xlfn.LET(
 _xlpm.project, $C20,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0" s="297" t="str" cm="1">
        <f t="array" ref="CG20">IFERROR(_xlfn.LET(
 _xlpm.project, $C20,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0" s="297" t="str" cm="1">
        <f t="array" ref="CH20">IFERROR(_xlfn.LET(
 _xlpm.project, $C20,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0" s="297" t="str" cm="1">
        <f t="array" ref="CI20">IFERROR(_xlfn.LET(
 _xlpm.project, $C20,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0" s="297" t="str" cm="1">
        <f t="array" ref="CJ20">IFERROR(_xlfn.LET(
 _xlpm.project, $C20,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0" s="297" t="str" cm="1">
        <f t="array" ref="CK20">IFERROR(_xlfn.LET(
 _xlpm.project, $C20,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0" s="297" t="str" cm="1">
        <f t="array" ref="CL20">IFERROR(_xlfn.LET(
 _xlpm.project, $C20,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0" s="297" t="str" cm="1">
        <f t="array" ref="CM20">IFERROR(_xlfn.LET(
 _xlpm.project, $C20,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0" s="297" t="str" cm="1">
        <f t="array" ref="CN20">IFERROR(_xlfn.LET(
 _xlpm.project, $C20,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0" s="297" t="str" cm="1">
        <f t="array" ref="CO20">IFERROR(_xlfn.LET(
 _xlpm.project, $C20,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0" s="297" t="str" cm="1">
        <f t="array" ref="CP20">IFERROR(_xlfn.LET(
 _xlpm.project, $C20,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0" s="297" t="str" cm="1">
        <f t="array" ref="CQ20">IFERROR(_xlfn.LET(
 _xlpm.project, $C20,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0" s="297" t="str" cm="1">
        <f t="array" ref="CR20">IFERROR(_xlfn.LET(
 _xlpm.project, $C20,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0" s="297" t="str" cm="1">
        <f t="array" ref="CS20">IFERROR(_xlfn.LET(
 _xlpm.project, $C20,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0" s="297" t="str" cm="1">
        <f t="array" ref="CT20">IFERROR(_xlfn.LET(
 _xlpm.project, $C20,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0" s="297" t="str" cm="1">
        <f t="array" ref="CU20">IFERROR(_xlfn.LET(
 _xlpm.project, $C20,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0" s="297" t="str" cm="1">
        <f t="array" ref="CV20">IFERROR(_xlfn.LET(
 _xlpm.project, $C20,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0" s="297" t="str" cm="1">
        <f t="array" ref="CW20">IFERROR(_xlfn.LET(
 _xlpm.project, $C20,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0" s="297" t="str" cm="1">
        <f t="array" ref="CX20">IFERROR(_xlfn.LET(
 _xlpm.project, $C20,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0" s="297" t="str" cm="1">
        <f t="array" ref="CY20">IFERROR(_xlfn.LET(
 _xlpm.project, $C20,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0" s="297" t="str" cm="1">
        <f t="array" ref="CZ20">IFERROR(_xlfn.LET(
 _xlpm.project, $C20,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0" s="297" t="str" cm="1">
        <f t="array" ref="DA20">IFERROR(_xlfn.LET(
 _xlpm.project, $C20,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0" s="297" t="str" cm="1">
        <f t="array" ref="DB20">IFERROR(_xlfn.LET(
 _xlpm.project, $C20,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0" s="297" t="str" cm="1">
        <f t="array" ref="DC20">IFERROR(_xlfn.LET(
 _xlpm.project, $C20,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0" s="297" t="str" cm="1">
        <f t="array" ref="DD20">IFERROR(_xlfn.LET(
 _xlpm.project, $C20,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0" s="297" t="str" cm="1">
        <f t="array" ref="DE20">IFERROR(_xlfn.LET(
 _xlpm.project, $C20,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0" s="297" t="str" cm="1">
        <f t="array" ref="DF20">IFERROR(_xlfn.LET(
 _xlpm.project, $C20,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0" s="297" t="str" cm="1">
        <f t="array" ref="DG20">IFERROR(_xlfn.LET(
 _xlpm.project, $C20,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0" s="297" t="str" cm="1">
        <f t="array" ref="DH20">IFERROR(_xlfn.LET(
 _xlpm.project, $C20,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0" s="297" t="str" cm="1">
        <f t="array" ref="DI20">IFERROR(_xlfn.LET(
 _xlpm.project, $C20,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0" s="297" t="str" cm="1">
        <f t="array" ref="DJ20">IFERROR(_xlfn.LET(
 _xlpm.project, $C20,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0" s="297" t="str" cm="1">
        <f t="array" ref="DK20">IFERROR(_xlfn.LET(
 _xlpm.project, $C20,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0" s="297" t="str" cm="1">
        <f t="array" ref="DL20">IFERROR(_xlfn.LET(
 _xlpm.project, $C20,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0" s="297" t="str" cm="1">
        <f t="array" ref="DM20">IFERROR(_xlfn.LET(
 _xlpm.project, $C20,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0" s="297" t="str" cm="1">
        <f t="array" ref="DN20">IFERROR(_xlfn.LET(
 _xlpm.project, $C20,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0" s="297" t="str" cm="1">
        <f t="array" ref="DO20">IFERROR(_xlfn.LET(
 _xlpm.project, $C20,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0" s="297" t="str" cm="1">
        <f t="array" ref="DP20">IFERROR(_xlfn.LET(
 _xlpm.project, $C20,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0" s="297" t="str" cm="1">
        <f t="array" ref="DQ20">IFERROR(_xlfn.LET(
 _xlpm.project, $C20,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0" s="297" t="str" cm="1">
        <f t="array" ref="DR20">IFERROR(_xlfn.LET(
 _xlpm.project, $C20,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0" s="297" t="str" cm="1">
        <f t="array" ref="DS20">IFERROR(_xlfn.LET(
 _xlpm.project, $C20,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0" s="297" t="str" cm="1">
        <f t="array" ref="DT20">IFERROR(_xlfn.LET(
 _xlpm.project, $C20,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0" s="297" t="str" cm="1">
        <f t="array" ref="DU20">IFERROR(_xlfn.LET(
 _xlpm.project, $C20,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0" s="297" t="str" cm="1">
        <f t="array" ref="DV20">IFERROR(_xlfn.LET(
 _xlpm.project, $C20,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0" s="297" t="str" cm="1">
        <f t="array" ref="DW20">IFERROR(_xlfn.LET(
 _xlpm.project, $C20,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0" s="297" t="str" cm="1">
        <f t="array" ref="DX20">IFERROR(_xlfn.LET(
 _xlpm.project, $C20,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0" s="297" t="str" cm="1">
        <f t="array" ref="DY20">IFERROR(_xlfn.LET(
 _xlpm.project, $C20,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0" s="297" t="str" cm="1">
        <f t="array" ref="DZ20">IFERROR(_xlfn.LET(
 _xlpm.project, $C20,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0" s="297" t="str" cm="1">
        <f t="array" ref="EA20">IFERROR(_xlfn.LET(
 _xlpm.project, $C20,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0" s="297" t="str" cm="1">
        <f t="array" ref="EB20">IFERROR(_xlfn.LET(
 _xlpm.project, $C20,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0" s="297" t="str" cm="1">
        <f t="array" ref="EC20">IFERROR(_xlfn.LET(
 _xlpm.project, $C20,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0" s="297" t="str" cm="1">
        <f t="array" ref="ED20">IFERROR(_xlfn.LET(
 _xlpm.project, $C20,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0" s="297" t="str" cm="1">
        <f t="array" ref="EE20">IFERROR(_xlfn.LET(
 _xlpm.project, $C20,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0" s="297" t="str" cm="1">
        <f t="array" ref="EF20">IFERROR(_xlfn.LET(
 _xlpm.project, $C20,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0" s="297" t="str" cm="1">
        <f t="array" ref="EG20">IFERROR(_xlfn.LET(
 _xlpm.project, $C20,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0" s="297" t="str" cm="1">
        <f t="array" ref="EH20">IFERROR(_xlfn.LET(
 _xlpm.project, $C20,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0" s="297" t="str" cm="1">
        <f t="array" ref="EI20">IFERROR(_xlfn.LET(
 _xlpm.project, $C20,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0" s="297" t="str" cm="1">
        <f t="array" ref="EJ20">IFERROR(_xlfn.LET(
 _xlpm.project, $C20,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0" s="297" t="str" cm="1">
        <f t="array" ref="EK20">IFERROR(_xlfn.LET(
 _xlpm.project, $C20,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0" s="297" t="str" cm="1">
        <f t="array" ref="EL20">IFERROR(_xlfn.LET(
 _xlpm.project, $C20,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0" s="297" t="str" cm="1">
        <f t="array" ref="EM20">IFERROR(_xlfn.LET(
 _xlpm.project, $C20,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0" s="297" t="str" cm="1">
        <f t="array" ref="EN20">IFERROR(_xlfn.LET(
 _xlpm.project, $C20,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0" s="297" t="str" cm="1">
        <f t="array" ref="EO20">IFERROR(_xlfn.LET(
 _xlpm.project, $C20,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0" s="297" t="str" cm="1">
        <f t="array" ref="EP20">IFERROR(_xlfn.LET(
 _xlpm.project, $C20,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0" s="297" t="str" cm="1">
        <f t="array" ref="EQ20">IFERROR(_xlfn.LET(
 _xlpm.project, $C20,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0" s="297" t="str" cm="1">
        <f t="array" ref="ER20">IFERROR(_xlfn.LET(
 _xlpm.project, $C20,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0" s="297" t="str" cm="1">
        <f t="array" ref="ES20">IFERROR(_xlfn.LET(
 _xlpm.project, $C20,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0" s="297" t="str" cm="1">
        <f t="array" ref="ET20">IFERROR(_xlfn.LET(
 _xlpm.project, $C20,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0" s="297" t="str" cm="1">
        <f t="array" ref="EU20">IFERROR(_xlfn.LET(
 _xlpm.project, $C20,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0" s="297" t="str" cm="1">
        <f t="array" ref="EV20">IFERROR(_xlfn.LET(
 _xlpm.project, $C20,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0" s="297" t="str" cm="1">
        <f t="array" ref="EW20">IFERROR(_xlfn.LET(
 _xlpm.project, $C20,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0" s="297" t="str" cm="1">
        <f t="array" ref="EX20">IFERROR(_xlfn.LET(
 _xlpm.project, $C20,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0" s="297" t="str" cm="1">
        <f t="array" ref="EY20">IFERROR(_xlfn.LET(
 _xlpm.project, $C20,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0" s="297" t="str" cm="1">
        <f t="array" ref="EZ20">IFERROR(_xlfn.LET(
 _xlpm.project, $C20,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0" s="297" t="str" cm="1">
        <f t="array" ref="FA20">IFERROR(_xlfn.LET(
 _xlpm.project, $C20,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0" s="297" t="str" cm="1">
        <f t="array" ref="FB20">IFERROR(_xlfn.LET(
 _xlpm.project, $C20,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0" s="297" t="str" cm="1">
        <f t="array" ref="FC20">IFERROR(_xlfn.LET(
 _xlpm.project, $C20,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0" s="297" t="str" cm="1">
        <f t="array" ref="FD20">IFERROR(_xlfn.LET(
 _xlpm.project, $C20,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1" spans="2:160" ht="80.099999999999994" customHeight="1" thickBot="1" x14ac:dyDescent="0.35">
      <c r="B21" s="90"/>
      <c r="C21" s="300" t="str">
        <f>INPUT!G26</f>
        <v>Burgundy II</v>
      </c>
      <c r="D21" s="300" t="str">
        <f>_xlfn.XLOOKUP(Table14[[#This Row],[Project]],'MEA LOG'!$D$15:$D$100,'MEA LOG'!$F$15:$F$100,"")</f>
        <v>Qatar</v>
      </c>
      <c r="E21" s="297" t="str" cm="1">
        <f t="array" ref="E21">IFERROR(_xlfn.LET(
 _xlpm.project, $C21,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1" s="297" t="str" cm="1">
        <f t="array" ref="F21">IFERROR(_xlfn.LET(
 _xlpm.project, $C21,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1" s="297" t="str" cm="1">
        <f t="array" ref="G21">IFERROR(_xlfn.LET(
 _xlpm.project, $C21,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1" s="297" t="str" cm="1">
        <f t="array" ref="H21">IFERROR(_xlfn.LET(
 _xlpm.project, $C21,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1" s="297" t="str" cm="1">
        <f t="array" ref="I21">IFERROR(_xlfn.LET(
 _xlpm.project, $C21,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1" s="297" t="str" cm="1">
        <f t="array" ref="J21">IFERROR(_xlfn.LET(
 _xlpm.project, $C21,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1" s="297" t="str" cm="1">
        <f t="array" ref="K21">IFERROR(_xlfn.LET(
 _xlpm.project, $C21,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1" s="297" t="str" cm="1">
        <f t="array" ref="L21">IFERROR(_xlfn.LET(
 _xlpm.project, $C21,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1" s="297" t="str" cm="1">
        <f t="array" ref="M21">IFERROR(_xlfn.LET(
 _xlpm.project, $C21,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1" s="297" t="str" cm="1">
        <f t="array" ref="N21">IFERROR(_xlfn.LET(
 _xlpm.project, $C21,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1" s="297" t="str" cm="1">
        <f t="array" ref="O21">IFERROR(_xlfn.LET(
 _xlpm.project, $C21,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1" s="297" t="str" cm="1">
        <f t="array" ref="P21">IFERROR(_xlfn.LET(
 _xlpm.project, $C21,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1" s="297" t="str" cm="1">
        <f t="array" ref="Q21">IFERROR(_xlfn.LET(
 _xlpm.project, $C21,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1" s="297" t="str" cm="1">
        <f t="array" ref="R21">IFERROR(_xlfn.LET(
 _xlpm.project, $C21,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1" s="297" t="str" cm="1">
        <f t="array" ref="S21">IFERROR(_xlfn.LET(
 _xlpm.project, $C21,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1" s="297" t="str" cm="1">
        <f t="array" ref="T21">IFERROR(_xlfn.LET(
 _xlpm.project, $C21,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1" s="297" t="str" cm="1">
        <f t="array" ref="U21">IFERROR(_xlfn.LET(
 _xlpm.project, $C21,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21" s="297" t="str" cm="1">
        <f t="array" ref="V21">IFERROR(_xlfn.LET(
 _xlpm.project, $C21,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1" s="297" t="str" cm="1">
        <f t="array" ref="W21">IFERROR(_xlfn.LET(
 _xlpm.project, $C21,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1" s="297" t="str" cm="1">
        <f t="array" ref="X21">IFERROR(_xlfn.LET(
 _xlpm.project, $C21,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1" s="297" t="str" cm="1">
        <f t="array" ref="Y21">IFERROR(_xlfn.LET(
 _xlpm.project, $C21,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1" s="297" t="str" cm="1">
        <f t="array" ref="Z21">IFERROR(_xlfn.LET(
 _xlpm.project, $C21,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1" s="297" t="str" cm="1">
        <f t="array" ref="AA21">IFERROR(_xlfn.LET(
 _xlpm.project, $C21,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1" s="297" t="str" cm="1">
        <f t="array" ref="AB21">IFERROR(_xlfn.LET(
 _xlpm.project, $C21,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1" s="297" t="str" cm="1">
        <f t="array" ref="AC21">IFERROR(_xlfn.LET(
 _xlpm.project, $C21,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1" s="297" t="str" cm="1">
        <f t="array" ref="AD21">IFERROR(_xlfn.LET(
 _xlpm.project, $C21,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1" s="297" t="str" cm="1">
        <f t="array" ref="AE21">IFERROR(_xlfn.LET(
 _xlpm.project, $C21,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1" s="297" t="str" cm="1">
        <f t="array" ref="AF21">IFERROR(_xlfn.LET(
 _xlpm.project, $C21,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1" s="297" t="str" cm="1">
        <f t="array" ref="AG21">IFERROR(_xlfn.LET(
 _xlpm.project, $C21,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1" s="297" t="str" cm="1">
        <f t="array" ref="AH21">IFERROR(_xlfn.LET(
 _xlpm.project, $C21,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1" s="297" t="str" cm="1">
        <f t="array" ref="AI21">IFERROR(_xlfn.LET(
 _xlpm.project, $C21,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J21" s="297" t="str" cm="1">
        <f t="array" ref="AJ21">IFERROR(_xlfn.LET(
 _xlpm.project, $C21,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1" s="297" t="str" cm="1">
        <f t="array" ref="AK21">IFERROR(_xlfn.LET(
 _xlpm.project, $C21,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1" s="297" t="str" cm="1">
        <f t="array" ref="AL21">IFERROR(_xlfn.LET(
 _xlpm.project, $C21,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1" s="297" t="str" cm="1">
        <f t="array" ref="AM21">IFERROR(_xlfn.LET(
 _xlpm.project, $C21,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1" s="297" t="str" cm="1">
        <f t="array" ref="AN21">IFERROR(_xlfn.LET(
 _xlpm.project, $C21,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1" s="297" t="str" cm="1">
        <f t="array" ref="AO21">IFERROR(_xlfn.LET(
 _xlpm.project, $C21,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1" s="297" t="str" cm="1">
        <f t="array" ref="AP21">IFERROR(_xlfn.LET(
 _xlpm.project, $C21,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1" s="297" t="str" cm="1">
        <f t="array" ref="AQ21">IFERROR(_xlfn.LET(
 _xlpm.project, $C21,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1" s="297" t="str" cm="1">
        <f t="array" ref="AR21">IFERROR(_xlfn.LET(
 _xlpm.project, $C21,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1" s="297" t="str" cm="1">
        <f t="array" ref="AS21">IFERROR(_xlfn.LET(
 _xlpm.project, $C21,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1" s="297" t="str" cm="1">
        <f t="array" ref="AT21">IFERROR(_xlfn.LET(
 _xlpm.project, $C21,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1" s="297" t="str" cm="1">
        <f t="array" ref="AU21">IFERROR(_xlfn.LET(
 _xlpm.project, $C21,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21" s="297" t="str" cm="1">
        <f t="array" ref="AV21">IFERROR(_xlfn.LET(
 _xlpm.project, $C21,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1" s="297" t="str" cm="1">
        <f t="array" ref="AW21">IFERROR(_xlfn.LET(
 _xlpm.project, $C21,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1" s="297" t="str" cm="1">
        <f t="array" ref="AX21">IFERROR(_xlfn.LET(
 _xlpm.project, $C21,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1" s="297" t="str" cm="1">
        <f t="array" ref="AY21">IFERROR(_xlfn.LET(
 _xlpm.project, $C21,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21" s="297" t="str" cm="1">
        <f t="array" ref="AZ21">IFERROR(_xlfn.LET(
 _xlpm.project, $C21,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1" s="297" t="str" cm="1">
        <f t="array" ref="BA21">IFERROR(_xlfn.LET(
 _xlpm.project, $C21,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1" s="297" t="str" cm="1">
        <f t="array" ref="BB21">IFERROR(_xlfn.LET(
 _xlpm.project, $C21,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1" s="297" t="str" cm="1">
        <f t="array" ref="BC21">IFERROR(_xlfn.LET(
 _xlpm.project, $C21,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1" s="297" t="str" cm="1">
        <f t="array" ref="BD21">IFERROR(_xlfn.LET(
 _xlpm.project, $C21,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1" s="297" t="str" cm="1">
        <f t="array" ref="BE21">IFERROR(_xlfn.LET(
 _xlpm.project, $C21,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1" s="297" t="str" cm="1">
        <f t="array" ref="BF21">IFERROR(_xlfn.LET(
 _xlpm.project, $C21,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1" s="297" t="str" cm="1">
        <f t="array" ref="BG21">IFERROR(_xlfn.LET(
 _xlpm.project, $C21,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1" s="297" t="str" cm="1">
        <f t="array" ref="BH21">IFERROR(_xlfn.LET(
 _xlpm.project, $C21,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1" s="297" t="str" cm="1">
        <f t="array" ref="BI21">IFERROR(_xlfn.LET(
 _xlpm.project, $C21,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1" s="297" t="str" cm="1">
        <f t="array" ref="BJ21">IFERROR(_xlfn.LET(
 _xlpm.project, $C21,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1" s="297" t="str" cm="1">
        <f t="array" ref="BK21">IFERROR(_xlfn.LET(
 _xlpm.project, $C21,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1" s="297" t="str" cm="1">
        <f t="array" ref="BL21">IFERROR(_xlfn.LET(
 _xlpm.project, $C21,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1" s="297" t="str" cm="1">
        <f t="array" ref="BM21">IFERROR(_xlfn.LET(
 _xlpm.project, $C21,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1" s="297" t="str" cm="1">
        <f t="array" ref="BN21">IFERROR(_xlfn.LET(
 _xlpm.project, $C21,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1" s="297" t="str" cm="1">
        <f t="array" ref="BO21">IFERROR(_xlfn.LET(
 _xlpm.project, $C21,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1" s="297" t="str" cm="1">
        <f t="array" ref="BP21">IFERROR(_xlfn.LET(
 _xlpm.project, $C21,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1" s="297" t="str" cm="1">
        <f t="array" ref="BQ21">IFERROR(_xlfn.LET(
 _xlpm.project, $C21,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1" s="297" t="str" cm="1">
        <f t="array" ref="BR21">IFERROR(_xlfn.LET(
 _xlpm.project, $C21,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1" s="297" t="str" cm="1">
        <f t="array" ref="BS21">IFERROR(_xlfn.LET(
 _xlpm.project, $C21,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1" s="297" t="str" cm="1">
        <f t="array" ref="BT21">IFERROR(_xlfn.LET(
 _xlpm.project, $C21,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1" s="297" t="str" cm="1">
        <f t="array" ref="BU21">IFERROR(_xlfn.LET(
 _xlpm.project, $C21,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1" s="297" t="str" cm="1">
        <f t="array" ref="BV21">IFERROR(_xlfn.LET(
 _xlpm.project, $C21,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1" s="297" t="str" cm="1">
        <f t="array" ref="BW21">IFERROR(_xlfn.LET(
 _xlpm.project, $C21,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1" s="297" t="str" cm="1">
        <f t="array" ref="BX21">IFERROR(_xlfn.LET(
 _xlpm.project, $C21,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1" s="297" t="str" cm="1">
        <f t="array" ref="BY21">IFERROR(_xlfn.LET(
 _xlpm.project, $C21,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1" s="297" t="str" cm="1">
        <f t="array" ref="BZ21">IFERROR(_xlfn.LET(
 _xlpm.project, $C21,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1" s="297" t="str" cm="1">
        <f t="array" ref="CA21">IFERROR(_xlfn.LET(
 _xlpm.project, $C21,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1" s="297" t="str" cm="1">
        <f t="array" ref="CB21">IFERROR(_xlfn.LET(
 _xlpm.project, $C21,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1" s="297" t="str" cm="1">
        <f t="array" ref="CC21">IFERROR(_xlfn.LET(
 _xlpm.project, $C21,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1" s="297" t="str" cm="1">
        <f t="array" ref="CD21">IFERROR(_xlfn.LET(
 _xlpm.project, $C21,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1" s="297" t="str" cm="1">
        <f t="array" ref="CE21">IFERROR(_xlfn.LET(
 _xlpm.project, $C21,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1" s="297" t="str" cm="1">
        <f t="array" ref="CF21">IFERROR(_xlfn.LET(
 _xlpm.project, $C21,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1" s="297" t="str" cm="1">
        <f t="array" ref="CG21">IFERROR(_xlfn.LET(
 _xlpm.project, $C21,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1" s="297" t="str" cm="1">
        <f t="array" ref="CH21">IFERROR(_xlfn.LET(
 _xlpm.project, $C21,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1" s="297" t="str" cm="1">
        <f t="array" ref="CI21">IFERROR(_xlfn.LET(
 _xlpm.project, $C21,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1" s="297" t="str" cm="1">
        <f t="array" ref="CJ21">IFERROR(_xlfn.LET(
 _xlpm.project, $C21,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1" s="297" t="str" cm="1">
        <f t="array" ref="CK21">IFERROR(_xlfn.LET(
 _xlpm.project, $C21,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1" s="297" t="str" cm="1">
        <f t="array" ref="CL21">IFERROR(_xlfn.LET(
 _xlpm.project, $C21,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1" s="297" t="str" cm="1">
        <f t="array" ref="CM21">IFERROR(_xlfn.LET(
 _xlpm.project, $C21,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1" s="297" t="str" cm="1">
        <f t="array" ref="CN21">IFERROR(_xlfn.LET(
 _xlpm.project, $C21,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1" s="297" t="str" cm="1">
        <f t="array" ref="CO21">IFERROR(_xlfn.LET(
 _xlpm.project, $C21,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1" s="297" t="str" cm="1">
        <f t="array" ref="CP21">IFERROR(_xlfn.LET(
 _xlpm.project, $C21,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1" s="297" t="str" cm="1">
        <f t="array" ref="CQ21">IFERROR(_xlfn.LET(
 _xlpm.project, $C21,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1" s="297" t="str" cm="1">
        <f t="array" ref="CR21">IFERROR(_xlfn.LET(
 _xlpm.project, $C21,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1" s="297" t="str" cm="1">
        <f t="array" ref="CS21">IFERROR(_xlfn.LET(
 _xlpm.project, $C21,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1" s="297" t="str" cm="1">
        <f t="array" ref="CT21">IFERROR(_xlfn.LET(
 _xlpm.project, $C21,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1" s="297" t="str" cm="1">
        <f t="array" ref="CU21">IFERROR(_xlfn.LET(
 _xlpm.project, $C21,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1" s="297" t="str" cm="1">
        <f t="array" ref="CV21">IFERROR(_xlfn.LET(
 _xlpm.project, $C21,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1" s="297" t="str" cm="1">
        <f t="array" ref="CW21">IFERROR(_xlfn.LET(
 _xlpm.project, $C21,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1" s="297" t="str" cm="1">
        <f t="array" ref="CX21">IFERROR(_xlfn.LET(
 _xlpm.project, $C21,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1" s="297" t="str" cm="1">
        <f t="array" ref="CY21">IFERROR(_xlfn.LET(
 _xlpm.project, $C21,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1" s="297" t="str" cm="1">
        <f t="array" ref="CZ21">IFERROR(_xlfn.LET(
 _xlpm.project, $C21,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1" s="297" t="str" cm="1">
        <f t="array" ref="DA21">IFERROR(_xlfn.LET(
 _xlpm.project, $C21,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1" s="297" t="str" cm="1">
        <f t="array" ref="DB21">IFERROR(_xlfn.LET(
 _xlpm.project, $C21,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1" s="297" t="str" cm="1">
        <f t="array" ref="DC21">IFERROR(_xlfn.LET(
 _xlpm.project, $C21,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1" s="297" t="str" cm="1">
        <f t="array" ref="DD21">IFERROR(_xlfn.LET(
 _xlpm.project, $C21,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1" s="297" t="str" cm="1">
        <f t="array" ref="DE21">IFERROR(_xlfn.LET(
 _xlpm.project, $C21,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1" s="297" t="str" cm="1">
        <f t="array" ref="DF21">IFERROR(_xlfn.LET(
 _xlpm.project, $C21,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1" s="297" t="str" cm="1">
        <f t="array" ref="DG21">IFERROR(_xlfn.LET(
 _xlpm.project, $C21,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1" s="297" t="str" cm="1">
        <f t="array" ref="DH21">IFERROR(_xlfn.LET(
 _xlpm.project, $C21,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1" s="297" t="str" cm="1">
        <f t="array" ref="DI21">IFERROR(_xlfn.LET(
 _xlpm.project, $C21,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1" s="297" t="str" cm="1">
        <f t="array" ref="DJ21">IFERROR(_xlfn.LET(
 _xlpm.project, $C21,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1" s="297" t="str" cm="1">
        <f t="array" ref="DK21">IFERROR(_xlfn.LET(
 _xlpm.project, $C21,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1" s="297" t="str" cm="1">
        <f t="array" ref="DL21">IFERROR(_xlfn.LET(
 _xlpm.project, $C21,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1" s="297" t="str" cm="1">
        <f t="array" ref="DM21">IFERROR(_xlfn.LET(
 _xlpm.project, $C21,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1" s="297" t="str" cm="1">
        <f t="array" ref="DN21">IFERROR(_xlfn.LET(
 _xlpm.project, $C21,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1" s="297" t="str" cm="1">
        <f t="array" ref="DO21">IFERROR(_xlfn.LET(
 _xlpm.project, $C21,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1" s="297" t="str" cm="1">
        <f t="array" ref="DP21">IFERROR(_xlfn.LET(
 _xlpm.project, $C21,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1" s="297" t="str" cm="1">
        <f t="array" ref="DQ21">IFERROR(_xlfn.LET(
 _xlpm.project, $C21,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1" s="297" t="str" cm="1">
        <f t="array" ref="DR21">IFERROR(_xlfn.LET(
 _xlpm.project, $C21,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1" s="297" t="str" cm="1">
        <f t="array" ref="DS21">IFERROR(_xlfn.LET(
 _xlpm.project, $C21,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1" s="297" t="str" cm="1">
        <f t="array" ref="DT21">IFERROR(_xlfn.LET(
 _xlpm.project, $C21,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1" s="297" t="str" cm="1">
        <f t="array" ref="DU21">IFERROR(_xlfn.LET(
 _xlpm.project, $C21,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1" s="297" t="str" cm="1">
        <f t="array" ref="DV21">IFERROR(_xlfn.LET(
 _xlpm.project, $C21,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1" s="297" t="str" cm="1">
        <f t="array" ref="DW21">IFERROR(_xlfn.LET(
 _xlpm.project, $C21,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1" s="297" t="str" cm="1">
        <f t="array" ref="DX21">IFERROR(_xlfn.LET(
 _xlpm.project, $C21,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1" s="297" t="str" cm="1">
        <f t="array" ref="DY21">IFERROR(_xlfn.LET(
 _xlpm.project, $C21,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1" s="297" t="str" cm="1">
        <f t="array" ref="DZ21">IFERROR(_xlfn.LET(
 _xlpm.project, $C21,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1" s="297" t="str" cm="1">
        <f t="array" ref="EA21">IFERROR(_xlfn.LET(
 _xlpm.project, $C21,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1" s="297" t="str" cm="1">
        <f t="array" ref="EB21">IFERROR(_xlfn.LET(
 _xlpm.project, $C21,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1" s="297" t="str" cm="1">
        <f t="array" ref="EC21">IFERROR(_xlfn.LET(
 _xlpm.project, $C21,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1" s="297" t="str" cm="1">
        <f t="array" ref="ED21">IFERROR(_xlfn.LET(
 _xlpm.project, $C21,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1" s="297" t="str" cm="1">
        <f t="array" ref="EE21">IFERROR(_xlfn.LET(
 _xlpm.project, $C21,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1" s="297" t="str" cm="1">
        <f t="array" ref="EF21">IFERROR(_xlfn.LET(
 _xlpm.project, $C21,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1" s="297" t="str" cm="1">
        <f t="array" ref="EG21">IFERROR(_xlfn.LET(
 _xlpm.project, $C21,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1" s="297" t="str" cm="1">
        <f t="array" ref="EH21">IFERROR(_xlfn.LET(
 _xlpm.project, $C21,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1" s="297" t="str" cm="1">
        <f t="array" ref="EI21">IFERROR(_xlfn.LET(
 _xlpm.project, $C21,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1" s="297" t="str" cm="1">
        <f t="array" ref="EJ21">IFERROR(_xlfn.LET(
 _xlpm.project, $C21,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1" s="297" t="str" cm="1">
        <f t="array" ref="EK21">IFERROR(_xlfn.LET(
 _xlpm.project, $C21,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1" s="297" t="str" cm="1">
        <f t="array" ref="EL21">IFERROR(_xlfn.LET(
 _xlpm.project, $C21,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1" s="297" t="str" cm="1">
        <f t="array" ref="EM21">IFERROR(_xlfn.LET(
 _xlpm.project, $C21,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1" s="297" t="str" cm="1">
        <f t="array" ref="EN21">IFERROR(_xlfn.LET(
 _xlpm.project, $C21,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1" s="297" t="str" cm="1">
        <f t="array" ref="EO21">IFERROR(_xlfn.LET(
 _xlpm.project, $C21,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1" s="297" t="str" cm="1">
        <f t="array" ref="EP21">IFERROR(_xlfn.LET(
 _xlpm.project, $C21,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1" s="297" t="str" cm="1">
        <f t="array" ref="EQ21">IFERROR(_xlfn.LET(
 _xlpm.project, $C21,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1" s="297" t="str" cm="1">
        <f t="array" ref="ER21">IFERROR(_xlfn.LET(
 _xlpm.project, $C21,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1" s="297" t="str" cm="1">
        <f t="array" ref="ES21">IFERROR(_xlfn.LET(
 _xlpm.project, $C21,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1" s="297" t="str" cm="1">
        <f t="array" ref="ET21">IFERROR(_xlfn.LET(
 _xlpm.project, $C21,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1" s="297" t="str" cm="1">
        <f t="array" ref="EU21">IFERROR(_xlfn.LET(
 _xlpm.project, $C21,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1" s="297" t="str" cm="1">
        <f t="array" ref="EV21">IFERROR(_xlfn.LET(
 _xlpm.project, $C21,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1" s="297" t="str" cm="1">
        <f t="array" ref="EW21">IFERROR(_xlfn.LET(
 _xlpm.project, $C21,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1" s="297" t="str" cm="1">
        <f t="array" ref="EX21">IFERROR(_xlfn.LET(
 _xlpm.project, $C21,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1" s="297" t="str" cm="1">
        <f t="array" ref="EY21">IFERROR(_xlfn.LET(
 _xlpm.project, $C21,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1" s="297" t="str" cm="1">
        <f t="array" ref="EZ21">IFERROR(_xlfn.LET(
 _xlpm.project, $C21,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1" s="297" t="str" cm="1">
        <f t="array" ref="FA21">IFERROR(_xlfn.LET(
 _xlpm.project, $C21,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1" s="297" t="str" cm="1">
        <f t="array" ref="FB21">IFERROR(_xlfn.LET(
 _xlpm.project, $C21,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1" s="297" t="str" cm="1">
        <f t="array" ref="FC21">IFERROR(_xlfn.LET(
 _xlpm.project, $C21,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1" s="297" t="str" cm="1">
        <f t="array" ref="FD21">IFERROR(_xlfn.LET(
 _xlpm.project, $C21,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2" spans="2:160" ht="80.099999999999994" customHeight="1" thickBot="1" x14ac:dyDescent="0.35">
      <c r="B22" s="90"/>
      <c r="C22" s="300" t="str">
        <f>INPUT!G27</f>
        <v>Burgundy III</v>
      </c>
      <c r="D22" s="300" t="str">
        <f>_xlfn.XLOOKUP(Table14[[#This Row],[Project]],'MEA LOG'!$D$15:$D$100,'MEA LOG'!$F$15:$F$100,"")</f>
        <v>Qatar</v>
      </c>
      <c r="E22" s="297" t="str" cm="1">
        <f t="array" ref="E22">IFERROR(_xlfn.LET(
 _xlpm.project, $C22,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2" s="297" t="str" cm="1">
        <f t="array" ref="F22">IFERROR(_xlfn.LET(
 _xlpm.project, $C22,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2" s="297" t="str" cm="1">
        <f t="array" ref="G22">IFERROR(_xlfn.LET(
 _xlpm.project, $C22,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2" s="297" t="str" cm="1">
        <f t="array" ref="H22">IFERROR(_xlfn.LET(
 _xlpm.project, $C22,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2" s="297" t="str" cm="1">
        <f t="array" ref="I22">IFERROR(_xlfn.LET(
 _xlpm.project, $C22,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2" s="297" t="str" cm="1">
        <f t="array" ref="J22">IFERROR(_xlfn.LET(
 _xlpm.project, $C22,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2" s="297" t="str" cm="1">
        <f t="array" ref="K22">IFERROR(_xlfn.LET(
 _xlpm.project, $C22,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2" s="297" t="str" cm="1">
        <f t="array" ref="L22">IFERROR(_xlfn.LET(
 _xlpm.project, $C22,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2" s="297" t="str" cm="1">
        <f t="array" ref="M22">IFERROR(_xlfn.LET(
 _xlpm.project, $C22,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2" s="297" t="str" cm="1">
        <f t="array" ref="N22">IFERROR(_xlfn.LET(
 _xlpm.project, $C22,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2" s="297" t="str" cm="1">
        <f t="array" ref="O22">IFERROR(_xlfn.LET(
 _xlpm.project, $C22,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2" s="297" t="str" cm="1">
        <f t="array" ref="P22">IFERROR(_xlfn.LET(
 _xlpm.project, $C22,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2" s="297" t="str" cm="1">
        <f t="array" ref="Q22">IFERROR(_xlfn.LET(
 _xlpm.project, $C22,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2" s="297" t="str" cm="1">
        <f t="array" ref="R22">IFERROR(_xlfn.LET(
 _xlpm.project, $C22,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2" s="297" t="str" cm="1">
        <f t="array" ref="S22">IFERROR(_xlfn.LET(
 _xlpm.project, $C22,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2" s="297" t="str" cm="1">
        <f t="array" ref="T22">IFERROR(_xlfn.LET(
 _xlpm.project, $C22,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2" s="297" t="str" cm="1">
        <f t="array" ref="U22">IFERROR(_xlfn.LET(
 _xlpm.project, $C22,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22" s="297" t="str" cm="1">
        <f t="array" ref="V22">IFERROR(_xlfn.LET(
 _xlpm.project, $C22,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2" s="297" t="str" cm="1">
        <f t="array" ref="W22">IFERROR(_xlfn.LET(
 _xlpm.project, $C22,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2" s="297" t="str" cm="1">
        <f t="array" ref="X22">IFERROR(_xlfn.LET(
 _xlpm.project, $C22,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2" s="297" t="str" cm="1">
        <f t="array" ref="Y22">IFERROR(_xlfn.LET(
 _xlpm.project, $C22,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2" s="297" t="str" cm="1">
        <f t="array" ref="Z22">IFERROR(_xlfn.LET(
 _xlpm.project, $C22,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2" s="297" t="str" cm="1">
        <f t="array" ref="AA22">IFERROR(_xlfn.LET(
 _xlpm.project, $C22,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2" s="297" t="str" cm="1">
        <f t="array" ref="AB22">IFERROR(_xlfn.LET(
 _xlpm.project, $C22,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2" s="297" t="str" cm="1">
        <f t="array" ref="AC22">IFERROR(_xlfn.LET(
 _xlpm.project, $C22,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2" s="297" t="str" cm="1">
        <f t="array" ref="AD22">IFERROR(_xlfn.LET(
 _xlpm.project, $C22,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2" s="297" t="str" cm="1">
        <f t="array" ref="AE22">IFERROR(_xlfn.LET(
 _xlpm.project, $C22,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2" s="297" t="str" cm="1">
        <f t="array" ref="AF22">IFERROR(_xlfn.LET(
 _xlpm.project, $C22,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2" s="297" t="str" cm="1">
        <f t="array" ref="AG22">IFERROR(_xlfn.LET(
 _xlpm.project, $C22,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2" s="297" t="str" cm="1">
        <f t="array" ref="AH22">IFERROR(_xlfn.LET(
 _xlpm.project, $C22,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2" s="297" t="str" cm="1">
        <f t="array" ref="AI22">IFERROR(_xlfn.LET(
 _xlpm.project, $C22,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22" s="297" t="str" cm="1">
        <f t="array" ref="AJ22">IFERROR(_xlfn.LET(
 _xlpm.project, $C22,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2" s="297" t="str" cm="1">
        <f t="array" ref="AK22">IFERROR(_xlfn.LET(
 _xlpm.project, $C22,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2" s="297" t="str" cm="1">
        <f t="array" ref="AL22">IFERROR(_xlfn.LET(
 _xlpm.project, $C22,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2" s="297" t="str" cm="1">
        <f t="array" ref="AM22">IFERROR(_xlfn.LET(
 _xlpm.project, $C22,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2" s="297" t="str" cm="1">
        <f t="array" ref="AN22">IFERROR(_xlfn.LET(
 _xlpm.project, $C22,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2" s="297" t="str" cm="1">
        <f t="array" ref="AO22">IFERROR(_xlfn.LET(
 _xlpm.project, $C22,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2" s="297" t="str" cm="1">
        <f t="array" ref="AP22">IFERROR(_xlfn.LET(
 _xlpm.project, $C22,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2" s="297" t="str" cm="1">
        <f t="array" ref="AQ22">IFERROR(_xlfn.LET(
 _xlpm.project, $C22,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2" s="297" t="str" cm="1">
        <f t="array" ref="AR22">IFERROR(_xlfn.LET(
 _xlpm.project, $C22,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2" s="297" t="str" cm="1">
        <f t="array" ref="AS22">IFERROR(_xlfn.LET(
 _xlpm.project, $C22,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2" s="297" t="str" cm="1">
        <f t="array" ref="AT22">IFERROR(_xlfn.LET(
 _xlpm.project, $C22,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2" s="297" t="str" cm="1">
        <f t="array" ref="AU22">IFERROR(_xlfn.LET(
 _xlpm.project, $C22,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22" s="297" t="str" cm="1">
        <f t="array" ref="AV22">IFERROR(_xlfn.LET(
 _xlpm.project, $C22,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2" s="297" t="str" cm="1">
        <f t="array" ref="AW22">IFERROR(_xlfn.LET(
 _xlpm.project, $C22,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2" s="297" t="str" cm="1">
        <f t="array" ref="AX22">IFERROR(_xlfn.LET(
 _xlpm.project, $C22,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2" s="297" t="str" cm="1">
        <f t="array" ref="AY22">IFERROR(_xlfn.LET(
 _xlpm.project, $C22,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22" s="297" t="str" cm="1">
        <f t="array" ref="AZ22">IFERROR(_xlfn.LET(
 _xlpm.project, $C22,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2" s="297" t="str" cm="1">
        <f t="array" ref="BA22">IFERROR(_xlfn.LET(
 _xlpm.project, $C22,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2" s="297" t="str" cm="1">
        <f t="array" ref="BB22">IFERROR(_xlfn.LET(
 _xlpm.project, $C22,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2" s="297" t="str" cm="1">
        <f t="array" ref="BC22">IFERROR(_xlfn.LET(
 _xlpm.project, $C22,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2" s="297" t="str" cm="1">
        <f t="array" ref="BD22">IFERROR(_xlfn.LET(
 _xlpm.project, $C22,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2" s="297" t="str" cm="1">
        <f t="array" ref="BE22">IFERROR(_xlfn.LET(
 _xlpm.project, $C22,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2" s="297" t="str" cm="1">
        <f t="array" ref="BF22">IFERROR(_xlfn.LET(
 _xlpm.project, $C22,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2" s="297" t="str" cm="1">
        <f t="array" ref="BG22">IFERROR(_xlfn.LET(
 _xlpm.project, $C22,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2" s="297" t="str" cm="1">
        <f t="array" ref="BH22">IFERROR(_xlfn.LET(
 _xlpm.project, $C22,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2" s="297" t="str" cm="1">
        <f t="array" ref="BI22">IFERROR(_xlfn.LET(
 _xlpm.project, $C22,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2" s="297" t="str" cm="1">
        <f t="array" ref="BJ22">IFERROR(_xlfn.LET(
 _xlpm.project, $C22,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2" s="297" t="str" cm="1">
        <f t="array" ref="BK22">IFERROR(_xlfn.LET(
 _xlpm.project, $C22,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2" s="297" t="str" cm="1">
        <f t="array" ref="BL22">IFERROR(_xlfn.LET(
 _xlpm.project, $C22,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2" s="297" t="str" cm="1">
        <f t="array" ref="BM22">IFERROR(_xlfn.LET(
 _xlpm.project, $C22,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2" s="297" t="str" cm="1">
        <f t="array" ref="BN22">IFERROR(_xlfn.LET(
 _xlpm.project, $C22,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2" s="297" t="str" cm="1">
        <f t="array" ref="BO22">IFERROR(_xlfn.LET(
 _xlpm.project, $C22,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2" s="297" t="str" cm="1">
        <f t="array" ref="BP22">IFERROR(_xlfn.LET(
 _xlpm.project, $C22,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2" s="297" t="str" cm="1">
        <f t="array" ref="BQ22">IFERROR(_xlfn.LET(
 _xlpm.project, $C22,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2" s="297" t="str" cm="1">
        <f t="array" ref="BR22">IFERROR(_xlfn.LET(
 _xlpm.project, $C22,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2" s="297" t="str" cm="1">
        <f t="array" ref="BS22">IFERROR(_xlfn.LET(
 _xlpm.project, $C22,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2" s="297" t="str" cm="1">
        <f t="array" ref="BT22">IFERROR(_xlfn.LET(
 _xlpm.project, $C22,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2" s="297" t="str" cm="1">
        <f t="array" ref="BU22">IFERROR(_xlfn.LET(
 _xlpm.project, $C22,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2" s="297" t="str" cm="1">
        <f t="array" ref="BV22">IFERROR(_xlfn.LET(
 _xlpm.project, $C22,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2" s="297" t="str" cm="1">
        <f t="array" ref="BW22">IFERROR(_xlfn.LET(
 _xlpm.project, $C22,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2" s="297" t="str" cm="1">
        <f t="array" ref="BX22">IFERROR(_xlfn.LET(
 _xlpm.project, $C22,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2" s="297" t="str" cm="1">
        <f t="array" ref="BY22">IFERROR(_xlfn.LET(
 _xlpm.project, $C22,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2" s="297" t="str" cm="1">
        <f t="array" ref="BZ22">IFERROR(_xlfn.LET(
 _xlpm.project, $C22,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2" s="297" t="str" cm="1">
        <f t="array" ref="CA22">IFERROR(_xlfn.LET(
 _xlpm.project, $C22,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2" s="297" t="str" cm="1">
        <f t="array" ref="CB22">IFERROR(_xlfn.LET(
 _xlpm.project, $C22,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2" s="297" t="str" cm="1">
        <f t="array" ref="CC22">IFERROR(_xlfn.LET(
 _xlpm.project, $C22,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2" s="297" t="str" cm="1">
        <f t="array" ref="CD22">IFERROR(_xlfn.LET(
 _xlpm.project, $C22,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2" s="297" t="str" cm="1">
        <f t="array" ref="CE22">IFERROR(_xlfn.LET(
 _xlpm.project, $C22,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2" s="297" t="str" cm="1">
        <f t="array" ref="CF22">IFERROR(_xlfn.LET(
 _xlpm.project, $C22,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2" s="297" t="str" cm="1">
        <f t="array" ref="CG22">IFERROR(_xlfn.LET(
 _xlpm.project, $C22,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2" s="297" t="str" cm="1">
        <f t="array" ref="CH22">IFERROR(_xlfn.LET(
 _xlpm.project, $C22,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2" s="297" t="str" cm="1">
        <f t="array" ref="CI22">IFERROR(_xlfn.LET(
 _xlpm.project, $C22,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2" s="297" t="str" cm="1">
        <f t="array" ref="CJ22">IFERROR(_xlfn.LET(
 _xlpm.project, $C22,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2" s="297" t="str" cm="1">
        <f t="array" ref="CK22">IFERROR(_xlfn.LET(
 _xlpm.project, $C22,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2" s="297" t="str" cm="1">
        <f t="array" ref="CL22">IFERROR(_xlfn.LET(
 _xlpm.project, $C22,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2" s="297" t="str" cm="1">
        <f t="array" ref="CM22">IFERROR(_xlfn.LET(
 _xlpm.project, $C22,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2" s="297" t="str" cm="1">
        <f t="array" ref="CN22">IFERROR(_xlfn.LET(
 _xlpm.project, $C22,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2" s="297" t="str" cm="1">
        <f t="array" ref="CO22">IFERROR(_xlfn.LET(
 _xlpm.project, $C22,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2" s="297" t="str" cm="1">
        <f t="array" ref="CP22">IFERROR(_xlfn.LET(
 _xlpm.project, $C22,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2" s="297" t="str" cm="1">
        <f t="array" ref="CQ22">IFERROR(_xlfn.LET(
 _xlpm.project, $C22,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2" s="297" t="str" cm="1">
        <f t="array" ref="CR22">IFERROR(_xlfn.LET(
 _xlpm.project, $C22,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2" s="297" t="str" cm="1">
        <f t="array" ref="CS22">IFERROR(_xlfn.LET(
 _xlpm.project, $C22,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2" s="297" t="str" cm="1">
        <f t="array" ref="CT22">IFERROR(_xlfn.LET(
 _xlpm.project, $C22,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2" s="297" t="str" cm="1">
        <f t="array" ref="CU22">IFERROR(_xlfn.LET(
 _xlpm.project, $C22,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2" s="297" t="str" cm="1">
        <f t="array" ref="CV22">IFERROR(_xlfn.LET(
 _xlpm.project, $C22,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2" s="297" t="str" cm="1">
        <f t="array" ref="CW22">IFERROR(_xlfn.LET(
 _xlpm.project, $C22,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2" s="297" t="str" cm="1">
        <f t="array" ref="CX22">IFERROR(_xlfn.LET(
 _xlpm.project, $C22,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2" s="297" t="str" cm="1">
        <f t="array" ref="CY22">IFERROR(_xlfn.LET(
 _xlpm.project, $C22,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2" s="297" t="str" cm="1">
        <f t="array" ref="CZ22">IFERROR(_xlfn.LET(
 _xlpm.project, $C22,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2" s="297" t="str" cm="1">
        <f t="array" ref="DA22">IFERROR(_xlfn.LET(
 _xlpm.project, $C22,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2" s="297" t="str" cm="1">
        <f t="array" ref="DB22">IFERROR(_xlfn.LET(
 _xlpm.project, $C22,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2" s="297" t="str" cm="1">
        <f t="array" ref="DC22">IFERROR(_xlfn.LET(
 _xlpm.project, $C22,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2" s="297" t="str" cm="1">
        <f t="array" ref="DD22">IFERROR(_xlfn.LET(
 _xlpm.project, $C22,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2" s="297" t="str" cm="1">
        <f t="array" ref="DE22">IFERROR(_xlfn.LET(
 _xlpm.project, $C22,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2" s="297" t="str" cm="1">
        <f t="array" ref="DF22">IFERROR(_xlfn.LET(
 _xlpm.project, $C22,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2" s="297" t="str" cm="1">
        <f t="array" ref="DG22">IFERROR(_xlfn.LET(
 _xlpm.project, $C22,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2" s="297" t="str" cm="1">
        <f t="array" ref="DH22">IFERROR(_xlfn.LET(
 _xlpm.project, $C22,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2" s="297" t="str" cm="1">
        <f t="array" ref="DI22">IFERROR(_xlfn.LET(
 _xlpm.project, $C22,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2" s="297" t="str" cm="1">
        <f t="array" ref="DJ22">IFERROR(_xlfn.LET(
 _xlpm.project, $C22,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2" s="297" t="str" cm="1">
        <f t="array" ref="DK22">IFERROR(_xlfn.LET(
 _xlpm.project, $C22,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2" s="297" t="str" cm="1">
        <f t="array" ref="DL22">IFERROR(_xlfn.LET(
 _xlpm.project, $C22,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2" s="297" t="str" cm="1">
        <f t="array" ref="DM22">IFERROR(_xlfn.LET(
 _xlpm.project, $C22,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2" s="297" t="str" cm="1">
        <f t="array" ref="DN22">IFERROR(_xlfn.LET(
 _xlpm.project, $C22,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2" s="297" t="str" cm="1">
        <f t="array" ref="DO22">IFERROR(_xlfn.LET(
 _xlpm.project, $C22,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2" s="297" t="str" cm="1">
        <f t="array" ref="DP22">IFERROR(_xlfn.LET(
 _xlpm.project, $C22,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2" s="297" t="str" cm="1">
        <f t="array" ref="DQ22">IFERROR(_xlfn.LET(
 _xlpm.project, $C22,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2" s="297" t="str" cm="1">
        <f t="array" ref="DR22">IFERROR(_xlfn.LET(
 _xlpm.project, $C22,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2" s="297" t="str" cm="1">
        <f t="array" ref="DS22">IFERROR(_xlfn.LET(
 _xlpm.project, $C22,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2" s="297" t="str" cm="1">
        <f t="array" ref="DT22">IFERROR(_xlfn.LET(
 _xlpm.project, $C22,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2" s="297" t="str" cm="1">
        <f t="array" ref="DU22">IFERROR(_xlfn.LET(
 _xlpm.project, $C22,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2" s="297" t="str" cm="1">
        <f t="array" ref="DV22">IFERROR(_xlfn.LET(
 _xlpm.project, $C22,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2" s="297" t="str" cm="1">
        <f t="array" ref="DW22">IFERROR(_xlfn.LET(
 _xlpm.project, $C22,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2" s="297" t="str" cm="1">
        <f t="array" ref="DX22">IFERROR(_xlfn.LET(
 _xlpm.project, $C22,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2" s="297" t="str" cm="1">
        <f t="array" ref="DY22">IFERROR(_xlfn.LET(
 _xlpm.project, $C22,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2" s="297" t="str" cm="1">
        <f t="array" ref="DZ22">IFERROR(_xlfn.LET(
 _xlpm.project, $C22,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2" s="297" t="str" cm="1">
        <f t="array" ref="EA22">IFERROR(_xlfn.LET(
 _xlpm.project, $C22,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2" s="297" t="str" cm="1">
        <f t="array" ref="EB22">IFERROR(_xlfn.LET(
 _xlpm.project, $C22,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2" s="297" t="str" cm="1">
        <f t="array" ref="EC22">IFERROR(_xlfn.LET(
 _xlpm.project, $C22,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2" s="297" t="str" cm="1">
        <f t="array" ref="ED22">IFERROR(_xlfn.LET(
 _xlpm.project, $C22,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2" s="297" t="str" cm="1">
        <f t="array" ref="EE22">IFERROR(_xlfn.LET(
 _xlpm.project, $C22,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2" s="297" t="str" cm="1">
        <f t="array" ref="EF22">IFERROR(_xlfn.LET(
 _xlpm.project, $C22,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2" s="297" t="str" cm="1">
        <f t="array" ref="EG22">IFERROR(_xlfn.LET(
 _xlpm.project, $C22,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2" s="297" t="str" cm="1">
        <f t="array" ref="EH22">IFERROR(_xlfn.LET(
 _xlpm.project, $C22,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2" s="297" t="str" cm="1">
        <f t="array" ref="EI22">IFERROR(_xlfn.LET(
 _xlpm.project, $C22,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2" s="297" t="str" cm="1">
        <f t="array" ref="EJ22">IFERROR(_xlfn.LET(
 _xlpm.project, $C22,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2" s="297" t="str" cm="1">
        <f t="array" ref="EK22">IFERROR(_xlfn.LET(
 _xlpm.project, $C22,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2" s="297" t="str" cm="1">
        <f t="array" ref="EL22">IFERROR(_xlfn.LET(
 _xlpm.project, $C22,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2" s="297" t="str" cm="1">
        <f t="array" ref="EM22">IFERROR(_xlfn.LET(
 _xlpm.project, $C22,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2" s="297" t="str" cm="1">
        <f t="array" ref="EN22">IFERROR(_xlfn.LET(
 _xlpm.project, $C22,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2" s="297" t="str" cm="1">
        <f t="array" ref="EO22">IFERROR(_xlfn.LET(
 _xlpm.project, $C22,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2" s="297" t="str" cm="1">
        <f t="array" ref="EP22">IFERROR(_xlfn.LET(
 _xlpm.project, $C22,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2" s="297" t="str" cm="1">
        <f t="array" ref="EQ22">IFERROR(_xlfn.LET(
 _xlpm.project, $C22,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2" s="297" t="str" cm="1">
        <f t="array" ref="ER22">IFERROR(_xlfn.LET(
 _xlpm.project, $C22,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2" s="297" t="str" cm="1">
        <f t="array" ref="ES22">IFERROR(_xlfn.LET(
 _xlpm.project, $C22,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2" s="297" t="str" cm="1">
        <f t="array" ref="ET22">IFERROR(_xlfn.LET(
 _xlpm.project, $C22,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2" s="297" t="str" cm="1">
        <f t="array" ref="EU22">IFERROR(_xlfn.LET(
 _xlpm.project, $C22,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2" s="297" t="str" cm="1">
        <f t="array" ref="EV22">IFERROR(_xlfn.LET(
 _xlpm.project, $C22,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2" s="297" t="str" cm="1">
        <f t="array" ref="EW22">IFERROR(_xlfn.LET(
 _xlpm.project, $C22,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2" s="297" t="str" cm="1">
        <f t="array" ref="EX22">IFERROR(_xlfn.LET(
 _xlpm.project, $C22,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2" s="297" t="str" cm="1">
        <f t="array" ref="EY22">IFERROR(_xlfn.LET(
 _xlpm.project, $C22,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2" s="297" t="str" cm="1">
        <f t="array" ref="EZ22">IFERROR(_xlfn.LET(
 _xlpm.project, $C22,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2" s="297" t="str" cm="1">
        <f t="array" ref="FA22">IFERROR(_xlfn.LET(
 _xlpm.project, $C22,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2" s="297" t="str" cm="1">
        <f t="array" ref="FB22">IFERROR(_xlfn.LET(
 _xlpm.project, $C22,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2" s="297" t="str" cm="1">
        <f t="array" ref="FC22">IFERROR(_xlfn.LET(
 _xlpm.project, $C22,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2" s="297" t="str" cm="1">
        <f t="array" ref="FD22">IFERROR(_xlfn.LET(
 _xlpm.project, $C22,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3" spans="2:160" ht="80.099999999999994" customHeight="1" thickBot="1" x14ac:dyDescent="0.35">
      <c r="B23" s="90"/>
      <c r="C23" s="300" t="str">
        <f>INPUT!G28</f>
        <v>QA</v>
      </c>
      <c r="D23" s="300" t="str">
        <f>_xlfn.XLOOKUP(Table14[[#This Row],[Project]],'MEA LOG'!$D$15:$D$100,'MEA LOG'!$F$15:$F$100,"")</f>
        <v>Qatar Amiri</v>
      </c>
      <c r="E23" s="297" t="str" cm="1">
        <f t="array" ref="E23">IFERROR(_xlfn.LET(
 _xlpm.project, $C23,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3" s="297" t="str" cm="1">
        <f t="array" ref="F23">IFERROR(_xlfn.LET(
 _xlpm.project, $C23,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3" s="297" t="str" cm="1">
        <f t="array" ref="G23">IFERROR(_xlfn.LET(
 _xlpm.project, $C23,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3" s="297" t="str" cm="1">
        <f t="array" ref="H23">IFERROR(_xlfn.LET(
 _xlpm.project, $C23,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3" s="297" t="str" cm="1">
        <f t="array" ref="I23">IFERROR(_xlfn.LET(
 _xlpm.project, $C23,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3" s="297" t="str" cm="1">
        <f t="array" ref="J23">IFERROR(_xlfn.LET(
 _xlpm.project, $C23,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3" s="297" t="str" cm="1">
        <f t="array" ref="K23">IFERROR(_xlfn.LET(
 _xlpm.project, $C23,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3" s="297" t="str" cm="1">
        <f t="array" ref="L23">IFERROR(_xlfn.LET(
 _xlpm.project, $C23,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M23" s="297" t="str" cm="1">
        <f t="array" ref="M23">IFERROR(_xlfn.LET(
 _xlpm.project, $C23,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3" s="297" t="str" cm="1">
        <f t="array" ref="N23">IFERROR(_xlfn.LET(
 _xlpm.project, $C23,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3" s="297" t="str" cm="1">
        <f t="array" ref="O23">IFERROR(_xlfn.LET(
 _xlpm.project, $C23,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3" s="297" t="str" cm="1">
        <f t="array" ref="P23">IFERROR(_xlfn.LET(
 _xlpm.project, $C23,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Q23" s="297" t="str" cm="1">
        <f t="array" ref="Q23">IFERROR(_xlfn.LET(
 _xlpm.project, $C23,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3" s="297" t="str" cm="1">
        <f t="array" ref="R23">IFERROR(_xlfn.LET(
 _xlpm.project, $C23,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3" s="297" t="str" cm="1">
        <f t="array" ref="S23">IFERROR(_xlfn.LET(
 _xlpm.project, $C23,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3" s="297" t="str" cm="1">
        <f t="array" ref="T23">IFERROR(_xlfn.LET(
 _xlpm.project, $C23,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3" s="297" t="str" cm="1">
        <f t="array" ref="U23">IFERROR(_xlfn.LET(
 _xlpm.project, $C23,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V23" s="297" t="str" cm="1">
        <f t="array" ref="V23">IFERROR(_xlfn.LET(
 _xlpm.project, $C23,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3" s="297" t="str" cm="1">
        <f t="array" ref="W23">IFERROR(_xlfn.LET(
 _xlpm.project, $C23,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3" s="297" t="str" cm="1">
        <f t="array" ref="X23">IFERROR(_xlfn.LET(
 _xlpm.project, $C23,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3" s="297" t="str" cm="1">
        <f t="array" ref="Y23">IFERROR(_xlfn.LET(
 _xlpm.project, $C23,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Z23" s="297" t="str" cm="1">
        <f t="array" ref="Z23">IFERROR(_xlfn.LET(
 _xlpm.project, $C23,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3" s="297" t="str" cm="1">
        <f t="array" ref="AA23">IFERROR(_xlfn.LET(
 _xlpm.project, $C23,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3" s="297" t="str" cm="1">
        <f t="array" ref="AB23">IFERROR(_xlfn.LET(
 _xlpm.project, $C23,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3" s="297" t="str" cm="1">
        <f t="array" ref="AC23">IFERROR(_xlfn.LET(
 _xlpm.project, $C23,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D23" s="297" t="str" cm="1">
        <f t="array" ref="AD23">IFERROR(_xlfn.LET(
 _xlpm.project, $C23,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3" s="297" t="str" cm="1">
        <f t="array" ref="AE23">IFERROR(_xlfn.LET(
 _xlpm.project, $C23,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F23" s="297" t="str" cm="1">
        <f t="array" ref="AF23">IFERROR(_xlfn.LET(
 _xlpm.project, $C23,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3" s="297" t="str" cm="1">
        <f t="array" ref="AG23">IFERROR(_xlfn.LET(
 _xlpm.project, $C23,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3" s="297" t="str" cm="1">
        <f t="array" ref="AH23">IFERROR(_xlfn.LET(
 _xlpm.project, $C23,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23" s="297" t="str" cm="1">
        <f t="array" ref="AI23">IFERROR(_xlfn.LET(
 _xlpm.project, $C23,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J23" s="297" t="str" cm="1">
        <f t="array" ref="AJ23">IFERROR(_xlfn.LET(
 _xlpm.project, $C23,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3" s="297" t="str" cm="1">
        <f t="array" ref="AK23">IFERROR(_xlfn.LET(
 _xlpm.project, $C23,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3" s="297" t="str" cm="1">
        <f t="array" ref="AL23">IFERROR(_xlfn.LET(
 _xlpm.project, $C23,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23" s="297" t="str" cm="1">
        <f t="array" ref="AM23">IFERROR(_xlfn.LET(
 _xlpm.project, $C23,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3" s="297" t="str" cm="1">
        <f t="array" ref="AN23">IFERROR(_xlfn.LET(
 _xlpm.project, $C23,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O23" s="297" t="str" cm="1">
        <f t="array" ref="AO23">IFERROR(_xlfn.LET(
 _xlpm.project, $C23,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3" s="297" t="str" cm="1">
        <f t="array" ref="AP23">IFERROR(_xlfn.LET(
 _xlpm.project, $C23,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23" s="297" t="str" cm="1">
        <f t="array" ref="AQ23">IFERROR(_xlfn.LET(
 _xlpm.project, $C23,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3" s="297" t="str" cm="1">
        <f t="array" ref="AR23">IFERROR(_xlfn.LET(
 _xlpm.project, $C23,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3" s="297" t="str" cm="1">
        <f t="array" ref="AS23">IFERROR(_xlfn.LET(
 _xlpm.project, $C23,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3" s="297" t="str" cm="1">
        <f t="array" ref="AT23">IFERROR(_xlfn.LET(
 _xlpm.project, $C23,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3" s="297" t="str" cm="1">
        <f t="array" ref="AU23">IFERROR(_xlfn.LET(
 _xlpm.project, $C23,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23" s="297" t="str" cm="1">
        <f t="array" ref="AV23">IFERROR(_xlfn.LET(
 _xlpm.project, $C23,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3" s="297" t="str" cm="1">
        <f t="array" ref="AW23">IFERROR(_xlfn.LET(
 _xlpm.project, $C23,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3" s="297" t="str" cm="1">
        <f t="array" ref="AX23">IFERROR(_xlfn.LET(
 _xlpm.project, $C23,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3" s="297" t="str" cm="1">
        <f t="array" ref="AY23">IFERROR(_xlfn.LET(
 _xlpm.project, $C23,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23" s="297" t="str" cm="1">
        <f t="array" ref="AZ23">IFERROR(_xlfn.LET(
 _xlpm.project, $C23,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3" s="297" t="str" cm="1">
        <f t="array" ref="BA23">IFERROR(_xlfn.LET(
 _xlpm.project, $C23,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3" s="297" t="str" cm="1">
        <f t="array" ref="BB23">IFERROR(_xlfn.LET(
 _xlpm.project, $C23,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3" s="297" t="str" cm="1">
        <f t="array" ref="BC23">IFERROR(_xlfn.LET(
 _xlpm.project, $C23,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3" s="297" t="str" cm="1">
        <f t="array" ref="BD23">IFERROR(_xlfn.LET(
 _xlpm.project, $C23,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3" s="297" t="str" cm="1">
        <f t="array" ref="BE23">IFERROR(_xlfn.LET(
 _xlpm.project, $C23,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3" s="297" t="str" cm="1">
        <f t="array" ref="BF23">IFERROR(_xlfn.LET(
 _xlpm.project, $C23,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3" s="297" t="str" cm="1">
        <f t="array" ref="BG23">IFERROR(_xlfn.LET(
 _xlpm.project, $C23,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3" s="297" t="str" cm="1">
        <f t="array" ref="BH23">IFERROR(_xlfn.LET(
 _xlpm.project, $C23,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3" s="297" t="str" cm="1">
        <f t="array" ref="BI23">IFERROR(_xlfn.LET(
 _xlpm.project, $C23,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3" s="297" t="str" cm="1">
        <f t="array" ref="BJ23">IFERROR(_xlfn.LET(
 _xlpm.project, $C23,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3" s="297" t="str" cm="1">
        <f t="array" ref="BK23">IFERROR(_xlfn.LET(
 _xlpm.project, $C23,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3" s="297" t="str" cm="1">
        <f t="array" ref="BL23">IFERROR(_xlfn.LET(
 _xlpm.project, $C23,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3" s="297" t="str" cm="1">
        <f t="array" ref="BM23">IFERROR(_xlfn.LET(
 _xlpm.project, $C23,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3" s="297" t="str" cm="1">
        <f t="array" ref="BN23">IFERROR(_xlfn.LET(
 _xlpm.project, $C23,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3" s="297" t="str" cm="1">
        <f t="array" ref="BO23">IFERROR(_xlfn.LET(
 _xlpm.project, $C23,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3" s="297" t="str" cm="1">
        <f t="array" ref="BP23">IFERROR(_xlfn.LET(
 _xlpm.project, $C23,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3" s="297" t="str" cm="1">
        <f t="array" ref="BQ23">IFERROR(_xlfn.LET(
 _xlpm.project, $C23,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3" s="297" t="str" cm="1">
        <f t="array" ref="BR23">IFERROR(_xlfn.LET(
 _xlpm.project, $C23,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3" s="297" t="str" cm="1">
        <f t="array" ref="BS23">IFERROR(_xlfn.LET(
 _xlpm.project, $C23,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3" s="297" t="str" cm="1">
        <f t="array" ref="BT23">IFERROR(_xlfn.LET(
 _xlpm.project, $C23,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3" s="297" t="str" cm="1">
        <f t="array" ref="BU23">IFERROR(_xlfn.LET(
 _xlpm.project, $C23,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3" s="297" t="str" cm="1">
        <f t="array" ref="BV23">IFERROR(_xlfn.LET(
 _xlpm.project, $C23,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3" s="297" t="str" cm="1">
        <f t="array" ref="BW23">IFERROR(_xlfn.LET(
 _xlpm.project, $C23,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3" s="297" t="str" cm="1">
        <f t="array" ref="BX23">IFERROR(_xlfn.LET(
 _xlpm.project, $C23,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3" s="297" t="str" cm="1">
        <f t="array" ref="BY23">IFERROR(_xlfn.LET(
 _xlpm.project, $C23,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3" s="297" t="str" cm="1">
        <f t="array" ref="BZ23">IFERROR(_xlfn.LET(
 _xlpm.project, $C23,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3" s="297" t="str" cm="1">
        <f t="array" ref="CA23">IFERROR(_xlfn.LET(
 _xlpm.project, $C23,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3" s="297" t="str" cm="1">
        <f t="array" ref="CB23">IFERROR(_xlfn.LET(
 _xlpm.project, $C23,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3" s="297" t="str" cm="1">
        <f t="array" ref="CC23">IFERROR(_xlfn.LET(
 _xlpm.project, $C23,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3" s="297" t="str" cm="1">
        <f t="array" ref="CD23">IFERROR(_xlfn.LET(
 _xlpm.project, $C23,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3" s="297" t="str" cm="1">
        <f t="array" ref="CE23">IFERROR(_xlfn.LET(
 _xlpm.project, $C23,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3" s="297" t="str" cm="1">
        <f t="array" ref="CF23">IFERROR(_xlfn.LET(
 _xlpm.project, $C23,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3" s="297" t="str" cm="1">
        <f t="array" ref="CG23">IFERROR(_xlfn.LET(
 _xlpm.project, $C23,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3" s="297" t="str" cm="1">
        <f t="array" ref="CH23">IFERROR(_xlfn.LET(
 _xlpm.project, $C23,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3" s="297" t="str" cm="1">
        <f t="array" ref="CI23">IFERROR(_xlfn.LET(
 _xlpm.project, $C23,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3" s="297" t="str" cm="1">
        <f t="array" ref="CJ23">IFERROR(_xlfn.LET(
 _xlpm.project, $C23,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3" s="297" t="str" cm="1">
        <f t="array" ref="CK23">IFERROR(_xlfn.LET(
 _xlpm.project, $C23,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3" s="297" t="str" cm="1">
        <f t="array" ref="CL23">IFERROR(_xlfn.LET(
 _xlpm.project, $C23,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3" s="297" t="str" cm="1">
        <f t="array" ref="CM23">IFERROR(_xlfn.LET(
 _xlpm.project, $C23,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3" s="297" t="str" cm="1">
        <f t="array" ref="CN23">IFERROR(_xlfn.LET(
 _xlpm.project, $C23,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3" s="297" t="str" cm="1">
        <f t="array" ref="CO23">IFERROR(_xlfn.LET(
 _xlpm.project, $C23,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3" s="297" t="str" cm="1">
        <f t="array" ref="CP23">IFERROR(_xlfn.LET(
 _xlpm.project, $C23,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3" s="297" t="str" cm="1">
        <f t="array" ref="CQ23">IFERROR(_xlfn.LET(
 _xlpm.project, $C23,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3" s="297" t="str" cm="1">
        <f t="array" ref="CR23">IFERROR(_xlfn.LET(
 _xlpm.project, $C23,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3" s="297" t="str" cm="1">
        <f t="array" ref="CS23">IFERROR(_xlfn.LET(
 _xlpm.project, $C23,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3" s="297" t="str" cm="1">
        <f t="array" ref="CT23">IFERROR(_xlfn.LET(
 _xlpm.project, $C23,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3" s="297" t="str" cm="1">
        <f t="array" ref="CU23">IFERROR(_xlfn.LET(
 _xlpm.project, $C23,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3" s="297" t="str" cm="1">
        <f t="array" ref="CV23">IFERROR(_xlfn.LET(
 _xlpm.project, $C23,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3" s="297" t="str" cm="1">
        <f t="array" ref="CW23">IFERROR(_xlfn.LET(
 _xlpm.project, $C23,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3" s="297" t="str" cm="1">
        <f t="array" ref="CX23">IFERROR(_xlfn.LET(
 _xlpm.project, $C23,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3" s="297" t="str" cm="1">
        <f t="array" ref="CY23">IFERROR(_xlfn.LET(
 _xlpm.project, $C23,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3" s="297" t="str" cm="1">
        <f t="array" ref="CZ23">IFERROR(_xlfn.LET(
 _xlpm.project, $C23,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3" s="297" t="str" cm="1">
        <f t="array" ref="DA23">IFERROR(_xlfn.LET(
 _xlpm.project, $C23,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3" s="297" t="str" cm="1">
        <f t="array" ref="DB23">IFERROR(_xlfn.LET(
 _xlpm.project, $C23,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3" s="297" t="str" cm="1">
        <f t="array" ref="DC23">IFERROR(_xlfn.LET(
 _xlpm.project, $C23,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3" s="297" t="str" cm="1">
        <f t="array" ref="DD23">IFERROR(_xlfn.LET(
 _xlpm.project, $C23,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3" s="297" t="str" cm="1">
        <f t="array" ref="DE23">IFERROR(_xlfn.LET(
 _xlpm.project, $C23,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3" s="297" t="str" cm="1">
        <f t="array" ref="DF23">IFERROR(_xlfn.LET(
 _xlpm.project, $C23,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3" s="297" t="str" cm="1">
        <f t="array" ref="DG23">IFERROR(_xlfn.LET(
 _xlpm.project, $C23,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3" s="297" t="str" cm="1">
        <f t="array" ref="DH23">IFERROR(_xlfn.LET(
 _xlpm.project, $C23,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3" s="297" t="str" cm="1">
        <f t="array" ref="DI23">IFERROR(_xlfn.LET(
 _xlpm.project, $C23,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3" s="297" t="str" cm="1">
        <f t="array" ref="DJ23">IFERROR(_xlfn.LET(
 _xlpm.project, $C23,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3" s="297" t="str" cm="1">
        <f t="array" ref="DK23">IFERROR(_xlfn.LET(
 _xlpm.project, $C23,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3" s="297" t="str" cm="1">
        <f t="array" ref="DL23">IFERROR(_xlfn.LET(
 _xlpm.project, $C23,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3" s="297" t="str" cm="1">
        <f t="array" ref="DM23">IFERROR(_xlfn.LET(
 _xlpm.project, $C23,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3" s="297" t="str" cm="1">
        <f t="array" ref="DN23">IFERROR(_xlfn.LET(
 _xlpm.project, $C23,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3" s="297" t="str" cm="1">
        <f t="array" ref="DO23">IFERROR(_xlfn.LET(
 _xlpm.project, $C23,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3" s="297" t="str" cm="1">
        <f t="array" ref="DP23">IFERROR(_xlfn.LET(
 _xlpm.project, $C23,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3" s="297" t="str" cm="1">
        <f t="array" ref="DQ23">IFERROR(_xlfn.LET(
 _xlpm.project, $C23,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3" s="297" t="str" cm="1">
        <f t="array" ref="DR23">IFERROR(_xlfn.LET(
 _xlpm.project, $C23,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3" s="297" t="str" cm="1">
        <f t="array" ref="DS23">IFERROR(_xlfn.LET(
 _xlpm.project, $C23,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3" s="297" t="str" cm="1">
        <f t="array" ref="DT23">IFERROR(_xlfn.LET(
 _xlpm.project, $C23,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3" s="297" t="str" cm="1">
        <f t="array" ref="DU23">IFERROR(_xlfn.LET(
 _xlpm.project, $C23,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3" s="297" t="str" cm="1">
        <f t="array" ref="DV23">IFERROR(_xlfn.LET(
 _xlpm.project, $C23,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3" s="297" t="str" cm="1">
        <f t="array" ref="DW23">IFERROR(_xlfn.LET(
 _xlpm.project, $C23,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3" s="297" t="str" cm="1">
        <f t="array" ref="DX23">IFERROR(_xlfn.LET(
 _xlpm.project, $C23,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3" s="297" t="str" cm="1">
        <f t="array" ref="DY23">IFERROR(_xlfn.LET(
 _xlpm.project, $C23,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3" s="297" t="str" cm="1">
        <f t="array" ref="DZ23">IFERROR(_xlfn.LET(
 _xlpm.project, $C23,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3" s="297" t="str" cm="1">
        <f t="array" ref="EA23">IFERROR(_xlfn.LET(
 _xlpm.project, $C23,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3" s="297" t="str" cm="1">
        <f t="array" ref="EB23">IFERROR(_xlfn.LET(
 _xlpm.project, $C23,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3" s="297" t="str" cm="1">
        <f t="array" ref="EC23">IFERROR(_xlfn.LET(
 _xlpm.project, $C23,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3" s="297" t="str" cm="1">
        <f t="array" ref="ED23">IFERROR(_xlfn.LET(
 _xlpm.project, $C23,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3" s="297" t="str" cm="1">
        <f t="array" ref="EE23">IFERROR(_xlfn.LET(
 _xlpm.project, $C23,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3" s="297" t="str" cm="1">
        <f t="array" ref="EF23">IFERROR(_xlfn.LET(
 _xlpm.project, $C23,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3" s="297" t="str" cm="1">
        <f t="array" ref="EG23">IFERROR(_xlfn.LET(
 _xlpm.project, $C23,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3" s="297" t="str" cm="1">
        <f t="array" ref="EH23">IFERROR(_xlfn.LET(
 _xlpm.project, $C23,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3" s="297" t="str" cm="1">
        <f t="array" ref="EI23">IFERROR(_xlfn.LET(
 _xlpm.project, $C23,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3" s="297" t="str" cm="1">
        <f t="array" ref="EJ23">IFERROR(_xlfn.LET(
 _xlpm.project, $C23,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3" s="297" t="str" cm="1">
        <f t="array" ref="EK23">IFERROR(_xlfn.LET(
 _xlpm.project, $C23,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3" s="297" t="str" cm="1">
        <f t="array" ref="EL23">IFERROR(_xlfn.LET(
 _xlpm.project, $C23,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3" s="297" t="str" cm="1">
        <f t="array" ref="EM23">IFERROR(_xlfn.LET(
 _xlpm.project, $C23,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3" s="297" t="str" cm="1">
        <f t="array" ref="EN23">IFERROR(_xlfn.LET(
 _xlpm.project, $C23,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3" s="297" t="str" cm="1">
        <f t="array" ref="EO23">IFERROR(_xlfn.LET(
 _xlpm.project, $C23,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3" s="297" t="str" cm="1">
        <f t="array" ref="EP23">IFERROR(_xlfn.LET(
 _xlpm.project, $C23,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3" s="297" t="str" cm="1">
        <f t="array" ref="EQ23">IFERROR(_xlfn.LET(
 _xlpm.project, $C23,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3" s="297" t="str" cm="1">
        <f t="array" ref="ER23">IFERROR(_xlfn.LET(
 _xlpm.project, $C23,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3" s="297" t="str" cm="1">
        <f t="array" ref="ES23">IFERROR(_xlfn.LET(
 _xlpm.project, $C23,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3" s="297" t="str" cm="1">
        <f t="array" ref="ET23">IFERROR(_xlfn.LET(
 _xlpm.project, $C23,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3" s="297" t="str" cm="1">
        <f t="array" ref="EU23">IFERROR(_xlfn.LET(
 _xlpm.project, $C23,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3" s="297" t="str" cm="1">
        <f t="array" ref="EV23">IFERROR(_xlfn.LET(
 _xlpm.project, $C23,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3" s="297" t="str" cm="1">
        <f t="array" ref="EW23">IFERROR(_xlfn.LET(
 _xlpm.project, $C23,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3" s="297" t="str" cm="1">
        <f t="array" ref="EX23">IFERROR(_xlfn.LET(
 _xlpm.project, $C23,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3" s="297" t="str" cm="1">
        <f t="array" ref="EY23">IFERROR(_xlfn.LET(
 _xlpm.project, $C23,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3" s="297" t="str" cm="1">
        <f t="array" ref="EZ23">IFERROR(_xlfn.LET(
 _xlpm.project, $C23,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3" s="297" t="str" cm="1">
        <f t="array" ref="FA23">IFERROR(_xlfn.LET(
 _xlpm.project, $C23,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3" s="297" t="str" cm="1">
        <f t="array" ref="FB23">IFERROR(_xlfn.LET(
 _xlpm.project, $C23,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3" s="297" t="str" cm="1">
        <f t="array" ref="FC23">IFERROR(_xlfn.LET(
 _xlpm.project, $C23,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3" s="297" t="str" cm="1">
        <f t="array" ref="FD23">IFERROR(_xlfn.LET(
 _xlpm.project, $C23,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4" spans="2:160" ht="80.099999999999994" customHeight="1" thickBot="1" x14ac:dyDescent="0.35">
      <c r="B24" s="90"/>
      <c r="C24" s="300" t="str">
        <f>INPUT!G29</f>
        <v>Horus</v>
      </c>
      <c r="D24" s="300" t="str">
        <f>_xlfn.XLOOKUP(Table14[[#This Row],[Project]],'MEA LOG'!$D$15:$D$100,'MEA LOG'!$F$15:$F$100,"")</f>
        <v>Egypt</v>
      </c>
      <c r="E24" s="297" t="str" cm="1">
        <f t="array" ref="E24">IFERROR(_xlfn.LET(
 _xlpm.project, $C24,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4" s="297" t="str" cm="1">
        <f t="array" ref="F24">IFERROR(_xlfn.LET(
 _xlpm.project, $C24,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4" s="297" t="str" cm="1">
        <f t="array" ref="G24">IFERROR(_xlfn.LET(
 _xlpm.project, $C24,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4" s="297" t="str" cm="1">
        <f t="array" ref="H24">IFERROR(_xlfn.LET(
 _xlpm.project, $C24,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4" s="297" t="str" cm="1">
        <f t="array" ref="I24">IFERROR(_xlfn.LET(
 _xlpm.project, $C24,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4" s="297" t="str" cm="1">
        <f t="array" ref="J24">IFERROR(_xlfn.LET(
 _xlpm.project, $C24,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4" s="297" t="str" cm="1">
        <f t="array" ref="K24">IFERROR(_xlfn.LET(
 _xlpm.project, $C24,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4" s="297" t="str" cm="1">
        <f t="array" ref="L24">IFERROR(_xlfn.LET(
 _xlpm.project, $C24,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4" s="297" t="str" cm="1">
        <f t="array" ref="M24">IFERROR(_xlfn.LET(
 _xlpm.project, $C24,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4" s="297" t="str" cm="1">
        <f t="array" ref="N24">IFERROR(_xlfn.LET(
 _xlpm.project, $C24,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4" s="297" t="str" cm="1">
        <f t="array" ref="O24">IFERROR(_xlfn.LET(
 _xlpm.project, $C24,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4" s="297" t="str" cm="1">
        <f t="array" ref="P24">IFERROR(_xlfn.LET(
 _xlpm.project, $C24,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4" s="297" t="str" cm="1">
        <f t="array" ref="Q24">IFERROR(_xlfn.LET(
 _xlpm.project, $C24,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4" s="297" t="str" cm="1">
        <f t="array" ref="R24">IFERROR(_xlfn.LET(
 _xlpm.project, $C24,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4" s="297" t="str" cm="1">
        <f t="array" ref="S24">IFERROR(_xlfn.LET(
 _xlpm.project, $C24,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4" s="297" t="str" cm="1">
        <f t="array" ref="T24">IFERROR(_xlfn.LET(
 _xlpm.project, $C24,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4" s="297" t="str" cm="1">
        <f t="array" ref="U24">IFERROR(_xlfn.LET(
 _xlpm.project, $C24,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24" s="297" t="str" cm="1">
        <f t="array" ref="V24">IFERROR(_xlfn.LET(
 _xlpm.project, $C24,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4" s="297" t="str" cm="1">
        <f t="array" ref="W24">IFERROR(_xlfn.LET(
 _xlpm.project, $C24,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4" s="297" t="str" cm="1">
        <f t="array" ref="X24">IFERROR(_xlfn.LET(
 _xlpm.project, $C24,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4" s="297" t="str" cm="1">
        <f t="array" ref="Y24">IFERROR(_xlfn.LET(
 _xlpm.project, $C24,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4" s="297" t="str" cm="1">
        <f t="array" ref="Z24">IFERROR(_xlfn.LET(
 _xlpm.project, $C24,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4" s="297" t="str" cm="1">
        <f t="array" ref="AA24">IFERROR(_xlfn.LET(
 _xlpm.project, $C24,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4" s="297" t="str" cm="1">
        <f t="array" ref="AB24">IFERROR(_xlfn.LET(
 _xlpm.project, $C24,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4" s="297" t="str" cm="1">
        <f t="array" ref="AC24">IFERROR(_xlfn.LET(
 _xlpm.project, $C24,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4" s="297" t="str" cm="1">
        <f t="array" ref="AD24">IFERROR(_xlfn.LET(
 _xlpm.project, $C24,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4" s="297" t="str" cm="1">
        <f t="array" ref="AE24">IFERROR(_xlfn.LET(
 _xlpm.project, $C24,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4" s="297" t="str" cm="1">
        <f t="array" ref="AF24">IFERROR(_xlfn.LET(
 _xlpm.project, $C24,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4" s="297" t="str" cm="1">
        <f t="array" ref="AG24">IFERROR(_xlfn.LET(
 _xlpm.project, $C24,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4" s="297" t="str" cm="1">
        <f t="array" ref="AH24">IFERROR(_xlfn.LET(
 _xlpm.project, $C24,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4" s="297" t="str" cm="1">
        <f t="array" ref="AI24">IFERROR(_xlfn.LET(
 _xlpm.project, $C24,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24" s="297" t="str" cm="1">
        <f t="array" ref="AJ24">IFERROR(_xlfn.LET(
 _xlpm.project, $C24,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4" s="297" t="str" cm="1">
        <f t="array" ref="AK24">IFERROR(_xlfn.LET(
 _xlpm.project, $C24,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4" s="297" t="str" cm="1">
        <f t="array" ref="AL24">IFERROR(_xlfn.LET(
 _xlpm.project, $C24,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4" s="297" t="str" cm="1">
        <f t="array" ref="AM24">IFERROR(_xlfn.LET(
 _xlpm.project, $C24,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4" s="297" t="str" cm="1">
        <f t="array" ref="AN24">IFERROR(_xlfn.LET(
 _xlpm.project, $C24,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4" s="297" t="str" cm="1">
        <f t="array" ref="AO24">IFERROR(_xlfn.LET(
 _xlpm.project, $C24,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4" s="297" t="str" cm="1">
        <f t="array" ref="AP24">IFERROR(_xlfn.LET(
 _xlpm.project, $C24,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4" s="297" t="str" cm="1">
        <f t="array" ref="AQ24">IFERROR(_xlfn.LET(
 _xlpm.project, $C24,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4" s="297" t="str" cm="1">
        <f t="array" ref="AR24">IFERROR(_xlfn.LET(
 _xlpm.project, $C24,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4" s="297" t="str" cm="1">
        <f t="array" ref="AS24">IFERROR(_xlfn.LET(
 _xlpm.project, $C24,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4" s="297" t="str" cm="1">
        <f t="array" ref="AT24">IFERROR(_xlfn.LET(
 _xlpm.project, $C24,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4" s="297" t="str" cm="1">
        <f t="array" ref="AU24">IFERROR(_xlfn.LET(
 _xlpm.project, $C24,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24" s="297" t="str" cm="1">
        <f t="array" ref="AV24">IFERROR(_xlfn.LET(
 _xlpm.project, $C24,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4" s="297" t="str" cm="1">
        <f t="array" ref="AW24">IFERROR(_xlfn.LET(
 _xlpm.project, $C24,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4" s="297" t="str" cm="1">
        <f t="array" ref="AX24">IFERROR(_xlfn.LET(
 _xlpm.project, $C24,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4" s="297" t="str" cm="1">
        <f t="array" ref="AY24">IFERROR(_xlfn.LET(
 _xlpm.project, $C24,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24" s="297" t="str" cm="1">
        <f t="array" ref="AZ24">IFERROR(_xlfn.LET(
 _xlpm.project, $C24,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4" s="297" t="str" cm="1">
        <f t="array" ref="BA24">IFERROR(_xlfn.LET(
 _xlpm.project, $C24,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4" s="297" t="str" cm="1">
        <f t="array" ref="BB24">IFERROR(_xlfn.LET(
 _xlpm.project, $C24,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4" s="297" t="str" cm="1">
        <f t="array" ref="BC24">IFERROR(_xlfn.LET(
 _xlpm.project, $C24,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4" s="297" t="str" cm="1">
        <f t="array" ref="BD24">IFERROR(_xlfn.LET(
 _xlpm.project, $C24,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4" s="297" t="str" cm="1">
        <f t="array" ref="BE24">IFERROR(_xlfn.LET(
 _xlpm.project, $C24,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4" s="297" t="str" cm="1">
        <f t="array" ref="BF24">IFERROR(_xlfn.LET(
 _xlpm.project, $C24,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4" s="297" t="str" cm="1">
        <f t="array" ref="BG24">IFERROR(_xlfn.LET(
 _xlpm.project, $C24,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4" s="297" t="str" cm="1">
        <f t="array" ref="BH24">IFERROR(_xlfn.LET(
 _xlpm.project, $C24,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4" s="297" t="str" cm="1">
        <f t="array" ref="BI24">IFERROR(_xlfn.LET(
 _xlpm.project, $C24,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4" s="297" t="str" cm="1">
        <f t="array" ref="BJ24">IFERROR(_xlfn.LET(
 _xlpm.project, $C24,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4" s="297" t="str" cm="1">
        <f t="array" ref="BK24">IFERROR(_xlfn.LET(
 _xlpm.project, $C24,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4" s="297" t="str" cm="1">
        <f t="array" ref="BL24">IFERROR(_xlfn.LET(
 _xlpm.project, $C24,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4" s="297" t="str" cm="1">
        <f t="array" ref="BM24">IFERROR(_xlfn.LET(
 _xlpm.project, $C24,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4" s="297" t="str" cm="1">
        <f t="array" ref="BN24">IFERROR(_xlfn.LET(
 _xlpm.project, $C24,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4" s="297" t="str" cm="1">
        <f t="array" ref="BO24">IFERROR(_xlfn.LET(
 _xlpm.project, $C24,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4" s="297" t="str" cm="1">
        <f t="array" ref="BP24">IFERROR(_xlfn.LET(
 _xlpm.project, $C24,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4" s="297" t="str" cm="1">
        <f t="array" ref="BQ24">IFERROR(_xlfn.LET(
 _xlpm.project, $C24,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4" s="297" t="str" cm="1">
        <f t="array" ref="BR24">IFERROR(_xlfn.LET(
 _xlpm.project, $C24,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4" s="297" t="str" cm="1">
        <f t="array" ref="BS24">IFERROR(_xlfn.LET(
 _xlpm.project, $C24,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4" s="297" t="str" cm="1">
        <f t="array" ref="BT24">IFERROR(_xlfn.LET(
 _xlpm.project, $C24,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4" s="297" t="str" cm="1">
        <f t="array" ref="BU24">IFERROR(_xlfn.LET(
 _xlpm.project, $C24,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4" s="297" t="str" cm="1">
        <f t="array" ref="BV24">IFERROR(_xlfn.LET(
 _xlpm.project, $C24,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4" s="297" t="str" cm="1">
        <f t="array" ref="BW24">IFERROR(_xlfn.LET(
 _xlpm.project, $C24,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4" s="297" t="str" cm="1">
        <f t="array" ref="BX24">IFERROR(_xlfn.LET(
 _xlpm.project, $C24,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4" s="297" t="str" cm="1">
        <f t="array" ref="BY24">IFERROR(_xlfn.LET(
 _xlpm.project, $C24,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4" s="297" t="str" cm="1">
        <f t="array" ref="BZ24">IFERROR(_xlfn.LET(
 _xlpm.project, $C24,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4" s="297" t="str" cm="1">
        <f t="array" ref="CA24">IFERROR(_xlfn.LET(
 _xlpm.project, $C24,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4" s="297" t="str" cm="1">
        <f t="array" ref="CB24">IFERROR(_xlfn.LET(
 _xlpm.project, $C24,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4" s="297" t="str" cm="1">
        <f t="array" ref="CC24">IFERROR(_xlfn.LET(
 _xlpm.project, $C24,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4" s="297" t="str" cm="1">
        <f t="array" ref="CD24">IFERROR(_xlfn.LET(
 _xlpm.project, $C24,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4" s="297" t="str" cm="1">
        <f t="array" ref="CE24">IFERROR(_xlfn.LET(
 _xlpm.project, $C24,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4" s="297" t="str" cm="1">
        <f t="array" ref="CF24">IFERROR(_xlfn.LET(
 _xlpm.project, $C24,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4" s="297" t="str" cm="1">
        <f t="array" ref="CG24">IFERROR(_xlfn.LET(
 _xlpm.project, $C24,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4" s="297" t="str" cm="1">
        <f t="array" ref="CH24">IFERROR(_xlfn.LET(
 _xlpm.project, $C24,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4" s="297" t="str" cm="1">
        <f t="array" ref="CI24">IFERROR(_xlfn.LET(
 _xlpm.project, $C24,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4" s="297" t="str" cm="1">
        <f t="array" ref="CJ24">IFERROR(_xlfn.LET(
 _xlpm.project, $C24,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4" s="297" t="str" cm="1">
        <f t="array" ref="CK24">IFERROR(_xlfn.LET(
 _xlpm.project, $C24,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4" s="297" t="str" cm="1">
        <f t="array" ref="CL24">IFERROR(_xlfn.LET(
 _xlpm.project, $C24,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4" s="297" t="str" cm="1">
        <f t="array" ref="CM24">IFERROR(_xlfn.LET(
 _xlpm.project, $C24,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4" s="297" t="str" cm="1">
        <f t="array" ref="CN24">IFERROR(_xlfn.LET(
 _xlpm.project, $C24,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4" s="297" t="str" cm="1">
        <f t="array" ref="CO24">IFERROR(_xlfn.LET(
 _xlpm.project, $C24,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4" s="297" t="str" cm="1">
        <f t="array" ref="CP24">IFERROR(_xlfn.LET(
 _xlpm.project, $C24,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4" s="297" t="str" cm="1">
        <f t="array" ref="CQ24">IFERROR(_xlfn.LET(
 _xlpm.project, $C24,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4" s="297" t="str" cm="1">
        <f t="array" ref="CR24">IFERROR(_xlfn.LET(
 _xlpm.project, $C24,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4" s="297" t="str" cm="1">
        <f t="array" ref="CS24">IFERROR(_xlfn.LET(
 _xlpm.project, $C24,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4" s="297" t="str" cm="1">
        <f t="array" ref="CT24">IFERROR(_xlfn.LET(
 _xlpm.project, $C24,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4" s="297" t="str" cm="1">
        <f t="array" ref="CU24">IFERROR(_xlfn.LET(
 _xlpm.project, $C24,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4" s="297" t="str" cm="1">
        <f t="array" ref="CV24">IFERROR(_xlfn.LET(
 _xlpm.project, $C24,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4" s="297" t="str" cm="1">
        <f t="array" ref="CW24">IFERROR(_xlfn.LET(
 _xlpm.project, $C24,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4" s="297" t="str" cm="1">
        <f t="array" ref="CX24">IFERROR(_xlfn.LET(
 _xlpm.project, $C24,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4" s="297" t="str" cm="1">
        <f t="array" ref="CY24">IFERROR(_xlfn.LET(
 _xlpm.project, $C24,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4" s="297" t="str" cm="1">
        <f t="array" ref="CZ24">IFERROR(_xlfn.LET(
 _xlpm.project, $C24,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4" s="297" t="str" cm="1">
        <f t="array" ref="DA24">IFERROR(_xlfn.LET(
 _xlpm.project, $C24,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4" s="297" t="str" cm="1">
        <f t="array" ref="DB24">IFERROR(_xlfn.LET(
 _xlpm.project, $C24,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4" s="297" t="str" cm="1">
        <f t="array" ref="DC24">IFERROR(_xlfn.LET(
 _xlpm.project, $C24,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4" s="297" t="str" cm="1">
        <f t="array" ref="DD24">IFERROR(_xlfn.LET(
 _xlpm.project, $C24,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4" s="297" t="str" cm="1">
        <f t="array" ref="DE24">IFERROR(_xlfn.LET(
 _xlpm.project, $C24,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4" s="297" t="str" cm="1">
        <f t="array" ref="DF24">IFERROR(_xlfn.LET(
 _xlpm.project, $C24,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4" s="297" t="str" cm="1">
        <f t="array" ref="DG24">IFERROR(_xlfn.LET(
 _xlpm.project, $C24,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4" s="297" t="str" cm="1">
        <f t="array" ref="DH24">IFERROR(_xlfn.LET(
 _xlpm.project, $C24,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4" s="297" t="str" cm="1">
        <f t="array" ref="DI24">IFERROR(_xlfn.LET(
 _xlpm.project, $C24,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4" s="297" t="str" cm="1">
        <f t="array" ref="DJ24">IFERROR(_xlfn.LET(
 _xlpm.project, $C24,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4" s="297" t="str" cm="1">
        <f t="array" ref="DK24">IFERROR(_xlfn.LET(
 _xlpm.project, $C24,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4" s="297" t="str" cm="1">
        <f t="array" ref="DL24">IFERROR(_xlfn.LET(
 _xlpm.project, $C24,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4" s="297" t="str" cm="1">
        <f t="array" ref="DM24">IFERROR(_xlfn.LET(
 _xlpm.project, $C24,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4" s="297" t="str" cm="1">
        <f t="array" ref="DN24">IFERROR(_xlfn.LET(
 _xlpm.project, $C24,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4" s="297" t="str" cm="1">
        <f t="array" ref="DO24">IFERROR(_xlfn.LET(
 _xlpm.project, $C24,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4" s="297" t="str" cm="1">
        <f t="array" ref="DP24">IFERROR(_xlfn.LET(
 _xlpm.project, $C24,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4" s="297" t="str" cm="1">
        <f t="array" ref="DQ24">IFERROR(_xlfn.LET(
 _xlpm.project, $C24,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4" s="297" t="str" cm="1">
        <f t="array" ref="DR24">IFERROR(_xlfn.LET(
 _xlpm.project, $C24,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4" s="297" t="str" cm="1">
        <f t="array" ref="DS24">IFERROR(_xlfn.LET(
 _xlpm.project, $C24,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4" s="297" t="str" cm="1">
        <f t="array" ref="DT24">IFERROR(_xlfn.LET(
 _xlpm.project, $C24,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4" s="297" t="str" cm="1">
        <f t="array" ref="DU24">IFERROR(_xlfn.LET(
 _xlpm.project, $C24,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4" s="297" t="str" cm="1">
        <f t="array" ref="DV24">IFERROR(_xlfn.LET(
 _xlpm.project, $C24,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4" s="297" t="str" cm="1">
        <f t="array" ref="DW24">IFERROR(_xlfn.LET(
 _xlpm.project, $C24,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4" s="297" t="str" cm="1">
        <f t="array" ref="DX24">IFERROR(_xlfn.LET(
 _xlpm.project, $C24,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4" s="297" t="str" cm="1">
        <f t="array" ref="DY24">IFERROR(_xlfn.LET(
 _xlpm.project, $C24,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4" s="297" t="str" cm="1">
        <f t="array" ref="DZ24">IFERROR(_xlfn.LET(
 _xlpm.project, $C24,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4" s="297" t="str" cm="1">
        <f t="array" ref="EA24">IFERROR(_xlfn.LET(
 _xlpm.project, $C24,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4" s="297" t="str" cm="1">
        <f t="array" ref="EB24">IFERROR(_xlfn.LET(
 _xlpm.project, $C24,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4" s="297" t="str" cm="1">
        <f t="array" ref="EC24">IFERROR(_xlfn.LET(
 _xlpm.project, $C24,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4" s="297" t="str" cm="1">
        <f t="array" ref="ED24">IFERROR(_xlfn.LET(
 _xlpm.project, $C24,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4" s="297" t="str" cm="1">
        <f t="array" ref="EE24">IFERROR(_xlfn.LET(
 _xlpm.project, $C24,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4" s="297" t="str" cm="1">
        <f t="array" ref="EF24">IFERROR(_xlfn.LET(
 _xlpm.project, $C24,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4" s="297" t="str" cm="1">
        <f t="array" ref="EG24">IFERROR(_xlfn.LET(
 _xlpm.project, $C24,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4" s="297" t="str" cm="1">
        <f t="array" ref="EH24">IFERROR(_xlfn.LET(
 _xlpm.project, $C24,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4" s="297" t="str" cm="1">
        <f t="array" ref="EI24">IFERROR(_xlfn.LET(
 _xlpm.project, $C24,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4" s="297" t="str" cm="1">
        <f t="array" ref="EJ24">IFERROR(_xlfn.LET(
 _xlpm.project, $C24,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4" s="297" t="str" cm="1">
        <f t="array" ref="EK24">IFERROR(_xlfn.LET(
 _xlpm.project, $C24,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4" s="297" t="str" cm="1">
        <f t="array" ref="EL24">IFERROR(_xlfn.LET(
 _xlpm.project, $C24,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4" s="297" t="str" cm="1">
        <f t="array" ref="EM24">IFERROR(_xlfn.LET(
 _xlpm.project, $C24,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4" s="297" t="str" cm="1">
        <f t="array" ref="EN24">IFERROR(_xlfn.LET(
 _xlpm.project, $C24,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4" s="297" t="str" cm="1">
        <f t="array" ref="EO24">IFERROR(_xlfn.LET(
 _xlpm.project, $C24,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4" s="297" t="str" cm="1">
        <f t="array" ref="EP24">IFERROR(_xlfn.LET(
 _xlpm.project, $C24,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4" s="297" t="str" cm="1">
        <f t="array" ref="EQ24">IFERROR(_xlfn.LET(
 _xlpm.project, $C24,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4" s="297" t="str" cm="1">
        <f t="array" ref="ER24">IFERROR(_xlfn.LET(
 _xlpm.project, $C24,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4" s="297" t="str" cm="1">
        <f t="array" ref="ES24">IFERROR(_xlfn.LET(
 _xlpm.project, $C24,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4" s="297" t="str" cm="1">
        <f t="array" ref="ET24">IFERROR(_xlfn.LET(
 _xlpm.project, $C24,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4" s="297" t="str" cm="1">
        <f t="array" ref="EU24">IFERROR(_xlfn.LET(
 _xlpm.project, $C24,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4" s="297" t="str" cm="1">
        <f t="array" ref="EV24">IFERROR(_xlfn.LET(
 _xlpm.project, $C24,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4" s="297" t="str" cm="1">
        <f t="array" ref="EW24">IFERROR(_xlfn.LET(
 _xlpm.project, $C24,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4" s="297" t="str" cm="1">
        <f t="array" ref="EX24">IFERROR(_xlfn.LET(
 _xlpm.project, $C24,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4" s="297" t="str" cm="1">
        <f t="array" ref="EY24">IFERROR(_xlfn.LET(
 _xlpm.project, $C24,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4" s="297" t="str" cm="1">
        <f t="array" ref="EZ24">IFERROR(_xlfn.LET(
 _xlpm.project, $C24,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4" s="297" t="str" cm="1">
        <f t="array" ref="FA24">IFERROR(_xlfn.LET(
 _xlpm.project, $C24,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4" s="297" t="str" cm="1">
        <f t="array" ref="FB24">IFERROR(_xlfn.LET(
 _xlpm.project, $C24,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4" s="297" t="str" cm="1">
        <f t="array" ref="FC24">IFERROR(_xlfn.LET(
 _xlpm.project, $C24,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4" s="297" t="str" cm="1">
        <f t="array" ref="FD24">IFERROR(_xlfn.LET(
 _xlpm.project, $C24,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5" spans="2:160" ht="80.099999999999994" customHeight="1" thickBot="1" x14ac:dyDescent="0.35">
      <c r="B25" s="90"/>
      <c r="C25" s="300" t="str">
        <f>INPUT!G30</f>
        <v>Horus II</v>
      </c>
      <c r="D25" s="300" t="str">
        <f>_xlfn.XLOOKUP(Table14[[#This Row],[Project]],'MEA LOG'!$D$15:$D$100,'MEA LOG'!$F$15:$F$100,"")</f>
        <v>Egypt</v>
      </c>
      <c r="E25" s="297" t="str" cm="1">
        <f t="array" ref="E25">IFERROR(_xlfn.LET(
 _xlpm.project, $C25,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5" s="297" t="str" cm="1">
        <f t="array" ref="F25">IFERROR(_xlfn.LET(
 _xlpm.project, $C25,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5" s="297" t="str" cm="1">
        <f t="array" ref="G25">IFERROR(_xlfn.LET(
 _xlpm.project, $C25,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5" s="297" t="str" cm="1">
        <f t="array" ref="H25">IFERROR(_xlfn.LET(
 _xlpm.project, $C25,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5" s="297" t="str" cm="1">
        <f t="array" ref="I25">IFERROR(_xlfn.LET(
 _xlpm.project, $C25,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5" s="297" t="str" cm="1">
        <f t="array" ref="J25">IFERROR(_xlfn.LET(
 _xlpm.project, $C25,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5" s="297" t="str" cm="1">
        <f t="array" ref="K25">IFERROR(_xlfn.LET(
 _xlpm.project, $C25,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5" s="297" t="str" cm="1">
        <f t="array" ref="L25">IFERROR(_xlfn.LET(
 _xlpm.project, $C25,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5" s="297" t="str" cm="1">
        <f t="array" ref="M25">IFERROR(_xlfn.LET(
 _xlpm.project, $C25,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5" s="297" t="str" cm="1">
        <f t="array" ref="N25">IFERROR(_xlfn.LET(
 _xlpm.project, $C25,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5" s="297" t="str" cm="1">
        <f t="array" ref="O25">IFERROR(_xlfn.LET(
 _xlpm.project, $C25,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5" s="297" t="str" cm="1">
        <f t="array" ref="P25">IFERROR(_xlfn.LET(
 _xlpm.project, $C25,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5" s="297" t="str" cm="1">
        <f t="array" ref="Q25">IFERROR(_xlfn.LET(
 _xlpm.project, $C25,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5" s="297" t="str" cm="1">
        <f t="array" ref="R25">IFERROR(_xlfn.LET(
 _xlpm.project, $C25,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5" s="297" t="str" cm="1">
        <f t="array" ref="S25">IFERROR(_xlfn.LET(
 _xlpm.project, $C25,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5" s="297" t="str" cm="1">
        <f t="array" ref="T25">IFERROR(_xlfn.LET(
 _xlpm.project, $C25,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5" s="297" t="str" cm="1">
        <f t="array" ref="U25">IFERROR(_xlfn.LET(
 _xlpm.project, $C25,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25" s="297" t="str" cm="1">
        <f t="array" ref="V25">IFERROR(_xlfn.LET(
 _xlpm.project, $C25,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5" s="297" t="str" cm="1">
        <f t="array" ref="W25">IFERROR(_xlfn.LET(
 _xlpm.project, $C25,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5" s="297" t="str" cm="1">
        <f t="array" ref="X25">IFERROR(_xlfn.LET(
 _xlpm.project, $C25,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5" s="297" t="str" cm="1">
        <f t="array" ref="Y25">IFERROR(_xlfn.LET(
 _xlpm.project, $C25,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5" s="297" t="str" cm="1">
        <f t="array" ref="Z25">IFERROR(_xlfn.LET(
 _xlpm.project, $C25,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5" s="297" t="str" cm="1">
        <f t="array" ref="AA25">IFERROR(_xlfn.LET(
 _xlpm.project, $C25,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5" s="297" t="str" cm="1">
        <f t="array" ref="AB25">IFERROR(_xlfn.LET(
 _xlpm.project, $C25,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5" s="297" t="str" cm="1">
        <f t="array" ref="AC25">IFERROR(_xlfn.LET(
 _xlpm.project, $C25,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5" s="297" t="str" cm="1">
        <f t="array" ref="AD25">IFERROR(_xlfn.LET(
 _xlpm.project, $C25,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5" s="297" t="str" cm="1">
        <f t="array" ref="AE25">IFERROR(_xlfn.LET(
 _xlpm.project, $C25,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5" s="297" t="str" cm="1">
        <f t="array" ref="AF25">IFERROR(_xlfn.LET(
 _xlpm.project, $C25,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5" s="297" t="str" cm="1">
        <f t="array" ref="AG25">IFERROR(_xlfn.LET(
 _xlpm.project, $C25,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5" s="297" t="str" cm="1">
        <f t="array" ref="AH25">IFERROR(_xlfn.LET(
 _xlpm.project, $C25,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5" s="297" t="str" cm="1">
        <f t="array" ref="AI25">IFERROR(_xlfn.LET(
 _xlpm.project, $C25,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25" s="297" t="str" cm="1">
        <f t="array" ref="AJ25">IFERROR(_xlfn.LET(
 _xlpm.project, $C25,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5" s="297" t="str" cm="1">
        <f t="array" ref="AK25">IFERROR(_xlfn.LET(
 _xlpm.project, $C25,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5" s="297" t="str" cm="1">
        <f t="array" ref="AL25">IFERROR(_xlfn.LET(
 _xlpm.project, $C25,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5" s="297" t="str" cm="1">
        <f t="array" ref="AM25">IFERROR(_xlfn.LET(
 _xlpm.project, $C25,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5" s="297" t="str" cm="1">
        <f t="array" ref="AN25">IFERROR(_xlfn.LET(
 _xlpm.project, $C25,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5" s="297" t="str" cm="1">
        <f t="array" ref="AO25">IFERROR(_xlfn.LET(
 _xlpm.project, $C25,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5" s="297" t="str" cm="1">
        <f t="array" ref="AP25">IFERROR(_xlfn.LET(
 _xlpm.project, $C25,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5" s="297" t="str" cm="1">
        <f t="array" ref="AQ25">IFERROR(_xlfn.LET(
 _xlpm.project, $C25,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5" s="297" t="str" cm="1">
        <f t="array" ref="AR25">IFERROR(_xlfn.LET(
 _xlpm.project, $C25,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5" s="297" t="str" cm="1">
        <f t="array" ref="AS25">IFERROR(_xlfn.LET(
 _xlpm.project, $C25,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5" s="297" t="str" cm="1">
        <f t="array" ref="AT25">IFERROR(_xlfn.LET(
 _xlpm.project, $C25,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5" s="297" t="str" cm="1">
        <f t="array" ref="AU25">IFERROR(_xlfn.LET(
 _xlpm.project, $C25,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25" s="297" t="str" cm="1">
        <f t="array" ref="AV25">IFERROR(_xlfn.LET(
 _xlpm.project, $C25,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5" s="297" t="str" cm="1">
        <f t="array" ref="AW25">IFERROR(_xlfn.LET(
 _xlpm.project, $C25,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5" s="297" t="str" cm="1">
        <f t="array" ref="AX25">IFERROR(_xlfn.LET(
 _xlpm.project, $C25,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5" s="297" t="str" cm="1">
        <f t="array" ref="AY25">IFERROR(_xlfn.LET(
 _xlpm.project, $C25,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25" s="297" t="str" cm="1">
        <f t="array" ref="AZ25">IFERROR(_xlfn.LET(
 _xlpm.project, $C25,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5" s="297" t="str" cm="1">
        <f t="array" ref="BA25">IFERROR(_xlfn.LET(
 _xlpm.project, $C25,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5" s="297" t="str" cm="1">
        <f t="array" ref="BB25">IFERROR(_xlfn.LET(
 _xlpm.project, $C25,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5" s="297" t="str" cm="1">
        <f t="array" ref="BC25">IFERROR(_xlfn.LET(
 _xlpm.project, $C25,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5" s="297" t="str" cm="1">
        <f t="array" ref="BD25">IFERROR(_xlfn.LET(
 _xlpm.project, $C25,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5" s="297" t="str" cm="1">
        <f t="array" ref="BE25">IFERROR(_xlfn.LET(
 _xlpm.project, $C25,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5" s="297" t="str" cm="1">
        <f t="array" ref="BF25">IFERROR(_xlfn.LET(
 _xlpm.project, $C25,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5" s="297" t="str" cm="1">
        <f t="array" ref="BG25">IFERROR(_xlfn.LET(
 _xlpm.project, $C25,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5" s="297" t="str" cm="1">
        <f t="array" ref="BH25">IFERROR(_xlfn.LET(
 _xlpm.project, $C25,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5" s="297" t="str" cm="1">
        <f t="array" ref="BI25">IFERROR(_xlfn.LET(
 _xlpm.project, $C25,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5" s="297" t="str" cm="1">
        <f t="array" ref="BJ25">IFERROR(_xlfn.LET(
 _xlpm.project, $C25,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5" s="297" t="str" cm="1">
        <f t="array" ref="BK25">IFERROR(_xlfn.LET(
 _xlpm.project, $C25,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5" s="297" t="str" cm="1">
        <f t="array" ref="BL25">IFERROR(_xlfn.LET(
 _xlpm.project, $C25,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5" s="297" t="str" cm="1">
        <f t="array" ref="BM25">IFERROR(_xlfn.LET(
 _xlpm.project, $C25,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5" s="297" t="str" cm="1">
        <f t="array" ref="BN25">IFERROR(_xlfn.LET(
 _xlpm.project, $C25,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5" s="297" t="str" cm="1">
        <f t="array" ref="BO25">IFERROR(_xlfn.LET(
 _xlpm.project, $C25,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5" s="297" t="str" cm="1">
        <f t="array" ref="BP25">IFERROR(_xlfn.LET(
 _xlpm.project, $C25,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5" s="297" t="str" cm="1">
        <f t="array" ref="BQ25">IFERROR(_xlfn.LET(
 _xlpm.project, $C25,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5" s="297" t="str" cm="1">
        <f t="array" ref="BR25">IFERROR(_xlfn.LET(
 _xlpm.project, $C25,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5" s="297" t="str" cm="1">
        <f t="array" ref="BS25">IFERROR(_xlfn.LET(
 _xlpm.project, $C25,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5" s="297" t="str" cm="1">
        <f t="array" ref="BT25">IFERROR(_xlfn.LET(
 _xlpm.project, $C25,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5" s="297" t="str" cm="1">
        <f t="array" ref="BU25">IFERROR(_xlfn.LET(
 _xlpm.project, $C25,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5" s="297" t="str" cm="1">
        <f t="array" ref="BV25">IFERROR(_xlfn.LET(
 _xlpm.project, $C25,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5" s="297" t="str" cm="1">
        <f t="array" ref="BW25">IFERROR(_xlfn.LET(
 _xlpm.project, $C25,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5" s="297" t="str" cm="1">
        <f t="array" ref="BX25">IFERROR(_xlfn.LET(
 _xlpm.project, $C25,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5" s="297" t="str" cm="1">
        <f t="array" ref="BY25">IFERROR(_xlfn.LET(
 _xlpm.project, $C25,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5" s="297" t="str" cm="1">
        <f t="array" ref="BZ25">IFERROR(_xlfn.LET(
 _xlpm.project, $C25,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5" s="297" t="str" cm="1">
        <f t="array" ref="CA25">IFERROR(_xlfn.LET(
 _xlpm.project, $C25,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5" s="297" t="str" cm="1">
        <f t="array" ref="CB25">IFERROR(_xlfn.LET(
 _xlpm.project, $C25,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5" s="297" t="str" cm="1">
        <f t="array" ref="CC25">IFERROR(_xlfn.LET(
 _xlpm.project, $C25,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5" s="297" t="str" cm="1">
        <f t="array" ref="CD25">IFERROR(_xlfn.LET(
 _xlpm.project, $C25,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5" s="297" t="str" cm="1">
        <f t="array" ref="CE25">IFERROR(_xlfn.LET(
 _xlpm.project, $C25,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5" s="297" t="str" cm="1">
        <f t="array" ref="CF25">IFERROR(_xlfn.LET(
 _xlpm.project, $C25,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5" s="297" t="str" cm="1">
        <f t="array" ref="CG25">IFERROR(_xlfn.LET(
 _xlpm.project, $C25,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5" s="297" t="str" cm="1">
        <f t="array" ref="CH25">IFERROR(_xlfn.LET(
 _xlpm.project, $C25,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5" s="297" t="str" cm="1">
        <f t="array" ref="CI25">IFERROR(_xlfn.LET(
 _xlpm.project, $C25,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5" s="297" t="str" cm="1">
        <f t="array" ref="CJ25">IFERROR(_xlfn.LET(
 _xlpm.project, $C25,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5" s="297" t="str" cm="1">
        <f t="array" ref="CK25">IFERROR(_xlfn.LET(
 _xlpm.project, $C25,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5" s="297" t="str" cm="1">
        <f t="array" ref="CL25">IFERROR(_xlfn.LET(
 _xlpm.project, $C25,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5" s="297" t="str" cm="1">
        <f t="array" ref="CM25">IFERROR(_xlfn.LET(
 _xlpm.project, $C25,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5" s="297" t="str" cm="1">
        <f t="array" ref="CN25">IFERROR(_xlfn.LET(
 _xlpm.project, $C25,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5" s="297" t="str" cm="1">
        <f t="array" ref="CO25">IFERROR(_xlfn.LET(
 _xlpm.project, $C25,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5" s="297" t="str" cm="1">
        <f t="array" ref="CP25">IFERROR(_xlfn.LET(
 _xlpm.project, $C25,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5" s="297" t="str" cm="1">
        <f t="array" ref="CQ25">IFERROR(_xlfn.LET(
 _xlpm.project, $C25,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5" s="297" t="str" cm="1">
        <f t="array" ref="CR25">IFERROR(_xlfn.LET(
 _xlpm.project, $C25,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5" s="297" t="str" cm="1">
        <f t="array" ref="CS25">IFERROR(_xlfn.LET(
 _xlpm.project, $C25,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5" s="297" t="str" cm="1">
        <f t="array" ref="CT25">IFERROR(_xlfn.LET(
 _xlpm.project, $C25,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5" s="297" t="str" cm="1">
        <f t="array" ref="CU25">IFERROR(_xlfn.LET(
 _xlpm.project, $C25,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5" s="297" t="str" cm="1">
        <f t="array" ref="CV25">IFERROR(_xlfn.LET(
 _xlpm.project, $C25,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5" s="297" t="str" cm="1">
        <f t="array" ref="CW25">IFERROR(_xlfn.LET(
 _xlpm.project, $C25,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5" s="297" t="str" cm="1">
        <f t="array" ref="CX25">IFERROR(_xlfn.LET(
 _xlpm.project, $C25,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5" s="297" t="str" cm="1">
        <f t="array" ref="CY25">IFERROR(_xlfn.LET(
 _xlpm.project, $C25,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5" s="297" t="str" cm="1">
        <f t="array" ref="CZ25">IFERROR(_xlfn.LET(
 _xlpm.project, $C25,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5" s="297" t="str" cm="1">
        <f t="array" ref="DA25">IFERROR(_xlfn.LET(
 _xlpm.project, $C25,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5" s="297" t="str" cm="1">
        <f t="array" ref="DB25">IFERROR(_xlfn.LET(
 _xlpm.project, $C25,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5" s="297" t="str" cm="1">
        <f t="array" ref="DC25">IFERROR(_xlfn.LET(
 _xlpm.project, $C25,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5" s="297" t="str" cm="1">
        <f t="array" ref="DD25">IFERROR(_xlfn.LET(
 _xlpm.project, $C25,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5" s="297" t="str" cm="1">
        <f t="array" ref="DE25">IFERROR(_xlfn.LET(
 _xlpm.project, $C25,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5" s="297" t="str" cm="1">
        <f t="array" ref="DF25">IFERROR(_xlfn.LET(
 _xlpm.project, $C25,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5" s="297" t="str" cm="1">
        <f t="array" ref="DG25">IFERROR(_xlfn.LET(
 _xlpm.project, $C25,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5" s="297" t="str" cm="1">
        <f t="array" ref="DH25">IFERROR(_xlfn.LET(
 _xlpm.project, $C25,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5" s="297" t="str" cm="1">
        <f t="array" ref="DI25">IFERROR(_xlfn.LET(
 _xlpm.project, $C25,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5" s="297" t="str" cm="1">
        <f t="array" ref="DJ25">IFERROR(_xlfn.LET(
 _xlpm.project, $C25,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5" s="297" t="str" cm="1">
        <f t="array" ref="DK25">IFERROR(_xlfn.LET(
 _xlpm.project, $C25,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5" s="297" t="str" cm="1">
        <f t="array" ref="DL25">IFERROR(_xlfn.LET(
 _xlpm.project, $C25,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5" s="297" t="str" cm="1">
        <f t="array" ref="DM25">IFERROR(_xlfn.LET(
 _xlpm.project, $C25,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5" s="297" t="str" cm="1">
        <f t="array" ref="DN25">IFERROR(_xlfn.LET(
 _xlpm.project, $C25,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5" s="297" t="str" cm="1">
        <f t="array" ref="DO25">IFERROR(_xlfn.LET(
 _xlpm.project, $C25,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5" s="297" t="str" cm="1">
        <f t="array" ref="DP25">IFERROR(_xlfn.LET(
 _xlpm.project, $C25,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5" s="297" t="str" cm="1">
        <f t="array" ref="DQ25">IFERROR(_xlfn.LET(
 _xlpm.project, $C25,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5" s="297" t="str" cm="1">
        <f t="array" ref="DR25">IFERROR(_xlfn.LET(
 _xlpm.project, $C25,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5" s="297" t="str" cm="1">
        <f t="array" ref="DS25">IFERROR(_xlfn.LET(
 _xlpm.project, $C25,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5" s="297" t="str" cm="1">
        <f t="array" ref="DT25">IFERROR(_xlfn.LET(
 _xlpm.project, $C25,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5" s="297" t="str" cm="1">
        <f t="array" ref="DU25">IFERROR(_xlfn.LET(
 _xlpm.project, $C25,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5" s="297" t="str" cm="1">
        <f t="array" ref="DV25">IFERROR(_xlfn.LET(
 _xlpm.project, $C25,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5" s="297" t="str" cm="1">
        <f t="array" ref="DW25">IFERROR(_xlfn.LET(
 _xlpm.project, $C25,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5" s="297" t="str" cm="1">
        <f t="array" ref="DX25">IFERROR(_xlfn.LET(
 _xlpm.project, $C25,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5" s="297" t="str" cm="1">
        <f t="array" ref="DY25">IFERROR(_xlfn.LET(
 _xlpm.project, $C25,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5" s="297" t="str" cm="1">
        <f t="array" ref="DZ25">IFERROR(_xlfn.LET(
 _xlpm.project, $C25,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5" s="297" t="str" cm="1">
        <f t="array" ref="EA25">IFERROR(_xlfn.LET(
 _xlpm.project, $C25,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5" s="297" t="str" cm="1">
        <f t="array" ref="EB25">IFERROR(_xlfn.LET(
 _xlpm.project, $C25,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5" s="297" t="str" cm="1">
        <f t="array" ref="EC25">IFERROR(_xlfn.LET(
 _xlpm.project, $C25,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5" s="297" t="str" cm="1">
        <f t="array" ref="ED25">IFERROR(_xlfn.LET(
 _xlpm.project, $C25,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5" s="297" t="str" cm="1">
        <f t="array" ref="EE25">IFERROR(_xlfn.LET(
 _xlpm.project, $C25,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5" s="297" t="str" cm="1">
        <f t="array" ref="EF25">IFERROR(_xlfn.LET(
 _xlpm.project, $C25,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5" s="297" t="str" cm="1">
        <f t="array" ref="EG25">IFERROR(_xlfn.LET(
 _xlpm.project, $C25,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5" s="297" t="str" cm="1">
        <f t="array" ref="EH25">IFERROR(_xlfn.LET(
 _xlpm.project, $C25,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5" s="297" t="str" cm="1">
        <f t="array" ref="EI25">IFERROR(_xlfn.LET(
 _xlpm.project, $C25,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5" s="297" t="str" cm="1">
        <f t="array" ref="EJ25">IFERROR(_xlfn.LET(
 _xlpm.project, $C25,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5" s="297" t="str" cm="1">
        <f t="array" ref="EK25">IFERROR(_xlfn.LET(
 _xlpm.project, $C25,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5" s="297" t="str" cm="1">
        <f t="array" ref="EL25">IFERROR(_xlfn.LET(
 _xlpm.project, $C25,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5" s="297" t="str" cm="1">
        <f t="array" ref="EM25">IFERROR(_xlfn.LET(
 _xlpm.project, $C25,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5" s="297" t="str" cm="1">
        <f t="array" ref="EN25">IFERROR(_xlfn.LET(
 _xlpm.project, $C25,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5" s="297" t="str" cm="1">
        <f t="array" ref="EO25">IFERROR(_xlfn.LET(
 _xlpm.project, $C25,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5" s="297" t="str" cm="1">
        <f t="array" ref="EP25">IFERROR(_xlfn.LET(
 _xlpm.project, $C25,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5" s="297" t="str" cm="1">
        <f t="array" ref="EQ25">IFERROR(_xlfn.LET(
 _xlpm.project, $C25,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5" s="297" t="str" cm="1">
        <f t="array" ref="ER25">IFERROR(_xlfn.LET(
 _xlpm.project, $C25,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5" s="297" t="str" cm="1">
        <f t="array" ref="ES25">IFERROR(_xlfn.LET(
 _xlpm.project, $C25,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5" s="297" t="str" cm="1">
        <f t="array" ref="ET25">IFERROR(_xlfn.LET(
 _xlpm.project, $C25,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5" s="297" t="str" cm="1">
        <f t="array" ref="EU25">IFERROR(_xlfn.LET(
 _xlpm.project, $C25,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5" s="297" t="str" cm="1">
        <f t="array" ref="EV25">IFERROR(_xlfn.LET(
 _xlpm.project, $C25,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5" s="297" t="str" cm="1">
        <f t="array" ref="EW25">IFERROR(_xlfn.LET(
 _xlpm.project, $C25,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5" s="297" t="str" cm="1">
        <f t="array" ref="EX25">IFERROR(_xlfn.LET(
 _xlpm.project, $C25,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5" s="297" t="str" cm="1">
        <f t="array" ref="EY25">IFERROR(_xlfn.LET(
 _xlpm.project, $C25,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5" s="297" t="str" cm="1">
        <f t="array" ref="EZ25">IFERROR(_xlfn.LET(
 _xlpm.project, $C25,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5" s="297" t="str" cm="1">
        <f t="array" ref="FA25">IFERROR(_xlfn.LET(
 _xlpm.project, $C25,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5" s="297" t="str" cm="1">
        <f t="array" ref="FB25">IFERROR(_xlfn.LET(
 _xlpm.project, $C25,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5" s="297" t="str" cm="1">
        <f t="array" ref="FC25">IFERROR(_xlfn.LET(
 _xlpm.project, $C25,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5" s="297" t="str" cm="1">
        <f t="array" ref="FD25">IFERROR(_xlfn.LET(
 _xlpm.project, $C25,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6" spans="2:160" ht="80.099999999999994" customHeight="1" thickBot="1" x14ac:dyDescent="0.35">
      <c r="B26" s="90"/>
      <c r="C26" s="300" t="str">
        <f>INPUT!G31</f>
        <v>Horus III</v>
      </c>
      <c r="D26" s="300" t="str">
        <f>_xlfn.XLOOKUP(Table14[[#This Row],[Project]],'MEA LOG'!$D$15:$D$100,'MEA LOG'!$F$15:$F$100,"")</f>
        <v>Egypt</v>
      </c>
      <c r="E26" s="297" t="str" cm="1">
        <f t="array" ref="E26">IFERROR(_xlfn.LET(
 _xlpm.project, $C26,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6" s="297" t="str" cm="1">
        <f t="array" ref="F26">IFERROR(_xlfn.LET(
 _xlpm.project, $C26,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6" s="297" t="str" cm="1">
        <f t="array" ref="G26">IFERROR(_xlfn.LET(
 _xlpm.project, $C26,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6" s="297" t="str" cm="1">
        <f t="array" ref="H26">IFERROR(_xlfn.LET(
 _xlpm.project, $C26,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6" s="297" t="str" cm="1">
        <f t="array" ref="I26">IFERROR(_xlfn.LET(
 _xlpm.project, $C26,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6" s="297" t="str" cm="1">
        <f t="array" ref="J26">IFERROR(_xlfn.LET(
 _xlpm.project, $C26,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6" s="297" t="str" cm="1">
        <f t="array" ref="K26">IFERROR(_xlfn.LET(
 _xlpm.project, $C26,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6" s="297" t="str" cm="1">
        <f t="array" ref="L26">IFERROR(_xlfn.LET(
 _xlpm.project, $C26,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6" s="297" t="str" cm="1">
        <f t="array" ref="M26">IFERROR(_xlfn.LET(
 _xlpm.project, $C26,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6" s="297" t="str" cm="1">
        <f t="array" ref="N26">IFERROR(_xlfn.LET(
 _xlpm.project, $C26,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6" s="297" t="str" cm="1">
        <f t="array" ref="O26">IFERROR(_xlfn.LET(
 _xlpm.project, $C26,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6" s="297" t="str" cm="1">
        <f t="array" ref="P26">IFERROR(_xlfn.LET(
 _xlpm.project, $C26,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6" s="297" t="str" cm="1">
        <f t="array" ref="Q26">IFERROR(_xlfn.LET(
 _xlpm.project, $C26,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6" s="297" t="str" cm="1">
        <f t="array" ref="R26">IFERROR(_xlfn.LET(
 _xlpm.project, $C26,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6" s="297" t="str" cm="1">
        <f t="array" ref="S26">IFERROR(_xlfn.LET(
 _xlpm.project, $C26,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6" s="297" t="str" cm="1">
        <f t="array" ref="T26">IFERROR(_xlfn.LET(
 _xlpm.project, $C26,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6" s="297" t="str" cm="1">
        <f t="array" ref="U26">IFERROR(_xlfn.LET(
 _xlpm.project, $C26,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26" s="297" t="str" cm="1">
        <f t="array" ref="V26">IFERROR(_xlfn.LET(
 _xlpm.project, $C26,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6" s="297" t="str" cm="1">
        <f t="array" ref="W26">IFERROR(_xlfn.LET(
 _xlpm.project, $C26,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6" s="297" t="str" cm="1">
        <f t="array" ref="X26">IFERROR(_xlfn.LET(
 _xlpm.project, $C26,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6" s="297" t="str" cm="1">
        <f t="array" ref="Y26">IFERROR(_xlfn.LET(
 _xlpm.project, $C26,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6" s="297" t="str" cm="1">
        <f t="array" ref="Z26">IFERROR(_xlfn.LET(
 _xlpm.project, $C26,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6" s="297" t="str" cm="1">
        <f t="array" ref="AA26">IFERROR(_xlfn.LET(
 _xlpm.project, $C26,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6" s="297" t="str" cm="1">
        <f t="array" ref="AB26">IFERROR(_xlfn.LET(
 _xlpm.project, $C26,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6" s="297" t="str" cm="1">
        <f t="array" ref="AC26">IFERROR(_xlfn.LET(
 _xlpm.project, $C26,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6" s="297" t="str" cm="1">
        <f t="array" ref="AD26">IFERROR(_xlfn.LET(
 _xlpm.project, $C26,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6" s="297" t="str" cm="1">
        <f t="array" ref="AE26">IFERROR(_xlfn.LET(
 _xlpm.project, $C26,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6" s="297" t="str" cm="1">
        <f t="array" ref="AF26">IFERROR(_xlfn.LET(
 _xlpm.project, $C26,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6" s="297" t="str" cm="1">
        <f t="array" ref="AG26">IFERROR(_xlfn.LET(
 _xlpm.project, $C26,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6" s="297" t="str" cm="1">
        <f t="array" ref="AH26">IFERROR(_xlfn.LET(
 _xlpm.project, $C26,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6" s="297" t="str" cm="1">
        <f t="array" ref="AI26">IFERROR(_xlfn.LET(
 _xlpm.project, $C26,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26" s="297" t="str" cm="1">
        <f t="array" ref="AJ26">IFERROR(_xlfn.LET(
 _xlpm.project, $C26,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6" s="297" t="str" cm="1">
        <f t="array" ref="AK26">IFERROR(_xlfn.LET(
 _xlpm.project, $C26,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6" s="297" t="str" cm="1">
        <f t="array" ref="AL26">IFERROR(_xlfn.LET(
 _xlpm.project, $C26,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6" s="297" t="str" cm="1">
        <f t="array" ref="AM26">IFERROR(_xlfn.LET(
 _xlpm.project, $C26,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6" s="297" t="str" cm="1">
        <f t="array" ref="AN26">IFERROR(_xlfn.LET(
 _xlpm.project, $C26,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6" s="297" t="str" cm="1">
        <f t="array" ref="AO26">IFERROR(_xlfn.LET(
 _xlpm.project, $C26,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6" s="297" t="str" cm="1">
        <f t="array" ref="AP26">IFERROR(_xlfn.LET(
 _xlpm.project, $C26,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6" s="297" t="str" cm="1">
        <f t="array" ref="AQ26">IFERROR(_xlfn.LET(
 _xlpm.project, $C26,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6" s="297" t="str" cm="1">
        <f t="array" ref="AR26">IFERROR(_xlfn.LET(
 _xlpm.project, $C26,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6" s="297" t="str" cm="1">
        <f t="array" ref="AS26">IFERROR(_xlfn.LET(
 _xlpm.project, $C26,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6" s="297" t="str" cm="1">
        <f t="array" ref="AT26">IFERROR(_xlfn.LET(
 _xlpm.project, $C26,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6" s="297" t="str" cm="1">
        <f t="array" ref="AU26">IFERROR(_xlfn.LET(
 _xlpm.project, $C26,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26" s="297" t="str" cm="1">
        <f t="array" ref="AV26">IFERROR(_xlfn.LET(
 _xlpm.project, $C26,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6" s="297" t="str" cm="1">
        <f t="array" ref="AW26">IFERROR(_xlfn.LET(
 _xlpm.project, $C26,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6" s="297" t="str" cm="1">
        <f t="array" ref="AX26">IFERROR(_xlfn.LET(
 _xlpm.project, $C26,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6" s="297" t="str" cm="1">
        <f t="array" ref="AY26">IFERROR(_xlfn.LET(
 _xlpm.project, $C26,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26" s="297" t="str" cm="1">
        <f t="array" ref="AZ26">IFERROR(_xlfn.LET(
 _xlpm.project, $C26,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6" s="297" t="str" cm="1">
        <f t="array" ref="BA26">IFERROR(_xlfn.LET(
 _xlpm.project, $C26,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6" s="297" t="str" cm="1">
        <f t="array" ref="BB26">IFERROR(_xlfn.LET(
 _xlpm.project, $C26,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6" s="297" t="str" cm="1">
        <f t="array" ref="BC26">IFERROR(_xlfn.LET(
 _xlpm.project, $C26,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6" s="297" t="str" cm="1">
        <f t="array" ref="BD26">IFERROR(_xlfn.LET(
 _xlpm.project, $C26,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6" s="297" t="str" cm="1">
        <f t="array" ref="BE26">IFERROR(_xlfn.LET(
 _xlpm.project, $C26,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6" s="297" t="str" cm="1">
        <f t="array" ref="BF26">IFERROR(_xlfn.LET(
 _xlpm.project, $C26,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6" s="297" t="str" cm="1">
        <f t="array" ref="BG26">IFERROR(_xlfn.LET(
 _xlpm.project, $C26,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6" s="297" t="str" cm="1">
        <f t="array" ref="BH26">IFERROR(_xlfn.LET(
 _xlpm.project, $C26,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6" s="297" t="str" cm="1">
        <f t="array" ref="BI26">IFERROR(_xlfn.LET(
 _xlpm.project, $C26,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6" s="297" t="str" cm="1">
        <f t="array" ref="BJ26">IFERROR(_xlfn.LET(
 _xlpm.project, $C26,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6" s="297" t="str" cm="1">
        <f t="array" ref="BK26">IFERROR(_xlfn.LET(
 _xlpm.project, $C26,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6" s="297" t="str" cm="1">
        <f t="array" ref="BL26">IFERROR(_xlfn.LET(
 _xlpm.project, $C26,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6" s="297" t="str" cm="1">
        <f t="array" ref="BM26">IFERROR(_xlfn.LET(
 _xlpm.project, $C26,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6" s="297" t="str" cm="1">
        <f t="array" ref="BN26">IFERROR(_xlfn.LET(
 _xlpm.project, $C26,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6" s="297" t="str" cm="1">
        <f t="array" ref="BO26">IFERROR(_xlfn.LET(
 _xlpm.project, $C26,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6" s="297" t="str" cm="1">
        <f t="array" ref="BP26">IFERROR(_xlfn.LET(
 _xlpm.project, $C26,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6" s="297" t="str" cm="1">
        <f t="array" ref="BQ26">IFERROR(_xlfn.LET(
 _xlpm.project, $C26,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6" s="297" t="str" cm="1">
        <f t="array" ref="BR26">IFERROR(_xlfn.LET(
 _xlpm.project, $C26,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6" s="297" t="str" cm="1">
        <f t="array" ref="BS26">IFERROR(_xlfn.LET(
 _xlpm.project, $C26,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6" s="297" t="str" cm="1">
        <f t="array" ref="BT26">IFERROR(_xlfn.LET(
 _xlpm.project, $C26,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6" s="297" t="str" cm="1">
        <f t="array" ref="BU26">IFERROR(_xlfn.LET(
 _xlpm.project, $C26,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6" s="297" t="str" cm="1">
        <f t="array" ref="BV26">IFERROR(_xlfn.LET(
 _xlpm.project, $C26,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6" s="297" t="str" cm="1">
        <f t="array" ref="BW26">IFERROR(_xlfn.LET(
 _xlpm.project, $C26,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6" s="297" t="str" cm="1">
        <f t="array" ref="BX26">IFERROR(_xlfn.LET(
 _xlpm.project, $C26,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6" s="297" t="str" cm="1">
        <f t="array" ref="BY26">IFERROR(_xlfn.LET(
 _xlpm.project, $C26,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6" s="297" t="str" cm="1">
        <f t="array" ref="BZ26">IFERROR(_xlfn.LET(
 _xlpm.project, $C26,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6" s="297" t="str" cm="1">
        <f t="array" ref="CA26">IFERROR(_xlfn.LET(
 _xlpm.project, $C26,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6" s="297" t="str" cm="1">
        <f t="array" ref="CB26">IFERROR(_xlfn.LET(
 _xlpm.project, $C26,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6" s="297" t="str" cm="1">
        <f t="array" ref="CC26">IFERROR(_xlfn.LET(
 _xlpm.project, $C26,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6" s="297" t="str" cm="1">
        <f t="array" ref="CD26">IFERROR(_xlfn.LET(
 _xlpm.project, $C26,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6" s="297" t="str" cm="1">
        <f t="array" ref="CE26">IFERROR(_xlfn.LET(
 _xlpm.project, $C26,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6" s="297" t="str" cm="1">
        <f t="array" ref="CF26">IFERROR(_xlfn.LET(
 _xlpm.project, $C26,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6" s="297" t="str" cm="1">
        <f t="array" ref="CG26">IFERROR(_xlfn.LET(
 _xlpm.project, $C26,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6" s="297" t="str" cm="1">
        <f t="array" ref="CH26">IFERROR(_xlfn.LET(
 _xlpm.project, $C26,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6" s="297" t="str" cm="1">
        <f t="array" ref="CI26">IFERROR(_xlfn.LET(
 _xlpm.project, $C26,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6" s="297" t="str" cm="1">
        <f t="array" ref="CJ26">IFERROR(_xlfn.LET(
 _xlpm.project, $C26,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6" s="297" t="str" cm="1">
        <f t="array" ref="CK26">IFERROR(_xlfn.LET(
 _xlpm.project, $C26,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6" s="297" t="str" cm="1">
        <f t="array" ref="CL26">IFERROR(_xlfn.LET(
 _xlpm.project, $C26,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6" s="297" t="str" cm="1">
        <f t="array" ref="CM26">IFERROR(_xlfn.LET(
 _xlpm.project, $C26,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6" s="297" t="str" cm="1">
        <f t="array" ref="CN26">IFERROR(_xlfn.LET(
 _xlpm.project, $C26,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6" s="297" t="str" cm="1">
        <f t="array" ref="CO26">IFERROR(_xlfn.LET(
 _xlpm.project, $C26,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6" s="297" t="str" cm="1">
        <f t="array" ref="CP26">IFERROR(_xlfn.LET(
 _xlpm.project, $C26,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6" s="297" t="str" cm="1">
        <f t="array" ref="CQ26">IFERROR(_xlfn.LET(
 _xlpm.project, $C26,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6" s="297" t="str" cm="1">
        <f t="array" ref="CR26">IFERROR(_xlfn.LET(
 _xlpm.project, $C26,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6" s="297" t="str" cm="1">
        <f t="array" ref="CS26">IFERROR(_xlfn.LET(
 _xlpm.project, $C26,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6" s="297" t="str" cm="1">
        <f t="array" ref="CT26">IFERROR(_xlfn.LET(
 _xlpm.project, $C26,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6" s="297" t="str" cm="1">
        <f t="array" ref="CU26">IFERROR(_xlfn.LET(
 _xlpm.project, $C26,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6" s="297" t="str" cm="1">
        <f t="array" ref="CV26">IFERROR(_xlfn.LET(
 _xlpm.project, $C26,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6" s="297" t="str" cm="1">
        <f t="array" ref="CW26">IFERROR(_xlfn.LET(
 _xlpm.project, $C26,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6" s="297" t="str" cm="1">
        <f t="array" ref="CX26">IFERROR(_xlfn.LET(
 _xlpm.project, $C26,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6" s="297" t="str" cm="1">
        <f t="array" ref="CY26">IFERROR(_xlfn.LET(
 _xlpm.project, $C26,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6" s="297" t="str" cm="1">
        <f t="array" ref="CZ26">IFERROR(_xlfn.LET(
 _xlpm.project, $C26,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6" s="297" t="str" cm="1">
        <f t="array" ref="DA26">IFERROR(_xlfn.LET(
 _xlpm.project, $C26,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6" s="297" t="str" cm="1">
        <f t="array" ref="DB26">IFERROR(_xlfn.LET(
 _xlpm.project, $C26,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6" s="297" t="str" cm="1">
        <f t="array" ref="DC26">IFERROR(_xlfn.LET(
 _xlpm.project, $C26,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6" s="297" t="str" cm="1">
        <f t="array" ref="DD26">IFERROR(_xlfn.LET(
 _xlpm.project, $C26,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6" s="297" t="str" cm="1">
        <f t="array" ref="DE26">IFERROR(_xlfn.LET(
 _xlpm.project, $C26,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6" s="297" t="str" cm="1">
        <f t="array" ref="DF26">IFERROR(_xlfn.LET(
 _xlpm.project, $C26,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6" s="297" t="str" cm="1">
        <f t="array" ref="DG26">IFERROR(_xlfn.LET(
 _xlpm.project, $C26,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6" s="297" t="str" cm="1">
        <f t="array" ref="DH26">IFERROR(_xlfn.LET(
 _xlpm.project, $C26,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6" s="297" t="str" cm="1">
        <f t="array" ref="DI26">IFERROR(_xlfn.LET(
 _xlpm.project, $C26,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6" s="297" t="str" cm="1">
        <f t="array" ref="DJ26">IFERROR(_xlfn.LET(
 _xlpm.project, $C26,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6" s="297" t="str" cm="1">
        <f t="array" ref="DK26">IFERROR(_xlfn.LET(
 _xlpm.project, $C26,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6" s="297" t="str" cm="1">
        <f t="array" ref="DL26">IFERROR(_xlfn.LET(
 _xlpm.project, $C26,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6" s="297" t="str" cm="1">
        <f t="array" ref="DM26">IFERROR(_xlfn.LET(
 _xlpm.project, $C26,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6" s="297" t="str" cm="1">
        <f t="array" ref="DN26">IFERROR(_xlfn.LET(
 _xlpm.project, $C26,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6" s="297" t="str" cm="1">
        <f t="array" ref="DO26">IFERROR(_xlfn.LET(
 _xlpm.project, $C26,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6" s="297" t="str" cm="1">
        <f t="array" ref="DP26">IFERROR(_xlfn.LET(
 _xlpm.project, $C26,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6" s="297" t="str" cm="1">
        <f t="array" ref="DQ26">IFERROR(_xlfn.LET(
 _xlpm.project, $C26,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6" s="297" t="str" cm="1">
        <f t="array" ref="DR26">IFERROR(_xlfn.LET(
 _xlpm.project, $C26,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6" s="297" t="str" cm="1">
        <f t="array" ref="DS26">IFERROR(_xlfn.LET(
 _xlpm.project, $C26,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6" s="297" t="str" cm="1">
        <f t="array" ref="DT26">IFERROR(_xlfn.LET(
 _xlpm.project, $C26,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6" s="297" t="str" cm="1">
        <f t="array" ref="DU26">IFERROR(_xlfn.LET(
 _xlpm.project, $C26,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6" s="297" t="str" cm="1">
        <f t="array" ref="DV26">IFERROR(_xlfn.LET(
 _xlpm.project, $C26,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6" s="297" t="str" cm="1">
        <f t="array" ref="DW26">IFERROR(_xlfn.LET(
 _xlpm.project, $C26,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6" s="297" t="str" cm="1">
        <f t="array" ref="DX26">IFERROR(_xlfn.LET(
 _xlpm.project, $C26,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6" s="297" t="str" cm="1">
        <f t="array" ref="DY26">IFERROR(_xlfn.LET(
 _xlpm.project, $C26,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6" s="297" t="str" cm="1">
        <f t="array" ref="DZ26">IFERROR(_xlfn.LET(
 _xlpm.project, $C26,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6" s="297" t="str" cm="1">
        <f t="array" ref="EA26">IFERROR(_xlfn.LET(
 _xlpm.project, $C26,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6" s="297" t="str" cm="1">
        <f t="array" ref="EB26">IFERROR(_xlfn.LET(
 _xlpm.project, $C26,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6" s="297" t="str" cm="1">
        <f t="array" ref="EC26">IFERROR(_xlfn.LET(
 _xlpm.project, $C26,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6" s="297" t="str" cm="1">
        <f t="array" ref="ED26">IFERROR(_xlfn.LET(
 _xlpm.project, $C26,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6" s="297" t="str" cm="1">
        <f t="array" ref="EE26">IFERROR(_xlfn.LET(
 _xlpm.project, $C26,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6" s="297" t="str" cm="1">
        <f t="array" ref="EF26">IFERROR(_xlfn.LET(
 _xlpm.project, $C26,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6" s="297" t="str" cm="1">
        <f t="array" ref="EG26">IFERROR(_xlfn.LET(
 _xlpm.project, $C26,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6" s="297" t="str" cm="1">
        <f t="array" ref="EH26">IFERROR(_xlfn.LET(
 _xlpm.project, $C26,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6" s="297" t="str" cm="1">
        <f t="array" ref="EI26">IFERROR(_xlfn.LET(
 _xlpm.project, $C26,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6" s="297" t="str" cm="1">
        <f t="array" ref="EJ26">IFERROR(_xlfn.LET(
 _xlpm.project, $C26,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6" s="297" t="str" cm="1">
        <f t="array" ref="EK26">IFERROR(_xlfn.LET(
 _xlpm.project, $C26,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6" s="297" t="str" cm="1">
        <f t="array" ref="EL26">IFERROR(_xlfn.LET(
 _xlpm.project, $C26,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6" s="297" t="str" cm="1">
        <f t="array" ref="EM26">IFERROR(_xlfn.LET(
 _xlpm.project, $C26,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6" s="297" t="str" cm="1">
        <f t="array" ref="EN26">IFERROR(_xlfn.LET(
 _xlpm.project, $C26,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6" s="297" t="str" cm="1">
        <f t="array" ref="EO26">IFERROR(_xlfn.LET(
 _xlpm.project, $C26,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6" s="297" t="str" cm="1">
        <f t="array" ref="EP26">IFERROR(_xlfn.LET(
 _xlpm.project, $C26,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6" s="297" t="str" cm="1">
        <f t="array" ref="EQ26">IFERROR(_xlfn.LET(
 _xlpm.project, $C26,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6" s="297" t="str" cm="1">
        <f t="array" ref="ER26">IFERROR(_xlfn.LET(
 _xlpm.project, $C26,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6" s="297" t="str" cm="1">
        <f t="array" ref="ES26">IFERROR(_xlfn.LET(
 _xlpm.project, $C26,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6" s="297" t="str" cm="1">
        <f t="array" ref="ET26">IFERROR(_xlfn.LET(
 _xlpm.project, $C26,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6" s="297" t="str" cm="1">
        <f t="array" ref="EU26">IFERROR(_xlfn.LET(
 _xlpm.project, $C26,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6" s="297" t="str" cm="1">
        <f t="array" ref="EV26">IFERROR(_xlfn.LET(
 _xlpm.project, $C26,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6" s="297" t="str" cm="1">
        <f t="array" ref="EW26">IFERROR(_xlfn.LET(
 _xlpm.project, $C26,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6" s="297" t="str" cm="1">
        <f t="array" ref="EX26">IFERROR(_xlfn.LET(
 _xlpm.project, $C26,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6" s="297" t="str" cm="1">
        <f t="array" ref="EY26">IFERROR(_xlfn.LET(
 _xlpm.project, $C26,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6" s="297" t="str" cm="1">
        <f t="array" ref="EZ26">IFERROR(_xlfn.LET(
 _xlpm.project, $C26,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6" s="297" t="str" cm="1">
        <f t="array" ref="FA26">IFERROR(_xlfn.LET(
 _xlpm.project, $C26,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6" s="297" t="str" cm="1">
        <f t="array" ref="FB26">IFERROR(_xlfn.LET(
 _xlpm.project, $C26,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6" s="297" t="str" cm="1">
        <f t="array" ref="FC26">IFERROR(_xlfn.LET(
 _xlpm.project, $C26,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6" s="297" t="str" cm="1">
        <f t="array" ref="FD26">IFERROR(_xlfn.LET(
 _xlpm.project, $C26,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7" spans="2:160" ht="80.099999999999994" customHeight="1" thickBot="1" x14ac:dyDescent="0.35">
      <c r="B27" s="90"/>
      <c r="C27" s="300" t="str">
        <f>INPUT!G32</f>
        <v>Horus IV</v>
      </c>
      <c r="D27" s="300" t="str">
        <f>_xlfn.XLOOKUP(Table14[[#This Row],[Project]],'MEA LOG'!$D$15:$D$100,'MEA LOG'!$F$15:$F$100,"")</f>
        <v>Egypt</v>
      </c>
      <c r="E27" s="297" t="str" cm="1">
        <f t="array" ref="E27">IFERROR(_xlfn.LET(
 _xlpm.project, $C27,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7" s="297" t="str" cm="1">
        <f t="array" ref="F27">IFERROR(_xlfn.LET(
 _xlpm.project, $C27,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7" s="297" t="str" cm="1">
        <f t="array" ref="G27">IFERROR(_xlfn.LET(
 _xlpm.project, $C27,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7" s="297" t="str" cm="1">
        <f t="array" ref="H27">IFERROR(_xlfn.LET(
 _xlpm.project, $C27,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7" s="297" t="str" cm="1">
        <f t="array" ref="I27">IFERROR(_xlfn.LET(
 _xlpm.project, $C27,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7" s="297" t="str" cm="1">
        <f t="array" ref="J27">IFERROR(_xlfn.LET(
 _xlpm.project, $C27,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7" s="297" t="str" cm="1">
        <f t="array" ref="K27">IFERROR(_xlfn.LET(
 _xlpm.project, $C27,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7" s="297" t="str" cm="1">
        <f t="array" ref="L27">IFERROR(_xlfn.LET(
 _xlpm.project, $C27,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7" s="297" t="str" cm="1">
        <f t="array" ref="M27">IFERROR(_xlfn.LET(
 _xlpm.project, $C27,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7" s="297" t="str" cm="1">
        <f t="array" ref="N27">IFERROR(_xlfn.LET(
 _xlpm.project, $C27,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7" s="297" t="str" cm="1">
        <f t="array" ref="O27">IFERROR(_xlfn.LET(
 _xlpm.project, $C27,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7" s="297" t="str" cm="1">
        <f t="array" ref="P27">IFERROR(_xlfn.LET(
 _xlpm.project, $C27,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7" s="297" t="str" cm="1">
        <f t="array" ref="Q27">IFERROR(_xlfn.LET(
 _xlpm.project, $C27,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7" s="297" t="str" cm="1">
        <f t="array" ref="R27">IFERROR(_xlfn.LET(
 _xlpm.project, $C27,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7" s="297" t="str" cm="1">
        <f t="array" ref="S27">IFERROR(_xlfn.LET(
 _xlpm.project, $C27,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7" s="297" t="str" cm="1">
        <f t="array" ref="T27">IFERROR(_xlfn.LET(
 _xlpm.project, $C27,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7" s="297" t="str" cm="1">
        <f t="array" ref="U27">IFERROR(_xlfn.LET(
 _xlpm.project, $C27,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27" s="297" t="str" cm="1">
        <f t="array" ref="V27">IFERROR(_xlfn.LET(
 _xlpm.project, $C27,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7" s="297" t="str" cm="1">
        <f t="array" ref="W27">IFERROR(_xlfn.LET(
 _xlpm.project, $C27,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7" s="297" t="str" cm="1">
        <f t="array" ref="X27">IFERROR(_xlfn.LET(
 _xlpm.project, $C27,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7" s="297" t="str" cm="1">
        <f t="array" ref="Y27">IFERROR(_xlfn.LET(
 _xlpm.project, $C27,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7" s="297" t="str" cm="1">
        <f t="array" ref="Z27">IFERROR(_xlfn.LET(
 _xlpm.project, $C27,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7" s="297" t="str" cm="1">
        <f t="array" ref="AA27">IFERROR(_xlfn.LET(
 _xlpm.project, $C27,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7" s="297" t="str" cm="1">
        <f t="array" ref="AB27">IFERROR(_xlfn.LET(
 _xlpm.project, $C27,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7" s="297" t="str" cm="1">
        <f t="array" ref="AC27">IFERROR(_xlfn.LET(
 _xlpm.project, $C27,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7" s="297" t="str" cm="1">
        <f t="array" ref="AD27">IFERROR(_xlfn.LET(
 _xlpm.project, $C27,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7" s="297" t="str" cm="1">
        <f t="array" ref="AE27">IFERROR(_xlfn.LET(
 _xlpm.project, $C27,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7" s="297" t="str" cm="1">
        <f t="array" ref="AF27">IFERROR(_xlfn.LET(
 _xlpm.project, $C27,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7" s="297" t="str" cm="1">
        <f t="array" ref="AG27">IFERROR(_xlfn.LET(
 _xlpm.project, $C27,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7" s="297" t="str" cm="1">
        <f t="array" ref="AH27">IFERROR(_xlfn.LET(
 _xlpm.project, $C27,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7" s="297" t="str" cm="1">
        <f t="array" ref="AI27">IFERROR(_xlfn.LET(
 _xlpm.project, $C27,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27" s="297" t="str" cm="1">
        <f t="array" ref="AJ27">IFERROR(_xlfn.LET(
 _xlpm.project, $C27,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7" s="297" t="str" cm="1">
        <f t="array" ref="AK27">IFERROR(_xlfn.LET(
 _xlpm.project, $C27,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7" s="297" t="str" cm="1">
        <f t="array" ref="AL27">IFERROR(_xlfn.LET(
 _xlpm.project, $C27,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7" s="297" t="str" cm="1">
        <f t="array" ref="AM27">IFERROR(_xlfn.LET(
 _xlpm.project, $C27,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7" s="297" t="str" cm="1">
        <f t="array" ref="AN27">IFERROR(_xlfn.LET(
 _xlpm.project, $C27,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7" s="297" t="str" cm="1">
        <f t="array" ref="AO27">IFERROR(_xlfn.LET(
 _xlpm.project, $C27,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7" s="297" t="str" cm="1">
        <f t="array" ref="AP27">IFERROR(_xlfn.LET(
 _xlpm.project, $C27,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7" s="297" t="str" cm="1">
        <f t="array" ref="AQ27">IFERROR(_xlfn.LET(
 _xlpm.project, $C27,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7" s="297" t="str" cm="1">
        <f t="array" ref="AR27">IFERROR(_xlfn.LET(
 _xlpm.project, $C27,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7" s="297" t="str" cm="1">
        <f t="array" ref="AS27">IFERROR(_xlfn.LET(
 _xlpm.project, $C27,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7" s="297" t="str" cm="1">
        <f t="array" ref="AT27">IFERROR(_xlfn.LET(
 _xlpm.project, $C27,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7" s="297" t="str" cm="1">
        <f t="array" ref="AU27">IFERROR(_xlfn.LET(
 _xlpm.project, $C27,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27" s="297" t="str" cm="1">
        <f t="array" ref="AV27">IFERROR(_xlfn.LET(
 _xlpm.project, $C27,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7" s="297" t="str" cm="1">
        <f t="array" ref="AW27">IFERROR(_xlfn.LET(
 _xlpm.project, $C27,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7" s="297" t="str" cm="1">
        <f t="array" ref="AX27">IFERROR(_xlfn.LET(
 _xlpm.project, $C27,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7" s="297" t="str" cm="1">
        <f t="array" ref="AY27">IFERROR(_xlfn.LET(
 _xlpm.project, $C27,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27" s="297" t="str" cm="1">
        <f t="array" ref="AZ27">IFERROR(_xlfn.LET(
 _xlpm.project, $C27,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7" s="297" t="str" cm="1">
        <f t="array" ref="BA27">IFERROR(_xlfn.LET(
 _xlpm.project, $C27,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7" s="297" t="str" cm="1">
        <f t="array" ref="BB27">IFERROR(_xlfn.LET(
 _xlpm.project, $C27,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7" s="297" t="str" cm="1">
        <f t="array" ref="BC27">IFERROR(_xlfn.LET(
 _xlpm.project, $C27,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7" s="297" t="str" cm="1">
        <f t="array" ref="BD27">IFERROR(_xlfn.LET(
 _xlpm.project, $C27,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7" s="297" t="str" cm="1">
        <f t="array" ref="BE27">IFERROR(_xlfn.LET(
 _xlpm.project, $C27,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7" s="297" t="str" cm="1">
        <f t="array" ref="BF27">IFERROR(_xlfn.LET(
 _xlpm.project, $C27,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7" s="297" t="str" cm="1">
        <f t="array" ref="BG27">IFERROR(_xlfn.LET(
 _xlpm.project, $C27,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7" s="297" t="str" cm="1">
        <f t="array" ref="BH27">IFERROR(_xlfn.LET(
 _xlpm.project, $C27,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7" s="297" t="str" cm="1">
        <f t="array" ref="BI27">IFERROR(_xlfn.LET(
 _xlpm.project, $C27,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7" s="297" t="str" cm="1">
        <f t="array" ref="BJ27">IFERROR(_xlfn.LET(
 _xlpm.project, $C27,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7" s="297" t="str" cm="1">
        <f t="array" ref="BK27">IFERROR(_xlfn.LET(
 _xlpm.project, $C27,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7" s="297" t="str" cm="1">
        <f t="array" ref="BL27">IFERROR(_xlfn.LET(
 _xlpm.project, $C27,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7" s="297" t="str" cm="1">
        <f t="array" ref="BM27">IFERROR(_xlfn.LET(
 _xlpm.project, $C27,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7" s="297" t="str" cm="1">
        <f t="array" ref="BN27">IFERROR(_xlfn.LET(
 _xlpm.project, $C27,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7" s="297" t="str" cm="1">
        <f t="array" ref="BO27">IFERROR(_xlfn.LET(
 _xlpm.project, $C27,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7" s="297" t="str" cm="1">
        <f t="array" ref="BP27">IFERROR(_xlfn.LET(
 _xlpm.project, $C27,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7" s="297" t="str" cm="1">
        <f t="array" ref="BQ27">IFERROR(_xlfn.LET(
 _xlpm.project, $C27,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7" s="297" t="str" cm="1">
        <f t="array" ref="BR27">IFERROR(_xlfn.LET(
 _xlpm.project, $C27,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7" s="297" t="str" cm="1">
        <f t="array" ref="BS27">IFERROR(_xlfn.LET(
 _xlpm.project, $C27,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7" s="297" t="str" cm="1">
        <f t="array" ref="BT27">IFERROR(_xlfn.LET(
 _xlpm.project, $C27,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7" s="297" t="str" cm="1">
        <f t="array" ref="BU27">IFERROR(_xlfn.LET(
 _xlpm.project, $C27,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7" s="297" t="str" cm="1">
        <f t="array" ref="BV27">IFERROR(_xlfn.LET(
 _xlpm.project, $C27,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7" s="297" t="str" cm="1">
        <f t="array" ref="BW27">IFERROR(_xlfn.LET(
 _xlpm.project, $C27,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7" s="297" t="str" cm="1">
        <f t="array" ref="BX27">IFERROR(_xlfn.LET(
 _xlpm.project, $C27,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7" s="297" t="str" cm="1">
        <f t="array" ref="BY27">IFERROR(_xlfn.LET(
 _xlpm.project, $C27,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7" s="297" t="str" cm="1">
        <f t="array" ref="BZ27">IFERROR(_xlfn.LET(
 _xlpm.project, $C27,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7" s="297" t="str" cm="1">
        <f t="array" ref="CA27">IFERROR(_xlfn.LET(
 _xlpm.project, $C27,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7" s="297" t="str" cm="1">
        <f t="array" ref="CB27">IFERROR(_xlfn.LET(
 _xlpm.project, $C27,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7" s="297" t="str" cm="1">
        <f t="array" ref="CC27">IFERROR(_xlfn.LET(
 _xlpm.project, $C27,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7" s="297" t="str" cm="1">
        <f t="array" ref="CD27">IFERROR(_xlfn.LET(
 _xlpm.project, $C27,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7" s="297" t="str" cm="1">
        <f t="array" ref="CE27">IFERROR(_xlfn.LET(
 _xlpm.project, $C27,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7" s="297" t="str" cm="1">
        <f t="array" ref="CF27">IFERROR(_xlfn.LET(
 _xlpm.project, $C27,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7" s="297" t="str" cm="1">
        <f t="array" ref="CG27">IFERROR(_xlfn.LET(
 _xlpm.project, $C27,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7" s="297" t="str" cm="1">
        <f t="array" ref="CH27">IFERROR(_xlfn.LET(
 _xlpm.project, $C27,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7" s="297" t="str" cm="1">
        <f t="array" ref="CI27">IFERROR(_xlfn.LET(
 _xlpm.project, $C27,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7" s="297" t="str" cm="1">
        <f t="array" ref="CJ27">IFERROR(_xlfn.LET(
 _xlpm.project, $C27,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7" s="297" t="str" cm="1">
        <f t="array" ref="CK27">IFERROR(_xlfn.LET(
 _xlpm.project, $C27,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7" s="297" t="str" cm="1">
        <f t="array" ref="CL27">IFERROR(_xlfn.LET(
 _xlpm.project, $C27,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7" s="297" t="str" cm="1">
        <f t="array" ref="CM27">IFERROR(_xlfn.LET(
 _xlpm.project, $C27,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7" s="297" t="str" cm="1">
        <f t="array" ref="CN27">IFERROR(_xlfn.LET(
 _xlpm.project, $C27,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7" s="297" t="str" cm="1">
        <f t="array" ref="CO27">IFERROR(_xlfn.LET(
 _xlpm.project, $C27,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7" s="297" t="str" cm="1">
        <f t="array" ref="CP27">IFERROR(_xlfn.LET(
 _xlpm.project, $C27,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7" s="297" t="str" cm="1">
        <f t="array" ref="CQ27">IFERROR(_xlfn.LET(
 _xlpm.project, $C27,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7" s="297" t="str" cm="1">
        <f t="array" ref="CR27">IFERROR(_xlfn.LET(
 _xlpm.project, $C27,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7" s="297" t="str" cm="1">
        <f t="array" ref="CS27">IFERROR(_xlfn.LET(
 _xlpm.project, $C27,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7" s="297" t="str" cm="1">
        <f t="array" ref="CT27">IFERROR(_xlfn.LET(
 _xlpm.project, $C27,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7" s="297" t="str" cm="1">
        <f t="array" ref="CU27">IFERROR(_xlfn.LET(
 _xlpm.project, $C27,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7" s="297" t="str" cm="1">
        <f t="array" ref="CV27">IFERROR(_xlfn.LET(
 _xlpm.project, $C27,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7" s="297" t="str" cm="1">
        <f t="array" ref="CW27">IFERROR(_xlfn.LET(
 _xlpm.project, $C27,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7" s="297" t="str" cm="1">
        <f t="array" ref="CX27">IFERROR(_xlfn.LET(
 _xlpm.project, $C27,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7" s="297" t="str" cm="1">
        <f t="array" ref="CY27">IFERROR(_xlfn.LET(
 _xlpm.project, $C27,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7" s="297" t="str" cm="1">
        <f t="array" ref="CZ27">IFERROR(_xlfn.LET(
 _xlpm.project, $C27,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7" s="297" t="str" cm="1">
        <f t="array" ref="DA27">IFERROR(_xlfn.LET(
 _xlpm.project, $C27,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7" s="297" t="str" cm="1">
        <f t="array" ref="DB27">IFERROR(_xlfn.LET(
 _xlpm.project, $C27,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7" s="297" t="str" cm="1">
        <f t="array" ref="DC27">IFERROR(_xlfn.LET(
 _xlpm.project, $C27,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7" s="297" t="str" cm="1">
        <f t="array" ref="DD27">IFERROR(_xlfn.LET(
 _xlpm.project, $C27,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7" s="297" t="str" cm="1">
        <f t="array" ref="DE27">IFERROR(_xlfn.LET(
 _xlpm.project, $C27,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7" s="297" t="str" cm="1">
        <f t="array" ref="DF27">IFERROR(_xlfn.LET(
 _xlpm.project, $C27,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7" s="297" t="str" cm="1">
        <f t="array" ref="DG27">IFERROR(_xlfn.LET(
 _xlpm.project, $C27,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7" s="297" t="str" cm="1">
        <f t="array" ref="DH27">IFERROR(_xlfn.LET(
 _xlpm.project, $C27,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7" s="297" t="str" cm="1">
        <f t="array" ref="DI27">IFERROR(_xlfn.LET(
 _xlpm.project, $C27,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7" s="297" t="str" cm="1">
        <f t="array" ref="DJ27">IFERROR(_xlfn.LET(
 _xlpm.project, $C27,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7" s="297" t="str" cm="1">
        <f t="array" ref="DK27">IFERROR(_xlfn.LET(
 _xlpm.project, $C27,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7" s="297" t="str" cm="1">
        <f t="array" ref="DL27">IFERROR(_xlfn.LET(
 _xlpm.project, $C27,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7" s="297" t="str" cm="1">
        <f t="array" ref="DM27">IFERROR(_xlfn.LET(
 _xlpm.project, $C27,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7" s="297" t="str" cm="1">
        <f t="array" ref="DN27">IFERROR(_xlfn.LET(
 _xlpm.project, $C27,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7" s="297" t="str" cm="1">
        <f t="array" ref="DO27">IFERROR(_xlfn.LET(
 _xlpm.project, $C27,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7" s="297" t="str" cm="1">
        <f t="array" ref="DP27">IFERROR(_xlfn.LET(
 _xlpm.project, $C27,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7" s="297" t="str" cm="1">
        <f t="array" ref="DQ27">IFERROR(_xlfn.LET(
 _xlpm.project, $C27,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7" s="297" t="str" cm="1">
        <f t="array" ref="DR27">IFERROR(_xlfn.LET(
 _xlpm.project, $C27,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7" s="297" t="str" cm="1">
        <f t="array" ref="DS27">IFERROR(_xlfn.LET(
 _xlpm.project, $C27,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7" s="297" t="str" cm="1">
        <f t="array" ref="DT27">IFERROR(_xlfn.LET(
 _xlpm.project, $C27,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7" s="297" t="str" cm="1">
        <f t="array" ref="DU27">IFERROR(_xlfn.LET(
 _xlpm.project, $C27,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7" s="297" t="str" cm="1">
        <f t="array" ref="DV27">IFERROR(_xlfn.LET(
 _xlpm.project, $C27,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7" s="297" t="str" cm="1">
        <f t="array" ref="DW27">IFERROR(_xlfn.LET(
 _xlpm.project, $C27,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7" s="297" t="str" cm="1">
        <f t="array" ref="DX27">IFERROR(_xlfn.LET(
 _xlpm.project, $C27,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7" s="297" t="str" cm="1">
        <f t="array" ref="DY27">IFERROR(_xlfn.LET(
 _xlpm.project, $C27,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7" s="297" t="str" cm="1">
        <f t="array" ref="DZ27">IFERROR(_xlfn.LET(
 _xlpm.project, $C27,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7" s="297" t="str" cm="1">
        <f t="array" ref="EA27">IFERROR(_xlfn.LET(
 _xlpm.project, $C27,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7" s="297" t="str" cm="1">
        <f t="array" ref="EB27">IFERROR(_xlfn.LET(
 _xlpm.project, $C27,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7" s="297" t="str" cm="1">
        <f t="array" ref="EC27">IFERROR(_xlfn.LET(
 _xlpm.project, $C27,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7" s="297" t="str" cm="1">
        <f t="array" ref="ED27">IFERROR(_xlfn.LET(
 _xlpm.project, $C27,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7" s="297" t="str" cm="1">
        <f t="array" ref="EE27">IFERROR(_xlfn.LET(
 _xlpm.project, $C27,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7" s="297" t="str" cm="1">
        <f t="array" ref="EF27">IFERROR(_xlfn.LET(
 _xlpm.project, $C27,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7" s="297" t="str" cm="1">
        <f t="array" ref="EG27">IFERROR(_xlfn.LET(
 _xlpm.project, $C27,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7" s="297" t="str" cm="1">
        <f t="array" ref="EH27">IFERROR(_xlfn.LET(
 _xlpm.project, $C27,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7" s="297" t="str" cm="1">
        <f t="array" ref="EI27">IFERROR(_xlfn.LET(
 _xlpm.project, $C27,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7" s="297" t="str" cm="1">
        <f t="array" ref="EJ27">IFERROR(_xlfn.LET(
 _xlpm.project, $C27,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7" s="297" t="str" cm="1">
        <f t="array" ref="EK27">IFERROR(_xlfn.LET(
 _xlpm.project, $C27,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7" s="297" t="str" cm="1">
        <f t="array" ref="EL27">IFERROR(_xlfn.LET(
 _xlpm.project, $C27,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7" s="297" t="str" cm="1">
        <f t="array" ref="EM27">IFERROR(_xlfn.LET(
 _xlpm.project, $C27,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7" s="297" t="str" cm="1">
        <f t="array" ref="EN27">IFERROR(_xlfn.LET(
 _xlpm.project, $C27,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7" s="297" t="str" cm="1">
        <f t="array" ref="EO27">IFERROR(_xlfn.LET(
 _xlpm.project, $C27,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7" s="297" t="str" cm="1">
        <f t="array" ref="EP27">IFERROR(_xlfn.LET(
 _xlpm.project, $C27,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7" s="297" t="str" cm="1">
        <f t="array" ref="EQ27">IFERROR(_xlfn.LET(
 _xlpm.project, $C27,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7" s="297" t="str" cm="1">
        <f t="array" ref="ER27">IFERROR(_xlfn.LET(
 _xlpm.project, $C27,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7" s="297" t="str" cm="1">
        <f t="array" ref="ES27">IFERROR(_xlfn.LET(
 _xlpm.project, $C27,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7" s="297" t="str" cm="1">
        <f t="array" ref="ET27">IFERROR(_xlfn.LET(
 _xlpm.project, $C27,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7" s="297" t="str" cm="1">
        <f t="array" ref="EU27">IFERROR(_xlfn.LET(
 _xlpm.project, $C27,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7" s="297" t="str" cm="1">
        <f t="array" ref="EV27">IFERROR(_xlfn.LET(
 _xlpm.project, $C27,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7" s="297" t="str" cm="1">
        <f t="array" ref="EW27">IFERROR(_xlfn.LET(
 _xlpm.project, $C27,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7" s="297" t="str" cm="1">
        <f t="array" ref="EX27">IFERROR(_xlfn.LET(
 _xlpm.project, $C27,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7" s="297" t="str" cm="1">
        <f t="array" ref="EY27">IFERROR(_xlfn.LET(
 _xlpm.project, $C27,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7" s="297" t="str" cm="1">
        <f t="array" ref="EZ27">IFERROR(_xlfn.LET(
 _xlpm.project, $C27,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7" s="297" t="str" cm="1">
        <f t="array" ref="FA27">IFERROR(_xlfn.LET(
 _xlpm.project, $C27,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7" s="297" t="str" cm="1">
        <f t="array" ref="FB27">IFERROR(_xlfn.LET(
 _xlpm.project, $C27,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7" s="297" t="str" cm="1">
        <f t="array" ref="FC27">IFERROR(_xlfn.LET(
 _xlpm.project, $C27,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7" s="297" t="str" cm="1">
        <f t="array" ref="FD27">IFERROR(_xlfn.LET(
 _xlpm.project, $C27,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8" spans="2:160" ht="80.099999999999994" customHeight="1" thickBot="1" x14ac:dyDescent="0.35">
      <c r="B28" s="90"/>
      <c r="C28" s="300" t="str">
        <f>INPUT!G33</f>
        <v>Turk</v>
      </c>
      <c r="D28" s="300" t="str">
        <f>_xlfn.XLOOKUP(Table14[[#This Row],[Project]],'MEA LOG'!$D$15:$D$100,'MEA LOG'!$F$15:$F$100,"")</f>
        <v>Turkmenistan</v>
      </c>
      <c r="E28" s="297" t="str" cm="1">
        <f t="array" ref="E28">IFERROR(_xlfn.LET(
 _xlpm.project, $C28,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28" s="297" t="str" cm="1">
        <f t="array" ref="F28">IFERROR(_xlfn.LET(
 _xlpm.project, $C28,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8" s="297" t="str" cm="1">
        <f t="array" ref="G28">IFERROR(_xlfn.LET(
 _xlpm.project, $C28,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8" s="297" t="str" cm="1">
        <f t="array" ref="H28">IFERROR(_xlfn.LET(
 _xlpm.project, $C28,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8" s="297" t="str" cm="1">
        <f t="array" ref="I28">IFERROR(_xlfn.LET(
 _xlpm.project, $C28,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8" s="297" t="str" cm="1">
        <f t="array" ref="J28">IFERROR(_xlfn.LET(
 _xlpm.project, $C28,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8" s="297" t="str" cm="1">
        <f t="array" ref="K28">IFERROR(_xlfn.LET(
 _xlpm.project, $C28,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8" s="297" t="str" cm="1">
        <f t="array" ref="L28">IFERROR(_xlfn.LET(
 _xlpm.project, $C28,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8" s="297" t="str" cm="1">
        <f t="array" ref="M28">IFERROR(_xlfn.LET(
 _xlpm.project, $C28,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8" s="297" t="str" cm="1">
        <f t="array" ref="N28">IFERROR(_xlfn.LET(
 _xlpm.project, $C28,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8" s="297" t="str" cm="1">
        <f t="array" ref="O28">IFERROR(_xlfn.LET(
 _xlpm.project, $C28,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8" s="297" t="str" cm="1">
        <f t="array" ref="P28">IFERROR(_xlfn.LET(
 _xlpm.project, $C28,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8" s="297" t="str" cm="1">
        <f t="array" ref="Q28">IFERROR(_xlfn.LET(
 _xlpm.project, $C28,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8" s="297" t="str" cm="1">
        <f t="array" ref="R28">IFERROR(_xlfn.LET(
 _xlpm.project, $C28,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8" s="297" t="str" cm="1">
        <f t="array" ref="S28">IFERROR(_xlfn.LET(
 _xlpm.project, $C28,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8" s="297" t="str" cm="1">
        <f t="array" ref="T28">IFERROR(_xlfn.LET(
 _xlpm.project, $C28,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8" s="297" t="str" cm="1">
        <f t="array" ref="U28">IFERROR(_xlfn.LET(
 _xlpm.project, $C28,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28" s="297" t="str" cm="1">
        <f t="array" ref="V28">IFERROR(_xlfn.LET(
 _xlpm.project, $C28,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8" s="297" t="str" cm="1">
        <f t="array" ref="W28">IFERROR(_xlfn.LET(
 _xlpm.project, $C28,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8" s="297" t="str" cm="1">
        <f t="array" ref="X28">IFERROR(_xlfn.LET(
 _xlpm.project, $C28,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8" s="297" t="str" cm="1">
        <f t="array" ref="Y28">IFERROR(_xlfn.LET(
 _xlpm.project, $C28,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8" s="297" t="str" cm="1">
        <f t="array" ref="Z28">IFERROR(_xlfn.LET(
 _xlpm.project, $C28,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8" s="297" t="str" cm="1">
        <f t="array" ref="AA28">IFERROR(_xlfn.LET(
 _xlpm.project, $C28,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8" s="297" t="str" cm="1">
        <f t="array" ref="AB28">IFERROR(_xlfn.LET(
 _xlpm.project, $C28,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8" s="297" t="str" cm="1">
        <f t="array" ref="AC28">IFERROR(_xlfn.LET(
 _xlpm.project, $C28,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8" s="297" t="str" cm="1">
        <f t="array" ref="AD28">IFERROR(_xlfn.LET(
 _xlpm.project, $C28,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8" s="297" t="str" cm="1">
        <f t="array" ref="AE28">IFERROR(_xlfn.LET(
 _xlpm.project, $C28,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8" s="297" t="str" cm="1">
        <f t="array" ref="AF28">IFERROR(_xlfn.LET(
 _xlpm.project, $C28,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8" s="297" t="str" cm="1">
        <f t="array" ref="AG28">IFERROR(_xlfn.LET(
 _xlpm.project, $C28,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8" s="297" t="str" cm="1">
        <f t="array" ref="AH28">IFERROR(_xlfn.LET(
 _xlpm.project, $C28,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8" s="297" t="str" cm="1">
        <f t="array" ref="AI28">IFERROR(_xlfn.LET(
 _xlpm.project, $C28,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28" s="297" t="str" cm="1">
        <f t="array" ref="AJ28">IFERROR(_xlfn.LET(
 _xlpm.project, $C28,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8" s="297" t="str" cm="1">
        <f t="array" ref="AK28">IFERROR(_xlfn.LET(
 _xlpm.project, $C28,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8" s="297" t="str" cm="1">
        <f t="array" ref="AL28">IFERROR(_xlfn.LET(
 _xlpm.project, $C28,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8" s="297" t="str" cm="1">
        <f t="array" ref="AM28">IFERROR(_xlfn.LET(
 _xlpm.project, $C28,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8" s="297" t="str" cm="1">
        <f t="array" ref="AN28">IFERROR(_xlfn.LET(
 _xlpm.project, $C28,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8" s="297" t="str" cm="1">
        <f t="array" ref="AO28">IFERROR(_xlfn.LET(
 _xlpm.project, $C28,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8" s="297" t="str" cm="1">
        <f t="array" ref="AP28">IFERROR(_xlfn.LET(
 _xlpm.project, $C28,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8" s="297" t="str" cm="1">
        <f t="array" ref="AQ28">IFERROR(_xlfn.LET(
 _xlpm.project, $C28,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8" s="297" t="str" cm="1">
        <f t="array" ref="AR28">IFERROR(_xlfn.LET(
 _xlpm.project, $C28,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8" s="297" t="str" cm="1">
        <f t="array" ref="AS28">IFERROR(_xlfn.LET(
 _xlpm.project, $C28,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8" s="297" t="str" cm="1">
        <f t="array" ref="AT28">IFERROR(_xlfn.LET(
 _xlpm.project, $C28,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8" s="297" t="str" cm="1">
        <f t="array" ref="AU28">IFERROR(_xlfn.LET(
 _xlpm.project, $C28,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28" s="297" t="str" cm="1">
        <f t="array" ref="AV28">IFERROR(_xlfn.LET(
 _xlpm.project, $C28,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8" s="297" t="str" cm="1">
        <f t="array" ref="AW28">IFERROR(_xlfn.LET(
 _xlpm.project, $C28,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8" s="297" t="str" cm="1">
        <f t="array" ref="AX28">IFERROR(_xlfn.LET(
 _xlpm.project, $C28,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8" s="297" t="str" cm="1">
        <f t="array" ref="AY28">IFERROR(_xlfn.LET(
 _xlpm.project, $C28,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28" s="297" t="str" cm="1">
        <f t="array" ref="AZ28">IFERROR(_xlfn.LET(
 _xlpm.project, $C28,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8" s="297" t="str" cm="1">
        <f t="array" ref="BA28">IFERROR(_xlfn.LET(
 _xlpm.project, $C28,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8" s="297" t="str" cm="1">
        <f t="array" ref="BB28">IFERROR(_xlfn.LET(
 _xlpm.project, $C28,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8" s="297" t="str" cm="1">
        <f t="array" ref="BC28">IFERROR(_xlfn.LET(
 _xlpm.project, $C28,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8" s="297" t="str" cm="1">
        <f t="array" ref="BD28">IFERROR(_xlfn.LET(
 _xlpm.project, $C28,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8" s="297" t="str" cm="1">
        <f t="array" ref="BE28">IFERROR(_xlfn.LET(
 _xlpm.project, $C28,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8" s="297" t="str" cm="1">
        <f t="array" ref="BF28">IFERROR(_xlfn.LET(
 _xlpm.project, $C28,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8" s="297" t="str" cm="1">
        <f t="array" ref="BG28">IFERROR(_xlfn.LET(
 _xlpm.project, $C28,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8" s="297" t="str" cm="1">
        <f t="array" ref="BH28">IFERROR(_xlfn.LET(
 _xlpm.project, $C28,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8" s="297" t="str" cm="1">
        <f t="array" ref="BI28">IFERROR(_xlfn.LET(
 _xlpm.project, $C28,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8" s="297" t="str" cm="1">
        <f t="array" ref="BJ28">IFERROR(_xlfn.LET(
 _xlpm.project, $C28,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8" s="297" t="str" cm="1">
        <f t="array" ref="BK28">IFERROR(_xlfn.LET(
 _xlpm.project, $C28,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8" s="297" t="str" cm="1">
        <f t="array" ref="BL28">IFERROR(_xlfn.LET(
 _xlpm.project, $C28,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8" s="297" t="str" cm="1">
        <f t="array" ref="BM28">IFERROR(_xlfn.LET(
 _xlpm.project, $C28,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8" s="297" t="str" cm="1">
        <f t="array" ref="BN28">IFERROR(_xlfn.LET(
 _xlpm.project, $C28,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8" s="297" t="str" cm="1">
        <f t="array" ref="BO28">IFERROR(_xlfn.LET(
 _xlpm.project, $C28,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8" s="297" t="str" cm="1">
        <f t="array" ref="BP28">IFERROR(_xlfn.LET(
 _xlpm.project, $C28,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8" s="297" t="str" cm="1">
        <f t="array" ref="BQ28">IFERROR(_xlfn.LET(
 _xlpm.project, $C28,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8" s="297" t="str" cm="1">
        <f t="array" ref="BR28">IFERROR(_xlfn.LET(
 _xlpm.project, $C28,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8" s="297" t="str" cm="1">
        <f t="array" ref="BS28">IFERROR(_xlfn.LET(
 _xlpm.project, $C28,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8" s="297" t="str" cm="1">
        <f t="array" ref="BT28">IFERROR(_xlfn.LET(
 _xlpm.project, $C28,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8" s="297" t="str" cm="1">
        <f t="array" ref="BU28">IFERROR(_xlfn.LET(
 _xlpm.project, $C28,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8" s="297" t="str" cm="1">
        <f t="array" ref="BV28">IFERROR(_xlfn.LET(
 _xlpm.project, $C28,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8" s="297" t="str" cm="1">
        <f t="array" ref="BW28">IFERROR(_xlfn.LET(
 _xlpm.project, $C28,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8" s="297" t="str" cm="1">
        <f t="array" ref="BX28">IFERROR(_xlfn.LET(
 _xlpm.project, $C28,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8" s="297" t="str" cm="1">
        <f t="array" ref="BY28">IFERROR(_xlfn.LET(
 _xlpm.project, $C28,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8" s="297" t="str" cm="1">
        <f t="array" ref="BZ28">IFERROR(_xlfn.LET(
 _xlpm.project, $C28,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8" s="297" t="str" cm="1">
        <f t="array" ref="CA28">IFERROR(_xlfn.LET(
 _xlpm.project, $C28,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8" s="297" t="str" cm="1">
        <f t="array" ref="CB28">IFERROR(_xlfn.LET(
 _xlpm.project, $C28,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8" s="297" t="str" cm="1">
        <f t="array" ref="CC28">IFERROR(_xlfn.LET(
 _xlpm.project, $C28,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8" s="297" t="str" cm="1">
        <f t="array" ref="CD28">IFERROR(_xlfn.LET(
 _xlpm.project, $C28,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8" s="297" t="str" cm="1">
        <f t="array" ref="CE28">IFERROR(_xlfn.LET(
 _xlpm.project, $C28,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8" s="297" t="str" cm="1">
        <f t="array" ref="CF28">IFERROR(_xlfn.LET(
 _xlpm.project, $C28,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8" s="297" t="str" cm="1">
        <f t="array" ref="CG28">IFERROR(_xlfn.LET(
 _xlpm.project, $C28,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8" s="297" t="str" cm="1">
        <f t="array" ref="CH28">IFERROR(_xlfn.LET(
 _xlpm.project, $C28,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8" s="297" t="str" cm="1">
        <f t="array" ref="CI28">IFERROR(_xlfn.LET(
 _xlpm.project, $C28,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8" s="297" t="str" cm="1">
        <f t="array" ref="CJ28">IFERROR(_xlfn.LET(
 _xlpm.project, $C28,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8" s="297" t="str" cm="1">
        <f t="array" ref="CK28">IFERROR(_xlfn.LET(
 _xlpm.project, $C28,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8" s="297" t="str" cm="1">
        <f t="array" ref="CL28">IFERROR(_xlfn.LET(
 _xlpm.project, $C28,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8" s="297" t="str" cm="1">
        <f t="array" ref="CM28">IFERROR(_xlfn.LET(
 _xlpm.project, $C28,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8" s="297" t="str" cm="1">
        <f t="array" ref="CN28">IFERROR(_xlfn.LET(
 _xlpm.project, $C28,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8" s="297" t="str" cm="1">
        <f t="array" ref="CO28">IFERROR(_xlfn.LET(
 _xlpm.project, $C28,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8" s="297" t="str" cm="1">
        <f t="array" ref="CP28">IFERROR(_xlfn.LET(
 _xlpm.project, $C28,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8" s="297" t="str" cm="1">
        <f t="array" ref="CQ28">IFERROR(_xlfn.LET(
 _xlpm.project, $C28,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8" s="297" t="str" cm="1">
        <f t="array" ref="CR28">IFERROR(_xlfn.LET(
 _xlpm.project, $C28,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8" s="297" t="str" cm="1">
        <f t="array" ref="CS28">IFERROR(_xlfn.LET(
 _xlpm.project, $C28,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8" s="297" t="str" cm="1">
        <f t="array" ref="CT28">IFERROR(_xlfn.LET(
 _xlpm.project, $C28,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8" s="297" t="str" cm="1">
        <f t="array" ref="CU28">IFERROR(_xlfn.LET(
 _xlpm.project, $C28,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8" s="297" t="str" cm="1">
        <f t="array" ref="CV28">IFERROR(_xlfn.LET(
 _xlpm.project, $C28,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8" s="297" t="str" cm="1">
        <f t="array" ref="CW28">IFERROR(_xlfn.LET(
 _xlpm.project, $C28,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8" s="297" t="str" cm="1">
        <f t="array" ref="CX28">IFERROR(_xlfn.LET(
 _xlpm.project, $C28,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8" s="297" t="str" cm="1">
        <f t="array" ref="CY28">IFERROR(_xlfn.LET(
 _xlpm.project, $C28,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8" s="297" t="str" cm="1">
        <f t="array" ref="CZ28">IFERROR(_xlfn.LET(
 _xlpm.project, $C28,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8" s="297" t="str" cm="1">
        <f t="array" ref="DA28">IFERROR(_xlfn.LET(
 _xlpm.project, $C28,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8" s="297" t="str" cm="1">
        <f t="array" ref="DB28">IFERROR(_xlfn.LET(
 _xlpm.project, $C28,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8" s="297" t="str" cm="1">
        <f t="array" ref="DC28">IFERROR(_xlfn.LET(
 _xlpm.project, $C28,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8" s="297" t="str" cm="1">
        <f t="array" ref="DD28">IFERROR(_xlfn.LET(
 _xlpm.project, $C28,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8" s="297" t="str" cm="1">
        <f t="array" ref="DE28">IFERROR(_xlfn.LET(
 _xlpm.project, $C28,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8" s="297" t="str" cm="1">
        <f t="array" ref="DF28">IFERROR(_xlfn.LET(
 _xlpm.project, $C28,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8" s="297" t="str" cm="1">
        <f t="array" ref="DG28">IFERROR(_xlfn.LET(
 _xlpm.project, $C28,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8" s="297" t="str" cm="1">
        <f t="array" ref="DH28">IFERROR(_xlfn.LET(
 _xlpm.project, $C28,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8" s="297" t="str" cm="1">
        <f t="array" ref="DI28">IFERROR(_xlfn.LET(
 _xlpm.project, $C28,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8" s="297" t="str" cm="1">
        <f t="array" ref="DJ28">IFERROR(_xlfn.LET(
 _xlpm.project, $C28,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8" s="297" t="str" cm="1">
        <f t="array" ref="DK28">IFERROR(_xlfn.LET(
 _xlpm.project, $C28,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8" s="297" t="str" cm="1">
        <f t="array" ref="DL28">IFERROR(_xlfn.LET(
 _xlpm.project, $C28,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8" s="297" t="str" cm="1">
        <f t="array" ref="DM28">IFERROR(_xlfn.LET(
 _xlpm.project, $C28,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8" s="297" t="str" cm="1">
        <f t="array" ref="DN28">IFERROR(_xlfn.LET(
 _xlpm.project, $C28,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8" s="297" t="str" cm="1">
        <f t="array" ref="DO28">IFERROR(_xlfn.LET(
 _xlpm.project, $C28,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8" s="297" t="str" cm="1">
        <f t="array" ref="DP28">IFERROR(_xlfn.LET(
 _xlpm.project, $C28,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8" s="297" t="str" cm="1">
        <f t="array" ref="DQ28">IFERROR(_xlfn.LET(
 _xlpm.project, $C28,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8" s="297" t="str" cm="1">
        <f t="array" ref="DR28">IFERROR(_xlfn.LET(
 _xlpm.project, $C28,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8" s="297" t="str" cm="1">
        <f t="array" ref="DS28">IFERROR(_xlfn.LET(
 _xlpm.project, $C28,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8" s="297" t="str" cm="1">
        <f t="array" ref="DT28">IFERROR(_xlfn.LET(
 _xlpm.project, $C28,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8" s="297" t="str" cm="1">
        <f t="array" ref="DU28">IFERROR(_xlfn.LET(
 _xlpm.project, $C28,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8" s="297" t="str" cm="1">
        <f t="array" ref="DV28">IFERROR(_xlfn.LET(
 _xlpm.project, $C28,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8" s="297" t="str" cm="1">
        <f t="array" ref="DW28">IFERROR(_xlfn.LET(
 _xlpm.project, $C28,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8" s="297" t="str" cm="1">
        <f t="array" ref="DX28">IFERROR(_xlfn.LET(
 _xlpm.project, $C28,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8" s="297" t="str" cm="1">
        <f t="array" ref="DY28">IFERROR(_xlfn.LET(
 _xlpm.project, $C28,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8" s="297" t="str" cm="1">
        <f t="array" ref="DZ28">IFERROR(_xlfn.LET(
 _xlpm.project, $C28,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8" s="297" t="str" cm="1">
        <f t="array" ref="EA28">IFERROR(_xlfn.LET(
 _xlpm.project, $C28,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8" s="297" t="str" cm="1">
        <f t="array" ref="EB28">IFERROR(_xlfn.LET(
 _xlpm.project, $C28,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8" s="297" t="str" cm="1">
        <f t="array" ref="EC28">IFERROR(_xlfn.LET(
 _xlpm.project, $C28,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8" s="297" t="str" cm="1">
        <f t="array" ref="ED28">IFERROR(_xlfn.LET(
 _xlpm.project, $C28,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8" s="297" t="str" cm="1">
        <f t="array" ref="EE28">IFERROR(_xlfn.LET(
 _xlpm.project, $C28,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8" s="297" t="str" cm="1">
        <f t="array" ref="EF28">IFERROR(_xlfn.LET(
 _xlpm.project, $C28,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8" s="297" t="str" cm="1">
        <f t="array" ref="EG28">IFERROR(_xlfn.LET(
 _xlpm.project, $C28,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8" s="297" t="str" cm="1">
        <f t="array" ref="EH28">IFERROR(_xlfn.LET(
 _xlpm.project, $C28,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8" s="297" t="str" cm="1">
        <f t="array" ref="EI28">IFERROR(_xlfn.LET(
 _xlpm.project, $C28,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8" s="297" t="str" cm="1">
        <f t="array" ref="EJ28">IFERROR(_xlfn.LET(
 _xlpm.project, $C28,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8" s="297" t="str" cm="1">
        <f t="array" ref="EK28">IFERROR(_xlfn.LET(
 _xlpm.project, $C28,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8" s="297" t="str" cm="1">
        <f t="array" ref="EL28">IFERROR(_xlfn.LET(
 _xlpm.project, $C28,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8" s="297" t="str" cm="1">
        <f t="array" ref="EM28">IFERROR(_xlfn.LET(
 _xlpm.project, $C28,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8" s="297" t="str" cm="1">
        <f t="array" ref="EN28">IFERROR(_xlfn.LET(
 _xlpm.project, $C28,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8" s="297" t="str" cm="1">
        <f t="array" ref="EO28">IFERROR(_xlfn.LET(
 _xlpm.project, $C28,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8" s="297" t="str" cm="1">
        <f t="array" ref="EP28">IFERROR(_xlfn.LET(
 _xlpm.project, $C28,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8" s="297" t="str" cm="1">
        <f t="array" ref="EQ28">IFERROR(_xlfn.LET(
 _xlpm.project, $C28,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8" s="297" t="str" cm="1">
        <f t="array" ref="ER28">IFERROR(_xlfn.LET(
 _xlpm.project, $C28,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8" s="297" t="str" cm="1">
        <f t="array" ref="ES28">IFERROR(_xlfn.LET(
 _xlpm.project, $C28,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8" s="297" t="str" cm="1">
        <f t="array" ref="ET28">IFERROR(_xlfn.LET(
 _xlpm.project, $C28,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8" s="297" t="str" cm="1">
        <f t="array" ref="EU28">IFERROR(_xlfn.LET(
 _xlpm.project, $C28,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8" s="297" t="str" cm="1">
        <f t="array" ref="EV28">IFERROR(_xlfn.LET(
 _xlpm.project, $C28,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8" s="297" t="str" cm="1">
        <f t="array" ref="EW28">IFERROR(_xlfn.LET(
 _xlpm.project, $C28,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8" s="297" t="str" cm="1">
        <f t="array" ref="EX28">IFERROR(_xlfn.LET(
 _xlpm.project, $C28,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8" s="297" t="str" cm="1">
        <f t="array" ref="EY28">IFERROR(_xlfn.LET(
 _xlpm.project, $C28,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8" s="297" t="str" cm="1">
        <f t="array" ref="EZ28">IFERROR(_xlfn.LET(
 _xlpm.project, $C28,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8" s="297" t="str" cm="1">
        <f t="array" ref="FA28">IFERROR(_xlfn.LET(
 _xlpm.project, $C28,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8" s="297" t="str" cm="1">
        <f t="array" ref="FB28">IFERROR(_xlfn.LET(
 _xlpm.project, $C28,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8" s="297" t="str" cm="1">
        <f t="array" ref="FC28">IFERROR(_xlfn.LET(
 _xlpm.project, $C28,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8" s="297" t="str" cm="1">
        <f t="array" ref="FD28">IFERROR(_xlfn.LET(
 _xlpm.project, $C28,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29" spans="2:160" ht="80.099999999999994" customHeight="1" thickBot="1" x14ac:dyDescent="0.35">
      <c r="B29" s="90"/>
      <c r="C29" s="300" t="str">
        <f>INPUT!G34</f>
        <v>Qanot</v>
      </c>
      <c r="D29" s="300" t="str">
        <f>_xlfn.XLOOKUP(Table14[[#This Row],[Project]],'MEA LOG'!$D$15:$D$100,'MEA LOG'!$F$15:$F$100,"")</f>
        <v>Qanot Sharq</v>
      </c>
      <c r="E29" s="297" t="str" cm="1">
        <f t="array" ref="E29">IFERROR(_xlfn.LET(
 _xlpm.project, $C29,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F29" s="297" t="str" cm="1">
        <f t="array" ref="F29">IFERROR(_xlfn.LET(
 _xlpm.project, $C29,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29" s="297" t="str" cm="1">
        <f t="array" ref="G29">IFERROR(_xlfn.LET(
 _xlpm.project, $C29,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29" s="297" t="str" cm="1">
        <f t="array" ref="H29">IFERROR(_xlfn.LET(
 _xlpm.project, $C29,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29" s="297" t="str" cm="1">
        <f t="array" ref="I29">IFERROR(_xlfn.LET(
 _xlpm.project, $C29,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29" s="297" t="str" cm="1">
        <f t="array" ref="J29">IFERROR(_xlfn.LET(
 _xlpm.project, $C29,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29" s="297" t="str" cm="1">
        <f t="array" ref="K29">IFERROR(_xlfn.LET(
 _xlpm.project, $C29,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29" s="297" t="str" cm="1">
        <f t="array" ref="L29">IFERROR(_xlfn.LET(
 _xlpm.project, $C29,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29" s="297" t="str" cm="1">
        <f t="array" ref="M29">IFERROR(_xlfn.LET(
 _xlpm.project, $C29,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29" s="297" t="str" cm="1">
        <f t="array" ref="N29">IFERROR(_xlfn.LET(
 _xlpm.project, $C29,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29" s="297" t="str" cm="1">
        <f t="array" ref="O29">IFERROR(_xlfn.LET(
 _xlpm.project, $C29,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29" s="297" t="str" cm="1">
        <f t="array" ref="P29">IFERROR(_xlfn.LET(
 _xlpm.project, $C29,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29" s="297" t="str" cm="1">
        <f t="array" ref="Q29">IFERROR(_xlfn.LET(
 _xlpm.project, $C29,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29" s="297" t="str" cm="1">
        <f t="array" ref="R29">IFERROR(_xlfn.LET(
 _xlpm.project, $C29,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29" s="297" t="str" cm="1">
        <f t="array" ref="S29">IFERROR(_xlfn.LET(
 _xlpm.project, $C29,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29" s="297" t="str" cm="1">
        <f t="array" ref="T29">IFERROR(_xlfn.LET(
 _xlpm.project, $C29,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29" s="297" t="str" cm="1">
        <f t="array" ref="U29">IFERROR(_xlfn.LET(
 _xlpm.project, $C29,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29" s="297" t="str" cm="1">
        <f t="array" ref="V29">IFERROR(_xlfn.LET(
 _xlpm.project, $C29,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29" s="297" t="str" cm="1">
        <f t="array" ref="W29">IFERROR(_xlfn.LET(
 _xlpm.project, $C29,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29" s="297" t="str" cm="1">
        <f t="array" ref="X29">IFERROR(_xlfn.LET(
 _xlpm.project, $C29,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29" s="297" t="str" cm="1">
        <f t="array" ref="Y29">IFERROR(_xlfn.LET(
 _xlpm.project, $C29,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29" s="297" t="str" cm="1">
        <f t="array" ref="Z29">IFERROR(_xlfn.LET(
 _xlpm.project, $C29,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29" s="297" t="str" cm="1">
        <f t="array" ref="AA29">IFERROR(_xlfn.LET(
 _xlpm.project, $C29,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29" s="297" t="str" cm="1">
        <f t="array" ref="AB29">IFERROR(_xlfn.LET(
 _xlpm.project, $C29,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29" s="297" t="str" cm="1">
        <f t="array" ref="AC29">IFERROR(_xlfn.LET(
 _xlpm.project, $C29,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29" s="297" t="str" cm="1">
        <f t="array" ref="AD29">IFERROR(_xlfn.LET(
 _xlpm.project, $C29,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29" s="297" t="str" cm="1">
        <f t="array" ref="AE29">IFERROR(_xlfn.LET(
 _xlpm.project, $C29,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29" s="297" t="str" cm="1">
        <f t="array" ref="AF29">IFERROR(_xlfn.LET(
 _xlpm.project, $C29,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29" s="297" t="str" cm="1">
        <f t="array" ref="AG29">IFERROR(_xlfn.LET(
 _xlpm.project, $C29,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29" s="297" t="str" cm="1">
        <f t="array" ref="AH29">IFERROR(_xlfn.LET(
 _xlpm.project, $C29,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29" s="297" t="str" cm="1">
        <f t="array" ref="AI29">IFERROR(_xlfn.LET(
 _xlpm.project, $C29,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29" s="297" t="str" cm="1">
        <f t="array" ref="AJ29">IFERROR(_xlfn.LET(
 _xlpm.project, $C29,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29" s="297" t="str" cm="1">
        <f t="array" ref="AK29">IFERROR(_xlfn.LET(
 _xlpm.project, $C29,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29" s="297" t="str" cm="1">
        <f t="array" ref="AL29">IFERROR(_xlfn.LET(
 _xlpm.project, $C29,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29" s="297" t="str" cm="1">
        <f t="array" ref="AM29">IFERROR(_xlfn.LET(
 _xlpm.project, $C29,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29" s="297" t="str" cm="1">
        <f t="array" ref="AN29">IFERROR(_xlfn.LET(
 _xlpm.project, $C29,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29" s="297" t="str" cm="1">
        <f t="array" ref="AO29">IFERROR(_xlfn.LET(
 _xlpm.project, $C29,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29" s="297" t="str" cm="1">
        <f t="array" ref="AP29">IFERROR(_xlfn.LET(
 _xlpm.project, $C29,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29" s="297" t="str" cm="1">
        <f t="array" ref="AQ29">IFERROR(_xlfn.LET(
 _xlpm.project, $C29,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29" s="297" t="str" cm="1">
        <f t="array" ref="AR29">IFERROR(_xlfn.LET(
 _xlpm.project, $C29,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29" s="297" t="str" cm="1">
        <f t="array" ref="AS29">IFERROR(_xlfn.LET(
 _xlpm.project, $C29,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29" s="297" t="str" cm="1">
        <f t="array" ref="AT29">IFERROR(_xlfn.LET(
 _xlpm.project, $C29,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29" s="297" t="str" cm="1">
        <f t="array" ref="AU29">IFERROR(_xlfn.LET(
 _xlpm.project, $C29,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29" s="297" t="str" cm="1">
        <f t="array" ref="AV29">IFERROR(_xlfn.LET(
 _xlpm.project, $C29,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29" s="297" t="str" cm="1">
        <f t="array" ref="AW29">IFERROR(_xlfn.LET(
 _xlpm.project, $C29,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29" s="297" t="str" cm="1">
        <f t="array" ref="AX29">IFERROR(_xlfn.LET(
 _xlpm.project, $C29,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29" s="297" t="str" cm="1">
        <f t="array" ref="AY29">IFERROR(_xlfn.LET(
 _xlpm.project, $C29,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29" s="297" t="str" cm="1">
        <f t="array" ref="AZ29">IFERROR(_xlfn.LET(
 _xlpm.project, $C29,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29" s="297" t="str" cm="1">
        <f t="array" ref="BA29">IFERROR(_xlfn.LET(
 _xlpm.project, $C29,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29" s="297" t="str" cm="1">
        <f t="array" ref="BB29">IFERROR(_xlfn.LET(
 _xlpm.project, $C29,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29" s="297" t="str" cm="1">
        <f t="array" ref="BC29">IFERROR(_xlfn.LET(
 _xlpm.project, $C29,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29" s="297" t="str" cm="1">
        <f t="array" ref="BD29">IFERROR(_xlfn.LET(
 _xlpm.project, $C29,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29" s="297" t="str" cm="1">
        <f t="array" ref="BE29">IFERROR(_xlfn.LET(
 _xlpm.project, $C29,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29" s="297" t="str" cm="1">
        <f t="array" ref="BF29">IFERROR(_xlfn.LET(
 _xlpm.project, $C29,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29" s="297" t="str" cm="1">
        <f t="array" ref="BG29">IFERROR(_xlfn.LET(
 _xlpm.project, $C29,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29" s="297" t="str" cm="1">
        <f t="array" ref="BH29">IFERROR(_xlfn.LET(
 _xlpm.project, $C29,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29" s="297" t="str" cm="1">
        <f t="array" ref="BI29">IFERROR(_xlfn.LET(
 _xlpm.project, $C29,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29" s="297" t="str" cm="1">
        <f t="array" ref="BJ29">IFERROR(_xlfn.LET(
 _xlpm.project, $C29,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29" s="297" t="str" cm="1">
        <f t="array" ref="BK29">IFERROR(_xlfn.LET(
 _xlpm.project, $C29,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29" s="297" t="str" cm="1">
        <f t="array" ref="BL29">IFERROR(_xlfn.LET(
 _xlpm.project, $C29,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29" s="297" t="str" cm="1">
        <f t="array" ref="BM29">IFERROR(_xlfn.LET(
 _xlpm.project, $C29,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29" s="297" t="str" cm="1">
        <f t="array" ref="BN29">IFERROR(_xlfn.LET(
 _xlpm.project, $C29,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29" s="297" t="str" cm="1">
        <f t="array" ref="BO29">IFERROR(_xlfn.LET(
 _xlpm.project, $C29,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29" s="297" t="str" cm="1">
        <f t="array" ref="BP29">IFERROR(_xlfn.LET(
 _xlpm.project, $C29,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29" s="297" t="str" cm="1">
        <f t="array" ref="BQ29">IFERROR(_xlfn.LET(
 _xlpm.project, $C29,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29" s="297" t="str" cm="1">
        <f t="array" ref="BR29">IFERROR(_xlfn.LET(
 _xlpm.project, $C29,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29" s="297" t="str" cm="1">
        <f t="array" ref="BS29">IFERROR(_xlfn.LET(
 _xlpm.project, $C29,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29" s="297" t="str" cm="1">
        <f t="array" ref="BT29">IFERROR(_xlfn.LET(
 _xlpm.project, $C29,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29" s="297" t="str" cm="1">
        <f t="array" ref="BU29">IFERROR(_xlfn.LET(
 _xlpm.project, $C29,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29" s="297" t="str" cm="1">
        <f t="array" ref="BV29">IFERROR(_xlfn.LET(
 _xlpm.project, $C29,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29" s="297" t="str" cm="1">
        <f t="array" ref="BW29">IFERROR(_xlfn.LET(
 _xlpm.project, $C29,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29" s="297" t="str" cm="1">
        <f t="array" ref="BX29">IFERROR(_xlfn.LET(
 _xlpm.project, $C29,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29" s="297" t="str" cm="1">
        <f t="array" ref="BY29">IFERROR(_xlfn.LET(
 _xlpm.project, $C29,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29" s="297" t="str" cm="1">
        <f t="array" ref="BZ29">IFERROR(_xlfn.LET(
 _xlpm.project, $C29,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29" s="297" t="str" cm="1">
        <f t="array" ref="CA29">IFERROR(_xlfn.LET(
 _xlpm.project, $C29,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29" s="297" t="str" cm="1">
        <f t="array" ref="CB29">IFERROR(_xlfn.LET(
 _xlpm.project, $C29,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29" s="297" t="str" cm="1">
        <f t="array" ref="CC29">IFERROR(_xlfn.LET(
 _xlpm.project, $C29,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29" s="297" t="str" cm="1">
        <f t="array" ref="CD29">IFERROR(_xlfn.LET(
 _xlpm.project, $C29,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29" s="297" t="str" cm="1">
        <f t="array" ref="CE29">IFERROR(_xlfn.LET(
 _xlpm.project, $C29,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29" s="297" t="str" cm="1">
        <f t="array" ref="CF29">IFERROR(_xlfn.LET(
 _xlpm.project, $C29,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29" s="297" t="str" cm="1">
        <f t="array" ref="CG29">IFERROR(_xlfn.LET(
 _xlpm.project, $C29,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29" s="297" t="str" cm="1">
        <f t="array" ref="CH29">IFERROR(_xlfn.LET(
 _xlpm.project, $C29,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29" s="297" t="str" cm="1">
        <f t="array" ref="CI29">IFERROR(_xlfn.LET(
 _xlpm.project, $C29,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29" s="297" t="str" cm="1">
        <f t="array" ref="CJ29">IFERROR(_xlfn.LET(
 _xlpm.project, $C29,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29" s="297" t="str" cm="1">
        <f t="array" ref="CK29">IFERROR(_xlfn.LET(
 _xlpm.project, $C29,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29" s="297" t="str" cm="1">
        <f t="array" ref="CL29">IFERROR(_xlfn.LET(
 _xlpm.project, $C29,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29" s="297" t="str" cm="1">
        <f t="array" ref="CM29">IFERROR(_xlfn.LET(
 _xlpm.project, $C29,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29" s="297" t="str" cm="1">
        <f t="array" ref="CN29">IFERROR(_xlfn.LET(
 _xlpm.project, $C29,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29" s="297" t="str" cm="1">
        <f t="array" ref="CO29">IFERROR(_xlfn.LET(
 _xlpm.project, $C29,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29" s="297" t="str" cm="1">
        <f t="array" ref="CP29">IFERROR(_xlfn.LET(
 _xlpm.project, $C29,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29" s="297" t="str" cm="1">
        <f t="array" ref="CQ29">IFERROR(_xlfn.LET(
 _xlpm.project, $C29,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29" s="297" t="str" cm="1">
        <f t="array" ref="CR29">IFERROR(_xlfn.LET(
 _xlpm.project, $C29,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29" s="297" t="str" cm="1">
        <f t="array" ref="CS29">IFERROR(_xlfn.LET(
 _xlpm.project, $C29,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29" s="297" t="str" cm="1">
        <f t="array" ref="CT29">IFERROR(_xlfn.LET(
 _xlpm.project, $C29,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29" s="297" t="str" cm="1">
        <f t="array" ref="CU29">IFERROR(_xlfn.LET(
 _xlpm.project, $C29,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29" s="297" t="str" cm="1">
        <f t="array" ref="CV29">IFERROR(_xlfn.LET(
 _xlpm.project, $C29,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29" s="297" t="str" cm="1">
        <f t="array" ref="CW29">IFERROR(_xlfn.LET(
 _xlpm.project, $C29,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29" s="297" t="str" cm="1">
        <f t="array" ref="CX29">IFERROR(_xlfn.LET(
 _xlpm.project, $C29,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29" s="297" t="str" cm="1">
        <f t="array" ref="CY29">IFERROR(_xlfn.LET(
 _xlpm.project, $C29,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29" s="297" t="str" cm="1">
        <f t="array" ref="CZ29">IFERROR(_xlfn.LET(
 _xlpm.project, $C29,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29" s="297" t="str" cm="1">
        <f t="array" ref="DA29">IFERROR(_xlfn.LET(
 _xlpm.project, $C29,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29" s="297" t="str" cm="1">
        <f t="array" ref="DB29">IFERROR(_xlfn.LET(
 _xlpm.project, $C29,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29" s="297" t="str" cm="1">
        <f t="array" ref="DC29">IFERROR(_xlfn.LET(
 _xlpm.project, $C29,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29" s="297" t="str" cm="1">
        <f t="array" ref="DD29">IFERROR(_xlfn.LET(
 _xlpm.project, $C29,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29" s="297" t="str" cm="1">
        <f t="array" ref="DE29">IFERROR(_xlfn.LET(
 _xlpm.project, $C29,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29" s="297" t="str" cm="1">
        <f t="array" ref="DF29">IFERROR(_xlfn.LET(
 _xlpm.project, $C29,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29" s="297" t="str" cm="1">
        <f t="array" ref="DG29">IFERROR(_xlfn.LET(
 _xlpm.project, $C29,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29" s="297" t="str" cm="1">
        <f t="array" ref="DH29">IFERROR(_xlfn.LET(
 _xlpm.project, $C29,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29" s="297" t="str" cm="1">
        <f t="array" ref="DI29">IFERROR(_xlfn.LET(
 _xlpm.project, $C29,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29" s="297" t="str" cm="1">
        <f t="array" ref="DJ29">IFERROR(_xlfn.LET(
 _xlpm.project, $C29,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29" s="297" t="str" cm="1">
        <f t="array" ref="DK29">IFERROR(_xlfn.LET(
 _xlpm.project, $C29,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29" s="297" t="str" cm="1">
        <f t="array" ref="DL29">IFERROR(_xlfn.LET(
 _xlpm.project, $C29,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29" s="297" t="str" cm="1">
        <f t="array" ref="DM29">IFERROR(_xlfn.LET(
 _xlpm.project, $C29,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29" s="297" t="str" cm="1">
        <f t="array" ref="DN29">IFERROR(_xlfn.LET(
 _xlpm.project, $C29,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29" s="297" t="str" cm="1">
        <f t="array" ref="DO29">IFERROR(_xlfn.LET(
 _xlpm.project, $C29,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29" s="297" t="str" cm="1">
        <f t="array" ref="DP29">IFERROR(_xlfn.LET(
 _xlpm.project, $C29,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29" s="297" t="str" cm="1">
        <f t="array" ref="DQ29">IFERROR(_xlfn.LET(
 _xlpm.project, $C29,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29" s="297" t="str" cm="1">
        <f t="array" ref="DR29">IFERROR(_xlfn.LET(
 _xlpm.project, $C29,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29" s="297" t="str" cm="1">
        <f t="array" ref="DS29">IFERROR(_xlfn.LET(
 _xlpm.project, $C29,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29" s="297" t="str" cm="1">
        <f t="array" ref="DT29">IFERROR(_xlfn.LET(
 _xlpm.project, $C29,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29" s="297" t="str" cm="1">
        <f t="array" ref="DU29">IFERROR(_xlfn.LET(
 _xlpm.project, $C29,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29" s="297" t="str" cm="1">
        <f t="array" ref="DV29">IFERROR(_xlfn.LET(
 _xlpm.project, $C29,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29" s="297" t="str" cm="1">
        <f t="array" ref="DW29">IFERROR(_xlfn.LET(
 _xlpm.project, $C29,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29" s="297" t="str" cm="1">
        <f t="array" ref="DX29">IFERROR(_xlfn.LET(
 _xlpm.project, $C29,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29" s="297" t="str" cm="1">
        <f t="array" ref="DY29">IFERROR(_xlfn.LET(
 _xlpm.project, $C29,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29" s="297" t="str" cm="1">
        <f t="array" ref="DZ29">IFERROR(_xlfn.LET(
 _xlpm.project, $C29,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29" s="297" t="str" cm="1">
        <f t="array" ref="EA29">IFERROR(_xlfn.LET(
 _xlpm.project, $C29,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29" s="297" t="str" cm="1">
        <f t="array" ref="EB29">IFERROR(_xlfn.LET(
 _xlpm.project, $C29,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29" s="297" t="str" cm="1">
        <f t="array" ref="EC29">IFERROR(_xlfn.LET(
 _xlpm.project, $C29,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29" s="297" t="str" cm="1">
        <f t="array" ref="ED29">IFERROR(_xlfn.LET(
 _xlpm.project, $C29,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29" s="297" t="str" cm="1">
        <f t="array" ref="EE29">IFERROR(_xlfn.LET(
 _xlpm.project, $C29,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29" s="297" t="str" cm="1">
        <f t="array" ref="EF29">IFERROR(_xlfn.LET(
 _xlpm.project, $C29,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29" s="297" t="str" cm="1">
        <f t="array" ref="EG29">IFERROR(_xlfn.LET(
 _xlpm.project, $C29,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29" s="297" t="str" cm="1">
        <f t="array" ref="EH29">IFERROR(_xlfn.LET(
 _xlpm.project, $C29,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29" s="297" t="str" cm="1">
        <f t="array" ref="EI29">IFERROR(_xlfn.LET(
 _xlpm.project, $C29,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29" s="297" t="str" cm="1">
        <f t="array" ref="EJ29">IFERROR(_xlfn.LET(
 _xlpm.project, $C29,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29" s="297" t="str" cm="1">
        <f t="array" ref="EK29">IFERROR(_xlfn.LET(
 _xlpm.project, $C29,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29" s="297" t="str" cm="1">
        <f t="array" ref="EL29">IFERROR(_xlfn.LET(
 _xlpm.project, $C29,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29" s="297" t="str" cm="1">
        <f t="array" ref="EM29">IFERROR(_xlfn.LET(
 _xlpm.project, $C29,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29" s="297" t="str" cm="1">
        <f t="array" ref="EN29">IFERROR(_xlfn.LET(
 _xlpm.project, $C29,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29" s="297" t="str" cm="1">
        <f t="array" ref="EO29">IFERROR(_xlfn.LET(
 _xlpm.project, $C29,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29" s="297" t="str" cm="1">
        <f t="array" ref="EP29">IFERROR(_xlfn.LET(
 _xlpm.project, $C29,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29" s="297" t="str" cm="1">
        <f t="array" ref="EQ29">IFERROR(_xlfn.LET(
 _xlpm.project, $C29,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29" s="297" t="str" cm="1">
        <f t="array" ref="ER29">IFERROR(_xlfn.LET(
 _xlpm.project, $C29,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29" s="297" t="str" cm="1">
        <f t="array" ref="ES29">IFERROR(_xlfn.LET(
 _xlpm.project, $C29,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29" s="297" t="str" cm="1">
        <f t="array" ref="ET29">IFERROR(_xlfn.LET(
 _xlpm.project, $C29,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29" s="297" t="str" cm="1">
        <f t="array" ref="EU29">IFERROR(_xlfn.LET(
 _xlpm.project, $C29,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29" s="297" t="str" cm="1">
        <f t="array" ref="EV29">IFERROR(_xlfn.LET(
 _xlpm.project, $C29,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29" s="297" t="str" cm="1">
        <f t="array" ref="EW29">IFERROR(_xlfn.LET(
 _xlpm.project, $C29,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29" s="297" t="str" cm="1">
        <f t="array" ref="EX29">IFERROR(_xlfn.LET(
 _xlpm.project, $C29,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29" s="297" t="str" cm="1">
        <f t="array" ref="EY29">IFERROR(_xlfn.LET(
 _xlpm.project, $C29,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29" s="297" t="str" cm="1">
        <f t="array" ref="EZ29">IFERROR(_xlfn.LET(
 _xlpm.project, $C29,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29" s="297" t="str" cm="1">
        <f t="array" ref="FA29">IFERROR(_xlfn.LET(
 _xlpm.project, $C29,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29" s="297" t="str" cm="1">
        <f t="array" ref="FB29">IFERROR(_xlfn.LET(
 _xlpm.project, $C29,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29" s="297" t="str" cm="1">
        <f t="array" ref="FC29">IFERROR(_xlfn.LET(
 _xlpm.project, $C29,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29" s="297" t="str" cm="1">
        <f t="array" ref="FD29">IFERROR(_xlfn.LET(
 _xlpm.project, $C29,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0" spans="2:160" ht="80.099999999999994" customHeight="1" thickBot="1" x14ac:dyDescent="0.35">
      <c r="B30" s="90"/>
      <c r="C30" s="300" t="str">
        <f>INPUT!G35</f>
        <v>SW</v>
      </c>
      <c r="D30" s="300" t="str">
        <f>_xlfn.XLOOKUP(Table14[[#This Row],[Project]],'MEA LOG'!$D$15:$D$100,'MEA LOG'!$F$15:$F$100,"")</f>
        <v>Silkway</v>
      </c>
      <c r="E30" s="297" t="str" cm="1">
        <f t="array" ref="E30">IFERROR(_xlfn.LET(
 _xlpm.project, $C30,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0" s="297" t="str" cm="1">
        <f t="array" ref="F30">IFERROR(_xlfn.LET(
 _xlpm.project, $C30,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0" s="297" t="str" cm="1">
        <f t="array" ref="G30">IFERROR(_xlfn.LET(
 _xlpm.project, $C30,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0" s="297" t="str" cm="1">
        <f t="array" ref="H30">IFERROR(_xlfn.LET(
 _xlpm.project, $C30,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0" s="297" t="str" cm="1">
        <f t="array" ref="I30">IFERROR(_xlfn.LET(
 _xlpm.project, $C30,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0" s="297" t="str" cm="1">
        <f t="array" ref="J30">IFERROR(_xlfn.LET(
 _xlpm.project, $C30,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0" s="297" t="str" cm="1">
        <f t="array" ref="K30">IFERROR(_xlfn.LET(
 _xlpm.project, $C30,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0" s="297" t="str" cm="1">
        <f t="array" ref="L30">IFERROR(_xlfn.LET(
 _xlpm.project, $C30,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0" s="297" t="str" cm="1">
        <f t="array" ref="M30">IFERROR(_xlfn.LET(
 _xlpm.project, $C30,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0" s="297" t="str" cm="1">
        <f t="array" ref="N30">IFERROR(_xlfn.LET(
 _xlpm.project, $C30,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0" s="297" t="str" cm="1">
        <f t="array" ref="O30">IFERROR(_xlfn.LET(
 _xlpm.project, $C30,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0" s="297" t="str" cm="1">
        <f t="array" ref="P30">IFERROR(_xlfn.LET(
 _xlpm.project, $C30,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0" s="297" t="str" cm="1">
        <f t="array" ref="Q30">IFERROR(_xlfn.LET(
 _xlpm.project, $C30,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0" s="297" t="str" cm="1">
        <f t="array" ref="R30">IFERROR(_xlfn.LET(
 _xlpm.project, $C30,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0" s="297" t="str" cm="1">
        <f t="array" ref="S30">IFERROR(_xlfn.LET(
 _xlpm.project, $C30,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0" s="297" t="str" cm="1">
        <f t="array" ref="T30">IFERROR(_xlfn.LET(
 _xlpm.project, $C30,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0" s="297" t="str" cm="1">
        <f t="array" ref="U30">IFERROR(_xlfn.LET(
 _xlpm.project, $C30,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30" s="297" t="str" cm="1">
        <f t="array" ref="V30">IFERROR(_xlfn.LET(
 _xlpm.project, $C30,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0" s="297" t="str" cm="1">
        <f t="array" ref="W30">IFERROR(_xlfn.LET(
 _xlpm.project, $C30,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0" s="297" t="str" cm="1">
        <f t="array" ref="X30">IFERROR(_xlfn.LET(
 _xlpm.project, $C30,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0" s="297" t="str" cm="1">
        <f t="array" ref="Y30">IFERROR(_xlfn.LET(
 _xlpm.project, $C30,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30" s="297" t="str" cm="1">
        <f t="array" ref="Z30">IFERROR(_xlfn.LET(
 _xlpm.project, $C30,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0" s="297" t="str" cm="1">
        <f t="array" ref="AA30">IFERROR(_xlfn.LET(
 _xlpm.project, $C30,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0" s="297" t="str" cm="1">
        <f t="array" ref="AB30">IFERROR(_xlfn.LET(
 _xlpm.project, $C30,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0" s="297" t="str" cm="1">
        <f t="array" ref="AC30">IFERROR(_xlfn.LET(
 _xlpm.project, $C30,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30" s="297" t="str" cm="1">
        <f t="array" ref="AD30">IFERROR(_xlfn.LET(
 _xlpm.project, $C30,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0" s="297" t="str" cm="1">
        <f t="array" ref="AE30">IFERROR(_xlfn.LET(
 _xlpm.project, $C30,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0" s="297" t="str" cm="1">
        <f t="array" ref="AF30">IFERROR(_xlfn.LET(
 _xlpm.project, $C30,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0" s="297" t="str" cm="1">
        <f t="array" ref="AG30">IFERROR(_xlfn.LET(
 _xlpm.project, $C30,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0" s="297" t="str" cm="1">
        <f t="array" ref="AH30">IFERROR(_xlfn.LET(
 _xlpm.project, $C30,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30" s="297" t="str" cm="1">
        <f t="array" ref="AI30">IFERROR(_xlfn.LET(
 _xlpm.project, $C30,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0" s="297" t="str" cm="1">
        <f t="array" ref="AJ30">IFERROR(_xlfn.LET(
 _xlpm.project, $C30,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0" s="297" t="str" cm="1">
        <f t="array" ref="AK30">IFERROR(_xlfn.LET(
 _xlpm.project, $C30,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0" s="297" t="str" cm="1">
        <f t="array" ref="AL30">IFERROR(_xlfn.LET(
 _xlpm.project, $C30,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30" s="297" t="str" cm="1">
        <f t="array" ref="AM30">IFERROR(_xlfn.LET(
 _xlpm.project, $C30,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30" s="297" t="str" cm="1">
        <f t="array" ref="AN30">IFERROR(_xlfn.LET(
 _xlpm.project, $C30,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0" s="297" t="str" cm="1">
        <f t="array" ref="AO30">IFERROR(_xlfn.LET(
 _xlpm.project, $C30,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0" s="297" t="str" cm="1">
        <f t="array" ref="AP30">IFERROR(_xlfn.LET(
 _xlpm.project, $C30,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30" s="297" t="str" cm="1">
        <f t="array" ref="AQ30">IFERROR(_xlfn.LET(
 _xlpm.project, $C30,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0" s="297" t="str" cm="1">
        <f t="array" ref="AR30">IFERROR(_xlfn.LET(
 _xlpm.project, $C30,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0" s="297" t="str" cm="1">
        <f t="array" ref="AS30">IFERROR(_xlfn.LET(
 _xlpm.project, $C30,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0" s="297" t="str" cm="1">
        <f t="array" ref="AT30">IFERROR(_xlfn.LET(
 _xlpm.project, $C30,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0" s="297" t="str" cm="1">
        <f t="array" ref="AU30">IFERROR(_xlfn.LET(
 _xlpm.project, $C30,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30" s="297" t="str" cm="1">
        <f t="array" ref="AV30">IFERROR(_xlfn.LET(
 _xlpm.project, $C30,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0" s="297" t="str" cm="1">
        <f t="array" ref="AW30">IFERROR(_xlfn.LET(
 _xlpm.project, $C30,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0" s="297" t="str" cm="1">
        <f t="array" ref="AX30">IFERROR(_xlfn.LET(
 _xlpm.project, $C30,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0" s="297" t="str" cm="1">
        <f t="array" ref="AY30">IFERROR(_xlfn.LET(
 _xlpm.project, $C30,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30" s="297" t="str" cm="1">
        <f t="array" ref="AZ30">IFERROR(_xlfn.LET(
 _xlpm.project, $C30,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0" s="297" t="str" cm="1">
        <f t="array" ref="BA30">IFERROR(_xlfn.LET(
 _xlpm.project, $C30,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0" s="297" t="str" cm="1">
        <f t="array" ref="BB30">IFERROR(_xlfn.LET(
 _xlpm.project, $C30,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0" s="297" t="str" cm="1">
        <f t="array" ref="BC30">IFERROR(_xlfn.LET(
 _xlpm.project, $C30,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0" s="297" t="str" cm="1">
        <f t="array" ref="BD30">IFERROR(_xlfn.LET(
 _xlpm.project, $C30,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0" s="297" t="str" cm="1">
        <f t="array" ref="BE30">IFERROR(_xlfn.LET(
 _xlpm.project, $C30,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30" s="297" t="str" cm="1">
        <f t="array" ref="BF30">IFERROR(_xlfn.LET(
 _xlpm.project, $C30,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0" s="297" t="str" cm="1">
        <f t="array" ref="BG30">IFERROR(_xlfn.LET(
 _xlpm.project, $C30,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0" s="297" t="str" cm="1">
        <f t="array" ref="BH30">IFERROR(_xlfn.LET(
 _xlpm.project, $C30,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0" s="297" t="str" cm="1">
        <f t="array" ref="BI30">IFERROR(_xlfn.LET(
 _xlpm.project, $C30,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0" s="297" t="str" cm="1">
        <f t="array" ref="BJ30">IFERROR(_xlfn.LET(
 _xlpm.project, $C30,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0" s="297" t="str" cm="1">
        <f t="array" ref="BK30">IFERROR(_xlfn.LET(
 _xlpm.project, $C30,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0" s="297" t="str" cm="1">
        <f t="array" ref="BL30">IFERROR(_xlfn.LET(
 _xlpm.project, $C30,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0" s="297" t="str" cm="1">
        <f t="array" ref="BM30">IFERROR(_xlfn.LET(
 _xlpm.project, $C30,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0" s="297" t="str" cm="1">
        <f t="array" ref="BN30">IFERROR(_xlfn.LET(
 _xlpm.project, $C30,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0" s="297" t="str" cm="1">
        <f t="array" ref="BO30">IFERROR(_xlfn.LET(
 _xlpm.project, $C30,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0" s="297" t="str" cm="1">
        <f t="array" ref="BP30">IFERROR(_xlfn.LET(
 _xlpm.project, $C30,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0" s="297" t="str" cm="1">
        <f t="array" ref="BQ30">IFERROR(_xlfn.LET(
 _xlpm.project, $C30,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0" s="297" t="str" cm="1">
        <f t="array" ref="BR30">IFERROR(_xlfn.LET(
 _xlpm.project, $C30,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0" s="297" t="str" cm="1">
        <f t="array" ref="BS30">IFERROR(_xlfn.LET(
 _xlpm.project, $C30,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0" s="297" t="str" cm="1">
        <f t="array" ref="BT30">IFERROR(_xlfn.LET(
 _xlpm.project, $C30,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0" s="297" t="str" cm="1">
        <f t="array" ref="BU30">IFERROR(_xlfn.LET(
 _xlpm.project, $C30,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0" s="297" t="str" cm="1">
        <f t="array" ref="BV30">IFERROR(_xlfn.LET(
 _xlpm.project, $C30,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0" s="297" t="str" cm="1">
        <f t="array" ref="BW30">IFERROR(_xlfn.LET(
 _xlpm.project, $C30,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0" s="297" t="str" cm="1">
        <f t="array" ref="BX30">IFERROR(_xlfn.LET(
 _xlpm.project, $C30,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0" s="297" t="str" cm="1">
        <f t="array" ref="BY30">IFERROR(_xlfn.LET(
 _xlpm.project, $C30,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0" s="297" t="str" cm="1">
        <f t="array" ref="BZ30">IFERROR(_xlfn.LET(
 _xlpm.project, $C30,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0" s="297" t="str" cm="1">
        <f t="array" ref="CA30">IFERROR(_xlfn.LET(
 _xlpm.project, $C30,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0" s="297" t="str" cm="1">
        <f t="array" ref="CB30">IFERROR(_xlfn.LET(
 _xlpm.project, $C30,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0" s="297" t="str" cm="1">
        <f t="array" ref="CC30">IFERROR(_xlfn.LET(
 _xlpm.project, $C30,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0" s="297" t="str" cm="1">
        <f t="array" ref="CD30">IFERROR(_xlfn.LET(
 _xlpm.project, $C30,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0" s="297" t="str" cm="1">
        <f t="array" ref="CE30">IFERROR(_xlfn.LET(
 _xlpm.project, $C30,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0" s="297" t="str" cm="1">
        <f t="array" ref="CF30">IFERROR(_xlfn.LET(
 _xlpm.project, $C30,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0" s="297" t="str" cm="1">
        <f t="array" ref="CG30">IFERROR(_xlfn.LET(
 _xlpm.project, $C30,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0" s="297" t="str" cm="1">
        <f t="array" ref="CH30">IFERROR(_xlfn.LET(
 _xlpm.project, $C30,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0" s="297" t="str" cm="1">
        <f t="array" ref="CI30">IFERROR(_xlfn.LET(
 _xlpm.project, $C30,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0" s="297" t="str" cm="1">
        <f t="array" ref="CJ30">IFERROR(_xlfn.LET(
 _xlpm.project, $C30,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0" s="297" t="str" cm="1">
        <f t="array" ref="CK30">IFERROR(_xlfn.LET(
 _xlpm.project, $C30,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0" s="297" t="str" cm="1">
        <f t="array" ref="CL30">IFERROR(_xlfn.LET(
 _xlpm.project, $C30,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0" s="297" t="str" cm="1">
        <f t="array" ref="CM30">IFERROR(_xlfn.LET(
 _xlpm.project, $C30,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0" s="297" t="str" cm="1">
        <f t="array" ref="CN30">IFERROR(_xlfn.LET(
 _xlpm.project, $C30,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0" s="297" t="str" cm="1">
        <f t="array" ref="CO30">IFERROR(_xlfn.LET(
 _xlpm.project, $C30,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0" s="297" t="str" cm="1">
        <f t="array" ref="CP30">IFERROR(_xlfn.LET(
 _xlpm.project, $C30,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0" s="297" t="str" cm="1">
        <f t="array" ref="CQ30">IFERROR(_xlfn.LET(
 _xlpm.project, $C30,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0" s="297" t="str" cm="1">
        <f t="array" ref="CR30">IFERROR(_xlfn.LET(
 _xlpm.project, $C30,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0" s="297" t="str" cm="1">
        <f t="array" ref="CS30">IFERROR(_xlfn.LET(
 _xlpm.project, $C30,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0" s="297" t="str" cm="1">
        <f t="array" ref="CT30">IFERROR(_xlfn.LET(
 _xlpm.project, $C30,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0" s="297" t="str" cm="1">
        <f t="array" ref="CU30">IFERROR(_xlfn.LET(
 _xlpm.project, $C30,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0" s="297" t="str" cm="1">
        <f t="array" ref="CV30">IFERROR(_xlfn.LET(
 _xlpm.project, $C30,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0" s="297" t="str" cm="1">
        <f t="array" ref="CW30">IFERROR(_xlfn.LET(
 _xlpm.project, $C30,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0" s="297" t="str" cm="1">
        <f t="array" ref="CX30">IFERROR(_xlfn.LET(
 _xlpm.project, $C30,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0" s="297" t="str" cm="1">
        <f t="array" ref="CY30">IFERROR(_xlfn.LET(
 _xlpm.project, $C30,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0" s="297" t="str" cm="1">
        <f t="array" ref="CZ30">IFERROR(_xlfn.LET(
 _xlpm.project, $C30,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0" s="297" t="str" cm="1">
        <f t="array" ref="DA30">IFERROR(_xlfn.LET(
 _xlpm.project, $C30,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0" s="297" t="str" cm="1">
        <f t="array" ref="DB30">IFERROR(_xlfn.LET(
 _xlpm.project, $C30,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0" s="297" t="str" cm="1">
        <f t="array" ref="DC30">IFERROR(_xlfn.LET(
 _xlpm.project, $C30,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0" s="297" t="str" cm="1">
        <f t="array" ref="DD30">IFERROR(_xlfn.LET(
 _xlpm.project, $C30,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0" s="297" t="str" cm="1">
        <f t="array" ref="DE30">IFERROR(_xlfn.LET(
 _xlpm.project, $C30,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0" s="297" t="str" cm="1">
        <f t="array" ref="DF30">IFERROR(_xlfn.LET(
 _xlpm.project, $C30,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0" s="297" t="str" cm="1">
        <f t="array" ref="DG30">IFERROR(_xlfn.LET(
 _xlpm.project, $C30,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0" s="297" t="str" cm="1">
        <f t="array" ref="DH30">IFERROR(_xlfn.LET(
 _xlpm.project, $C30,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0" s="297" t="str" cm="1">
        <f t="array" ref="DI30">IFERROR(_xlfn.LET(
 _xlpm.project, $C30,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0" s="297" t="str" cm="1">
        <f t="array" ref="DJ30">IFERROR(_xlfn.LET(
 _xlpm.project, $C30,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0" s="297" t="str" cm="1">
        <f t="array" ref="DK30">IFERROR(_xlfn.LET(
 _xlpm.project, $C30,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0" s="297" t="str" cm="1">
        <f t="array" ref="DL30">IFERROR(_xlfn.LET(
 _xlpm.project, $C30,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0" s="297" t="str" cm="1">
        <f t="array" ref="DM30">IFERROR(_xlfn.LET(
 _xlpm.project, $C30,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0" s="297" t="str" cm="1">
        <f t="array" ref="DN30">IFERROR(_xlfn.LET(
 _xlpm.project, $C30,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0" s="297" t="str" cm="1">
        <f t="array" ref="DO30">IFERROR(_xlfn.LET(
 _xlpm.project, $C30,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0" s="297" t="str" cm="1">
        <f t="array" ref="DP30">IFERROR(_xlfn.LET(
 _xlpm.project, $C30,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0" s="297" t="str" cm="1">
        <f t="array" ref="DQ30">IFERROR(_xlfn.LET(
 _xlpm.project, $C30,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0" s="297" t="str" cm="1">
        <f t="array" ref="DR30">IFERROR(_xlfn.LET(
 _xlpm.project, $C30,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0" s="297" t="str" cm="1">
        <f t="array" ref="DS30">IFERROR(_xlfn.LET(
 _xlpm.project, $C30,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0" s="297" t="str" cm="1">
        <f t="array" ref="DT30">IFERROR(_xlfn.LET(
 _xlpm.project, $C30,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0" s="297" t="str" cm="1">
        <f t="array" ref="DU30">IFERROR(_xlfn.LET(
 _xlpm.project, $C30,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0" s="297" t="str" cm="1">
        <f t="array" ref="DV30">IFERROR(_xlfn.LET(
 _xlpm.project, $C30,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0" s="297" t="str" cm="1">
        <f t="array" ref="DW30">IFERROR(_xlfn.LET(
 _xlpm.project, $C30,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0" s="297" t="str" cm="1">
        <f t="array" ref="DX30">IFERROR(_xlfn.LET(
 _xlpm.project, $C30,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0" s="297" t="str" cm="1">
        <f t="array" ref="DY30">IFERROR(_xlfn.LET(
 _xlpm.project, $C30,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0" s="297" t="str" cm="1">
        <f t="array" ref="DZ30">IFERROR(_xlfn.LET(
 _xlpm.project, $C30,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0" s="297" t="str" cm="1">
        <f t="array" ref="EA30">IFERROR(_xlfn.LET(
 _xlpm.project, $C30,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0" s="297" t="str" cm="1">
        <f t="array" ref="EB30">IFERROR(_xlfn.LET(
 _xlpm.project, $C30,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0" s="297" t="str" cm="1">
        <f t="array" ref="EC30">IFERROR(_xlfn.LET(
 _xlpm.project, $C30,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0" s="297" t="str" cm="1">
        <f t="array" ref="ED30">IFERROR(_xlfn.LET(
 _xlpm.project, $C30,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0" s="297" t="str" cm="1">
        <f t="array" ref="EE30">IFERROR(_xlfn.LET(
 _xlpm.project, $C30,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0" s="297" t="str" cm="1">
        <f t="array" ref="EF30">IFERROR(_xlfn.LET(
 _xlpm.project, $C30,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0" s="297" t="str" cm="1">
        <f t="array" ref="EG30">IFERROR(_xlfn.LET(
 _xlpm.project, $C30,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0" s="297" t="str" cm="1">
        <f t="array" ref="EH30">IFERROR(_xlfn.LET(
 _xlpm.project, $C30,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0" s="297" t="str" cm="1">
        <f t="array" ref="EI30">IFERROR(_xlfn.LET(
 _xlpm.project, $C30,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0" s="297" t="str" cm="1">
        <f t="array" ref="EJ30">IFERROR(_xlfn.LET(
 _xlpm.project, $C30,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0" s="297" t="str" cm="1">
        <f t="array" ref="EK30">IFERROR(_xlfn.LET(
 _xlpm.project, $C30,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0" s="297" t="str" cm="1">
        <f t="array" ref="EL30">IFERROR(_xlfn.LET(
 _xlpm.project, $C30,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0" s="297" t="str" cm="1">
        <f t="array" ref="EM30">IFERROR(_xlfn.LET(
 _xlpm.project, $C30,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0" s="297" t="str" cm="1">
        <f t="array" ref="EN30">IFERROR(_xlfn.LET(
 _xlpm.project, $C30,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0" s="297" t="str" cm="1">
        <f t="array" ref="EO30">IFERROR(_xlfn.LET(
 _xlpm.project, $C30,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0" s="297" t="str" cm="1">
        <f t="array" ref="EP30">IFERROR(_xlfn.LET(
 _xlpm.project, $C30,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0" s="297" t="str" cm="1">
        <f t="array" ref="EQ30">IFERROR(_xlfn.LET(
 _xlpm.project, $C30,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0" s="297" t="str" cm="1">
        <f t="array" ref="ER30">IFERROR(_xlfn.LET(
 _xlpm.project, $C30,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0" s="297" t="str" cm="1">
        <f t="array" ref="ES30">IFERROR(_xlfn.LET(
 _xlpm.project, $C30,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0" s="297" t="str" cm="1">
        <f t="array" ref="ET30">IFERROR(_xlfn.LET(
 _xlpm.project, $C30,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0" s="297" t="str" cm="1">
        <f t="array" ref="EU30">IFERROR(_xlfn.LET(
 _xlpm.project, $C30,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0" s="297" t="str" cm="1">
        <f t="array" ref="EV30">IFERROR(_xlfn.LET(
 _xlpm.project, $C30,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0" s="297" t="str" cm="1">
        <f t="array" ref="EW30">IFERROR(_xlfn.LET(
 _xlpm.project, $C30,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0" s="297" t="str" cm="1">
        <f t="array" ref="EX30">IFERROR(_xlfn.LET(
 _xlpm.project, $C30,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0" s="297" t="str" cm="1">
        <f t="array" ref="EY30">IFERROR(_xlfn.LET(
 _xlpm.project, $C30,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0" s="297" t="str" cm="1">
        <f t="array" ref="EZ30">IFERROR(_xlfn.LET(
 _xlpm.project, $C30,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0" s="297" t="str" cm="1">
        <f t="array" ref="FA30">IFERROR(_xlfn.LET(
 _xlpm.project, $C30,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0" s="297" t="str" cm="1">
        <f t="array" ref="FB30">IFERROR(_xlfn.LET(
 _xlpm.project, $C30,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0" s="297" t="str" cm="1">
        <f t="array" ref="FC30">IFERROR(_xlfn.LET(
 _xlpm.project, $C30,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0" s="297" t="str" cm="1">
        <f t="array" ref="FD30">IFERROR(_xlfn.LET(
 _xlpm.project, $C30,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1" spans="2:160" ht="80.099999999999994" customHeight="1" thickBot="1" x14ac:dyDescent="0.35">
      <c r="B31" s="90"/>
      <c r="C31" s="300" t="str">
        <f>INPUT!G36</f>
        <v>Sen</v>
      </c>
      <c r="D31" s="300" t="str">
        <f>_xlfn.XLOOKUP(Table14[[#This Row],[Project]],'MEA LOG'!$D$15:$D$100,'MEA LOG'!$F$15:$F$100,"")</f>
        <v>Senegal</v>
      </c>
      <c r="E31" s="297" t="str" cm="1">
        <f t="array" ref="E31">IFERROR(_xlfn.LET(
 _xlpm.project, $C31,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1" s="297" t="str" cm="1">
        <f t="array" ref="F31">IFERROR(_xlfn.LET(
 _xlpm.project, $C31,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1" s="297" t="str" cm="1">
        <f t="array" ref="G31">IFERROR(_xlfn.LET(
 _xlpm.project, $C31,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1" s="297" t="str" cm="1">
        <f t="array" ref="H31">IFERROR(_xlfn.LET(
 _xlpm.project, $C31,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1" s="297" t="str" cm="1">
        <f t="array" ref="I31">IFERROR(_xlfn.LET(
 _xlpm.project, $C31,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1" s="297" t="str" cm="1">
        <f t="array" ref="J31">IFERROR(_xlfn.LET(
 _xlpm.project, $C31,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1" s="297" t="str" cm="1">
        <f t="array" ref="K31">IFERROR(_xlfn.LET(
 _xlpm.project, $C31,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1" s="297" t="str" cm="1">
        <f t="array" ref="L31">IFERROR(_xlfn.LET(
 _xlpm.project, $C31,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1" s="297" t="str" cm="1">
        <f t="array" ref="M31">IFERROR(_xlfn.LET(
 _xlpm.project, $C31,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1" s="297" t="str" cm="1">
        <f t="array" ref="N31">IFERROR(_xlfn.LET(
 _xlpm.project, $C31,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1" s="297" t="str" cm="1">
        <f t="array" ref="O31">IFERROR(_xlfn.LET(
 _xlpm.project, $C31,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P31" s="297" t="str" cm="1">
        <f t="array" ref="P31">IFERROR(_xlfn.LET(
 _xlpm.project, $C31,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1" s="297" t="str" cm="1">
        <f t="array" ref="Q31">IFERROR(_xlfn.LET(
 _xlpm.project, $C31,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1" s="297" t="str" cm="1">
        <f t="array" ref="R31">IFERROR(_xlfn.LET(
 _xlpm.project, $C31,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1" s="297" t="str" cm="1">
        <f t="array" ref="S31">IFERROR(_xlfn.LET(
 _xlpm.project, $C31,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1" s="297" t="str" cm="1">
        <f t="array" ref="T31">IFERROR(_xlfn.LET(
 _xlpm.project, $C31,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1" s="297" t="str" cm="1">
        <f t="array" ref="U31">IFERROR(_xlfn.LET(
 _xlpm.project, $C31,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31" s="297" t="str" cm="1">
        <f t="array" ref="V31">IFERROR(_xlfn.LET(
 _xlpm.project, $C31,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1" s="297" t="str" cm="1">
        <f t="array" ref="W31">IFERROR(_xlfn.LET(
 _xlpm.project, $C31,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1" s="297" t="str" cm="1">
        <f t="array" ref="X31">IFERROR(_xlfn.LET(
 _xlpm.project, $C31,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1" s="297" t="str" cm="1">
        <f t="array" ref="Y31">IFERROR(_xlfn.LET(
 _xlpm.project, $C31,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31" s="297" t="str" cm="1">
        <f t="array" ref="Z31">IFERROR(_xlfn.LET(
 _xlpm.project, $C31,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1" s="297" t="str" cm="1">
        <f t="array" ref="AA31">IFERROR(_xlfn.LET(
 _xlpm.project, $C31,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1" s="297" t="str" cm="1">
        <f t="array" ref="AB31">IFERROR(_xlfn.LET(
 _xlpm.project, $C31,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1" s="297" t="str" cm="1">
        <f t="array" ref="AC31">IFERROR(_xlfn.LET(
 _xlpm.project, $C31,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31" s="297" t="str" cm="1">
        <f t="array" ref="AD31">IFERROR(_xlfn.LET(
 _xlpm.project, $C31,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1" s="297" t="str" cm="1">
        <f t="array" ref="AE31">IFERROR(_xlfn.LET(
 _xlpm.project, $C31,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1" s="297" t="str" cm="1">
        <f t="array" ref="AF31">IFERROR(_xlfn.LET(
 _xlpm.project, $C31,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1" s="297" t="str" cm="1">
        <f t="array" ref="AG31">IFERROR(_xlfn.LET(
 _xlpm.project, $C31,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1" s="297" t="str" cm="1">
        <f t="array" ref="AH31">IFERROR(_xlfn.LET(
 _xlpm.project, $C31,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31" s="297" t="str" cm="1">
        <f t="array" ref="AI31">IFERROR(_xlfn.LET(
 _xlpm.project, $C31,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J31" s="297" t="str" cm="1">
        <f t="array" ref="AJ31">IFERROR(_xlfn.LET(
 _xlpm.project, $C31,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1" s="297" t="str" cm="1">
        <f t="array" ref="AK31">IFERROR(_xlfn.LET(
 _xlpm.project, $C31,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1" s="297" t="str" cm="1">
        <f t="array" ref="AL31">IFERROR(_xlfn.LET(
 _xlpm.project, $C31,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31" s="297" t="str" cm="1">
        <f t="array" ref="AM31">IFERROR(_xlfn.LET(
 _xlpm.project, $C31,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N31" s="297" t="str" cm="1">
        <f t="array" ref="AN31">IFERROR(_xlfn.LET(
 _xlpm.project, $C31,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1" s="297" t="str" cm="1">
        <f t="array" ref="AO31">IFERROR(_xlfn.LET(
 _xlpm.project, $C31,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1" s="297" t="str" cm="1">
        <f t="array" ref="AP31">IFERROR(_xlfn.LET(
 _xlpm.project, $C31,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31" s="297" t="str" cm="1">
        <f t="array" ref="AQ31">IFERROR(_xlfn.LET(
 _xlpm.project, $C31,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1" s="297" t="str" cm="1">
        <f t="array" ref="AR31">IFERROR(_xlfn.LET(
 _xlpm.project, $C31,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1" s="297" t="str" cm="1">
        <f t="array" ref="AS31">IFERROR(_xlfn.LET(
 _xlpm.project, $C31,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1" s="297" t="str" cm="1">
        <f t="array" ref="AT31">IFERROR(_xlfn.LET(
 _xlpm.project, $C31,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1" s="297" t="str" cm="1">
        <f t="array" ref="AU31">IFERROR(_xlfn.LET(
 _xlpm.project, $C31,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31" s="297" t="str" cm="1">
        <f t="array" ref="AV31">IFERROR(_xlfn.LET(
 _xlpm.project, $C31,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1" s="297" t="str" cm="1">
        <f t="array" ref="AW31">IFERROR(_xlfn.LET(
 _xlpm.project, $C31,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1" s="297" t="str" cm="1">
        <f t="array" ref="AX31">IFERROR(_xlfn.LET(
 _xlpm.project, $C31,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1" s="297" t="str" cm="1">
        <f t="array" ref="AY31">IFERROR(_xlfn.LET(
 _xlpm.project, $C31,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31" s="297" t="str" cm="1">
        <f t="array" ref="AZ31">IFERROR(_xlfn.LET(
 _xlpm.project, $C31,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1" s="297" t="str" cm="1">
        <f t="array" ref="BA31">IFERROR(_xlfn.LET(
 _xlpm.project, $C31,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1" s="297" t="str" cm="1">
        <f t="array" ref="BB31">IFERROR(_xlfn.LET(
 _xlpm.project, $C31,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1" s="297" t="str" cm="1">
        <f t="array" ref="BC31">IFERROR(_xlfn.LET(
 _xlpm.project, $C31,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1" s="297" t="str" cm="1">
        <f t="array" ref="BD31">IFERROR(_xlfn.LET(
 _xlpm.project, $C31,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1" s="297" t="str" cm="1">
        <f t="array" ref="BE31">IFERROR(_xlfn.LET(
 _xlpm.project, $C31,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BF31" s="297" t="str" cm="1">
        <f t="array" ref="BF31">IFERROR(_xlfn.LET(
 _xlpm.project, $C31,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1" s="297" t="str" cm="1">
        <f t="array" ref="BG31">IFERROR(_xlfn.LET(
 _xlpm.project, $C31,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1" s="297" t="str" cm="1">
        <f t="array" ref="BH31">IFERROR(_xlfn.LET(
 _xlpm.project, $C31,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1" s="297" t="str" cm="1">
        <f t="array" ref="BI31">IFERROR(_xlfn.LET(
 _xlpm.project, $C31,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1" s="297" t="str" cm="1">
        <f t="array" ref="BJ31">IFERROR(_xlfn.LET(
 _xlpm.project, $C31,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1" s="297" t="str" cm="1">
        <f t="array" ref="BK31">IFERROR(_xlfn.LET(
 _xlpm.project, $C31,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1" s="297" t="str" cm="1">
        <f t="array" ref="BL31">IFERROR(_xlfn.LET(
 _xlpm.project, $C31,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1" s="297" t="str" cm="1">
        <f t="array" ref="BM31">IFERROR(_xlfn.LET(
 _xlpm.project, $C31,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1" s="297" t="str" cm="1">
        <f t="array" ref="BN31">IFERROR(_xlfn.LET(
 _xlpm.project, $C31,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1" s="297" t="str" cm="1">
        <f t="array" ref="BO31">IFERROR(_xlfn.LET(
 _xlpm.project, $C31,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1" s="297" t="str" cm="1">
        <f t="array" ref="BP31">IFERROR(_xlfn.LET(
 _xlpm.project, $C31,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1" s="297" t="str" cm="1">
        <f t="array" ref="BQ31">IFERROR(_xlfn.LET(
 _xlpm.project, $C31,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1" s="297" t="str" cm="1">
        <f t="array" ref="BR31">IFERROR(_xlfn.LET(
 _xlpm.project, $C31,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1" s="297" t="str" cm="1">
        <f t="array" ref="BS31">IFERROR(_xlfn.LET(
 _xlpm.project, $C31,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1" s="297" t="str" cm="1">
        <f t="array" ref="BT31">IFERROR(_xlfn.LET(
 _xlpm.project, $C31,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1" s="297" t="str" cm="1">
        <f t="array" ref="BU31">IFERROR(_xlfn.LET(
 _xlpm.project, $C31,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1" s="297" t="str" cm="1">
        <f t="array" ref="BV31">IFERROR(_xlfn.LET(
 _xlpm.project, $C31,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1" s="297" t="str" cm="1">
        <f t="array" ref="BW31">IFERROR(_xlfn.LET(
 _xlpm.project, $C31,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1" s="297" t="str" cm="1">
        <f t="array" ref="BX31">IFERROR(_xlfn.LET(
 _xlpm.project, $C31,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1" s="297" t="str" cm="1">
        <f t="array" ref="BY31">IFERROR(_xlfn.LET(
 _xlpm.project, $C31,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1" s="297" t="str" cm="1">
        <f t="array" ref="BZ31">IFERROR(_xlfn.LET(
 _xlpm.project, $C31,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1" s="297" t="str" cm="1">
        <f t="array" ref="CA31">IFERROR(_xlfn.LET(
 _xlpm.project, $C31,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1" s="297" t="str" cm="1">
        <f t="array" ref="CB31">IFERROR(_xlfn.LET(
 _xlpm.project, $C31,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1" s="297" t="str" cm="1">
        <f t="array" ref="CC31">IFERROR(_xlfn.LET(
 _xlpm.project, $C31,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1" s="297" t="str" cm="1">
        <f t="array" ref="CD31">IFERROR(_xlfn.LET(
 _xlpm.project, $C31,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1" s="297" t="str" cm="1">
        <f t="array" ref="CE31">IFERROR(_xlfn.LET(
 _xlpm.project, $C31,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1" s="297" t="str" cm="1">
        <f t="array" ref="CF31">IFERROR(_xlfn.LET(
 _xlpm.project, $C31,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1" s="297" t="str" cm="1">
        <f t="array" ref="CG31">IFERROR(_xlfn.LET(
 _xlpm.project, $C31,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1" s="297" t="str" cm="1">
        <f t="array" ref="CH31">IFERROR(_xlfn.LET(
 _xlpm.project, $C31,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1" s="297" t="str" cm="1">
        <f t="array" ref="CI31">IFERROR(_xlfn.LET(
 _xlpm.project, $C31,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1" s="297" t="str" cm="1">
        <f t="array" ref="CJ31">IFERROR(_xlfn.LET(
 _xlpm.project, $C31,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1" s="297" t="str" cm="1">
        <f t="array" ref="CK31">IFERROR(_xlfn.LET(
 _xlpm.project, $C31,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1" s="297" t="str" cm="1">
        <f t="array" ref="CL31">IFERROR(_xlfn.LET(
 _xlpm.project, $C31,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1" s="297" t="str" cm="1">
        <f t="array" ref="CM31">IFERROR(_xlfn.LET(
 _xlpm.project, $C31,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1" s="297" t="str" cm="1">
        <f t="array" ref="CN31">IFERROR(_xlfn.LET(
 _xlpm.project, $C31,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1" s="297" t="str" cm="1">
        <f t="array" ref="CO31">IFERROR(_xlfn.LET(
 _xlpm.project, $C31,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1" s="297" t="str" cm="1">
        <f t="array" ref="CP31">IFERROR(_xlfn.LET(
 _xlpm.project, $C31,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1" s="297" t="str" cm="1">
        <f t="array" ref="CQ31">IFERROR(_xlfn.LET(
 _xlpm.project, $C31,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1" s="297" t="str" cm="1">
        <f t="array" ref="CR31">IFERROR(_xlfn.LET(
 _xlpm.project, $C31,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1" s="297" t="str" cm="1">
        <f t="array" ref="CS31">IFERROR(_xlfn.LET(
 _xlpm.project, $C31,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1" s="297" t="str" cm="1">
        <f t="array" ref="CT31">IFERROR(_xlfn.LET(
 _xlpm.project, $C31,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1" s="297" t="str" cm="1">
        <f t="array" ref="CU31">IFERROR(_xlfn.LET(
 _xlpm.project, $C31,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1" s="297" t="str" cm="1">
        <f t="array" ref="CV31">IFERROR(_xlfn.LET(
 _xlpm.project, $C31,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1" s="297" t="str" cm="1">
        <f t="array" ref="CW31">IFERROR(_xlfn.LET(
 _xlpm.project, $C31,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1" s="297" t="str" cm="1">
        <f t="array" ref="CX31">IFERROR(_xlfn.LET(
 _xlpm.project, $C31,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1" s="297" t="str" cm="1">
        <f t="array" ref="CY31">IFERROR(_xlfn.LET(
 _xlpm.project, $C31,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1" s="297" t="str" cm="1">
        <f t="array" ref="CZ31">IFERROR(_xlfn.LET(
 _xlpm.project, $C31,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1" s="297" t="str" cm="1">
        <f t="array" ref="DA31">IFERROR(_xlfn.LET(
 _xlpm.project, $C31,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1" s="297" t="str" cm="1">
        <f t="array" ref="DB31">IFERROR(_xlfn.LET(
 _xlpm.project, $C31,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1" s="297" t="str" cm="1">
        <f t="array" ref="DC31">IFERROR(_xlfn.LET(
 _xlpm.project, $C31,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1" s="297" t="str" cm="1">
        <f t="array" ref="DD31">IFERROR(_xlfn.LET(
 _xlpm.project, $C31,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1" s="297" t="str" cm="1">
        <f t="array" ref="DE31">IFERROR(_xlfn.LET(
 _xlpm.project, $C31,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1" s="297" t="str" cm="1">
        <f t="array" ref="DF31">IFERROR(_xlfn.LET(
 _xlpm.project, $C31,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1" s="297" t="str" cm="1">
        <f t="array" ref="DG31">IFERROR(_xlfn.LET(
 _xlpm.project, $C31,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1" s="297" t="str" cm="1">
        <f t="array" ref="DH31">IFERROR(_xlfn.LET(
 _xlpm.project, $C31,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1" s="297" t="str" cm="1">
        <f t="array" ref="DI31">IFERROR(_xlfn.LET(
 _xlpm.project, $C31,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1" s="297" t="str" cm="1">
        <f t="array" ref="DJ31">IFERROR(_xlfn.LET(
 _xlpm.project, $C31,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1" s="297" t="str" cm="1">
        <f t="array" ref="DK31">IFERROR(_xlfn.LET(
 _xlpm.project, $C31,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1" s="297" t="str" cm="1">
        <f t="array" ref="DL31">IFERROR(_xlfn.LET(
 _xlpm.project, $C31,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1" s="297" t="str" cm="1">
        <f t="array" ref="DM31">IFERROR(_xlfn.LET(
 _xlpm.project, $C31,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1" s="297" t="str" cm="1">
        <f t="array" ref="DN31">IFERROR(_xlfn.LET(
 _xlpm.project, $C31,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1" s="297" t="str" cm="1">
        <f t="array" ref="DO31">IFERROR(_xlfn.LET(
 _xlpm.project, $C31,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1" s="297" t="str" cm="1">
        <f t="array" ref="DP31">IFERROR(_xlfn.LET(
 _xlpm.project, $C31,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1" s="297" t="str" cm="1">
        <f t="array" ref="DQ31">IFERROR(_xlfn.LET(
 _xlpm.project, $C31,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1" s="297" t="str" cm="1">
        <f t="array" ref="DR31">IFERROR(_xlfn.LET(
 _xlpm.project, $C31,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1" s="297" t="str" cm="1">
        <f t="array" ref="DS31">IFERROR(_xlfn.LET(
 _xlpm.project, $C31,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1" s="297" t="str" cm="1">
        <f t="array" ref="DT31">IFERROR(_xlfn.LET(
 _xlpm.project, $C31,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1" s="297" t="str" cm="1">
        <f t="array" ref="DU31">IFERROR(_xlfn.LET(
 _xlpm.project, $C31,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1" s="297" t="str" cm="1">
        <f t="array" ref="DV31">IFERROR(_xlfn.LET(
 _xlpm.project, $C31,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1" s="297" t="str" cm="1">
        <f t="array" ref="DW31">IFERROR(_xlfn.LET(
 _xlpm.project, $C31,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1" s="297" t="str" cm="1">
        <f t="array" ref="DX31">IFERROR(_xlfn.LET(
 _xlpm.project, $C31,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1" s="297" t="str" cm="1">
        <f t="array" ref="DY31">IFERROR(_xlfn.LET(
 _xlpm.project, $C31,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1" s="297" t="str" cm="1">
        <f t="array" ref="DZ31">IFERROR(_xlfn.LET(
 _xlpm.project, $C31,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1" s="297" t="str" cm="1">
        <f t="array" ref="EA31">IFERROR(_xlfn.LET(
 _xlpm.project, $C31,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1" s="297" t="str" cm="1">
        <f t="array" ref="EB31">IFERROR(_xlfn.LET(
 _xlpm.project, $C31,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1" s="297" t="str" cm="1">
        <f t="array" ref="EC31">IFERROR(_xlfn.LET(
 _xlpm.project, $C31,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1" s="297" t="str" cm="1">
        <f t="array" ref="ED31">IFERROR(_xlfn.LET(
 _xlpm.project, $C31,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1" s="297" t="str" cm="1">
        <f t="array" ref="EE31">IFERROR(_xlfn.LET(
 _xlpm.project, $C31,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1" s="297" t="str" cm="1">
        <f t="array" ref="EF31">IFERROR(_xlfn.LET(
 _xlpm.project, $C31,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1" s="297" t="str" cm="1">
        <f t="array" ref="EG31">IFERROR(_xlfn.LET(
 _xlpm.project, $C31,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1" s="297" t="str" cm="1">
        <f t="array" ref="EH31">IFERROR(_xlfn.LET(
 _xlpm.project, $C31,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1" s="297" t="str" cm="1">
        <f t="array" ref="EI31">IFERROR(_xlfn.LET(
 _xlpm.project, $C31,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1" s="297" t="str" cm="1">
        <f t="array" ref="EJ31">IFERROR(_xlfn.LET(
 _xlpm.project, $C31,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1" s="297" t="str" cm="1">
        <f t="array" ref="EK31">IFERROR(_xlfn.LET(
 _xlpm.project, $C31,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1" s="297" t="str" cm="1">
        <f t="array" ref="EL31">IFERROR(_xlfn.LET(
 _xlpm.project, $C31,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1" s="297" t="str" cm="1">
        <f t="array" ref="EM31">IFERROR(_xlfn.LET(
 _xlpm.project, $C31,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1" s="297" t="str" cm="1">
        <f t="array" ref="EN31">IFERROR(_xlfn.LET(
 _xlpm.project, $C31,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1" s="297" t="str" cm="1">
        <f t="array" ref="EO31">IFERROR(_xlfn.LET(
 _xlpm.project, $C31,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1" s="297" t="str" cm="1">
        <f t="array" ref="EP31">IFERROR(_xlfn.LET(
 _xlpm.project, $C31,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1" s="297" t="str" cm="1">
        <f t="array" ref="EQ31">IFERROR(_xlfn.LET(
 _xlpm.project, $C31,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1" s="297" t="str" cm="1">
        <f t="array" ref="ER31">IFERROR(_xlfn.LET(
 _xlpm.project, $C31,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1" s="297" t="str" cm="1">
        <f t="array" ref="ES31">IFERROR(_xlfn.LET(
 _xlpm.project, $C31,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1" s="297" t="str" cm="1">
        <f t="array" ref="ET31">IFERROR(_xlfn.LET(
 _xlpm.project, $C31,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1" s="297" t="str" cm="1">
        <f t="array" ref="EU31">IFERROR(_xlfn.LET(
 _xlpm.project, $C31,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1" s="297" t="str" cm="1">
        <f t="array" ref="EV31">IFERROR(_xlfn.LET(
 _xlpm.project, $C31,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1" s="297" t="str" cm="1">
        <f t="array" ref="EW31">IFERROR(_xlfn.LET(
 _xlpm.project, $C31,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1" s="297" t="str" cm="1">
        <f t="array" ref="EX31">IFERROR(_xlfn.LET(
 _xlpm.project, $C31,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1" s="297" t="str" cm="1">
        <f t="array" ref="EY31">IFERROR(_xlfn.LET(
 _xlpm.project, $C31,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1" s="297" t="str" cm="1">
        <f t="array" ref="EZ31">IFERROR(_xlfn.LET(
 _xlpm.project, $C31,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1" s="297" t="str" cm="1">
        <f t="array" ref="FA31">IFERROR(_xlfn.LET(
 _xlpm.project, $C31,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1" s="297" t="str" cm="1">
        <f t="array" ref="FB31">IFERROR(_xlfn.LET(
 _xlpm.project, $C31,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1" s="297" t="str" cm="1">
        <f t="array" ref="FC31">IFERROR(_xlfn.LET(
 _xlpm.project, $C31,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1" s="297" t="str" cm="1">
        <f t="array" ref="FD31">IFERROR(_xlfn.LET(
 _xlpm.project, $C31,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2" spans="2:160" ht="80.099999999999994" customHeight="1" thickBot="1" x14ac:dyDescent="0.35">
      <c r="B32" s="90"/>
      <c r="C32" s="300" t="str">
        <f>INPUT!G37</f>
        <v>Viva Algeria</v>
      </c>
      <c r="D32" s="300" t="str">
        <f>_xlfn.XLOOKUP(Table14[[#This Row],[Project]],'MEA LOG'!$D$15:$D$100,'MEA LOG'!$F$15:$F$100,"")</f>
        <v>Air Algerie</v>
      </c>
      <c r="E32" s="297" t="str" cm="1">
        <f t="array" ref="E32">IFERROR(_xlfn.LET(
 _xlpm.project, $C32,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2" s="297" t="str" cm="1">
        <f t="array" ref="F32">IFERROR(_xlfn.LET(
 _xlpm.project, $C32,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2" s="297" t="str" cm="1">
        <f t="array" ref="G32">IFERROR(_xlfn.LET(
 _xlpm.project, $C32,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2" s="297" t="str" cm="1">
        <f t="array" ref="H32">IFERROR(_xlfn.LET(
 _xlpm.project, $C32,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2" s="297" t="str" cm="1">
        <f t="array" ref="I32">IFERROR(_xlfn.LET(
 _xlpm.project, $C32,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2" s="297" t="str" cm="1">
        <f t="array" ref="J32">IFERROR(_xlfn.LET(
 _xlpm.project, $C32,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2" s="297" t="str" cm="1">
        <f t="array" ref="K32">IFERROR(_xlfn.LET(
 _xlpm.project, $C32,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2" s="297" t="str" cm="1">
        <f t="array" ref="L32">IFERROR(_xlfn.LET(
 _xlpm.project, $C32,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2" s="297" t="str" cm="1">
        <f t="array" ref="M32">IFERROR(_xlfn.LET(
 _xlpm.project, $C32,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2" s="297" t="str" cm="1">
        <f t="array" ref="N32">IFERROR(_xlfn.LET(
 _xlpm.project, $C32,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2" s="297" t="str" cm="1">
        <f t="array" ref="O32">IFERROR(_xlfn.LET(
 _xlpm.project, $C32,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2" s="297" t="str" cm="1">
        <f t="array" ref="P32">IFERROR(_xlfn.LET(
 _xlpm.project, $C32,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2" s="297" t="str" cm="1">
        <f t="array" ref="Q32">IFERROR(_xlfn.LET(
 _xlpm.project, $C32,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2" s="297" t="str" cm="1">
        <f t="array" ref="R32">IFERROR(_xlfn.LET(
 _xlpm.project, $C32,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2" s="297" t="str" cm="1">
        <f t="array" ref="S32">IFERROR(_xlfn.LET(
 _xlpm.project, $C32,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2" s="297" t="str" cm="1">
        <f t="array" ref="T32">IFERROR(_xlfn.LET(
 _xlpm.project, $C32,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2" s="297" t="str" cm="1">
        <f t="array" ref="U32">IFERROR(_xlfn.LET(
 _xlpm.project, $C32,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32" s="297" t="str" cm="1">
        <f t="array" ref="V32">IFERROR(_xlfn.LET(
 _xlpm.project, $C32,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2" s="297" t="str" cm="1">
        <f t="array" ref="W32">IFERROR(_xlfn.LET(
 _xlpm.project, $C32,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2" s="297" t="str" cm="1">
        <f t="array" ref="X32">IFERROR(_xlfn.LET(
 _xlpm.project, $C32,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2" s="297" t="str" cm="1">
        <f t="array" ref="Y32">IFERROR(_xlfn.LET(
 _xlpm.project, $C32,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32" s="297" t="str" cm="1">
        <f t="array" ref="Z32">IFERROR(_xlfn.LET(
 _xlpm.project, $C32,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2" s="297" t="str" cm="1">
        <f t="array" ref="AA32">IFERROR(_xlfn.LET(
 _xlpm.project, $C32,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2" s="297" t="str" cm="1">
        <f t="array" ref="AB32">IFERROR(_xlfn.LET(
 _xlpm.project, $C32,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2" s="297" t="str" cm="1">
        <f t="array" ref="AC32">IFERROR(_xlfn.LET(
 _xlpm.project, $C32,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32" s="297" t="str" cm="1">
        <f t="array" ref="AD32">IFERROR(_xlfn.LET(
 _xlpm.project, $C32,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2" s="297" t="str" cm="1">
        <f t="array" ref="AE32">IFERROR(_xlfn.LET(
 _xlpm.project, $C32,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2" s="297" t="str" cm="1">
        <f t="array" ref="AF32">IFERROR(_xlfn.LET(
 _xlpm.project, $C32,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2" s="297" t="str" cm="1">
        <f t="array" ref="AG32">IFERROR(_xlfn.LET(
 _xlpm.project, $C32,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2" s="297" t="str" cm="1">
        <f t="array" ref="AH32">IFERROR(_xlfn.LET(
 _xlpm.project, $C32,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32" s="297" t="str" cm="1">
        <f t="array" ref="AI32">IFERROR(_xlfn.LET(
 _xlpm.project, $C32,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2" s="297" t="str" cm="1">
        <f t="array" ref="AJ32">IFERROR(_xlfn.LET(
 _xlpm.project, $C32,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2" s="297" t="str" cm="1">
        <f t="array" ref="AK32">IFERROR(_xlfn.LET(
 _xlpm.project, $C32,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2" s="297" t="str" cm="1">
        <f t="array" ref="AL32">IFERROR(_xlfn.LET(
 _xlpm.project, $C32,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32" s="297" t="str" cm="1">
        <f t="array" ref="AM32">IFERROR(_xlfn.LET(
 _xlpm.project, $C32,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32" s="297" t="str" cm="1">
        <f t="array" ref="AN32">IFERROR(_xlfn.LET(
 _xlpm.project, $C32,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2" s="297" t="str" cm="1">
        <f t="array" ref="AO32">IFERROR(_xlfn.LET(
 _xlpm.project, $C32,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2" s="297" t="str" cm="1">
        <f t="array" ref="AP32">IFERROR(_xlfn.LET(
 _xlpm.project, $C32,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32" s="297" t="str" cm="1">
        <f t="array" ref="AQ32">IFERROR(_xlfn.LET(
 _xlpm.project, $C32,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2" s="297" t="str" cm="1">
        <f t="array" ref="AR32">IFERROR(_xlfn.LET(
 _xlpm.project, $C32,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2" s="297" t="str" cm="1">
        <f t="array" ref="AS32">IFERROR(_xlfn.LET(
 _xlpm.project, $C32,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2" s="297" t="str" cm="1">
        <f t="array" ref="AT32">IFERROR(_xlfn.LET(
 _xlpm.project, $C32,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2" s="297" t="str" cm="1">
        <f t="array" ref="AU32">IFERROR(_xlfn.LET(
 _xlpm.project, $C32,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32" s="297" t="str" cm="1">
        <f t="array" ref="AV32">IFERROR(_xlfn.LET(
 _xlpm.project, $C32,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2" s="297" t="str" cm="1">
        <f t="array" ref="AW32">IFERROR(_xlfn.LET(
 _xlpm.project, $C32,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2" s="297" t="str" cm="1">
        <f t="array" ref="AX32">IFERROR(_xlfn.LET(
 _xlpm.project, $C32,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2" s="297" t="str" cm="1">
        <f t="array" ref="AY32">IFERROR(_xlfn.LET(
 _xlpm.project, $C32,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32" s="297" t="str" cm="1">
        <f t="array" ref="AZ32">IFERROR(_xlfn.LET(
 _xlpm.project, $C32,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2" s="297" t="str" cm="1">
        <f t="array" ref="BA32">IFERROR(_xlfn.LET(
 _xlpm.project, $C32,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2" s="297" t="str" cm="1">
        <f t="array" ref="BB32">IFERROR(_xlfn.LET(
 _xlpm.project, $C32,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2" s="297" t="str" cm="1">
        <f t="array" ref="BC32">IFERROR(_xlfn.LET(
 _xlpm.project, $C32,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2" s="297" t="str" cm="1">
        <f t="array" ref="BD32">IFERROR(_xlfn.LET(
 _xlpm.project, $C32,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2" s="297" t="str" cm="1">
        <f t="array" ref="BE32">IFERROR(_xlfn.LET(
 _xlpm.project, $C32,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32" s="297" t="str" cm="1">
        <f t="array" ref="BF32">IFERROR(_xlfn.LET(
 _xlpm.project, $C32,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2" s="297" t="str" cm="1">
        <f t="array" ref="BG32">IFERROR(_xlfn.LET(
 _xlpm.project, $C32,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2" s="297" t="str" cm="1">
        <f t="array" ref="BH32">IFERROR(_xlfn.LET(
 _xlpm.project, $C32,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2" s="297" t="str" cm="1">
        <f t="array" ref="BI32">IFERROR(_xlfn.LET(
 _xlpm.project, $C32,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2" s="297" t="str" cm="1">
        <f t="array" ref="BJ32">IFERROR(_xlfn.LET(
 _xlpm.project, $C32,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2" s="297" t="str" cm="1">
        <f t="array" ref="BK32">IFERROR(_xlfn.LET(
 _xlpm.project, $C32,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2" s="297" t="str" cm="1">
        <f t="array" ref="BL32">IFERROR(_xlfn.LET(
 _xlpm.project, $C32,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2" s="297" t="str" cm="1">
        <f t="array" ref="BM32">IFERROR(_xlfn.LET(
 _xlpm.project, $C32,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2" s="297" t="str" cm="1">
        <f t="array" ref="BN32">IFERROR(_xlfn.LET(
 _xlpm.project, $C32,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2" s="297" t="str" cm="1">
        <f t="array" ref="BO32">IFERROR(_xlfn.LET(
 _xlpm.project, $C32,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2" s="297" t="str" cm="1">
        <f t="array" ref="BP32">IFERROR(_xlfn.LET(
 _xlpm.project, $C32,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2" s="297" t="str" cm="1">
        <f t="array" ref="BQ32">IFERROR(_xlfn.LET(
 _xlpm.project, $C32,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2" s="297" t="str" cm="1">
        <f t="array" ref="BR32">IFERROR(_xlfn.LET(
 _xlpm.project, $C32,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2" s="297" t="str" cm="1">
        <f t="array" ref="BS32">IFERROR(_xlfn.LET(
 _xlpm.project, $C32,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2" s="297" t="str" cm="1">
        <f t="array" ref="BT32">IFERROR(_xlfn.LET(
 _xlpm.project, $C32,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2" s="297" t="str" cm="1">
        <f t="array" ref="BU32">IFERROR(_xlfn.LET(
 _xlpm.project, $C32,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2" s="297" t="str" cm="1">
        <f t="array" ref="BV32">IFERROR(_xlfn.LET(
 _xlpm.project, $C32,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2" s="297" t="str" cm="1">
        <f t="array" ref="BW32">IFERROR(_xlfn.LET(
 _xlpm.project, $C32,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2" s="297" t="str" cm="1">
        <f t="array" ref="BX32">IFERROR(_xlfn.LET(
 _xlpm.project, $C32,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2" s="297" t="str" cm="1">
        <f t="array" ref="BY32">IFERROR(_xlfn.LET(
 _xlpm.project, $C32,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2" s="297" t="str" cm="1">
        <f t="array" ref="BZ32">IFERROR(_xlfn.LET(
 _xlpm.project, $C32,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2" s="297" t="str" cm="1">
        <f t="array" ref="CA32">IFERROR(_xlfn.LET(
 _xlpm.project, $C32,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2" s="297" t="str" cm="1">
        <f t="array" ref="CB32">IFERROR(_xlfn.LET(
 _xlpm.project, $C32,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2" s="297" t="str" cm="1">
        <f t="array" ref="CC32">IFERROR(_xlfn.LET(
 _xlpm.project, $C32,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2" s="297" t="str" cm="1">
        <f t="array" ref="CD32">IFERROR(_xlfn.LET(
 _xlpm.project, $C32,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2" s="297" t="str" cm="1">
        <f t="array" ref="CE32">IFERROR(_xlfn.LET(
 _xlpm.project, $C32,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2" s="297" t="str" cm="1">
        <f t="array" ref="CF32">IFERROR(_xlfn.LET(
 _xlpm.project, $C32,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2" s="297" t="str" cm="1">
        <f t="array" ref="CG32">IFERROR(_xlfn.LET(
 _xlpm.project, $C32,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2" s="297" t="str" cm="1">
        <f t="array" ref="CH32">IFERROR(_xlfn.LET(
 _xlpm.project, $C32,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2" s="297" t="str" cm="1">
        <f t="array" ref="CI32">IFERROR(_xlfn.LET(
 _xlpm.project, $C32,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2" s="297" t="str" cm="1">
        <f t="array" ref="CJ32">IFERROR(_xlfn.LET(
 _xlpm.project, $C32,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2" s="297" t="str" cm="1">
        <f t="array" ref="CK32">IFERROR(_xlfn.LET(
 _xlpm.project, $C32,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2" s="297" t="str" cm="1">
        <f t="array" ref="CL32">IFERROR(_xlfn.LET(
 _xlpm.project, $C32,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2" s="297" t="str" cm="1">
        <f t="array" ref="CM32">IFERROR(_xlfn.LET(
 _xlpm.project, $C32,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2" s="297" t="str" cm="1">
        <f t="array" ref="CN32">IFERROR(_xlfn.LET(
 _xlpm.project, $C32,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2" s="297" t="str" cm="1">
        <f t="array" ref="CO32">IFERROR(_xlfn.LET(
 _xlpm.project, $C32,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2" s="297" t="str" cm="1">
        <f t="array" ref="CP32">IFERROR(_xlfn.LET(
 _xlpm.project, $C32,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2" s="297" t="str" cm="1">
        <f t="array" ref="CQ32">IFERROR(_xlfn.LET(
 _xlpm.project, $C32,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2" s="297" t="str" cm="1">
        <f t="array" ref="CR32">IFERROR(_xlfn.LET(
 _xlpm.project, $C32,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2" s="297" t="str" cm="1">
        <f t="array" ref="CS32">IFERROR(_xlfn.LET(
 _xlpm.project, $C32,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2" s="297" t="str" cm="1">
        <f t="array" ref="CT32">IFERROR(_xlfn.LET(
 _xlpm.project, $C32,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2" s="297" t="str" cm="1">
        <f t="array" ref="CU32">IFERROR(_xlfn.LET(
 _xlpm.project, $C32,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2" s="297" t="str" cm="1">
        <f t="array" ref="CV32">IFERROR(_xlfn.LET(
 _xlpm.project, $C32,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2" s="297" t="str" cm="1">
        <f t="array" ref="CW32">IFERROR(_xlfn.LET(
 _xlpm.project, $C32,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2" s="297" t="str" cm="1">
        <f t="array" ref="CX32">IFERROR(_xlfn.LET(
 _xlpm.project, $C32,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2" s="297" t="str" cm="1">
        <f t="array" ref="CY32">IFERROR(_xlfn.LET(
 _xlpm.project, $C32,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2" s="297" t="str" cm="1">
        <f t="array" ref="CZ32">IFERROR(_xlfn.LET(
 _xlpm.project, $C32,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2" s="297" t="str" cm="1">
        <f t="array" ref="DA32">IFERROR(_xlfn.LET(
 _xlpm.project, $C32,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2" s="297" t="str" cm="1">
        <f t="array" ref="DB32">IFERROR(_xlfn.LET(
 _xlpm.project, $C32,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2" s="297" t="str" cm="1">
        <f t="array" ref="DC32">IFERROR(_xlfn.LET(
 _xlpm.project, $C32,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2" s="297" t="str" cm="1">
        <f t="array" ref="DD32">IFERROR(_xlfn.LET(
 _xlpm.project, $C32,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2" s="297" t="str" cm="1">
        <f t="array" ref="DE32">IFERROR(_xlfn.LET(
 _xlpm.project, $C32,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2" s="297" t="str" cm="1">
        <f t="array" ref="DF32">IFERROR(_xlfn.LET(
 _xlpm.project, $C32,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2" s="297" t="str" cm="1">
        <f t="array" ref="DG32">IFERROR(_xlfn.LET(
 _xlpm.project, $C32,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2" s="297" t="str" cm="1">
        <f t="array" ref="DH32">IFERROR(_xlfn.LET(
 _xlpm.project, $C32,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2" s="297" t="str" cm="1">
        <f t="array" ref="DI32">IFERROR(_xlfn.LET(
 _xlpm.project, $C32,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2" s="297" t="str" cm="1">
        <f t="array" ref="DJ32">IFERROR(_xlfn.LET(
 _xlpm.project, $C32,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2" s="297" t="str" cm="1">
        <f t="array" ref="DK32">IFERROR(_xlfn.LET(
 _xlpm.project, $C32,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2" s="297" t="str" cm="1">
        <f t="array" ref="DL32">IFERROR(_xlfn.LET(
 _xlpm.project, $C32,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2" s="297" t="str" cm="1">
        <f t="array" ref="DM32">IFERROR(_xlfn.LET(
 _xlpm.project, $C32,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2" s="297" t="str" cm="1">
        <f t="array" ref="DN32">IFERROR(_xlfn.LET(
 _xlpm.project, $C32,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2" s="297" t="str" cm="1">
        <f t="array" ref="DO32">IFERROR(_xlfn.LET(
 _xlpm.project, $C32,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2" s="297" t="str" cm="1">
        <f t="array" ref="DP32">IFERROR(_xlfn.LET(
 _xlpm.project, $C32,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2" s="297" t="str" cm="1">
        <f t="array" ref="DQ32">IFERROR(_xlfn.LET(
 _xlpm.project, $C32,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2" s="297" t="str" cm="1">
        <f t="array" ref="DR32">IFERROR(_xlfn.LET(
 _xlpm.project, $C32,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2" s="297" t="str" cm="1">
        <f t="array" ref="DS32">IFERROR(_xlfn.LET(
 _xlpm.project, $C32,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2" s="297" t="str" cm="1">
        <f t="array" ref="DT32">IFERROR(_xlfn.LET(
 _xlpm.project, $C32,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2" s="297" t="str" cm="1">
        <f t="array" ref="DU32">IFERROR(_xlfn.LET(
 _xlpm.project, $C32,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2" s="297" t="str" cm="1">
        <f t="array" ref="DV32">IFERROR(_xlfn.LET(
 _xlpm.project, $C32,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2" s="297" t="str" cm="1">
        <f t="array" ref="DW32">IFERROR(_xlfn.LET(
 _xlpm.project, $C32,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2" s="297" t="str" cm="1">
        <f t="array" ref="DX32">IFERROR(_xlfn.LET(
 _xlpm.project, $C32,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2" s="297" t="str" cm="1">
        <f t="array" ref="DY32">IFERROR(_xlfn.LET(
 _xlpm.project, $C32,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2" s="297" t="str" cm="1">
        <f t="array" ref="DZ32">IFERROR(_xlfn.LET(
 _xlpm.project, $C32,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2" s="297" t="str" cm="1">
        <f t="array" ref="EA32">IFERROR(_xlfn.LET(
 _xlpm.project, $C32,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2" s="297" t="str" cm="1">
        <f t="array" ref="EB32">IFERROR(_xlfn.LET(
 _xlpm.project, $C32,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2" s="297" t="str" cm="1">
        <f t="array" ref="EC32">IFERROR(_xlfn.LET(
 _xlpm.project, $C32,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2" s="297" t="str" cm="1">
        <f t="array" ref="ED32">IFERROR(_xlfn.LET(
 _xlpm.project, $C32,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2" s="297" t="str" cm="1">
        <f t="array" ref="EE32">IFERROR(_xlfn.LET(
 _xlpm.project, $C32,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2" s="297" t="str" cm="1">
        <f t="array" ref="EF32">IFERROR(_xlfn.LET(
 _xlpm.project, $C32,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2" s="297" t="str" cm="1">
        <f t="array" ref="EG32">IFERROR(_xlfn.LET(
 _xlpm.project, $C32,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2" s="297" t="str" cm="1">
        <f t="array" ref="EH32">IFERROR(_xlfn.LET(
 _xlpm.project, $C32,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2" s="297" t="str" cm="1">
        <f t="array" ref="EI32">IFERROR(_xlfn.LET(
 _xlpm.project, $C32,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2" s="297" t="str" cm="1">
        <f t="array" ref="EJ32">IFERROR(_xlfn.LET(
 _xlpm.project, $C32,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2" s="297" t="str" cm="1">
        <f t="array" ref="EK32">IFERROR(_xlfn.LET(
 _xlpm.project, $C32,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2" s="297" t="str" cm="1">
        <f t="array" ref="EL32">IFERROR(_xlfn.LET(
 _xlpm.project, $C32,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2" s="297" t="str" cm="1">
        <f t="array" ref="EM32">IFERROR(_xlfn.LET(
 _xlpm.project, $C32,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2" s="297" t="str" cm="1">
        <f t="array" ref="EN32">IFERROR(_xlfn.LET(
 _xlpm.project, $C32,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2" s="297" t="str" cm="1">
        <f t="array" ref="EO32">IFERROR(_xlfn.LET(
 _xlpm.project, $C32,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2" s="297" t="str" cm="1">
        <f t="array" ref="EP32">IFERROR(_xlfn.LET(
 _xlpm.project, $C32,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2" s="297" t="str" cm="1">
        <f t="array" ref="EQ32">IFERROR(_xlfn.LET(
 _xlpm.project, $C32,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2" s="297" t="str" cm="1">
        <f t="array" ref="ER32">IFERROR(_xlfn.LET(
 _xlpm.project, $C32,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2" s="297" t="str" cm="1">
        <f t="array" ref="ES32">IFERROR(_xlfn.LET(
 _xlpm.project, $C32,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2" s="297" t="str" cm="1">
        <f t="array" ref="ET32">IFERROR(_xlfn.LET(
 _xlpm.project, $C32,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2" s="297" t="str" cm="1">
        <f t="array" ref="EU32">IFERROR(_xlfn.LET(
 _xlpm.project, $C32,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2" s="297" t="str" cm="1">
        <f t="array" ref="EV32">IFERROR(_xlfn.LET(
 _xlpm.project, $C32,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2" s="297" t="str" cm="1">
        <f t="array" ref="EW32">IFERROR(_xlfn.LET(
 _xlpm.project, $C32,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2" s="297" t="str" cm="1">
        <f t="array" ref="EX32">IFERROR(_xlfn.LET(
 _xlpm.project, $C32,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2" s="297" t="str" cm="1">
        <f t="array" ref="EY32">IFERROR(_xlfn.LET(
 _xlpm.project, $C32,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2" s="297" t="str" cm="1">
        <f t="array" ref="EZ32">IFERROR(_xlfn.LET(
 _xlpm.project, $C32,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2" s="297" t="str" cm="1">
        <f t="array" ref="FA32">IFERROR(_xlfn.LET(
 _xlpm.project, $C32,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2" s="297" t="str" cm="1">
        <f t="array" ref="FB32">IFERROR(_xlfn.LET(
 _xlpm.project, $C32,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2" s="297" t="str" cm="1">
        <f t="array" ref="FC32">IFERROR(_xlfn.LET(
 _xlpm.project, $C32,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2" s="297" t="str" cm="1">
        <f t="array" ref="FD32">IFERROR(_xlfn.LET(
 _xlpm.project, $C32,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3" spans="2:160" ht="80.099999999999994" customHeight="1" thickBot="1" x14ac:dyDescent="0.35">
      <c r="B33" s="90"/>
      <c r="C33" s="300" t="str">
        <f>INPUT!G38</f>
        <v>Dhabi I</v>
      </c>
      <c r="D33" s="300" t="str">
        <f>_xlfn.XLOOKUP(Table14[[#This Row],[Project]],'MEA LOG'!$D$15:$D$100,'MEA LOG'!$F$15:$F$100,"")</f>
        <v>Etihad</v>
      </c>
      <c r="E33" s="297" t="str" cm="1">
        <f t="array" ref="E33">IFERROR(_xlfn.LET(
 _xlpm.project, $C33,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3" s="297" t="str" cm="1">
        <f t="array" ref="F33">IFERROR(_xlfn.LET(
 _xlpm.project, $C33,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3" s="297" t="str" cm="1">
        <f t="array" ref="G33">IFERROR(_xlfn.LET(
 _xlpm.project, $C33,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3" s="297" t="str" cm="1">
        <f t="array" ref="H33">IFERROR(_xlfn.LET(
 _xlpm.project, $C33,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3" s="297" t="str" cm="1">
        <f t="array" ref="I33">IFERROR(_xlfn.LET(
 _xlpm.project, $C33,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J33" s="297" t="str" cm="1">
        <f t="array" ref="J33">IFERROR(_xlfn.LET(
 _xlpm.project, $C33,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3" s="297" t="str" cm="1">
        <f t="array" ref="K33">IFERROR(_xlfn.LET(
 _xlpm.project, $C33,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3" s="297" t="str" cm="1">
        <f t="array" ref="L33">IFERROR(_xlfn.LET(
 _xlpm.project, $C33,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3" s="297" t="str" cm="1">
        <f t="array" ref="M33">IFERROR(_xlfn.LET(
 _xlpm.project, $C33,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N33" s="297" t="str" cm="1">
        <f t="array" ref="N33">IFERROR(_xlfn.LET(
 _xlpm.project, $C33,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3" s="297" t="str" cm="1">
        <f t="array" ref="O33">IFERROR(_xlfn.LET(
 _xlpm.project, $C33,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3" s="297" t="str" cm="1">
        <f t="array" ref="P33">IFERROR(_xlfn.LET(
 _xlpm.project, $C33,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3" s="297" t="str" cm="1">
        <f t="array" ref="Q33">IFERROR(_xlfn.LET(
 _xlpm.project, $C33,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3" s="297" t="str" cm="1">
        <f t="array" ref="R33">IFERROR(_xlfn.LET(
 _xlpm.project, $C33,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S33" s="297" t="str" cm="1">
        <f t="array" ref="S33">IFERROR(_xlfn.LET(
 _xlpm.project, $C33,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3" s="297" t="str" cm="1">
        <f t="array" ref="T33">IFERROR(_xlfn.LET(
 _xlpm.project, $C33,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U33" s="297" t="str" cm="1">
        <f t="array" ref="U33">IFERROR(_xlfn.LET(
 _xlpm.project, $C33,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33" s="297" t="str" cm="1">
        <f t="array" ref="V33">IFERROR(_xlfn.LET(
 _xlpm.project, $C33,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W33" s="297" t="str" cm="1">
        <f t="array" ref="W33">IFERROR(_xlfn.LET(
 _xlpm.project, $C33,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3" s="297" t="str" cm="1">
        <f t="array" ref="X33">IFERROR(_xlfn.LET(
 _xlpm.project, $C33,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3" s="297" t="str" cm="1">
        <f t="array" ref="Y33">IFERROR(_xlfn.LET(
 _xlpm.project, $C33,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33" s="297" t="str" cm="1">
        <f t="array" ref="Z33">IFERROR(_xlfn.LET(
 _xlpm.project, $C33,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A33" s="297" t="str" cm="1">
        <f t="array" ref="AA33">IFERROR(_xlfn.LET(
 _xlpm.project, $C33,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3" s="297" t="str" cm="1">
        <f t="array" ref="AB33">IFERROR(_xlfn.LET(
 _xlpm.project, $C33,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3" s="297" t="str" cm="1">
        <f t="array" ref="AC33">IFERROR(_xlfn.LET(
 _xlpm.project, $C33,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33" s="297" t="str" cm="1">
        <f t="array" ref="AD33">IFERROR(_xlfn.LET(
 _xlpm.project, $C33,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3" s="297" t="str" cm="1">
        <f t="array" ref="AE33">IFERROR(_xlfn.LET(
 _xlpm.project, $C33,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3" s="297" t="str" cm="1">
        <f t="array" ref="AF33">IFERROR(_xlfn.LET(
 _xlpm.project, $C33,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3" s="297" t="str" cm="1">
        <f t="array" ref="AG33">IFERROR(_xlfn.LET(
 _xlpm.project, $C33,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3" s="297" t="str" cm="1">
        <f t="array" ref="AH33">IFERROR(_xlfn.LET(
 _xlpm.project, $C33,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33" s="297" t="str" cm="1">
        <f t="array" ref="AI33">IFERROR(_xlfn.LET(
 _xlpm.project, $C33,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3" s="297" t="str" cm="1">
        <f t="array" ref="AJ33">IFERROR(_xlfn.LET(
 _xlpm.project, $C33,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3" s="297" t="str" cm="1">
        <f t="array" ref="AK33">IFERROR(_xlfn.LET(
 _xlpm.project, $C33,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3" s="297" t="str" cm="1">
        <f t="array" ref="AL33">IFERROR(_xlfn.LET(
 _xlpm.project, $C33,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33" s="297" t="str" cm="1">
        <f t="array" ref="AM33">IFERROR(_xlfn.LET(
 _xlpm.project, $C33,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N33" s="297" t="str" cm="1">
        <f t="array" ref="AN33">IFERROR(_xlfn.LET(
 _xlpm.project, $C33,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3" s="297" t="str" cm="1">
        <f t="array" ref="AO33">IFERROR(_xlfn.LET(
 _xlpm.project, $C33,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3" s="297" t="str" cm="1">
        <f t="array" ref="AP33">IFERROR(_xlfn.LET(
 _xlpm.project, $C33,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33" s="297" t="str" cm="1">
        <f t="array" ref="AQ33">IFERROR(_xlfn.LET(
 _xlpm.project, $C33,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3" s="297" t="str" cm="1">
        <f t="array" ref="AR33">IFERROR(_xlfn.LET(
 _xlpm.project, $C33,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3" s="297" t="str" cm="1">
        <f t="array" ref="AS33">IFERROR(_xlfn.LET(
 _xlpm.project, $C33,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3" s="297" t="str" cm="1">
        <f t="array" ref="AT33">IFERROR(_xlfn.LET(
 _xlpm.project, $C33,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3" s="297" t="str" cm="1">
        <f t="array" ref="AU33">IFERROR(_xlfn.LET(
 _xlpm.project, $C33,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33" s="297" t="str" cm="1">
        <f t="array" ref="AV33">IFERROR(_xlfn.LET(
 _xlpm.project, $C33,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3" s="297" t="str" cm="1">
        <f t="array" ref="AW33">IFERROR(_xlfn.LET(
 _xlpm.project, $C33,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3" s="297" t="str" cm="1">
        <f t="array" ref="AX33">IFERROR(_xlfn.LET(
 _xlpm.project, $C33,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3" s="297" t="str" cm="1">
        <f t="array" ref="AY33">IFERROR(_xlfn.LET(
 _xlpm.project, $C33,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33" s="297" t="str" cm="1">
        <f t="array" ref="AZ33">IFERROR(_xlfn.LET(
 _xlpm.project, $C33,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3" s="297" t="str" cm="1">
        <f t="array" ref="BA33">IFERROR(_xlfn.LET(
 _xlpm.project, $C33,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3" s="297" t="str" cm="1">
        <f t="array" ref="BB33">IFERROR(_xlfn.LET(
 _xlpm.project, $C33,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3" s="297" t="str" cm="1">
        <f t="array" ref="BC33">IFERROR(_xlfn.LET(
 _xlpm.project, $C33,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3" s="297" t="str" cm="1">
        <f t="array" ref="BD33">IFERROR(_xlfn.LET(
 _xlpm.project, $C33,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3" s="297" t="str" cm="1">
        <f t="array" ref="BE33">IFERROR(_xlfn.LET(
 _xlpm.project, $C33,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BF33" s="297" t="str" cm="1">
        <f t="array" ref="BF33">IFERROR(_xlfn.LET(
 _xlpm.project, $C33,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3" s="297" t="str" cm="1">
        <f t="array" ref="BG33">IFERROR(_xlfn.LET(
 _xlpm.project, $C33,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3" s="297" t="str" cm="1">
        <f t="array" ref="BH33">IFERROR(_xlfn.LET(
 _xlpm.project, $C33,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3" s="297" t="str" cm="1">
        <f t="array" ref="BI33">IFERROR(_xlfn.LET(
 _xlpm.project, $C33,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3" s="297" t="str" cm="1">
        <f t="array" ref="BJ33">IFERROR(_xlfn.LET(
 _xlpm.project, $C33,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3" s="297" t="str" cm="1">
        <f t="array" ref="BK33">IFERROR(_xlfn.LET(
 _xlpm.project, $C33,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3" s="297" t="str" cm="1">
        <f t="array" ref="BL33">IFERROR(_xlfn.LET(
 _xlpm.project, $C33,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3" s="297" t="str" cm="1">
        <f t="array" ref="BM33">IFERROR(_xlfn.LET(
 _xlpm.project, $C33,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3" s="297" t="str" cm="1">
        <f t="array" ref="BN33">IFERROR(_xlfn.LET(
 _xlpm.project, $C33,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3" s="297" t="str" cm="1">
        <f t="array" ref="BO33">IFERROR(_xlfn.LET(
 _xlpm.project, $C33,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3" s="297" t="str" cm="1">
        <f t="array" ref="BP33">IFERROR(_xlfn.LET(
 _xlpm.project, $C33,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3" s="297" t="str" cm="1">
        <f t="array" ref="BQ33">IFERROR(_xlfn.LET(
 _xlpm.project, $C33,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3" s="297" t="str" cm="1">
        <f t="array" ref="BR33">IFERROR(_xlfn.LET(
 _xlpm.project, $C33,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3" s="297" t="str" cm="1">
        <f t="array" ref="BS33">IFERROR(_xlfn.LET(
 _xlpm.project, $C33,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3" s="297" t="str" cm="1">
        <f t="array" ref="BT33">IFERROR(_xlfn.LET(
 _xlpm.project, $C33,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3" s="297" t="str" cm="1">
        <f t="array" ref="BU33">IFERROR(_xlfn.LET(
 _xlpm.project, $C33,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3" s="297" t="str" cm="1">
        <f t="array" ref="BV33">IFERROR(_xlfn.LET(
 _xlpm.project, $C33,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3" s="297" t="str" cm="1">
        <f t="array" ref="BW33">IFERROR(_xlfn.LET(
 _xlpm.project, $C33,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3" s="297" t="str" cm="1">
        <f t="array" ref="BX33">IFERROR(_xlfn.LET(
 _xlpm.project, $C33,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3" s="297" t="str" cm="1">
        <f t="array" ref="BY33">IFERROR(_xlfn.LET(
 _xlpm.project, $C33,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3" s="297" t="str" cm="1">
        <f t="array" ref="BZ33">IFERROR(_xlfn.LET(
 _xlpm.project, $C33,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3" s="297" t="str" cm="1">
        <f t="array" ref="CA33">IFERROR(_xlfn.LET(
 _xlpm.project, $C33,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3" s="297" t="str" cm="1">
        <f t="array" ref="CB33">IFERROR(_xlfn.LET(
 _xlpm.project, $C33,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3" s="297" t="str" cm="1">
        <f t="array" ref="CC33">IFERROR(_xlfn.LET(
 _xlpm.project, $C33,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3" s="297" t="str" cm="1">
        <f t="array" ref="CD33">IFERROR(_xlfn.LET(
 _xlpm.project, $C33,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3" s="297" t="str" cm="1">
        <f t="array" ref="CE33">IFERROR(_xlfn.LET(
 _xlpm.project, $C33,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3" s="297" t="str" cm="1">
        <f t="array" ref="CF33">IFERROR(_xlfn.LET(
 _xlpm.project, $C33,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3" s="297" t="str" cm="1">
        <f t="array" ref="CG33">IFERROR(_xlfn.LET(
 _xlpm.project, $C33,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3" s="297" t="str" cm="1">
        <f t="array" ref="CH33">IFERROR(_xlfn.LET(
 _xlpm.project, $C33,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3" s="297" t="str" cm="1">
        <f t="array" ref="CI33">IFERROR(_xlfn.LET(
 _xlpm.project, $C33,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3" s="297" t="str" cm="1">
        <f t="array" ref="CJ33">IFERROR(_xlfn.LET(
 _xlpm.project, $C33,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3" s="297" t="str" cm="1">
        <f t="array" ref="CK33">IFERROR(_xlfn.LET(
 _xlpm.project, $C33,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3" s="297" t="str" cm="1">
        <f t="array" ref="CL33">IFERROR(_xlfn.LET(
 _xlpm.project, $C33,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3" s="297" t="str" cm="1">
        <f t="array" ref="CM33">IFERROR(_xlfn.LET(
 _xlpm.project, $C33,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3" s="297" t="str" cm="1">
        <f t="array" ref="CN33">IFERROR(_xlfn.LET(
 _xlpm.project, $C33,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3" s="297" t="str" cm="1">
        <f t="array" ref="CO33">IFERROR(_xlfn.LET(
 _xlpm.project, $C33,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3" s="297" t="str" cm="1">
        <f t="array" ref="CP33">IFERROR(_xlfn.LET(
 _xlpm.project, $C33,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3" s="297" t="str" cm="1">
        <f t="array" ref="CQ33">IFERROR(_xlfn.LET(
 _xlpm.project, $C33,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3" s="297" t="str" cm="1">
        <f t="array" ref="CR33">IFERROR(_xlfn.LET(
 _xlpm.project, $C33,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3" s="297" t="str" cm="1">
        <f t="array" ref="CS33">IFERROR(_xlfn.LET(
 _xlpm.project, $C33,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3" s="297" t="str" cm="1">
        <f t="array" ref="CT33">IFERROR(_xlfn.LET(
 _xlpm.project, $C33,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3" s="297" t="str" cm="1">
        <f t="array" ref="CU33">IFERROR(_xlfn.LET(
 _xlpm.project, $C33,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3" s="297" t="str" cm="1">
        <f t="array" ref="CV33">IFERROR(_xlfn.LET(
 _xlpm.project, $C33,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3" s="297" t="str" cm="1">
        <f t="array" ref="CW33">IFERROR(_xlfn.LET(
 _xlpm.project, $C33,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3" s="297" t="str" cm="1">
        <f t="array" ref="CX33">IFERROR(_xlfn.LET(
 _xlpm.project, $C33,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3" s="297" t="str" cm="1">
        <f t="array" ref="CY33">IFERROR(_xlfn.LET(
 _xlpm.project, $C33,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3" s="297" t="str" cm="1">
        <f t="array" ref="CZ33">IFERROR(_xlfn.LET(
 _xlpm.project, $C33,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3" s="297" t="str" cm="1">
        <f t="array" ref="DA33">IFERROR(_xlfn.LET(
 _xlpm.project, $C33,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3" s="297" t="str" cm="1">
        <f t="array" ref="DB33">IFERROR(_xlfn.LET(
 _xlpm.project, $C33,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3" s="297" t="str" cm="1">
        <f t="array" ref="DC33">IFERROR(_xlfn.LET(
 _xlpm.project, $C33,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3" s="297" t="str" cm="1">
        <f t="array" ref="DD33">IFERROR(_xlfn.LET(
 _xlpm.project, $C33,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3" s="297" t="str" cm="1">
        <f t="array" ref="DE33">IFERROR(_xlfn.LET(
 _xlpm.project, $C33,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3" s="297" t="str" cm="1">
        <f t="array" ref="DF33">IFERROR(_xlfn.LET(
 _xlpm.project, $C33,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3" s="297" t="str" cm="1">
        <f t="array" ref="DG33">IFERROR(_xlfn.LET(
 _xlpm.project, $C33,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3" s="297" t="str" cm="1">
        <f t="array" ref="DH33">IFERROR(_xlfn.LET(
 _xlpm.project, $C33,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3" s="297" t="str" cm="1">
        <f t="array" ref="DI33">IFERROR(_xlfn.LET(
 _xlpm.project, $C33,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3" s="297" t="str" cm="1">
        <f t="array" ref="DJ33">IFERROR(_xlfn.LET(
 _xlpm.project, $C33,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3" s="297" t="str" cm="1">
        <f t="array" ref="DK33">IFERROR(_xlfn.LET(
 _xlpm.project, $C33,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3" s="297" t="str" cm="1">
        <f t="array" ref="DL33">IFERROR(_xlfn.LET(
 _xlpm.project, $C33,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3" s="297" t="str" cm="1">
        <f t="array" ref="DM33">IFERROR(_xlfn.LET(
 _xlpm.project, $C33,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3" s="297" t="str" cm="1">
        <f t="array" ref="DN33">IFERROR(_xlfn.LET(
 _xlpm.project, $C33,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3" s="297" t="str" cm="1">
        <f t="array" ref="DO33">IFERROR(_xlfn.LET(
 _xlpm.project, $C33,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3" s="297" t="str" cm="1">
        <f t="array" ref="DP33">IFERROR(_xlfn.LET(
 _xlpm.project, $C33,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3" s="297" t="str" cm="1">
        <f t="array" ref="DQ33">IFERROR(_xlfn.LET(
 _xlpm.project, $C33,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3" s="297" t="str" cm="1">
        <f t="array" ref="DR33">IFERROR(_xlfn.LET(
 _xlpm.project, $C33,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3" s="297" t="str" cm="1">
        <f t="array" ref="DS33">IFERROR(_xlfn.LET(
 _xlpm.project, $C33,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3" s="297" t="str" cm="1">
        <f t="array" ref="DT33">IFERROR(_xlfn.LET(
 _xlpm.project, $C33,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3" s="297" t="str" cm="1">
        <f t="array" ref="DU33">IFERROR(_xlfn.LET(
 _xlpm.project, $C33,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3" s="297" t="str" cm="1">
        <f t="array" ref="DV33">IFERROR(_xlfn.LET(
 _xlpm.project, $C33,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3" s="297" t="str" cm="1">
        <f t="array" ref="DW33">IFERROR(_xlfn.LET(
 _xlpm.project, $C33,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3" s="297" t="str" cm="1">
        <f t="array" ref="DX33">IFERROR(_xlfn.LET(
 _xlpm.project, $C33,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3" s="297" t="str" cm="1">
        <f t="array" ref="DY33">IFERROR(_xlfn.LET(
 _xlpm.project, $C33,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3" s="297" t="str" cm="1">
        <f t="array" ref="DZ33">IFERROR(_xlfn.LET(
 _xlpm.project, $C33,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3" s="297" t="str" cm="1">
        <f t="array" ref="EA33">IFERROR(_xlfn.LET(
 _xlpm.project, $C33,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3" s="297" t="str" cm="1">
        <f t="array" ref="EB33">IFERROR(_xlfn.LET(
 _xlpm.project, $C33,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3" s="297" t="str" cm="1">
        <f t="array" ref="EC33">IFERROR(_xlfn.LET(
 _xlpm.project, $C33,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3" s="297" t="str" cm="1">
        <f t="array" ref="ED33">IFERROR(_xlfn.LET(
 _xlpm.project, $C33,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3" s="297" t="str" cm="1">
        <f t="array" ref="EE33">IFERROR(_xlfn.LET(
 _xlpm.project, $C33,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3" s="297" t="str" cm="1">
        <f t="array" ref="EF33">IFERROR(_xlfn.LET(
 _xlpm.project, $C33,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3" s="297" t="str" cm="1">
        <f t="array" ref="EG33">IFERROR(_xlfn.LET(
 _xlpm.project, $C33,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3" s="297" t="str" cm="1">
        <f t="array" ref="EH33">IFERROR(_xlfn.LET(
 _xlpm.project, $C33,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3" s="297" t="str" cm="1">
        <f t="array" ref="EI33">IFERROR(_xlfn.LET(
 _xlpm.project, $C33,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3" s="297" t="str" cm="1">
        <f t="array" ref="EJ33">IFERROR(_xlfn.LET(
 _xlpm.project, $C33,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3" s="297" t="str" cm="1">
        <f t="array" ref="EK33">IFERROR(_xlfn.LET(
 _xlpm.project, $C33,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3" s="297" t="str" cm="1">
        <f t="array" ref="EL33">IFERROR(_xlfn.LET(
 _xlpm.project, $C33,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3" s="297" t="str" cm="1">
        <f t="array" ref="EM33">IFERROR(_xlfn.LET(
 _xlpm.project, $C33,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3" s="297" t="str" cm="1">
        <f t="array" ref="EN33">IFERROR(_xlfn.LET(
 _xlpm.project, $C33,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3" s="297" t="str" cm="1">
        <f t="array" ref="EO33">IFERROR(_xlfn.LET(
 _xlpm.project, $C33,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3" s="297" t="str" cm="1">
        <f t="array" ref="EP33">IFERROR(_xlfn.LET(
 _xlpm.project, $C33,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3" s="297" t="str" cm="1">
        <f t="array" ref="EQ33">IFERROR(_xlfn.LET(
 _xlpm.project, $C33,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3" s="297" t="str" cm="1">
        <f t="array" ref="ER33">IFERROR(_xlfn.LET(
 _xlpm.project, $C33,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3" s="297" t="str" cm="1">
        <f t="array" ref="ES33">IFERROR(_xlfn.LET(
 _xlpm.project, $C33,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3" s="297" t="str" cm="1">
        <f t="array" ref="ET33">IFERROR(_xlfn.LET(
 _xlpm.project, $C33,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3" s="297" t="str" cm="1">
        <f t="array" ref="EU33">IFERROR(_xlfn.LET(
 _xlpm.project, $C33,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3" s="297" t="str" cm="1">
        <f t="array" ref="EV33">IFERROR(_xlfn.LET(
 _xlpm.project, $C33,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3" s="297" t="str" cm="1">
        <f t="array" ref="EW33">IFERROR(_xlfn.LET(
 _xlpm.project, $C33,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3" s="297" t="str" cm="1">
        <f t="array" ref="EX33">IFERROR(_xlfn.LET(
 _xlpm.project, $C33,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3" s="297" t="str" cm="1">
        <f t="array" ref="EY33">IFERROR(_xlfn.LET(
 _xlpm.project, $C33,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3" s="297" t="str" cm="1">
        <f t="array" ref="EZ33">IFERROR(_xlfn.LET(
 _xlpm.project, $C33,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3" s="297" t="str" cm="1">
        <f t="array" ref="FA33">IFERROR(_xlfn.LET(
 _xlpm.project, $C33,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3" s="297" t="str" cm="1">
        <f t="array" ref="FB33">IFERROR(_xlfn.LET(
 _xlpm.project, $C33,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3" s="297" t="str" cm="1">
        <f t="array" ref="FC33">IFERROR(_xlfn.LET(
 _xlpm.project, $C33,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3" s="297" t="str" cm="1">
        <f t="array" ref="FD33">IFERROR(_xlfn.LET(
 _xlpm.project, $C33,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4" spans="2:160" ht="80.099999999999994" customHeight="1" thickBot="1" x14ac:dyDescent="0.35">
      <c r="B34" s="90"/>
      <c r="C34" s="300" t="str">
        <f>INPUT!G39</f>
        <v>Dhabi II</v>
      </c>
      <c r="D34" s="300" t="str">
        <f>_xlfn.XLOOKUP(Table14[[#This Row],[Project]],'MEA LOG'!$D$15:$D$100,'MEA LOG'!$F$15:$F$100,"")</f>
        <v>Etihad</v>
      </c>
      <c r="E34" s="297" t="str" cm="1">
        <f t="array" ref="E34">IFERROR(_xlfn.LET(
 _xlpm.project, $C34,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F34" s="297" t="str" cm="1">
        <f t="array" ref="F34">IFERROR(_xlfn.LET(
 _xlpm.project, $C34,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4" s="297" t="str" cm="1">
        <f t="array" ref="G34">IFERROR(_xlfn.LET(
 _xlpm.project, $C34,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4" s="297" t="str" cm="1">
        <f t="array" ref="H34">IFERROR(_xlfn.LET(
 _xlpm.project, $C34,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4" s="297" t="str" cm="1">
        <f t="array" ref="I34">IFERROR(_xlfn.LET(
 _xlpm.project, $C34,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4" s="297" t="str" cm="1">
        <f t="array" ref="J34">IFERROR(_xlfn.LET(
 _xlpm.project, $C34,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4" s="297" t="str" cm="1">
        <f t="array" ref="K34">IFERROR(_xlfn.LET(
 _xlpm.project, $C34,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4" s="297" t="str" cm="1">
        <f t="array" ref="L34">IFERROR(_xlfn.LET(
 _xlpm.project, $C34,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4" s="297" t="str" cm="1">
        <f t="array" ref="M34">IFERROR(_xlfn.LET(
 _xlpm.project, $C34,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4" s="297" t="str" cm="1">
        <f t="array" ref="N34">IFERROR(_xlfn.LET(
 _xlpm.project, $C34,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4" s="297" t="str" cm="1">
        <f t="array" ref="O34">IFERROR(_xlfn.LET(
 _xlpm.project, $C34,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4" s="297" t="str" cm="1">
        <f t="array" ref="P34">IFERROR(_xlfn.LET(
 _xlpm.project, $C34,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4" s="297" t="str" cm="1">
        <f t="array" ref="Q34">IFERROR(_xlfn.LET(
 _xlpm.project, $C34,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4" s="297" t="str" cm="1">
        <f t="array" ref="R34">IFERROR(_xlfn.LET(
 _xlpm.project, $C34,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4" s="297" t="str" cm="1">
        <f t="array" ref="S34">IFERROR(_xlfn.LET(
 _xlpm.project, $C34,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4" s="297" t="str" cm="1">
        <f t="array" ref="T34">IFERROR(_xlfn.LET(
 _xlpm.project, $C34,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4" s="297" t="str" cm="1">
        <f t="array" ref="U34">IFERROR(_xlfn.LET(
 _xlpm.project, $C34,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34" s="297" t="str" cm="1">
        <f t="array" ref="V34">IFERROR(_xlfn.LET(
 _xlpm.project, $C34,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4" s="297" t="str" cm="1">
        <f t="array" ref="W34">IFERROR(_xlfn.LET(
 _xlpm.project, $C34,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4" s="297" t="str" cm="1">
        <f t="array" ref="X34">IFERROR(_xlfn.LET(
 _xlpm.project, $C34,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4" s="297" t="str" cm="1">
        <f t="array" ref="Y34">IFERROR(_xlfn.LET(
 _xlpm.project, $C34,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34" s="297" t="str" cm="1">
        <f t="array" ref="Z34">IFERROR(_xlfn.LET(
 _xlpm.project, $C34,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4" s="297" t="str" cm="1">
        <f t="array" ref="AA34">IFERROR(_xlfn.LET(
 _xlpm.project, $C34,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4" s="297" t="str" cm="1">
        <f t="array" ref="AB34">IFERROR(_xlfn.LET(
 _xlpm.project, $C34,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4" s="297" t="str" cm="1">
        <f t="array" ref="AC34">IFERROR(_xlfn.LET(
 _xlpm.project, $C34,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34" s="297" t="str" cm="1">
        <f t="array" ref="AD34">IFERROR(_xlfn.LET(
 _xlpm.project, $C34,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4" s="297" t="str" cm="1">
        <f t="array" ref="AE34">IFERROR(_xlfn.LET(
 _xlpm.project, $C34,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4" s="297" t="str" cm="1">
        <f t="array" ref="AF34">IFERROR(_xlfn.LET(
 _xlpm.project, $C34,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4" s="297" t="str" cm="1">
        <f t="array" ref="AG34">IFERROR(_xlfn.LET(
 _xlpm.project, $C34,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4" s="297" t="str" cm="1">
        <f t="array" ref="AH34">IFERROR(_xlfn.LET(
 _xlpm.project, $C34,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34" s="297" t="str" cm="1">
        <f t="array" ref="AI34">IFERROR(_xlfn.LET(
 _xlpm.project, $C34,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4" s="297" t="str" cm="1">
        <f t="array" ref="AJ34">IFERROR(_xlfn.LET(
 _xlpm.project, $C34,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4" s="297" t="str" cm="1">
        <f t="array" ref="AK34">IFERROR(_xlfn.LET(
 _xlpm.project, $C34,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4" s="297" t="str" cm="1">
        <f t="array" ref="AL34">IFERROR(_xlfn.LET(
 _xlpm.project, $C34,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34" s="297" t="str" cm="1">
        <f t="array" ref="AM34">IFERROR(_xlfn.LET(
 _xlpm.project, $C34,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34" s="297" t="str" cm="1">
        <f t="array" ref="AN34">IFERROR(_xlfn.LET(
 _xlpm.project, $C34,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4" s="297" t="str" cm="1">
        <f t="array" ref="AO34">IFERROR(_xlfn.LET(
 _xlpm.project, $C34,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4" s="297" t="str" cm="1">
        <f t="array" ref="AP34">IFERROR(_xlfn.LET(
 _xlpm.project, $C34,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34" s="297" t="str" cm="1">
        <f t="array" ref="AQ34">IFERROR(_xlfn.LET(
 _xlpm.project, $C34,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4" s="297" t="str" cm="1">
        <f t="array" ref="AR34">IFERROR(_xlfn.LET(
 _xlpm.project, $C34,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4" s="297" t="str" cm="1">
        <f t="array" ref="AS34">IFERROR(_xlfn.LET(
 _xlpm.project, $C34,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4" s="297" t="str" cm="1">
        <f t="array" ref="AT34">IFERROR(_xlfn.LET(
 _xlpm.project, $C34,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4" s="297" t="str" cm="1">
        <f t="array" ref="AU34">IFERROR(_xlfn.LET(
 _xlpm.project, $C34,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34" s="297" t="str" cm="1">
        <f t="array" ref="AV34">IFERROR(_xlfn.LET(
 _xlpm.project, $C34,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4" s="297" t="str" cm="1">
        <f t="array" ref="AW34">IFERROR(_xlfn.LET(
 _xlpm.project, $C34,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4" s="297" t="str" cm="1">
        <f t="array" ref="AX34">IFERROR(_xlfn.LET(
 _xlpm.project, $C34,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4" s="297" t="str" cm="1">
        <f t="array" ref="AY34">IFERROR(_xlfn.LET(
 _xlpm.project, $C34,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34" s="297" t="str" cm="1">
        <f t="array" ref="AZ34">IFERROR(_xlfn.LET(
 _xlpm.project, $C34,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4" s="297" t="str" cm="1">
        <f t="array" ref="BA34">IFERROR(_xlfn.LET(
 _xlpm.project, $C34,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4" s="297" t="str" cm="1">
        <f t="array" ref="BB34">IFERROR(_xlfn.LET(
 _xlpm.project, $C34,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4" s="297" t="str" cm="1">
        <f t="array" ref="BC34">IFERROR(_xlfn.LET(
 _xlpm.project, $C34,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4" s="297" t="str" cm="1">
        <f t="array" ref="BD34">IFERROR(_xlfn.LET(
 _xlpm.project, $C34,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4" s="297" t="str" cm="1">
        <f t="array" ref="BE34">IFERROR(_xlfn.LET(
 _xlpm.project, $C34,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34" s="297" t="str" cm="1">
        <f t="array" ref="BF34">IFERROR(_xlfn.LET(
 _xlpm.project, $C34,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4" s="297" t="str" cm="1">
        <f t="array" ref="BG34">IFERROR(_xlfn.LET(
 _xlpm.project, $C34,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4" s="297" t="str" cm="1">
        <f t="array" ref="BH34">IFERROR(_xlfn.LET(
 _xlpm.project, $C34,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4" s="297" t="str" cm="1">
        <f t="array" ref="BI34">IFERROR(_xlfn.LET(
 _xlpm.project, $C34,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4" s="297" t="str" cm="1">
        <f t="array" ref="BJ34">IFERROR(_xlfn.LET(
 _xlpm.project, $C34,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4" s="297" t="str" cm="1">
        <f t="array" ref="BK34">IFERROR(_xlfn.LET(
 _xlpm.project, $C34,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4" s="297" t="str" cm="1">
        <f t="array" ref="BL34">IFERROR(_xlfn.LET(
 _xlpm.project, $C34,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4" s="297" t="str" cm="1">
        <f t="array" ref="BM34">IFERROR(_xlfn.LET(
 _xlpm.project, $C34,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4" s="297" t="str" cm="1">
        <f t="array" ref="BN34">IFERROR(_xlfn.LET(
 _xlpm.project, $C34,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4" s="297" t="str" cm="1">
        <f t="array" ref="BO34">IFERROR(_xlfn.LET(
 _xlpm.project, $C34,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4" s="297" t="str" cm="1">
        <f t="array" ref="BP34">IFERROR(_xlfn.LET(
 _xlpm.project, $C34,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4" s="297" t="str" cm="1">
        <f t="array" ref="BQ34">IFERROR(_xlfn.LET(
 _xlpm.project, $C34,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4" s="297" t="str" cm="1">
        <f t="array" ref="BR34">IFERROR(_xlfn.LET(
 _xlpm.project, $C34,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4" s="297" t="str" cm="1">
        <f t="array" ref="BS34">IFERROR(_xlfn.LET(
 _xlpm.project, $C34,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4" s="297" t="str" cm="1">
        <f t="array" ref="BT34">IFERROR(_xlfn.LET(
 _xlpm.project, $C34,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4" s="297" t="str" cm="1">
        <f t="array" ref="BU34">IFERROR(_xlfn.LET(
 _xlpm.project, $C34,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4" s="297" t="str" cm="1">
        <f t="array" ref="BV34">IFERROR(_xlfn.LET(
 _xlpm.project, $C34,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4" s="297" t="str" cm="1">
        <f t="array" ref="BW34">IFERROR(_xlfn.LET(
 _xlpm.project, $C34,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4" s="297" t="str" cm="1">
        <f t="array" ref="BX34">IFERROR(_xlfn.LET(
 _xlpm.project, $C34,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4" s="297" t="str" cm="1">
        <f t="array" ref="BY34">IFERROR(_xlfn.LET(
 _xlpm.project, $C34,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4" s="297" t="str" cm="1">
        <f t="array" ref="BZ34">IFERROR(_xlfn.LET(
 _xlpm.project, $C34,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4" s="297" t="str" cm="1">
        <f t="array" ref="CA34">IFERROR(_xlfn.LET(
 _xlpm.project, $C34,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4" s="297" t="str" cm="1">
        <f t="array" ref="CB34">IFERROR(_xlfn.LET(
 _xlpm.project, $C34,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4" s="297" t="str" cm="1">
        <f t="array" ref="CC34">IFERROR(_xlfn.LET(
 _xlpm.project, $C34,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4" s="297" t="str" cm="1">
        <f t="array" ref="CD34">IFERROR(_xlfn.LET(
 _xlpm.project, $C34,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4" s="297" t="str" cm="1">
        <f t="array" ref="CE34">IFERROR(_xlfn.LET(
 _xlpm.project, $C34,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4" s="297" t="str" cm="1">
        <f t="array" ref="CF34">IFERROR(_xlfn.LET(
 _xlpm.project, $C34,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4" s="297" t="str" cm="1">
        <f t="array" ref="CG34">IFERROR(_xlfn.LET(
 _xlpm.project, $C34,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4" s="297" t="str" cm="1">
        <f t="array" ref="CH34">IFERROR(_xlfn.LET(
 _xlpm.project, $C34,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4" s="297" t="str" cm="1">
        <f t="array" ref="CI34">IFERROR(_xlfn.LET(
 _xlpm.project, $C34,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4" s="297" t="str" cm="1">
        <f t="array" ref="CJ34">IFERROR(_xlfn.LET(
 _xlpm.project, $C34,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4" s="297" t="str" cm="1">
        <f t="array" ref="CK34">IFERROR(_xlfn.LET(
 _xlpm.project, $C34,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4" s="297" t="str" cm="1">
        <f t="array" ref="CL34">IFERROR(_xlfn.LET(
 _xlpm.project, $C34,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4" s="297" t="str" cm="1">
        <f t="array" ref="CM34">IFERROR(_xlfn.LET(
 _xlpm.project, $C34,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4" s="297" t="str" cm="1">
        <f t="array" ref="CN34">IFERROR(_xlfn.LET(
 _xlpm.project, $C34,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4" s="297" t="str" cm="1">
        <f t="array" ref="CO34">IFERROR(_xlfn.LET(
 _xlpm.project, $C34,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4" s="297" t="str" cm="1">
        <f t="array" ref="CP34">IFERROR(_xlfn.LET(
 _xlpm.project, $C34,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4" s="297" t="str" cm="1">
        <f t="array" ref="CQ34">IFERROR(_xlfn.LET(
 _xlpm.project, $C34,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4" s="297" t="str" cm="1">
        <f t="array" ref="CR34">IFERROR(_xlfn.LET(
 _xlpm.project, $C34,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4" s="297" t="str" cm="1">
        <f t="array" ref="CS34">IFERROR(_xlfn.LET(
 _xlpm.project, $C34,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4" s="297" t="str" cm="1">
        <f t="array" ref="CT34">IFERROR(_xlfn.LET(
 _xlpm.project, $C34,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4" s="297" t="str" cm="1">
        <f t="array" ref="CU34">IFERROR(_xlfn.LET(
 _xlpm.project, $C34,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4" s="297" t="str" cm="1">
        <f t="array" ref="CV34">IFERROR(_xlfn.LET(
 _xlpm.project, $C34,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4" s="297" t="str" cm="1">
        <f t="array" ref="CW34">IFERROR(_xlfn.LET(
 _xlpm.project, $C34,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4" s="297" t="str" cm="1">
        <f t="array" ref="CX34">IFERROR(_xlfn.LET(
 _xlpm.project, $C34,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4" s="297" t="str" cm="1">
        <f t="array" ref="CY34">IFERROR(_xlfn.LET(
 _xlpm.project, $C34,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4" s="297" t="str" cm="1">
        <f t="array" ref="CZ34">IFERROR(_xlfn.LET(
 _xlpm.project, $C34,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4" s="297" t="str" cm="1">
        <f t="array" ref="DA34">IFERROR(_xlfn.LET(
 _xlpm.project, $C34,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4" s="297" t="str" cm="1">
        <f t="array" ref="DB34">IFERROR(_xlfn.LET(
 _xlpm.project, $C34,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4" s="297" t="str" cm="1">
        <f t="array" ref="DC34">IFERROR(_xlfn.LET(
 _xlpm.project, $C34,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4" s="297" t="str" cm="1">
        <f t="array" ref="DD34">IFERROR(_xlfn.LET(
 _xlpm.project, $C34,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4" s="297" t="str" cm="1">
        <f t="array" ref="DE34">IFERROR(_xlfn.LET(
 _xlpm.project, $C34,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4" s="297" t="str" cm="1">
        <f t="array" ref="DF34">IFERROR(_xlfn.LET(
 _xlpm.project, $C34,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4" s="297" t="str" cm="1">
        <f t="array" ref="DG34">IFERROR(_xlfn.LET(
 _xlpm.project, $C34,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4" s="297" t="str" cm="1">
        <f t="array" ref="DH34">IFERROR(_xlfn.LET(
 _xlpm.project, $C34,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4" s="297" t="str" cm="1">
        <f t="array" ref="DI34">IFERROR(_xlfn.LET(
 _xlpm.project, $C34,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4" s="297" t="str" cm="1">
        <f t="array" ref="DJ34">IFERROR(_xlfn.LET(
 _xlpm.project, $C34,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4" s="297" t="str" cm="1">
        <f t="array" ref="DK34">IFERROR(_xlfn.LET(
 _xlpm.project, $C34,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4" s="297" t="str" cm="1">
        <f t="array" ref="DL34">IFERROR(_xlfn.LET(
 _xlpm.project, $C34,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4" s="297" t="str" cm="1">
        <f t="array" ref="DM34">IFERROR(_xlfn.LET(
 _xlpm.project, $C34,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4" s="297" t="str" cm="1">
        <f t="array" ref="DN34">IFERROR(_xlfn.LET(
 _xlpm.project, $C34,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4" s="297" t="str" cm="1">
        <f t="array" ref="DO34">IFERROR(_xlfn.LET(
 _xlpm.project, $C34,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4" s="297" t="str" cm="1">
        <f t="array" ref="DP34">IFERROR(_xlfn.LET(
 _xlpm.project, $C34,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4" s="297" t="str" cm="1">
        <f t="array" ref="DQ34">IFERROR(_xlfn.LET(
 _xlpm.project, $C34,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4" s="297" t="str" cm="1">
        <f t="array" ref="DR34">IFERROR(_xlfn.LET(
 _xlpm.project, $C34,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4" s="297" t="str" cm="1">
        <f t="array" ref="DS34">IFERROR(_xlfn.LET(
 _xlpm.project, $C34,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4" s="297" t="str" cm="1">
        <f t="array" ref="DT34">IFERROR(_xlfn.LET(
 _xlpm.project, $C34,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4" s="297" t="str" cm="1">
        <f t="array" ref="DU34">IFERROR(_xlfn.LET(
 _xlpm.project, $C34,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4" s="297" t="str" cm="1">
        <f t="array" ref="DV34">IFERROR(_xlfn.LET(
 _xlpm.project, $C34,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4" s="297" t="str" cm="1">
        <f t="array" ref="DW34">IFERROR(_xlfn.LET(
 _xlpm.project, $C34,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4" s="297" t="str" cm="1">
        <f t="array" ref="DX34">IFERROR(_xlfn.LET(
 _xlpm.project, $C34,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4" s="297" t="str" cm="1">
        <f t="array" ref="DY34">IFERROR(_xlfn.LET(
 _xlpm.project, $C34,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4" s="297" t="str" cm="1">
        <f t="array" ref="DZ34">IFERROR(_xlfn.LET(
 _xlpm.project, $C34,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4" s="297" t="str" cm="1">
        <f t="array" ref="EA34">IFERROR(_xlfn.LET(
 _xlpm.project, $C34,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4" s="297" t="str" cm="1">
        <f t="array" ref="EB34">IFERROR(_xlfn.LET(
 _xlpm.project, $C34,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4" s="297" t="str" cm="1">
        <f t="array" ref="EC34">IFERROR(_xlfn.LET(
 _xlpm.project, $C34,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4" s="297" t="str" cm="1">
        <f t="array" ref="ED34">IFERROR(_xlfn.LET(
 _xlpm.project, $C34,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4" s="297" t="str" cm="1">
        <f t="array" ref="EE34">IFERROR(_xlfn.LET(
 _xlpm.project, $C34,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4" s="297" t="str" cm="1">
        <f t="array" ref="EF34">IFERROR(_xlfn.LET(
 _xlpm.project, $C34,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4" s="297" t="str" cm="1">
        <f t="array" ref="EG34">IFERROR(_xlfn.LET(
 _xlpm.project, $C34,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4" s="297" t="str" cm="1">
        <f t="array" ref="EH34">IFERROR(_xlfn.LET(
 _xlpm.project, $C34,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4" s="297" t="str" cm="1">
        <f t="array" ref="EI34">IFERROR(_xlfn.LET(
 _xlpm.project, $C34,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4" s="297" t="str" cm="1">
        <f t="array" ref="EJ34">IFERROR(_xlfn.LET(
 _xlpm.project, $C34,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4" s="297" t="str" cm="1">
        <f t="array" ref="EK34">IFERROR(_xlfn.LET(
 _xlpm.project, $C34,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4" s="297" t="str" cm="1">
        <f t="array" ref="EL34">IFERROR(_xlfn.LET(
 _xlpm.project, $C34,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4" s="297" t="str" cm="1">
        <f t="array" ref="EM34">IFERROR(_xlfn.LET(
 _xlpm.project, $C34,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4" s="297" t="str" cm="1">
        <f t="array" ref="EN34">IFERROR(_xlfn.LET(
 _xlpm.project, $C34,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4" s="297" t="str" cm="1">
        <f t="array" ref="EO34">IFERROR(_xlfn.LET(
 _xlpm.project, $C34,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4" s="297" t="str" cm="1">
        <f t="array" ref="EP34">IFERROR(_xlfn.LET(
 _xlpm.project, $C34,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4" s="297" t="str" cm="1">
        <f t="array" ref="EQ34">IFERROR(_xlfn.LET(
 _xlpm.project, $C34,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4" s="297" t="str" cm="1">
        <f t="array" ref="ER34">IFERROR(_xlfn.LET(
 _xlpm.project, $C34,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4" s="297" t="str" cm="1">
        <f t="array" ref="ES34">IFERROR(_xlfn.LET(
 _xlpm.project, $C34,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4" s="297" t="str" cm="1">
        <f t="array" ref="ET34">IFERROR(_xlfn.LET(
 _xlpm.project, $C34,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4" s="297" t="str" cm="1">
        <f t="array" ref="EU34">IFERROR(_xlfn.LET(
 _xlpm.project, $C34,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4" s="297" t="str" cm="1">
        <f t="array" ref="EV34">IFERROR(_xlfn.LET(
 _xlpm.project, $C34,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4" s="297" t="str" cm="1">
        <f t="array" ref="EW34">IFERROR(_xlfn.LET(
 _xlpm.project, $C34,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4" s="297" t="str" cm="1">
        <f t="array" ref="EX34">IFERROR(_xlfn.LET(
 _xlpm.project, $C34,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4" s="297" t="str" cm="1">
        <f t="array" ref="EY34">IFERROR(_xlfn.LET(
 _xlpm.project, $C34,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4" s="297" t="str" cm="1">
        <f t="array" ref="EZ34">IFERROR(_xlfn.LET(
 _xlpm.project, $C34,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4" s="297" t="str" cm="1">
        <f t="array" ref="FA34">IFERROR(_xlfn.LET(
 _xlpm.project, $C34,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4" s="297" t="str" cm="1">
        <f t="array" ref="FB34">IFERROR(_xlfn.LET(
 _xlpm.project, $C34,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4" s="297" t="str" cm="1">
        <f t="array" ref="FC34">IFERROR(_xlfn.LET(
 _xlpm.project, $C34,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4" s="297" t="str" cm="1">
        <f t="array" ref="FD34">IFERROR(_xlfn.LET(
 _xlpm.project, $C34,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5" spans="2:160" ht="80.099999999999994" customHeight="1" thickBot="1" x14ac:dyDescent="0.35">
      <c r="B35" s="90"/>
      <c r="C35" s="300" t="str">
        <f>INPUT!G40</f>
        <v>Saud</v>
      </c>
      <c r="D35" s="300" t="str">
        <f>_xlfn.XLOOKUP(Table14[[#This Row],[Project]],'MEA LOG'!$D$15:$D$100,'MEA LOG'!$F$15:$F$100,"")</f>
        <v>Saudia</v>
      </c>
      <c r="E35" s="297" t="str" cm="1">
        <f t="array" ref="E35">IFERROR(_xlfn.LET(
 _xlpm.project, $C35,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5" s="297" t="str" cm="1">
        <f t="array" ref="F35">IFERROR(_xlfn.LET(
 _xlpm.project, $C35,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5" s="297" t="str" cm="1">
        <f t="array" ref="G35">IFERROR(_xlfn.LET(
 _xlpm.project, $C35,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5" s="297" t="str" cm="1">
        <f t="array" ref="H35">IFERROR(_xlfn.LET(
 _xlpm.project, $C35,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5" s="297" t="str" cm="1">
        <f t="array" ref="I35">IFERROR(_xlfn.LET(
 _xlpm.project, $C35,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5" s="297" t="str" cm="1">
        <f t="array" ref="J35">IFERROR(_xlfn.LET(
 _xlpm.project, $C35,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5" s="297" t="str" cm="1">
        <f t="array" ref="K35">IFERROR(_xlfn.LET(
 _xlpm.project, $C35,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5" s="297" t="str" cm="1">
        <f t="array" ref="L35">IFERROR(_xlfn.LET(
 _xlpm.project, $C35,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5" s="297" t="str" cm="1">
        <f t="array" ref="M35">IFERROR(_xlfn.LET(
 _xlpm.project, $C35,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5" s="297" t="str" cm="1">
        <f t="array" ref="N35">IFERROR(_xlfn.LET(
 _xlpm.project, $C35,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5" s="297" t="str" cm="1">
        <f t="array" ref="O35">IFERROR(_xlfn.LET(
 _xlpm.project, $C35,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5" s="297" t="str" cm="1">
        <f t="array" ref="P35">IFERROR(_xlfn.LET(
 _xlpm.project, $C35,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5" s="297" t="str" cm="1">
        <f t="array" ref="Q35">IFERROR(_xlfn.LET(
 _xlpm.project, $C35,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5" s="297" t="str" cm="1">
        <f t="array" ref="R35">IFERROR(_xlfn.LET(
 _xlpm.project, $C35,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5" s="297" t="str" cm="1">
        <f t="array" ref="S35">IFERROR(_xlfn.LET(
 _xlpm.project, $C35,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5" s="297" t="str" cm="1">
        <f t="array" ref="T35">IFERROR(_xlfn.LET(
 _xlpm.project, $C35,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5" s="297" t="str" cm="1">
        <f t="array" ref="U35">IFERROR(_xlfn.LET(
 _xlpm.project, $C35,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35" s="297" t="str" cm="1">
        <f t="array" ref="V35">IFERROR(_xlfn.LET(
 _xlpm.project, $C35,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5" s="297" t="str" cm="1">
        <f t="array" ref="W35">IFERROR(_xlfn.LET(
 _xlpm.project, $C35,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5" s="297" t="str" cm="1">
        <f t="array" ref="X35">IFERROR(_xlfn.LET(
 _xlpm.project, $C35,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5" s="297" t="str" cm="1">
        <f t="array" ref="Y35">IFERROR(_xlfn.LET(
 _xlpm.project, $C35,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35" s="297" t="str" cm="1">
        <f t="array" ref="Z35">IFERROR(_xlfn.LET(
 _xlpm.project, $C35,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5" s="297" t="str" cm="1">
        <f t="array" ref="AA35">IFERROR(_xlfn.LET(
 _xlpm.project, $C35,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5" s="297" t="str" cm="1">
        <f t="array" ref="AB35">IFERROR(_xlfn.LET(
 _xlpm.project, $C35,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5" s="297" t="str" cm="1">
        <f t="array" ref="AC35">IFERROR(_xlfn.LET(
 _xlpm.project, $C35,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35" s="297" t="str" cm="1">
        <f t="array" ref="AD35">IFERROR(_xlfn.LET(
 _xlpm.project, $C35,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5" s="297" t="str" cm="1">
        <f t="array" ref="AE35">IFERROR(_xlfn.LET(
 _xlpm.project, $C35,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5" s="297" t="str" cm="1">
        <f t="array" ref="AF35">IFERROR(_xlfn.LET(
 _xlpm.project, $C35,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5" s="297" t="str" cm="1">
        <f t="array" ref="AG35">IFERROR(_xlfn.LET(
 _xlpm.project, $C35,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5" s="297" t="str" cm="1">
        <f t="array" ref="AH35">IFERROR(_xlfn.LET(
 _xlpm.project, $C35,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35" s="297" t="str" cm="1">
        <f t="array" ref="AI35">IFERROR(_xlfn.LET(
 _xlpm.project, $C35,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5" s="297" t="str" cm="1">
        <f t="array" ref="AJ35">IFERROR(_xlfn.LET(
 _xlpm.project, $C35,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5" s="297" t="str" cm="1">
        <f t="array" ref="AK35">IFERROR(_xlfn.LET(
 _xlpm.project, $C35,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5" s="297" t="str" cm="1">
        <f t="array" ref="AL35">IFERROR(_xlfn.LET(
 _xlpm.project, $C35,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35" s="297" t="str" cm="1">
        <f t="array" ref="AM35">IFERROR(_xlfn.LET(
 _xlpm.project, $C35,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35" s="297" t="str" cm="1">
        <f t="array" ref="AN35">IFERROR(_xlfn.LET(
 _xlpm.project, $C35,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5" s="297" t="str" cm="1">
        <f t="array" ref="AO35">IFERROR(_xlfn.LET(
 _xlpm.project, $C35,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5" s="297" t="str" cm="1">
        <f t="array" ref="AP35">IFERROR(_xlfn.LET(
 _xlpm.project, $C35,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35" s="297" t="str" cm="1">
        <f t="array" ref="AQ35">IFERROR(_xlfn.LET(
 _xlpm.project, $C35,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5" s="297" t="str" cm="1">
        <f t="array" ref="AR35">IFERROR(_xlfn.LET(
 _xlpm.project, $C35,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5" s="297" t="str" cm="1">
        <f t="array" ref="AS35">IFERROR(_xlfn.LET(
 _xlpm.project, $C35,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5" s="297" t="str" cm="1">
        <f t="array" ref="AT35">IFERROR(_xlfn.LET(
 _xlpm.project, $C35,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5" s="297" t="str" cm="1">
        <f t="array" ref="AU35">IFERROR(_xlfn.LET(
 _xlpm.project, $C35,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35" s="297" t="str" cm="1">
        <f t="array" ref="AV35">IFERROR(_xlfn.LET(
 _xlpm.project, $C35,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5" s="297" t="str" cm="1">
        <f t="array" ref="AW35">IFERROR(_xlfn.LET(
 _xlpm.project, $C35,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5" s="297" t="str" cm="1">
        <f t="array" ref="AX35">IFERROR(_xlfn.LET(
 _xlpm.project, $C35,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5" s="297" t="str" cm="1">
        <f t="array" ref="AY35">IFERROR(_xlfn.LET(
 _xlpm.project, $C35,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35" s="297" t="str" cm="1">
        <f t="array" ref="AZ35">IFERROR(_xlfn.LET(
 _xlpm.project, $C35,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5" s="297" t="str" cm="1">
        <f t="array" ref="BA35">IFERROR(_xlfn.LET(
 _xlpm.project, $C35,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5" s="297" t="str" cm="1">
        <f t="array" ref="BB35">IFERROR(_xlfn.LET(
 _xlpm.project, $C35,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5" s="297" t="str" cm="1">
        <f t="array" ref="BC35">IFERROR(_xlfn.LET(
 _xlpm.project, $C35,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5" s="297" t="str" cm="1">
        <f t="array" ref="BD35">IFERROR(_xlfn.LET(
 _xlpm.project, $C35,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5" s="297" t="str" cm="1">
        <f t="array" ref="BE35">IFERROR(_xlfn.LET(
 _xlpm.project, $C35,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35" s="297" t="str" cm="1">
        <f t="array" ref="BF35">IFERROR(_xlfn.LET(
 _xlpm.project, $C35,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5" s="297" t="str" cm="1">
        <f t="array" ref="BG35">IFERROR(_xlfn.LET(
 _xlpm.project, $C35,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5" s="297" t="str" cm="1">
        <f t="array" ref="BH35">IFERROR(_xlfn.LET(
 _xlpm.project, $C35,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5" s="297" t="str" cm="1">
        <f t="array" ref="BI35">IFERROR(_xlfn.LET(
 _xlpm.project, $C35,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5" s="297" t="str" cm="1">
        <f t="array" ref="BJ35">IFERROR(_xlfn.LET(
 _xlpm.project, $C35,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5" s="297" t="str" cm="1">
        <f t="array" ref="BK35">IFERROR(_xlfn.LET(
 _xlpm.project, $C35,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5" s="297" t="str" cm="1">
        <f t="array" ref="BL35">IFERROR(_xlfn.LET(
 _xlpm.project, $C35,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5" s="297" t="str" cm="1">
        <f t="array" ref="BM35">IFERROR(_xlfn.LET(
 _xlpm.project, $C35,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5" s="297" t="str" cm="1">
        <f t="array" ref="BN35">IFERROR(_xlfn.LET(
 _xlpm.project, $C35,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5" s="297" t="str" cm="1">
        <f t="array" ref="BO35">IFERROR(_xlfn.LET(
 _xlpm.project, $C35,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5" s="297" t="str" cm="1">
        <f t="array" ref="BP35">IFERROR(_xlfn.LET(
 _xlpm.project, $C35,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5" s="297" t="str" cm="1">
        <f t="array" ref="BQ35">IFERROR(_xlfn.LET(
 _xlpm.project, $C35,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5" s="297" t="str" cm="1">
        <f t="array" ref="BR35">IFERROR(_xlfn.LET(
 _xlpm.project, $C35,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5" s="297" t="str" cm="1">
        <f t="array" ref="BS35">IFERROR(_xlfn.LET(
 _xlpm.project, $C35,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5" s="297" t="str" cm="1">
        <f t="array" ref="BT35">IFERROR(_xlfn.LET(
 _xlpm.project, $C35,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5" s="297" t="str" cm="1">
        <f t="array" ref="BU35">IFERROR(_xlfn.LET(
 _xlpm.project, $C35,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5" s="297" t="str" cm="1">
        <f t="array" ref="BV35">IFERROR(_xlfn.LET(
 _xlpm.project, $C35,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5" s="297" t="str" cm="1">
        <f t="array" ref="BW35">IFERROR(_xlfn.LET(
 _xlpm.project, $C35,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5" s="297" t="str" cm="1">
        <f t="array" ref="BX35">IFERROR(_xlfn.LET(
 _xlpm.project, $C35,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5" s="297" t="str" cm="1">
        <f t="array" ref="BY35">IFERROR(_xlfn.LET(
 _xlpm.project, $C35,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5" s="297" t="str" cm="1">
        <f t="array" ref="BZ35">IFERROR(_xlfn.LET(
 _xlpm.project, $C35,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5" s="297" t="str" cm="1">
        <f t="array" ref="CA35">IFERROR(_xlfn.LET(
 _xlpm.project, $C35,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5" s="297" t="str" cm="1">
        <f t="array" ref="CB35">IFERROR(_xlfn.LET(
 _xlpm.project, $C35,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5" s="297" t="str" cm="1">
        <f t="array" ref="CC35">IFERROR(_xlfn.LET(
 _xlpm.project, $C35,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5" s="297" t="str" cm="1">
        <f t="array" ref="CD35">IFERROR(_xlfn.LET(
 _xlpm.project, $C35,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5" s="297" t="str" cm="1">
        <f t="array" ref="CE35">IFERROR(_xlfn.LET(
 _xlpm.project, $C35,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5" s="297" t="str" cm="1">
        <f t="array" ref="CF35">IFERROR(_xlfn.LET(
 _xlpm.project, $C35,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5" s="297" t="str" cm="1">
        <f t="array" ref="CG35">IFERROR(_xlfn.LET(
 _xlpm.project, $C35,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5" s="297" t="str" cm="1">
        <f t="array" ref="CH35">IFERROR(_xlfn.LET(
 _xlpm.project, $C35,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5" s="297" t="str" cm="1">
        <f t="array" ref="CI35">IFERROR(_xlfn.LET(
 _xlpm.project, $C35,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5" s="297" t="str" cm="1">
        <f t="array" ref="CJ35">IFERROR(_xlfn.LET(
 _xlpm.project, $C35,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5" s="297" t="str" cm="1">
        <f t="array" ref="CK35">IFERROR(_xlfn.LET(
 _xlpm.project, $C35,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5" s="297" t="str" cm="1">
        <f t="array" ref="CL35">IFERROR(_xlfn.LET(
 _xlpm.project, $C35,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5" s="297" t="str" cm="1">
        <f t="array" ref="CM35">IFERROR(_xlfn.LET(
 _xlpm.project, $C35,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5" s="297" t="str" cm="1">
        <f t="array" ref="CN35">IFERROR(_xlfn.LET(
 _xlpm.project, $C35,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5" s="297" t="str" cm="1">
        <f t="array" ref="CO35">IFERROR(_xlfn.LET(
 _xlpm.project, $C35,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5" s="297" t="str" cm="1">
        <f t="array" ref="CP35">IFERROR(_xlfn.LET(
 _xlpm.project, $C35,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5" s="297" t="str" cm="1">
        <f t="array" ref="CQ35">IFERROR(_xlfn.LET(
 _xlpm.project, $C35,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5" s="297" t="str" cm="1">
        <f t="array" ref="CR35">IFERROR(_xlfn.LET(
 _xlpm.project, $C35,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5" s="297" t="str" cm="1">
        <f t="array" ref="CS35">IFERROR(_xlfn.LET(
 _xlpm.project, $C35,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5" s="297" t="str" cm="1">
        <f t="array" ref="CT35">IFERROR(_xlfn.LET(
 _xlpm.project, $C35,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5" s="297" t="str" cm="1">
        <f t="array" ref="CU35">IFERROR(_xlfn.LET(
 _xlpm.project, $C35,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5" s="297" t="str" cm="1">
        <f t="array" ref="CV35">IFERROR(_xlfn.LET(
 _xlpm.project, $C35,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5" s="297" t="str" cm="1">
        <f t="array" ref="CW35">IFERROR(_xlfn.LET(
 _xlpm.project, $C35,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5" s="297" t="str" cm="1">
        <f t="array" ref="CX35">IFERROR(_xlfn.LET(
 _xlpm.project, $C35,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5" s="297" t="str" cm="1">
        <f t="array" ref="CY35">IFERROR(_xlfn.LET(
 _xlpm.project, $C35,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5" s="297" t="str" cm="1">
        <f t="array" ref="CZ35">IFERROR(_xlfn.LET(
 _xlpm.project, $C35,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5" s="297" t="str" cm="1">
        <f t="array" ref="DA35">IFERROR(_xlfn.LET(
 _xlpm.project, $C35,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5" s="297" t="str" cm="1">
        <f t="array" ref="DB35">IFERROR(_xlfn.LET(
 _xlpm.project, $C35,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5" s="297" t="str" cm="1">
        <f t="array" ref="DC35">IFERROR(_xlfn.LET(
 _xlpm.project, $C35,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5" s="297" t="str" cm="1">
        <f t="array" ref="DD35">IFERROR(_xlfn.LET(
 _xlpm.project, $C35,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5" s="297" t="str" cm="1">
        <f t="array" ref="DE35">IFERROR(_xlfn.LET(
 _xlpm.project, $C35,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5" s="297" t="str" cm="1">
        <f t="array" ref="DF35">IFERROR(_xlfn.LET(
 _xlpm.project, $C35,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5" s="297" t="str" cm="1">
        <f t="array" ref="DG35">IFERROR(_xlfn.LET(
 _xlpm.project, $C35,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5" s="297" t="str" cm="1">
        <f t="array" ref="DH35">IFERROR(_xlfn.LET(
 _xlpm.project, $C35,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5" s="297" t="str" cm="1">
        <f t="array" ref="DI35">IFERROR(_xlfn.LET(
 _xlpm.project, $C35,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5" s="297" t="str" cm="1">
        <f t="array" ref="DJ35">IFERROR(_xlfn.LET(
 _xlpm.project, $C35,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5" s="297" t="str" cm="1">
        <f t="array" ref="DK35">IFERROR(_xlfn.LET(
 _xlpm.project, $C35,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5" s="297" t="str" cm="1">
        <f t="array" ref="DL35">IFERROR(_xlfn.LET(
 _xlpm.project, $C35,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5" s="297" t="str" cm="1">
        <f t="array" ref="DM35">IFERROR(_xlfn.LET(
 _xlpm.project, $C35,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5" s="297" t="str" cm="1">
        <f t="array" ref="DN35">IFERROR(_xlfn.LET(
 _xlpm.project, $C35,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5" s="297" t="str" cm="1">
        <f t="array" ref="DO35">IFERROR(_xlfn.LET(
 _xlpm.project, $C35,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5" s="297" t="str" cm="1">
        <f t="array" ref="DP35">IFERROR(_xlfn.LET(
 _xlpm.project, $C35,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5" s="297" t="str" cm="1">
        <f t="array" ref="DQ35">IFERROR(_xlfn.LET(
 _xlpm.project, $C35,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5" s="297" t="str" cm="1">
        <f t="array" ref="DR35">IFERROR(_xlfn.LET(
 _xlpm.project, $C35,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5" s="297" t="str" cm="1">
        <f t="array" ref="DS35">IFERROR(_xlfn.LET(
 _xlpm.project, $C35,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5" s="297" t="str" cm="1">
        <f t="array" ref="DT35">IFERROR(_xlfn.LET(
 _xlpm.project, $C35,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5" s="297" t="str" cm="1">
        <f t="array" ref="DU35">IFERROR(_xlfn.LET(
 _xlpm.project, $C35,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5" s="297" t="str" cm="1">
        <f t="array" ref="DV35">IFERROR(_xlfn.LET(
 _xlpm.project, $C35,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5" s="297" t="str" cm="1">
        <f t="array" ref="DW35">IFERROR(_xlfn.LET(
 _xlpm.project, $C35,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5" s="297" t="str" cm="1">
        <f t="array" ref="DX35">IFERROR(_xlfn.LET(
 _xlpm.project, $C35,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5" s="297" t="str" cm="1">
        <f t="array" ref="DY35">IFERROR(_xlfn.LET(
 _xlpm.project, $C35,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5" s="297" t="str" cm="1">
        <f t="array" ref="DZ35">IFERROR(_xlfn.LET(
 _xlpm.project, $C35,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5" s="297" t="str" cm="1">
        <f t="array" ref="EA35">IFERROR(_xlfn.LET(
 _xlpm.project, $C35,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5" s="297" t="str" cm="1">
        <f t="array" ref="EB35">IFERROR(_xlfn.LET(
 _xlpm.project, $C35,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5" s="297" t="str" cm="1">
        <f t="array" ref="EC35">IFERROR(_xlfn.LET(
 _xlpm.project, $C35,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5" s="297" t="str" cm="1">
        <f t="array" ref="ED35">IFERROR(_xlfn.LET(
 _xlpm.project, $C35,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5" s="297" t="str" cm="1">
        <f t="array" ref="EE35">IFERROR(_xlfn.LET(
 _xlpm.project, $C35,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5" s="297" t="str" cm="1">
        <f t="array" ref="EF35">IFERROR(_xlfn.LET(
 _xlpm.project, $C35,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5" s="297" t="str" cm="1">
        <f t="array" ref="EG35">IFERROR(_xlfn.LET(
 _xlpm.project, $C35,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5" s="297" t="str" cm="1">
        <f t="array" ref="EH35">IFERROR(_xlfn.LET(
 _xlpm.project, $C35,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5" s="297" t="str" cm="1">
        <f t="array" ref="EI35">IFERROR(_xlfn.LET(
 _xlpm.project, $C35,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5" s="297" t="str" cm="1">
        <f t="array" ref="EJ35">IFERROR(_xlfn.LET(
 _xlpm.project, $C35,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5" s="297" t="str" cm="1">
        <f t="array" ref="EK35">IFERROR(_xlfn.LET(
 _xlpm.project, $C35,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5" s="297" t="str" cm="1">
        <f t="array" ref="EL35">IFERROR(_xlfn.LET(
 _xlpm.project, $C35,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5" s="297" t="str" cm="1">
        <f t="array" ref="EM35">IFERROR(_xlfn.LET(
 _xlpm.project, $C35,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5" s="297" t="str" cm="1">
        <f t="array" ref="EN35">IFERROR(_xlfn.LET(
 _xlpm.project, $C35,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5" s="297" t="str" cm="1">
        <f t="array" ref="EO35">IFERROR(_xlfn.LET(
 _xlpm.project, $C35,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5" s="297" t="str" cm="1">
        <f t="array" ref="EP35">IFERROR(_xlfn.LET(
 _xlpm.project, $C35,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5" s="297" t="str" cm="1">
        <f t="array" ref="EQ35">IFERROR(_xlfn.LET(
 _xlpm.project, $C35,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5" s="297" t="str" cm="1">
        <f t="array" ref="ER35">IFERROR(_xlfn.LET(
 _xlpm.project, $C35,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5" s="297" t="str" cm="1">
        <f t="array" ref="ES35">IFERROR(_xlfn.LET(
 _xlpm.project, $C35,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5" s="297" t="str" cm="1">
        <f t="array" ref="ET35">IFERROR(_xlfn.LET(
 _xlpm.project, $C35,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5" s="297" t="str" cm="1">
        <f t="array" ref="EU35">IFERROR(_xlfn.LET(
 _xlpm.project, $C35,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5" s="297" t="str" cm="1">
        <f t="array" ref="EV35">IFERROR(_xlfn.LET(
 _xlpm.project, $C35,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5" s="297" t="str" cm="1">
        <f t="array" ref="EW35">IFERROR(_xlfn.LET(
 _xlpm.project, $C35,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5" s="297" t="str" cm="1">
        <f t="array" ref="EX35">IFERROR(_xlfn.LET(
 _xlpm.project, $C35,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5" s="297" t="str" cm="1">
        <f t="array" ref="EY35">IFERROR(_xlfn.LET(
 _xlpm.project, $C35,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5" s="297" t="str" cm="1">
        <f t="array" ref="EZ35">IFERROR(_xlfn.LET(
 _xlpm.project, $C35,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5" s="297" t="str" cm="1">
        <f t="array" ref="FA35">IFERROR(_xlfn.LET(
 _xlpm.project, $C35,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5" s="297" t="str" cm="1">
        <f t="array" ref="FB35">IFERROR(_xlfn.LET(
 _xlpm.project, $C35,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5" s="297" t="str" cm="1">
        <f t="array" ref="FC35">IFERROR(_xlfn.LET(
 _xlpm.project, $C35,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5" s="297" t="str" cm="1">
        <f t="array" ref="FD35">IFERROR(_xlfn.LET(
 _xlpm.project, $C35,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6" spans="2:160" ht="80.099999999999994" customHeight="1" thickBot="1" x14ac:dyDescent="0.35">
      <c r="B36" s="90"/>
      <c r="C36" s="300" t="str">
        <f>INPUT!G41</f>
        <v>Saud II</v>
      </c>
      <c r="D36" s="300" t="str">
        <f>_xlfn.XLOOKUP(Table14[[#This Row],[Project]],'MEA LOG'!$D$15:$D$100,'MEA LOG'!$F$15:$F$100,"")</f>
        <v>Saudia</v>
      </c>
      <c r="E36" s="297" t="str" cm="1">
        <f t="array" ref="E36">IFERROR(_xlfn.LET(
 _xlpm.project, $C36,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6" s="297" t="str" cm="1">
        <f t="array" ref="F36">IFERROR(_xlfn.LET(
 _xlpm.project, $C36,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6" s="297" t="str" cm="1">
        <f t="array" ref="G36">IFERROR(_xlfn.LET(
 _xlpm.project, $C36,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6" s="297" t="str" cm="1">
        <f t="array" ref="H36">IFERROR(_xlfn.LET(
 _xlpm.project, $C36,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6" s="297" t="str" cm="1">
        <f t="array" ref="I36">IFERROR(_xlfn.LET(
 _xlpm.project, $C36,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6" s="297" t="str" cm="1">
        <f t="array" ref="J36">IFERROR(_xlfn.LET(
 _xlpm.project, $C36,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6" s="297" t="str" cm="1">
        <f t="array" ref="K36">IFERROR(_xlfn.LET(
 _xlpm.project, $C36,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6" s="297" t="str" cm="1">
        <f t="array" ref="L36">IFERROR(_xlfn.LET(
 _xlpm.project, $C36,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6" s="297" t="str" cm="1">
        <f t="array" ref="M36">IFERROR(_xlfn.LET(
 _xlpm.project, $C36,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6" s="297" t="str" cm="1">
        <f t="array" ref="N36">IFERROR(_xlfn.LET(
 _xlpm.project, $C36,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6" s="297" t="str" cm="1">
        <f t="array" ref="O36">IFERROR(_xlfn.LET(
 _xlpm.project, $C36,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6" s="297" t="str" cm="1">
        <f t="array" ref="P36">IFERROR(_xlfn.LET(
 _xlpm.project, $C36,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6" s="297" t="str" cm="1">
        <f t="array" ref="Q36">IFERROR(_xlfn.LET(
 _xlpm.project, $C36,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6" s="297" t="str" cm="1">
        <f t="array" ref="R36">IFERROR(_xlfn.LET(
 _xlpm.project, $C36,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6" s="297" t="str" cm="1">
        <f t="array" ref="S36">IFERROR(_xlfn.LET(
 _xlpm.project, $C36,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6" s="297" t="str" cm="1">
        <f t="array" ref="T36">IFERROR(_xlfn.LET(
 _xlpm.project, $C36,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6" s="297" t="str" cm="1">
        <f t="array" ref="U36">IFERROR(_xlfn.LET(
 _xlpm.project, $C36,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36" s="297" t="str" cm="1">
        <f t="array" ref="V36">IFERROR(_xlfn.LET(
 _xlpm.project, $C36,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6" s="297" t="str" cm="1">
        <f t="array" ref="W36">IFERROR(_xlfn.LET(
 _xlpm.project, $C36,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6" s="297" t="str" cm="1">
        <f t="array" ref="X36">IFERROR(_xlfn.LET(
 _xlpm.project, $C36,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6" s="297" t="str" cm="1">
        <f t="array" ref="Y36">IFERROR(_xlfn.LET(
 _xlpm.project, $C36,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36" s="297" t="str" cm="1">
        <f t="array" ref="Z36">IFERROR(_xlfn.LET(
 _xlpm.project, $C36,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6" s="297" t="str" cm="1">
        <f t="array" ref="AA36">IFERROR(_xlfn.LET(
 _xlpm.project, $C36,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6" s="297" t="str" cm="1">
        <f t="array" ref="AB36">IFERROR(_xlfn.LET(
 _xlpm.project, $C36,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6" s="297" t="str" cm="1">
        <f t="array" ref="AC36">IFERROR(_xlfn.LET(
 _xlpm.project, $C36,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36" s="297" t="str" cm="1">
        <f t="array" ref="AD36">IFERROR(_xlfn.LET(
 _xlpm.project, $C36,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6" s="297" t="str" cm="1">
        <f t="array" ref="AE36">IFERROR(_xlfn.LET(
 _xlpm.project, $C36,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6" s="297" t="str" cm="1">
        <f t="array" ref="AF36">IFERROR(_xlfn.LET(
 _xlpm.project, $C36,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6" s="297" t="str" cm="1">
        <f t="array" ref="AG36">IFERROR(_xlfn.LET(
 _xlpm.project, $C36,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6" s="297" t="str" cm="1">
        <f t="array" ref="AH36">IFERROR(_xlfn.LET(
 _xlpm.project, $C36,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36" s="297" t="str" cm="1">
        <f t="array" ref="AI36">IFERROR(_xlfn.LET(
 _xlpm.project, $C36,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6" s="297" t="str" cm="1">
        <f t="array" ref="AJ36">IFERROR(_xlfn.LET(
 _xlpm.project, $C36,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6" s="297" t="str" cm="1">
        <f t="array" ref="AK36">IFERROR(_xlfn.LET(
 _xlpm.project, $C36,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6" s="297" t="str" cm="1">
        <f t="array" ref="AL36">IFERROR(_xlfn.LET(
 _xlpm.project, $C36,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36" s="297" t="str" cm="1">
        <f t="array" ref="AM36">IFERROR(_xlfn.LET(
 _xlpm.project, $C36,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36" s="297" t="str" cm="1">
        <f t="array" ref="AN36">IFERROR(_xlfn.LET(
 _xlpm.project, $C36,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6" s="297" t="str" cm="1">
        <f t="array" ref="AO36">IFERROR(_xlfn.LET(
 _xlpm.project, $C36,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6" s="297" t="str" cm="1">
        <f t="array" ref="AP36">IFERROR(_xlfn.LET(
 _xlpm.project, $C36,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36" s="297" t="str" cm="1">
        <f t="array" ref="AQ36">IFERROR(_xlfn.LET(
 _xlpm.project, $C36,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6" s="297" t="str" cm="1">
        <f t="array" ref="AR36">IFERROR(_xlfn.LET(
 _xlpm.project, $C36,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6" s="297" t="str" cm="1">
        <f t="array" ref="AS36">IFERROR(_xlfn.LET(
 _xlpm.project, $C36,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6" s="297" t="str" cm="1">
        <f t="array" ref="AT36">IFERROR(_xlfn.LET(
 _xlpm.project, $C36,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6" s="297" t="str" cm="1">
        <f t="array" ref="AU36">IFERROR(_xlfn.LET(
 _xlpm.project, $C36,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36" s="297" t="str" cm="1">
        <f t="array" ref="AV36">IFERROR(_xlfn.LET(
 _xlpm.project, $C36,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6" s="297" t="str" cm="1">
        <f t="array" ref="AW36">IFERROR(_xlfn.LET(
 _xlpm.project, $C36,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6" s="297" t="str" cm="1">
        <f t="array" ref="AX36">IFERROR(_xlfn.LET(
 _xlpm.project, $C36,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6" s="297" t="str" cm="1">
        <f t="array" ref="AY36">IFERROR(_xlfn.LET(
 _xlpm.project, $C36,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36" s="297" t="str" cm="1">
        <f t="array" ref="AZ36">IFERROR(_xlfn.LET(
 _xlpm.project, $C36,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6" s="297" t="str" cm="1">
        <f t="array" ref="BA36">IFERROR(_xlfn.LET(
 _xlpm.project, $C36,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6" s="297" t="str" cm="1">
        <f t="array" ref="BB36">IFERROR(_xlfn.LET(
 _xlpm.project, $C36,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6" s="297" t="str" cm="1">
        <f t="array" ref="BC36">IFERROR(_xlfn.LET(
 _xlpm.project, $C36,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6" s="297" t="str" cm="1">
        <f t="array" ref="BD36">IFERROR(_xlfn.LET(
 _xlpm.project, $C36,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6" s="297" t="str" cm="1">
        <f t="array" ref="BE36">IFERROR(_xlfn.LET(
 _xlpm.project, $C36,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36" s="297" t="str" cm="1">
        <f t="array" ref="BF36">IFERROR(_xlfn.LET(
 _xlpm.project, $C36,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6" s="297" t="str" cm="1">
        <f t="array" ref="BG36">IFERROR(_xlfn.LET(
 _xlpm.project, $C36,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6" s="297" t="str" cm="1">
        <f t="array" ref="BH36">IFERROR(_xlfn.LET(
 _xlpm.project, $C36,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6" s="297" t="str" cm="1">
        <f t="array" ref="BI36">IFERROR(_xlfn.LET(
 _xlpm.project, $C36,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6" s="297" t="str" cm="1">
        <f t="array" ref="BJ36">IFERROR(_xlfn.LET(
 _xlpm.project, $C36,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6" s="297" t="str" cm="1">
        <f t="array" ref="BK36">IFERROR(_xlfn.LET(
 _xlpm.project, $C36,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6" s="297" t="str" cm="1">
        <f t="array" ref="BL36">IFERROR(_xlfn.LET(
 _xlpm.project, $C36,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6" s="297" t="str" cm="1">
        <f t="array" ref="BM36">IFERROR(_xlfn.LET(
 _xlpm.project, $C36,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6" s="297" t="str" cm="1">
        <f t="array" ref="BN36">IFERROR(_xlfn.LET(
 _xlpm.project, $C36,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6" s="297" t="str" cm="1">
        <f t="array" ref="BO36">IFERROR(_xlfn.LET(
 _xlpm.project, $C36,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6" s="297" t="str" cm="1">
        <f t="array" ref="BP36">IFERROR(_xlfn.LET(
 _xlpm.project, $C36,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6" s="297" t="str" cm="1">
        <f t="array" ref="BQ36">IFERROR(_xlfn.LET(
 _xlpm.project, $C36,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6" s="297" t="str" cm="1">
        <f t="array" ref="BR36">IFERROR(_xlfn.LET(
 _xlpm.project, $C36,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6" s="297" t="str" cm="1">
        <f t="array" ref="BS36">IFERROR(_xlfn.LET(
 _xlpm.project, $C36,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6" s="297" t="str" cm="1">
        <f t="array" ref="BT36">IFERROR(_xlfn.LET(
 _xlpm.project, $C36,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6" s="297" t="str" cm="1">
        <f t="array" ref="BU36">IFERROR(_xlfn.LET(
 _xlpm.project, $C36,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6" s="297" t="str" cm="1">
        <f t="array" ref="BV36">IFERROR(_xlfn.LET(
 _xlpm.project, $C36,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6" s="297" t="str" cm="1">
        <f t="array" ref="BW36">IFERROR(_xlfn.LET(
 _xlpm.project, $C36,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6" s="297" t="str" cm="1">
        <f t="array" ref="BX36">IFERROR(_xlfn.LET(
 _xlpm.project, $C36,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6" s="297" t="str" cm="1">
        <f t="array" ref="BY36">IFERROR(_xlfn.LET(
 _xlpm.project, $C36,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6" s="297" t="str" cm="1">
        <f t="array" ref="BZ36">IFERROR(_xlfn.LET(
 _xlpm.project, $C36,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6" s="297" t="str" cm="1">
        <f t="array" ref="CA36">IFERROR(_xlfn.LET(
 _xlpm.project, $C36,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6" s="297" t="str" cm="1">
        <f t="array" ref="CB36">IFERROR(_xlfn.LET(
 _xlpm.project, $C36,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6" s="297" t="str" cm="1">
        <f t="array" ref="CC36">IFERROR(_xlfn.LET(
 _xlpm.project, $C36,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6" s="297" t="str" cm="1">
        <f t="array" ref="CD36">IFERROR(_xlfn.LET(
 _xlpm.project, $C36,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6" s="297" t="str" cm="1">
        <f t="array" ref="CE36">IFERROR(_xlfn.LET(
 _xlpm.project, $C36,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6" s="297" t="str" cm="1">
        <f t="array" ref="CF36">IFERROR(_xlfn.LET(
 _xlpm.project, $C36,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6" s="297" t="str" cm="1">
        <f t="array" ref="CG36">IFERROR(_xlfn.LET(
 _xlpm.project, $C36,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6" s="297" t="str" cm="1">
        <f t="array" ref="CH36">IFERROR(_xlfn.LET(
 _xlpm.project, $C36,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6" s="297" t="str" cm="1">
        <f t="array" ref="CI36">IFERROR(_xlfn.LET(
 _xlpm.project, $C36,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6" s="297" t="str" cm="1">
        <f t="array" ref="CJ36">IFERROR(_xlfn.LET(
 _xlpm.project, $C36,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6" s="297" t="str" cm="1">
        <f t="array" ref="CK36">IFERROR(_xlfn.LET(
 _xlpm.project, $C36,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6" s="297" t="str" cm="1">
        <f t="array" ref="CL36">IFERROR(_xlfn.LET(
 _xlpm.project, $C36,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6" s="297" t="str" cm="1">
        <f t="array" ref="CM36">IFERROR(_xlfn.LET(
 _xlpm.project, $C36,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6" s="297" t="str" cm="1">
        <f t="array" ref="CN36">IFERROR(_xlfn.LET(
 _xlpm.project, $C36,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6" s="297" t="str" cm="1">
        <f t="array" ref="CO36">IFERROR(_xlfn.LET(
 _xlpm.project, $C36,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6" s="297" t="str" cm="1">
        <f t="array" ref="CP36">IFERROR(_xlfn.LET(
 _xlpm.project, $C36,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6" s="297" t="str" cm="1">
        <f t="array" ref="CQ36">IFERROR(_xlfn.LET(
 _xlpm.project, $C36,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6" s="297" t="str" cm="1">
        <f t="array" ref="CR36">IFERROR(_xlfn.LET(
 _xlpm.project, $C36,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6" s="297" t="str" cm="1">
        <f t="array" ref="CS36">IFERROR(_xlfn.LET(
 _xlpm.project, $C36,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6" s="297" t="str" cm="1">
        <f t="array" ref="CT36">IFERROR(_xlfn.LET(
 _xlpm.project, $C36,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6" s="297" t="str" cm="1">
        <f t="array" ref="CU36">IFERROR(_xlfn.LET(
 _xlpm.project, $C36,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6" s="297" t="str" cm="1">
        <f t="array" ref="CV36">IFERROR(_xlfn.LET(
 _xlpm.project, $C36,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6" s="297" t="str" cm="1">
        <f t="array" ref="CW36">IFERROR(_xlfn.LET(
 _xlpm.project, $C36,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6" s="297" t="str" cm="1">
        <f t="array" ref="CX36">IFERROR(_xlfn.LET(
 _xlpm.project, $C36,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6" s="297" t="str" cm="1">
        <f t="array" ref="CY36">IFERROR(_xlfn.LET(
 _xlpm.project, $C36,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6" s="297" t="str" cm="1">
        <f t="array" ref="CZ36">IFERROR(_xlfn.LET(
 _xlpm.project, $C36,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6" s="297" t="str" cm="1">
        <f t="array" ref="DA36">IFERROR(_xlfn.LET(
 _xlpm.project, $C36,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6" s="297" t="str" cm="1">
        <f t="array" ref="DB36">IFERROR(_xlfn.LET(
 _xlpm.project, $C36,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6" s="297" t="str" cm="1">
        <f t="array" ref="DC36">IFERROR(_xlfn.LET(
 _xlpm.project, $C36,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6" s="297" t="str" cm="1">
        <f t="array" ref="DD36">IFERROR(_xlfn.LET(
 _xlpm.project, $C36,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6" s="297" t="str" cm="1">
        <f t="array" ref="DE36">IFERROR(_xlfn.LET(
 _xlpm.project, $C36,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6" s="297" t="str" cm="1">
        <f t="array" ref="DF36">IFERROR(_xlfn.LET(
 _xlpm.project, $C36,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6" s="297" t="str" cm="1">
        <f t="array" ref="DG36">IFERROR(_xlfn.LET(
 _xlpm.project, $C36,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6" s="297" t="str" cm="1">
        <f t="array" ref="DH36">IFERROR(_xlfn.LET(
 _xlpm.project, $C36,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6" s="297" t="str" cm="1">
        <f t="array" ref="DI36">IFERROR(_xlfn.LET(
 _xlpm.project, $C36,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6" s="297" t="str" cm="1">
        <f t="array" ref="DJ36">IFERROR(_xlfn.LET(
 _xlpm.project, $C36,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6" s="297" t="str" cm="1">
        <f t="array" ref="DK36">IFERROR(_xlfn.LET(
 _xlpm.project, $C36,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6" s="297" t="str" cm="1">
        <f t="array" ref="DL36">IFERROR(_xlfn.LET(
 _xlpm.project, $C36,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6" s="297" t="str" cm="1">
        <f t="array" ref="DM36">IFERROR(_xlfn.LET(
 _xlpm.project, $C36,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6" s="297" t="str" cm="1">
        <f t="array" ref="DN36">IFERROR(_xlfn.LET(
 _xlpm.project, $C36,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6" s="297" t="str" cm="1">
        <f t="array" ref="DO36">IFERROR(_xlfn.LET(
 _xlpm.project, $C36,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6" s="297" t="str" cm="1">
        <f t="array" ref="DP36">IFERROR(_xlfn.LET(
 _xlpm.project, $C36,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6" s="297" t="str" cm="1">
        <f t="array" ref="DQ36">IFERROR(_xlfn.LET(
 _xlpm.project, $C36,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6" s="297" t="str" cm="1">
        <f t="array" ref="DR36">IFERROR(_xlfn.LET(
 _xlpm.project, $C36,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6" s="297" t="str" cm="1">
        <f t="array" ref="DS36">IFERROR(_xlfn.LET(
 _xlpm.project, $C36,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6" s="297" t="str" cm="1">
        <f t="array" ref="DT36">IFERROR(_xlfn.LET(
 _xlpm.project, $C36,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6" s="297" t="str" cm="1">
        <f t="array" ref="DU36">IFERROR(_xlfn.LET(
 _xlpm.project, $C36,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6" s="297" t="str" cm="1">
        <f t="array" ref="DV36">IFERROR(_xlfn.LET(
 _xlpm.project, $C36,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6" s="297" t="str" cm="1">
        <f t="array" ref="DW36">IFERROR(_xlfn.LET(
 _xlpm.project, $C36,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6" s="297" t="str" cm="1">
        <f t="array" ref="DX36">IFERROR(_xlfn.LET(
 _xlpm.project, $C36,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6" s="297" t="str" cm="1">
        <f t="array" ref="DY36">IFERROR(_xlfn.LET(
 _xlpm.project, $C36,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6" s="297" t="str" cm="1">
        <f t="array" ref="DZ36">IFERROR(_xlfn.LET(
 _xlpm.project, $C36,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6" s="297" t="str" cm="1">
        <f t="array" ref="EA36">IFERROR(_xlfn.LET(
 _xlpm.project, $C36,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6" s="297" t="str" cm="1">
        <f t="array" ref="EB36">IFERROR(_xlfn.LET(
 _xlpm.project, $C36,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6" s="297" t="str" cm="1">
        <f t="array" ref="EC36">IFERROR(_xlfn.LET(
 _xlpm.project, $C36,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6" s="297" t="str" cm="1">
        <f t="array" ref="ED36">IFERROR(_xlfn.LET(
 _xlpm.project, $C36,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6" s="297" t="str" cm="1">
        <f t="array" ref="EE36">IFERROR(_xlfn.LET(
 _xlpm.project, $C36,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6" s="297" t="str" cm="1">
        <f t="array" ref="EF36">IFERROR(_xlfn.LET(
 _xlpm.project, $C36,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6" s="297" t="str" cm="1">
        <f t="array" ref="EG36">IFERROR(_xlfn.LET(
 _xlpm.project, $C36,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6" s="297" t="str" cm="1">
        <f t="array" ref="EH36">IFERROR(_xlfn.LET(
 _xlpm.project, $C36,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6" s="297" t="str" cm="1">
        <f t="array" ref="EI36">IFERROR(_xlfn.LET(
 _xlpm.project, $C36,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6" s="297" t="str" cm="1">
        <f t="array" ref="EJ36">IFERROR(_xlfn.LET(
 _xlpm.project, $C36,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6" s="297" t="str" cm="1">
        <f t="array" ref="EK36">IFERROR(_xlfn.LET(
 _xlpm.project, $C36,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6" s="297" t="str" cm="1">
        <f t="array" ref="EL36">IFERROR(_xlfn.LET(
 _xlpm.project, $C36,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6" s="297" t="str" cm="1">
        <f t="array" ref="EM36">IFERROR(_xlfn.LET(
 _xlpm.project, $C36,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6" s="297" t="str" cm="1">
        <f t="array" ref="EN36">IFERROR(_xlfn.LET(
 _xlpm.project, $C36,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6" s="297" t="str" cm="1">
        <f t="array" ref="EO36">IFERROR(_xlfn.LET(
 _xlpm.project, $C36,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6" s="297" t="str" cm="1">
        <f t="array" ref="EP36">IFERROR(_xlfn.LET(
 _xlpm.project, $C36,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6" s="297" t="str" cm="1">
        <f t="array" ref="EQ36">IFERROR(_xlfn.LET(
 _xlpm.project, $C36,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6" s="297" t="str" cm="1">
        <f t="array" ref="ER36">IFERROR(_xlfn.LET(
 _xlpm.project, $C36,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6" s="297" t="str" cm="1">
        <f t="array" ref="ES36">IFERROR(_xlfn.LET(
 _xlpm.project, $C36,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6" s="297" t="str" cm="1">
        <f t="array" ref="ET36">IFERROR(_xlfn.LET(
 _xlpm.project, $C36,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6" s="297" t="str" cm="1">
        <f t="array" ref="EU36">IFERROR(_xlfn.LET(
 _xlpm.project, $C36,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6" s="297" t="str" cm="1">
        <f t="array" ref="EV36">IFERROR(_xlfn.LET(
 _xlpm.project, $C36,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6" s="297" t="str" cm="1">
        <f t="array" ref="EW36">IFERROR(_xlfn.LET(
 _xlpm.project, $C36,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6" s="297" t="str" cm="1">
        <f t="array" ref="EX36">IFERROR(_xlfn.LET(
 _xlpm.project, $C36,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6" s="297" t="str" cm="1">
        <f t="array" ref="EY36">IFERROR(_xlfn.LET(
 _xlpm.project, $C36,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6" s="297" t="str" cm="1">
        <f t="array" ref="EZ36">IFERROR(_xlfn.LET(
 _xlpm.project, $C36,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6" s="297" t="str" cm="1">
        <f t="array" ref="FA36">IFERROR(_xlfn.LET(
 _xlpm.project, $C36,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6" s="297" t="str" cm="1">
        <f t="array" ref="FB36">IFERROR(_xlfn.LET(
 _xlpm.project, $C36,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6" s="297" t="str" cm="1">
        <f t="array" ref="FC36">IFERROR(_xlfn.LET(
 _xlpm.project, $C36,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6" s="297" t="str" cm="1">
        <f t="array" ref="FD36">IFERROR(_xlfn.LET(
 _xlpm.project, $C36,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7" spans="2:160" ht="80.099999999999994" customHeight="1" thickBot="1" x14ac:dyDescent="0.35">
      <c r="B37" s="90"/>
      <c r="C37" s="300" t="str">
        <f>INPUT!G42</f>
        <v>Tanz</v>
      </c>
      <c r="D37" s="300" t="str">
        <f>_xlfn.XLOOKUP(Table14[[#This Row],[Project]],'MEA LOG'!$D$15:$D$100,'MEA LOG'!$F$15:$F$100,"")</f>
        <v>Tanzania</v>
      </c>
      <c r="E37" s="297" t="str" cm="1">
        <f t="array" ref="E37">IFERROR(_xlfn.LET(
 _xlpm.project, $C37,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7" s="297" t="str" cm="1">
        <f t="array" ref="F37">IFERROR(_xlfn.LET(
 _xlpm.project, $C37,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7" s="297" t="str" cm="1">
        <f t="array" ref="G37">IFERROR(_xlfn.LET(
 _xlpm.project, $C37,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7" s="297" t="str" cm="1">
        <f t="array" ref="H37">IFERROR(_xlfn.LET(
 _xlpm.project, $C37,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7" s="297" t="str" cm="1">
        <f t="array" ref="I37">IFERROR(_xlfn.LET(
 _xlpm.project, $C37,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7" s="297" t="str" cm="1">
        <f t="array" ref="J37">IFERROR(_xlfn.LET(
 _xlpm.project, $C37,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7" s="297" t="str" cm="1">
        <f t="array" ref="K37">IFERROR(_xlfn.LET(
 _xlpm.project, $C37,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7" s="297" t="str" cm="1">
        <f t="array" ref="L37">IFERROR(_xlfn.LET(
 _xlpm.project, $C37,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7" s="297" t="str" cm="1">
        <f t="array" ref="M37">IFERROR(_xlfn.LET(
 _xlpm.project, $C37,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7" s="297" t="str" cm="1">
        <f t="array" ref="N37">IFERROR(_xlfn.LET(
 _xlpm.project, $C37,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7" s="297" t="str" cm="1">
        <f t="array" ref="O37">IFERROR(_xlfn.LET(
 _xlpm.project, $C37,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7" s="297" t="str" cm="1">
        <f t="array" ref="P37">IFERROR(_xlfn.LET(
 _xlpm.project, $C37,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7" s="297" t="str" cm="1">
        <f t="array" ref="Q37">IFERROR(_xlfn.LET(
 _xlpm.project, $C37,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7" s="297" t="str" cm="1">
        <f t="array" ref="R37">IFERROR(_xlfn.LET(
 _xlpm.project, $C37,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7" s="297" t="str" cm="1">
        <f t="array" ref="S37">IFERROR(_xlfn.LET(
 _xlpm.project, $C37,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7" s="297" t="str" cm="1">
        <f t="array" ref="T37">IFERROR(_xlfn.LET(
 _xlpm.project, $C37,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7" s="297" t="str" cm="1">
        <f t="array" ref="U37">IFERROR(_xlfn.LET(
 _xlpm.project, $C37,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37" s="297" t="str" cm="1">
        <f t="array" ref="V37">IFERROR(_xlfn.LET(
 _xlpm.project, $C37,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7" s="297" t="str" cm="1">
        <f t="array" ref="W37">IFERROR(_xlfn.LET(
 _xlpm.project, $C37,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7" s="297" t="str" cm="1">
        <f t="array" ref="X37">IFERROR(_xlfn.LET(
 _xlpm.project, $C37,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7" s="297" t="str" cm="1">
        <f t="array" ref="Y37">IFERROR(_xlfn.LET(
 _xlpm.project, $C37,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37" s="297" t="str" cm="1">
        <f t="array" ref="Z37">IFERROR(_xlfn.LET(
 _xlpm.project, $C37,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7" s="297" t="str" cm="1">
        <f t="array" ref="AA37">IFERROR(_xlfn.LET(
 _xlpm.project, $C37,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7" s="297" t="str" cm="1">
        <f t="array" ref="AB37">IFERROR(_xlfn.LET(
 _xlpm.project, $C37,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7" s="297" t="str" cm="1">
        <f t="array" ref="AC37">IFERROR(_xlfn.LET(
 _xlpm.project, $C37,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37" s="297" t="str" cm="1">
        <f t="array" ref="AD37">IFERROR(_xlfn.LET(
 _xlpm.project, $C37,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7" s="297" t="str" cm="1">
        <f t="array" ref="AE37">IFERROR(_xlfn.LET(
 _xlpm.project, $C37,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7" s="297" t="str" cm="1">
        <f t="array" ref="AF37">IFERROR(_xlfn.LET(
 _xlpm.project, $C37,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7" s="297" t="str" cm="1">
        <f t="array" ref="AG37">IFERROR(_xlfn.LET(
 _xlpm.project, $C37,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7" s="297" t="str" cm="1">
        <f t="array" ref="AH37">IFERROR(_xlfn.LET(
 _xlpm.project, $C37,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37" s="297" t="str" cm="1">
        <f t="array" ref="AI37">IFERROR(_xlfn.LET(
 _xlpm.project, $C37,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7" s="297" t="str" cm="1">
        <f t="array" ref="AJ37">IFERROR(_xlfn.LET(
 _xlpm.project, $C37,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7" s="297" t="str" cm="1">
        <f t="array" ref="AK37">IFERROR(_xlfn.LET(
 _xlpm.project, $C37,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7" s="297" t="str" cm="1">
        <f t="array" ref="AL37">IFERROR(_xlfn.LET(
 _xlpm.project, $C37,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37" s="297" t="str" cm="1">
        <f t="array" ref="AM37">IFERROR(_xlfn.LET(
 _xlpm.project, $C37,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37" s="297" t="str" cm="1">
        <f t="array" ref="AN37">IFERROR(_xlfn.LET(
 _xlpm.project, $C37,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7" s="297" t="str" cm="1">
        <f t="array" ref="AO37">IFERROR(_xlfn.LET(
 _xlpm.project, $C37,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7" s="297" t="str" cm="1">
        <f t="array" ref="AP37">IFERROR(_xlfn.LET(
 _xlpm.project, $C37,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37" s="297" t="str" cm="1">
        <f t="array" ref="AQ37">IFERROR(_xlfn.LET(
 _xlpm.project, $C37,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7" s="297" t="str" cm="1">
        <f t="array" ref="AR37">IFERROR(_xlfn.LET(
 _xlpm.project, $C37,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7" s="297" t="str" cm="1">
        <f t="array" ref="AS37">IFERROR(_xlfn.LET(
 _xlpm.project, $C37,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7" s="297" t="str" cm="1">
        <f t="array" ref="AT37">IFERROR(_xlfn.LET(
 _xlpm.project, $C37,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7" s="297" t="str" cm="1">
        <f t="array" ref="AU37">IFERROR(_xlfn.LET(
 _xlpm.project, $C37,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37" s="297" t="str" cm="1">
        <f t="array" ref="AV37">IFERROR(_xlfn.LET(
 _xlpm.project, $C37,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7" s="297" t="str" cm="1">
        <f t="array" ref="AW37">IFERROR(_xlfn.LET(
 _xlpm.project, $C37,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7" s="297" t="str" cm="1">
        <f t="array" ref="AX37">IFERROR(_xlfn.LET(
 _xlpm.project, $C37,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7" s="297" t="str" cm="1">
        <f t="array" ref="AY37">IFERROR(_xlfn.LET(
 _xlpm.project, $C37,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37" s="297" t="str" cm="1">
        <f t="array" ref="AZ37">IFERROR(_xlfn.LET(
 _xlpm.project, $C37,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7" s="297" t="str" cm="1">
        <f t="array" ref="BA37">IFERROR(_xlfn.LET(
 _xlpm.project, $C37,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7" s="297" t="str" cm="1">
        <f t="array" ref="BB37">IFERROR(_xlfn.LET(
 _xlpm.project, $C37,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7" s="297" t="str" cm="1">
        <f t="array" ref="BC37">IFERROR(_xlfn.LET(
 _xlpm.project, $C37,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7" s="297" t="str" cm="1">
        <f t="array" ref="BD37">IFERROR(_xlfn.LET(
 _xlpm.project, $C37,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7" s="297" t="str" cm="1">
        <f t="array" ref="BE37">IFERROR(_xlfn.LET(
 _xlpm.project, $C37,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37" s="297" t="str" cm="1">
        <f t="array" ref="BF37">IFERROR(_xlfn.LET(
 _xlpm.project, $C37,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7" s="297" t="str" cm="1">
        <f t="array" ref="BG37">IFERROR(_xlfn.LET(
 _xlpm.project, $C37,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7" s="297" t="str" cm="1">
        <f t="array" ref="BH37">IFERROR(_xlfn.LET(
 _xlpm.project, $C37,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7" s="297" t="str" cm="1">
        <f t="array" ref="BI37">IFERROR(_xlfn.LET(
 _xlpm.project, $C37,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7" s="297" t="str" cm="1">
        <f t="array" ref="BJ37">IFERROR(_xlfn.LET(
 _xlpm.project, $C37,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7" s="297" t="str" cm="1">
        <f t="array" ref="BK37">IFERROR(_xlfn.LET(
 _xlpm.project, $C37,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7" s="297" t="str" cm="1">
        <f t="array" ref="BL37">IFERROR(_xlfn.LET(
 _xlpm.project, $C37,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7" s="297" t="str" cm="1">
        <f t="array" ref="BM37">IFERROR(_xlfn.LET(
 _xlpm.project, $C37,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7" s="297" t="str" cm="1">
        <f t="array" ref="BN37">IFERROR(_xlfn.LET(
 _xlpm.project, $C37,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7" s="297" t="str" cm="1">
        <f t="array" ref="BO37">IFERROR(_xlfn.LET(
 _xlpm.project, $C37,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7" s="297" t="str" cm="1">
        <f t="array" ref="BP37">IFERROR(_xlfn.LET(
 _xlpm.project, $C37,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7" s="297" t="str" cm="1">
        <f t="array" ref="BQ37">IFERROR(_xlfn.LET(
 _xlpm.project, $C37,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7" s="297" t="str" cm="1">
        <f t="array" ref="BR37">IFERROR(_xlfn.LET(
 _xlpm.project, $C37,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7" s="297" t="str" cm="1">
        <f t="array" ref="BS37">IFERROR(_xlfn.LET(
 _xlpm.project, $C37,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7" s="297" t="str" cm="1">
        <f t="array" ref="BT37">IFERROR(_xlfn.LET(
 _xlpm.project, $C37,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7" s="297" t="str" cm="1">
        <f t="array" ref="BU37">IFERROR(_xlfn.LET(
 _xlpm.project, $C37,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7" s="297" t="str" cm="1">
        <f t="array" ref="BV37">IFERROR(_xlfn.LET(
 _xlpm.project, $C37,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7" s="297" t="str" cm="1">
        <f t="array" ref="BW37">IFERROR(_xlfn.LET(
 _xlpm.project, $C37,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7" s="297" t="str" cm="1">
        <f t="array" ref="BX37">IFERROR(_xlfn.LET(
 _xlpm.project, $C37,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7" s="297" t="str" cm="1">
        <f t="array" ref="BY37">IFERROR(_xlfn.LET(
 _xlpm.project, $C37,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7" s="297" t="str" cm="1">
        <f t="array" ref="BZ37">IFERROR(_xlfn.LET(
 _xlpm.project, $C37,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7" s="297" t="str" cm="1">
        <f t="array" ref="CA37">IFERROR(_xlfn.LET(
 _xlpm.project, $C37,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7" s="297" t="str" cm="1">
        <f t="array" ref="CB37">IFERROR(_xlfn.LET(
 _xlpm.project, $C37,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7" s="297" t="str" cm="1">
        <f t="array" ref="CC37">IFERROR(_xlfn.LET(
 _xlpm.project, $C37,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7" s="297" t="str" cm="1">
        <f t="array" ref="CD37">IFERROR(_xlfn.LET(
 _xlpm.project, $C37,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7" s="297" t="str" cm="1">
        <f t="array" ref="CE37">IFERROR(_xlfn.LET(
 _xlpm.project, $C37,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7" s="297" t="str" cm="1">
        <f t="array" ref="CF37">IFERROR(_xlfn.LET(
 _xlpm.project, $C37,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7" s="297" t="str" cm="1">
        <f t="array" ref="CG37">IFERROR(_xlfn.LET(
 _xlpm.project, $C37,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7" s="297" t="str" cm="1">
        <f t="array" ref="CH37">IFERROR(_xlfn.LET(
 _xlpm.project, $C37,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7" s="297" t="str" cm="1">
        <f t="array" ref="CI37">IFERROR(_xlfn.LET(
 _xlpm.project, $C37,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7" s="297" t="str" cm="1">
        <f t="array" ref="CJ37">IFERROR(_xlfn.LET(
 _xlpm.project, $C37,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7" s="297" t="str" cm="1">
        <f t="array" ref="CK37">IFERROR(_xlfn.LET(
 _xlpm.project, $C37,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7" s="297" t="str" cm="1">
        <f t="array" ref="CL37">IFERROR(_xlfn.LET(
 _xlpm.project, $C37,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7" s="297" t="str" cm="1">
        <f t="array" ref="CM37">IFERROR(_xlfn.LET(
 _xlpm.project, $C37,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7" s="297" t="str" cm="1">
        <f t="array" ref="CN37">IFERROR(_xlfn.LET(
 _xlpm.project, $C37,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7" s="297" t="str" cm="1">
        <f t="array" ref="CO37">IFERROR(_xlfn.LET(
 _xlpm.project, $C37,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7" s="297" t="str" cm="1">
        <f t="array" ref="CP37">IFERROR(_xlfn.LET(
 _xlpm.project, $C37,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7" s="297" t="str" cm="1">
        <f t="array" ref="CQ37">IFERROR(_xlfn.LET(
 _xlpm.project, $C37,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7" s="297" t="str" cm="1">
        <f t="array" ref="CR37">IFERROR(_xlfn.LET(
 _xlpm.project, $C37,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7" s="297" t="str" cm="1">
        <f t="array" ref="CS37">IFERROR(_xlfn.LET(
 _xlpm.project, $C37,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7" s="297" t="str" cm="1">
        <f t="array" ref="CT37">IFERROR(_xlfn.LET(
 _xlpm.project, $C37,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7" s="297" t="str" cm="1">
        <f t="array" ref="CU37">IFERROR(_xlfn.LET(
 _xlpm.project, $C37,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7" s="297" t="str" cm="1">
        <f t="array" ref="CV37">IFERROR(_xlfn.LET(
 _xlpm.project, $C37,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7" s="297" t="str" cm="1">
        <f t="array" ref="CW37">IFERROR(_xlfn.LET(
 _xlpm.project, $C37,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7" s="297" t="str" cm="1">
        <f t="array" ref="CX37">IFERROR(_xlfn.LET(
 _xlpm.project, $C37,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7" s="297" t="str" cm="1">
        <f t="array" ref="CY37">IFERROR(_xlfn.LET(
 _xlpm.project, $C37,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7" s="297" t="str" cm="1">
        <f t="array" ref="CZ37">IFERROR(_xlfn.LET(
 _xlpm.project, $C37,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7" s="297" t="str" cm="1">
        <f t="array" ref="DA37">IFERROR(_xlfn.LET(
 _xlpm.project, $C37,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7" s="297" t="str" cm="1">
        <f t="array" ref="DB37">IFERROR(_xlfn.LET(
 _xlpm.project, $C37,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7" s="297" t="str" cm="1">
        <f t="array" ref="DC37">IFERROR(_xlfn.LET(
 _xlpm.project, $C37,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7" s="297" t="str" cm="1">
        <f t="array" ref="DD37">IFERROR(_xlfn.LET(
 _xlpm.project, $C37,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7" s="297" t="str" cm="1">
        <f t="array" ref="DE37">IFERROR(_xlfn.LET(
 _xlpm.project, $C37,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7" s="297" t="str" cm="1">
        <f t="array" ref="DF37">IFERROR(_xlfn.LET(
 _xlpm.project, $C37,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7" s="297" t="str" cm="1">
        <f t="array" ref="DG37">IFERROR(_xlfn.LET(
 _xlpm.project, $C37,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7" s="297" t="str" cm="1">
        <f t="array" ref="DH37">IFERROR(_xlfn.LET(
 _xlpm.project, $C37,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7" s="297" t="str" cm="1">
        <f t="array" ref="DI37">IFERROR(_xlfn.LET(
 _xlpm.project, $C37,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7" s="297" t="str" cm="1">
        <f t="array" ref="DJ37">IFERROR(_xlfn.LET(
 _xlpm.project, $C37,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7" s="297" t="str" cm="1">
        <f t="array" ref="DK37">IFERROR(_xlfn.LET(
 _xlpm.project, $C37,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7" s="297" t="str" cm="1">
        <f t="array" ref="DL37">IFERROR(_xlfn.LET(
 _xlpm.project, $C37,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7" s="297" t="str" cm="1">
        <f t="array" ref="DM37">IFERROR(_xlfn.LET(
 _xlpm.project, $C37,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7" s="297" t="str" cm="1">
        <f t="array" ref="DN37">IFERROR(_xlfn.LET(
 _xlpm.project, $C37,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7" s="297" t="str" cm="1">
        <f t="array" ref="DO37">IFERROR(_xlfn.LET(
 _xlpm.project, $C37,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7" s="297" t="str" cm="1">
        <f t="array" ref="DP37">IFERROR(_xlfn.LET(
 _xlpm.project, $C37,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7" s="297" t="str" cm="1">
        <f t="array" ref="DQ37">IFERROR(_xlfn.LET(
 _xlpm.project, $C37,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7" s="297" t="str" cm="1">
        <f t="array" ref="DR37">IFERROR(_xlfn.LET(
 _xlpm.project, $C37,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7" s="297" t="str" cm="1">
        <f t="array" ref="DS37">IFERROR(_xlfn.LET(
 _xlpm.project, $C37,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7" s="297" t="str" cm="1">
        <f t="array" ref="DT37">IFERROR(_xlfn.LET(
 _xlpm.project, $C37,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7" s="297" t="str" cm="1">
        <f t="array" ref="DU37">IFERROR(_xlfn.LET(
 _xlpm.project, $C37,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7" s="297" t="str" cm="1">
        <f t="array" ref="DV37">IFERROR(_xlfn.LET(
 _xlpm.project, $C37,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7" s="297" t="str" cm="1">
        <f t="array" ref="DW37">IFERROR(_xlfn.LET(
 _xlpm.project, $C37,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7" s="297" t="str" cm="1">
        <f t="array" ref="DX37">IFERROR(_xlfn.LET(
 _xlpm.project, $C37,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7" s="297" t="str" cm="1">
        <f t="array" ref="DY37">IFERROR(_xlfn.LET(
 _xlpm.project, $C37,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7" s="297" t="str" cm="1">
        <f t="array" ref="DZ37">IFERROR(_xlfn.LET(
 _xlpm.project, $C37,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7" s="297" t="str" cm="1">
        <f t="array" ref="EA37">IFERROR(_xlfn.LET(
 _xlpm.project, $C37,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7" s="297" t="str" cm="1">
        <f t="array" ref="EB37">IFERROR(_xlfn.LET(
 _xlpm.project, $C37,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7" s="297" t="str" cm="1">
        <f t="array" ref="EC37">IFERROR(_xlfn.LET(
 _xlpm.project, $C37,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7" s="297" t="str" cm="1">
        <f t="array" ref="ED37">IFERROR(_xlfn.LET(
 _xlpm.project, $C37,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7" s="297" t="str" cm="1">
        <f t="array" ref="EE37">IFERROR(_xlfn.LET(
 _xlpm.project, $C37,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7" s="297" t="str" cm="1">
        <f t="array" ref="EF37">IFERROR(_xlfn.LET(
 _xlpm.project, $C37,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7" s="297" t="str" cm="1">
        <f t="array" ref="EG37">IFERROR(_xlfn.LET(
 _xlpm.project, $C37,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7" s="297" t="str" cm="1">
        <f t="array" ref="EH37">IFERROR(_xlfn.LET(
 _xlpm.project, $C37,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7" s="297" t="str" cm="1">
        <f t="array" ref="EI37">IFERROR(_xlfn.LET(
 _xlpm.project, $C37,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7" s="297" t="str" cm="1">
        <f t="array" ref="EJ37">IFERROR(_xlfn.LET(
 _xlpm.project, $C37,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7" s="297" t="str" cm="1">
        <f t="array" ref="EK37">IFERROR(_xlfn.LET(
 _xlpm.project, $C37,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7" s="297" t="str" cm="1">
        <f t="array" ref="EL37">IFERROR(_xlfn.LET(
 _xlpm.project, $C37,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7" s="297" t="str" cm="1">
        <f t="array" ref="EM37">IFERROR(_xlfn.LET(
 _xlpm.project, $C37,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7" s="297" t="str" cm="1">
        <f t="array" ref="EN37">IFERROR(_xlfn.LET(
 _xlpm.project, $C37,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7" s="297" t="str" cm="1">
        <f t="array" ref="EO37">IFERROR(_xlfn.LET(
 _xlpm.project, $C37,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7" s="297" t="str" cm="1">
        <f t="array" ref="EP37">IFERROR(_xlfn.LET(
 _xlpm.project, $C37,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7" s="297" t="str" cm="1">
        <f t="array" ref="EQ37">IFERROR(_xlfn.LET(
 _xlpm.project, $C37,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7" s="297" t="str" cm="1">
        <f t="array" ref="ER37">IFERROR(_xlfn.LET(
 _xlpm.project, $C37,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7" s="297" t="str" cm="1">
        <f t="array" ref="ES37">IFERROR(_xlfn.LET(
 _xlpm.project, $C37,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7" s="297" t="str" cm="1">
        <f t="array" ref="ET37">IFERROR(_xlfn.LET(
 _xlpm.project, $C37,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7" s="297" t="str" cm="1">
        <f t="array" ref="EU37">IFERROR(_xlfn.LET(
 _xlpm.project, $C37,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7" s="297" t="str" cm="1">
        <f t="array" ref="EV37">IFERROR(_xlfn.LET(
 _xlpm.project, $C37,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7" s="297" t="str" cm="1">
        <f t="array" ref="EW37">IFERROR(_xlfn.LET(
 _xlpm.project, $C37,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7" s="297" t="str" cm="1">
        <f t="array" ref="EX37">IFERROR(_xlfn.LET(
 _xlpm.project, $C37,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7" s="297" t="str" cm="1">
        <f t="array" ref="EY37">IFERROR(_xlfn.LET(
 _xlpm.project, $C37,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7" s="297" t="str" cm="1">
        <f t="array" ref="EZ37">IFERROR(_xlfn.LET(
 _xlpm.project, $C37,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7" s="297" t="str" cm="1">
        <f t="array" ref="FA37">IFERROR(_xlfn.LET(
 _xlpm.project, $C37,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7" s="297" t="str" cm="1">
        <f t="array" ref="FB37">IFERROR(_xlfn.LET(
 _xlpm.project, $C37,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7" s="297" t="str" cm="1">
        <f t="array" ref="FC37">IFERROR(_xlfn.LET(
 _xlpm.project, $C37,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7" s="297" t="str" cm="1">
        <f t="array" ref="FD37">IFERROR(_xlfn.LET(
 _xlpm.project, $C37,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8" spans="2:160" ht="80.099999999999994" customHeight="1" thickBot="1" x14ac:dyDescent="0.35">
      <c r="B38" s="90"/>
      <c r="C38" s="300" t="str">
        <f>INPUT!G43</f>
        <v>Falcon</v>
      </c>
      <c r="D38" s="300" t="str">
        <f>_xlfn.XLOOKUP(Table14[[#This Row],[Project]],'MEA LOG'!$D$15:$D$100,'MEA LOG'!$F$15:$F$100,"")</f>
        <v>Gulf</v>
      </c>
      <c r="E38" s="297" t="str" cm="1">
        <f t="array" ref="E38">IFERROR(_xlfn.LET(
 _xlpm.project, $C38,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8" s="297" t="str" cm="1">
        <f t="array" ref="F38">IFERROR(_xlfn.LET(
 _xlpm.project, $C38,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8" s="297" t="str" cm="1">
        <f t="array" ref="G38">IFERROR(_xlfn.LET(
 _xlpm.project, $C38,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8" s="297" t="str" cm="1">
        <f t="array" ref="H38">IFERROR(_xlfn.LET(
 _xlpm.project, $C38,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8" s="297" t="str" cm="1">
        <f t="array" ref="I38">IFERROR(_xlfn.LET(
 _xlpm.project, $C38,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8" s="297" t="str" cm="1">
        <f t="array" ref="J38">IFERROR(_xlfn.LET(
 _xlpm.project, $C38,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8" s="297" t="str" cm="1">
        <f t="array" ref="K38">IFERROR(_xlfn.LET(
 _xlpm.project, $C38,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8" s="297" t="str" cm="1">
        <f t="array" ref="L38">IFERROR(_xlfn.LET(
 _xlpm.project, $C38,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8" s="297" t="str" cm="1">
        <f t="array" ref="M38">IFERROR(_xlfn.LET(
 _xlpm.project, $C38,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8" s="297" t="str" cm="1">
        <f t="array" ref="N38">IFERROR(_xlfn.LET(
 _xlpm.project, $C38,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8" s="297" t="str" cm="1">
        <f t="array" ref="O38">IFERROR(_xlfn.LET(
 _xlpm.project, $C38,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8" s="297" t="str" cm="1">
        <f t="array" ref="P38">IFERROR(_xlfn.LET(
 _xlpm.project, $C38,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8" s="297" t="str" cm="1">
        <f t="array" ref="Q38">IFERROR(_xlfn.LET(
 _xlpm.project, $C38,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8" s="297" t="str" cm="1">
        <f t="array" ref="R38">IFERROR(_xlfn.LET(
 _xlpm.project, $C38,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8" s="297" t="str" cm="1">
        <f t="array" ref="S38">IFERROR(_xlfn.LET(
 _xlpm.project, $C38,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8" s="297" t="str" cm="1">
        <f t="array" ref="T38">IFERROR(_xlfn.LET(
 _xlpm.project, $C38,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8" s="297" t="str" cm="1">
        <f t="array" ref="U38">IFERROR(_xlfn.LET(
 _xlpm.project, $C38,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38" s="297" t="str" cm="1">
        <f t="array" ref="V38">IFERROR(_xlfn.LET(
 _xlpm.project, $C38,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8" s="297" t="str" cm="1">
        <f t="array" ref="W38">IFERROR(_xlfn.LET(
 _xlpm.project, $C38,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8" s="297" t="str" cm="1">
        <f t="array" ref="X38">IFERROR(_xlfn.LET(
 _xlpm.project, $C38,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8" s="297" t="str" cm="1">
        <f t="array" ref="Y38">IFERROR(_xlfn.LET(
 _xlpm.project, $C38,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38" s="297" t="str" cm="1">
        <f t="array" ref="Z38">IFERROR(_xlfn.LET(
 _xlpm.project, $C38,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8" s="297" t="str" cm="1">
        <f t="array" ref="AA38">IFERROR(_xlfn.LET(
 _xlpm.project, $C38,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8" s="297" t="str" cm="1">
        <f t="array" ref="AB38">IFERROR(_xlfn.LET(
 _xlpm.project, $C38,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8" s="297" t="str" cm="1">
        <f t="array" ref="AC38">IFERROR(_xlfn.LET(
 _xlpm.project, $C38,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38" s="297" t="str" cm="1">
        <f t="array" ref="AD38">IFERROR(_xlfn.LET(
 _xlpm.project, $C38,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8" s="297" t="str" cm="1">
        <f t="array" ref="AE38">IFERROR(_xlfn.LET(
 _xlpm.project, $C38,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8" s="297" t="str" cm="1">
        <f t="array" ref="AF38">IFERROR(_xlfn.LET(
 _xlpm.project, $C38,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8" s="297" t="str" cm="1">
        <f t="array" ref="AG38">IFERROR(_xlfn.LET(
 _xlpm.project, $C38,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8" s="297" t="str" cm="1">
        <f t="array" ref="AH38">IFERROR(_xlfn.LET(
 _xlpm.project, $C38,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38" s="297" t="str" cm="1">
        <f t="array" ref="AI38">IFERROR(_xlfn.LET(
 _xlpm.project, $C38,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8" s="297" t="str" cm="1">
        <f t="array" ref="AJ38">IFERROR(_xlfn.LET(
 _xlpm.project, $C38,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8" s="297" t="str" cm="1">
        <f t="array" ref="AK38">IFERROR(_xlfn.LET(
 _xlpm.project, $C38,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8" s="297" t="str" cm="1">
        <f t="array" ref="AL38">IFERROR(_xlfn.LET(
 _xlpm.project, $C38,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38" s="297" t="str" cm="1">
        <f t="array" ref="AM38">IFERROR(_xlfn.LET(
 _xlpm.project, $C38,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38" s="297" t="str" cm="1">
        <f t="array" ref="AN38">IFERROR(_xlfn.LET(
 _xlpm.project, $C38,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8" s="297" t="str" cm="1">
        <f t="array" ref="AO38">IFERROR(_xlfn.LET(
 _xlpm.project, $C38,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8" s="297" t="str" cm="1">
        <f t="array" ref="AP38">IFERROR(_xlfn.LET(
 _xlpm.project, $C38,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38" s="297" t="str" cm="1">
        <f t="array" ref="AQ38">IFERROR(_xlfn.LET(
 _xlpm.project, $C38,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8" s="297" t="str" cm="1">
        <f t="array" ref="AR38">IFERROR(_xlfn.LET(
 _xlpm.project, $C38,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8" s="297" t="str" cm="1">
        <f t="array" ref="AS38">IFERROR(_xlfn.LET(
 _xlpm.project, $C38,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8" s="297" t="str" cm="1">
        <f t="array" ref="AT38">IFERROR(_xlfn.LET(
 _xlpm.project, $C38,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8" s="297" t="str" cm="1">
        <f t="array" ref="AU38">IFERROR(_xlfn.LET(
 _xlpm.project, $C38,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38" s="297" t="str" cm="1">
        <f t="array" ref="AV38">IFERROR(_xlfn.LET(
 _xlpm.project, $C38,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8" s="297" t="str" cm="1">
        <f t="array" ref="AW38">IFERROR(_xlfn.LET(
 _xlpm.project, $C38,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8" s="297" t="str" cm="1">
        <f t="array" ref="AX38">IFERROR(_xlfn.LET(
 _xlpm.project, $C38,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8" s="297" t="str" cm="1">
        <f t="array" ref="AY38">IFERROR(_xlfn.LET(
 _xlpm.project, $C38,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38" s="297" t="str" cm="1">
        <f t="array" ref="AZ38">IFERROR(_xlfn.LET(
 _xlpm.project, $C38,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8" s="297" t="str" cm="1">
        <f t="array" ref="BA38">IFERROR(_xlfn.LET(
 _xlpm.project, $C38,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8" s="297" t="str" cm="1">
        <f t="array" ref="BB38">IFERROR(_xlfn.LET(
 _xlpm.project, $C38,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8" s="297" t="str" cm="1">
        <f t="array" ref="BC38">IFERROR(_xlfn.LET(
 _xlpm.project, $C38,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8" s="297" t="str" cm="1">
        <f t="array" ref="BD38">IFERROR(_xlfn.LET(
 _xlpm.project, $C38,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8" s="297" t="str" cm="1">
        <f t="array" ref="BE38">IFERROR(_xlfn.LET(
 _xlpm.project, $C38,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38" s="297" t="str" cm="1">
        <f t="array" ref="BF38">IFERROR(_xlfn.LET(
 _xlpm.project, $C38,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8" s="297" t="str" cm="1">
        <f t="array" ref="BG38">IFERROR(_xlfn.LET(
 _xlpm.project, $C38,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8" s="297" t="str" cm="1">
        <f t="array" ref="BH38">IFERROR(_xlfn.LET(
 _xlpm.project, $C38,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8" s="297" t="str" cm="1">
        <f t="array" ref="BI38">IFERROR(_xlfn.LET(
 _xlpm.project, $C38,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8" s="297" t="str" cm="1">
        <f t="array" ref="BJ38">IFERROR(_xlfn.LET(
 _xlpm.project, $C38,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8" s="297" t="str" cm="1">
        <f t="array" ref="BK38">IFERROR(_xlfn.LET(
 _xlpm.project, $C38,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8" s="297" t="str" cm="1">
        <f t="array" ref="BL38">IFERROR(_xlfn.LET(
 _xlpm.project, $C38,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8" s="297" t="str" cm="1">
        <f t="array" ref="BM38">IFERROR(_xlfn.LET(
 _xlpm.project, $C38,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8" s="297" t="str" cm="1">
        <f t="array" ref="BN38">IFERROR(_xlfn.LET(
 _xlpm.project, $C38,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8" s="297" t="str" cm="1">
        <f t="array" ref="BO38">IFERROR(_xlfn.LET(
 _xlpm.project, $C38,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8" s="297" t="str" cm="1">
        <f t="array" ref="BP38">IFERROR(_xlfn.LET(
 _xlpm.project, $C38,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8" s="297" t="str" cm="1">
        <f t="array" ref="BQ38">IFERROR(_xlfn.LET(
 _xlpm.project, $C38,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8" s="297" t="str" cm="1">
        <f t="array" ref="BR38">IFERROR(_xlfn.LET(
 _xlpm.project, $C38,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8" s="297" t="str" cm="1">
        <f t="array" ref="BS38">IFERROR(_xlfn.LET(
 _xlpm.project, $C38,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8" s="297" t="str" cm="1">
        <f t="array" ref="BT38">IFERROR(_xlfn.LET(
 _xlpm.project, $C38,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8" s="297" t="str" cm="1">
        <f t="array" ref="BU38">IFERROR(_xlfn.LET(
 _xlpm.project, $C38,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8" s="297" t="str" cm="1">
        <f t="array" ref="BV38">IFERROR(_xlfn.LET(
 _xlpm.project, $C38,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8" s="297" t="str" cm="1">
        <f t="array" ref="BW38">IFERROR(_xlfn.LET(
 _xlpm.project, $C38,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8" s="297" t="str" cm="1">
        <f t="array" ref="BX38">IFERROR(_xlfn.LET(
 _xlpm.project, $C38,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8" s="297" t="str" cm="1">
        <f t="array" ref="BY38">IFERROR(_xlfn.LET(
 _xlpm.project, $C38,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8" s="297" t="str" cm="1">
        <f t="array" ref="BZ38">IFERROR(_xlfn.LET(
 _xlpm.project, $C38,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8" s="297" t="str" cm="1">
        <f t="array" ref="CA38">IFERROR(_xlfn.LET(
 _xlpm.project, $C38,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8" s="297" t="str" cm="1">
        <f t="array" ref="CB38">IFERROR(_xlfn.LET(
 _xlpm.project, $C38,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8" s="297" t="str" cm="1">
        <f t="array" ref="CC38">IFERROR(_xlfn.LET(
 _xlpm.project, $C38,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8" s="297" t="str" cm="1">
        <f t="array" ref="CD38">IFERROR(_xlfn.LET(
 _xlpm.project, $C38,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8" s="297" t="str" cm="1">
        <f t="array" ref="CE38">IFERROR(_xlfn.LET(
 _xlpm.project, $C38,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8" s="297" t="str" cm="1">
        <f t="array" ref="CF38">IFERROR(_xlfn.LET(
 _xlpm.project, $C38,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8" s="297" t="str" cm="1">
        <f t="array" ref="CG38">IFERROR(_xlfn.LET(
 _xlpm.project, $C38,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8" s="297" t="str" cm="1">
        <f t="array" ref="CH38">IFERROR(_xlfn.LET(
 _xlpm.project, $C38,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8" s="297" t="str" cm="1">
        <f t="array" ref="CI38">IFERROR(_xlfn.LET(
 _xlpm.project, $C38,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8" s="297" t="str" cm="1">
        <f t="array" ref="CJ38">IFERROR(_xlfn.LET(
 _xlpm.project, $C38,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8" s="297" t="str" cm="1">
        <f t="array" ref="CK38">IFERROR(_xlfn.LET(
 _xlpm.project, $C38,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8" s="297" t="str" cm="1">
        <f t="array" ref="CL38">IFERROR(_xlfn.LET(
 _xlpm.project, $C38,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8" s="297" t="str" cm="1">
        <f t="array" ref="CM38">IFERROR(_xlfn.LET(
 _xlpm.project, $C38,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8" s="297" t="str" cm="1">
        <f t="array" ref="CN38">IFERROR(_xlfn.LET(
 _xlpm.project, $C38,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8" s="297" t="str" cm="1">
        <f t="array" ref="CO38">IFERROR(_xlfn.LET(
 _xlpm.project, $C38,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8" s="297" t="str" cm="1">
        <f t="array" ref="CP38">IFERROR(_xlfn.LET(
 _xlpm.project, $C38,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8" s="297" t="str" cm="1">
        <f t="array" ref="CQ38">IFERROR(_xlfn.LET(
 _xlpm.project, $C38,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8" s="297" t="str" cm="1">
        <f t="array" ref="CR38">IFERROR(_xlfn.LET(
 _xlpm.project, $C38,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8" s="297" t="str" cm="1">
        <f t="array" ref="CS38">IFERROR(_xlfn.LET(
 _xlpm.project, $C38,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8" s="297" t="str" cm="1">
        <f t="array" ref="CT38">IFERROR(_xlfn.LET(
 _xlpm.project, $C38,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8" s="297" t="str" cm="1">
        <f t="array" ref="CU38">IFERROR(_xlfn.LET(
 _xlpm.project, $C38,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8" s="297" t="str" cm="1">
        <f t="array" ref="CV38">IFERROR(_xlfn.LET(
 _xlpm.project, $C38,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8" s="297" t="str" cm="1">
        <f t="array" ref="CW38">IFERROR(_xlfn.LET(
 _xlpm.project, $C38,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8" s="297" t="str" cm="1">
        <f t="array" ref="CX38">IFERROR(_xlfn.LET(
 _xlpm.project, $C38,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8" s="297" t="str" cm="1">
        <f t="array" ref="CY38">IFERROR(_xlfn.LET(
 _xlpm.project, $C38,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8" s="297" t="str" cm="1">
        <f t="array" ref="CZ38">IFERROR(_xlfn.LET(
 _xlpm.project, $C38,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8" s="297" t="str" cm="1">
        <f t="array" ref="DA38">IFERROR(_xlfn.LET(
 _xlpm.project, $C38,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8" s="297" t="str" cm="1">
        <f t="array" ref="DB38">IFERROR(_xlfn.LET(
 _xlpm.project, $C38,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8" s="297" t="str" cm="1">
        <f t="array" ref="DC38">IFERROR(_xlfn.LET(
 _xlpm.project, $C38,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8" s="297" t="str" cm="1">
        <f t="array" ref="DD38">IFERROR(_xlfn.LET(
 _xlpm.project, $C38,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8" s="297" t="str" cm="1">
        <f t="array" ref="DE38">IFERROR(_xlfn.LET(
 _xlpm.project, $C38,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8" s="297" t="str" cm="1">
        <f t="array" ref="DF38">IFERROR(_xlfn.LET(
 _xlpm.project, $C38,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8" s="297" t="str" cm="1">
        <f t="array" ref="DG38">IFERROR(_xlfn.LET(
 _xlpm.project, $C38,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8" s="297" t="str" cm="1">
        <f t="array" ref="DH38">IFERROR(_xlfn.LET(
 _xlpm.project, $C38,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8" s="297" t="str" cm="1">
        <f t="array" ref="DI38">IFERROR(_xlfn.LET(
 _xlpm.project, $C38,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8" s="297" t="str" cm="1">
        <f t="array" ref="DJ38">IFERROR(_xlfn.LET(
 _xlpm.project, $C38,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8" s="297" t="str" cm="1">
        <f t="array" ref="DK38">IFERROR(_xlfn.LET(
 _xlpm.project, $C38,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8" s="297" t="str" cm="1">
        <f t="array" ref="DL38">IFERROR(_xlfn.LET(
 _xlpm.project, $C38,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8" s="297" t="str" cm="1">
        <f t="array" ref="DM38">IFERROR(_xlfn.LET(
 _xlpm.project, $C38,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8" s="297" t="str" cm="1">
        <f t="array" ref="DN38">IFERROR(_xlfn.LET(
 _xlpm.project, $C38,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8" s="297" t="str" cm="1">
        <f t="array" ref="DO38">IFERROR(_xlfn.LET(
 _xlpm.project, $C38,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8" s="297" t="str" cm="1">
        <f t="array" ref="DP38">IFERROR(_xlfn.LET(
 _xlpm.project, $C38,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8" s="297" t="str" cm="1">
        <f t="array" ref="DQ38">IFERROR(_xlfn.LET(
 _xlpm.project, $C38,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8" s="297" t="str" cm="1">
        <f t="array" ref="DR38">IFERROR(_xlfn.LET(
 _xlpm.project, $C38,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8" s="297" t="str" cm="1">
        <f t="array" ref="DS38">IFERROR(_xlfn.LET(
 _xlpm.project, $C38,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8" s="297" t="str" cm="1">
        <f t="array" ref="DT38">IFERROR(_xlfn.LET(
 _xlpm.project, $C38,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8" s="297" t="str" cm="1">
        <f t="array" ref="DU38">IFERROR(_xlfn.LET(
 _xlpm.project, $C38,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8" s="297" t="str" cm="1">
        <f t="array" ref="DV38">IFERROR(_xlfn.LET(
 _xlpm.project, $C38,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8" s="297" t="str" cm="1">
        <f t="array" ref="DW38">IFERROR(_xlfn.LET(
 _xlpm.project, $C38,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8" s="297" t="str" cm="1">
        <f t="array" ref="DX38">IFERROR(_xlfn.LET(
 _xlpm.project, $C38,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8" s="297" t="str" cm="1">
        <f t="array" ref="DY38">IFERROR(_xlfn.LET(
 _xlpm.project, $C38,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8" s="297" t="str" cm="1">
        <f t="array" ref="DZ38">IFERROR(_xlfn.LET(
 _xlpm.project, $C38,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8" s="297" t="str" cm="1">
        <f t="array" ref="EA38">IFERROR(_xlfn.LET(
 _xlpm.project, $C38,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8" s="297" t="str" cm="1">
        <f t="array" ref="EB38">IFERROR(_xlfn.LET(
 _xlpm.project, $C38,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8" s="297" t="str" cm="1">
        <f t="array" ref="EC38">IFERROR(_xlfn.LET(
 _xlpm.project, $C38,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8" s="297" t="str" cm="1">
        <f t="array" ref="ED38">IFERROR(_xlfn.LET(
 _xlpm.project, $C38,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8" s="297" t="str" cm="1">
        <f t="array" ref="EE38">IFERROR(_xlfn.LET(
 _xlpm.project, $C38,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8" s="297" t="str" cm="1">
        <f t="array" ref="EF38">IFERROR(_xlfn.LET(
 _xlpm.project, $C38,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8" s="297" t="str" cm="1">
        <f t="array" ref="EG38">IFERROR(_xlfn.LET(
 _xlpm.project, $C38,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8" s="297" t="str" cm="1">
        <f t="array" ref="EH38">IFERROR(_xlfn.LET(
 _xlpm.project, $C38,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8" s="297" t="str" cm="1">
        <f t="array" ref="EI38">IFERROR(_xlfn.LET(
 _xlpm.project, $C38,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8" s="297" t="str" cm="1">
        <f t="array" ref="EJ38">IFERROR(_xlfn.LET(
 _xlpm.project, $C38,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8" s="297" t="str" cm="1">
        <f t="array" ref="EK38">IFERROR(_xlfn.LET(
 _xlpm.project, $C38,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8" s="297" t="str" cm="1">
        <f t="array" ref="EL38">IFERROR(_xlfn.LET(
 _xlpm.project, $C38,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8" s="297" t="str" cm="1">
        <f t="array" ref="EM38">IFERROR(_xlfn.LET(
 _xlpm.project, $C38,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8" s="297" t="str" cm="1">
        <f t="array" ref="EN38">IFERROR(_xlfn.LET(
 _xlpm.project, $C38,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8" s="297" t="str" cm="1">
        <f t="array" ref="EO38">IFERROR(_xlfn.LET(
 _xlpm.project, $C38,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8" s="297" t="str" cm="1">
        <f t="array" ref="EP38">IFERROR(_xlfn.LET(
 _xlpm.project, $C38,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8" s="297" t="str" cm="1">
        <f t="array" ref="EQ38">IFERROR(_xlfn.LET(
 _xlpm.project, $C38,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8" s="297" t="str" cm="1">
        <f t="array" ref="ER38">IFERROR(_xlfn.LET(
 _xlpm.project, $C38,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8" s="297" t="str" cm="1">
        <f t="array" ref="ES38">IFERROR(_xlfn.LET(
 _xlpm.project, $C38,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8" s="297" t="str" cm="1">
        <f t="array" ref="ET38">IFERROR(_xlfn.LET(
 _xlpm.project, $C38,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8" s="297" t="str" cm="1">
        <f t="array" ref="EU38">IFERROR(_xlfn.LET(
 _xlpm.project, $C38,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8" s="297" t="str" cm="1">
        <f t="array" ref="EV38">IFERROR(_xlfn.LET(
 _xlpm.project, $C38,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8" s="297" t="str" cm="1">
        <f t="array" ref="EW38">IFERROR(_xlfn.LET(
 _xlpm.project, $C38,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8" s="297" t="str" cm="1">
        <f t="array" ref="EX38">IFERROR(_xlfn.LET(
 _xlpm.project, $C38,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8" s="297" t="str" cm="1">
        <f t="array" ref="EY38">IFERROR(_xlfn.LET(
 _xlpm.project, $C38,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8" s="297" t="str" cm="1">
        <f t="array" ref="EZ38">IFERROR(_xlfn.LET(
 _xlpm.project, $C38,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8" s="297" t="str" cm="1">
        <f t="array" ref="FA38">IFERROR(_xlfn.LET(
 _xlpm.project, $C38,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8" s="297" t="str" cm="1">
        <f t="array" ref="FB38">IFERROR(_xlfn.LET(
 _xlpm.project, $C38,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8" s="297" t="str" cm="1">
        <f t="array" ref="FC38">IFERROR(_xlfn.LET(
 _xlpm.project, $C38,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8" s="297" t="str" cm="1">
        <f t="array" ref="FD38">IFERROR(_xlfn.LET(
 _xlpm.project, $C38,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39" spans="2:160" ht="80.099999999999994" customHeight="1" thickBot="1" x14ac:dyDescent="0.35">
      <c r="B39" s="90"/>
      <c r="C39" s="300" t="str">
        <f>INPUT!G44</f>
        <v>Star</v>
      </c>
      <c r="D39" s="300" t="str">
        <f>_xlfn.XLOOKUP(Table14[[#This Row],[Project]],'MEA LOG'!$D$15:$D$100,'MEA LOG'!$F$15:$F$100,"")</f>
        <v>Austral</v>
      </c>
      <c r="E39" s="297" t="str" cm="1">
        <f t="array" ref="E39">IFERROR(_xlfn.LET(
 _xlpm.project, $C39,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39" s="297" t="str" cm="1">
        <f t="array" ref="F39">IFERROR(_xlfn.LET(
 _xlpm.project, $C39,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39" s="297" t="str" cm="1">
        <f t="array" ref="G39">IFERROR(_xlfn.LET(
 _xlpm.project, $C39,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39" s="297" t="str" cm="1">
        <f t="array" ref="H39">IFERROR(_xlfn.LET(
 _xlpm.project, $C39,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39" s="297" t="str" cm="1">
        <f t="array" ref="I39">IFERROR(_xlfn.LET(
 _xlpm.project, $C39,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39" s="297" t="str" cm="1">
        <f t="array" ref="J39">IFERROR(_xlfn.LET(
 _xlpm.project, $C39,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39" s="297" t="str" cm="1">
        <f t="array" ref="K39">IFERROR(_xlfn.LET(
 _xlpm.project, $C39,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39" s="297" t="str" cm="1">
        <f t="array" ref="L39">IFERROR(_xlfn.LET(
 _xlpm.project, $C39,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39" s="297" t="str" cm="1">
        <f t="array" ref="M39">IFERROR(_xlfn.LET(
 _xlpm.project, $C39,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39" s="297" t="str" cm="1">
        <f t="array" ref="N39">IFERROR(_xlfn.LET(
 _xlpm.project, $C39,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39" s="297" t="str" cm="1">
        <f t="array" ref="O39">IFERROR(_xlfn.LET(
 _xlpm.project, $C39,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39" s="297" t="str" cm="1">
        <f t="array" ref="P39">IFERROR(_xlfn.LET(
 _xlpm.project, $C39,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39" s="297" t="str" cm="1">
        <f t="array" ref="Q39">IFERROR(_xlfn.LET(
 _xlpm.project, $C39,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39" s="297" t="str" cm="1">
        <f t="array" ref="R39">IFERROR(_xlfn.LET(
 _xlpm.project, $C39,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39" s="297" t="str" cm="1">
        <f t="array" ref="S39">IFERROR(_xlfn.LET(
 _xlpm.project, $C39,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39" s="297" t="str" cm="1">
        <f t="array" ref="T39">IFERROR(_xlfn.LET(
 _xlpm.project, $C39,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39" s="297" t="str" cm="1">
        <f t="array" ref="U39">IFERROR(_xlfn.LET(
 _xlpm.project, $C39,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39" s="297" t="str" cm="1">
        <f t="array" ref="V39">IFERROR(_xlfn.LET(
 _xlpm.project, $C39,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39" s="297" t="str" cm="1">
        <f t="array" ref="W39">IFERROR(_xlfn.LET(
 _xlpm.project, $C39,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39" s="297" t="str" cm="1">
        <f t="array" ref="X39">IFERROR(_xlfn.LET(
 _xlpm.project, $C39,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39" s="297" t="str" cm="1">
        <f t="array" ref="Y39">IFERROR(_xlfn.LET(
 _xlpm.project, $C39,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39" s="297" t="str" cm="1">
        <f t="array" ref="Z39">IFERROR(_xlfn.LET(
 _xlpm.project, $C39,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39" s="297" t="str" cm="1">
        <f t="array" ref="AA39">IFERROR(_xlfn.LET(
 _xlpm.project, $C39,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39" s="297" t="str" cm="1">
        <f t="array" ref="AB39">IFERROR(_xlfn.LET(
 _xlpm.project, $C39,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39" s="297" t="str" cm="1">
        <f t="array" ref="AC39">IFERROR(_xlfn.LET(
 _xlpm.project, $C39,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39" s="297" t="str" cm="1">
        <f t="array" ref="AD39">IFERROR(_xlfn.LET(
 _xlpm.project, $C39,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39" s="297" t="str" cm="1">
        <f t="array" ref="AE39">IFERROR(_xlfn.LET(
 _xlpm.project, $C39,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39" s="297" t="str" cm="1">
        <f t="array" ref="AF39">IFERROR(_xlfn.LET(
 _xlpm.project, $C39,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39" s="297" t="str" cm="1">
        <f t="array" ref="AG39">IFERROR(_xlfn.LET(
 _xlpm.project, $C39,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39" s="297" t="str" cm="1">
        <f t="array" ref="AH39">IFERROR(_xlfn.LET(
 _xlpm.project, $C39,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39" s="297" t="str" cm="1">
        <f t="array" ref="AI39">IFERROR(_xlfn.LET(
 _xlpm.project, $C39,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39" s="297" t="str" cm="1">
        <f t="array" ref="AJ39">IFERROR(_xlfn.LET(
 _xlpm.project, $C39,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39" s="297" t="str" cm="1">
        <f t="array" ref="AK39">IFERROR(_xlfn.LET(
 _xlpm.project, $C39,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39" s="297" t="str" cm="1">
        <f t="array" ref="AL39">IFERROR(_xlfn.LET(
 _xlpm.project, $C39,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39" s="297" t="str" cm="1">
        <f t="array" ref="AM39">IFERROR(_xlfn.LET(
 _xlpm.project, $C39,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39" s="297" t="str" cm="1">
        <f t="array" ref="AN39">IFERROR(_xlfn.LET(
 _xlpm.project, $C39,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39" s="297" t="str" cm="1">
        <f t="array" ref="AO39">IFERROR(_xlfn.LET(
 _xlpm.project, $C39,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39" s="297" t="str" cm="1">
        <f t="array" ref="AP39">IFERROR(_xlfn.LET(
 _xlpm.project, $C39,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39" s="297" t="str" cm="1">
        <f t="array" ref="AQ39">IFERROR(_xlfn.LET(
 _xlpm.project, $C39,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39" s="297" t="str" cm="1">
        <f t="array" ref="AR39">IFERROR(_xlfn.LET(
 _xlpm.project, $C39,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39" s="297" t="str" cm="1">
        <f t="array" ref="AS39">IFERROR(_xlfn.LET(
 _xlpm.project, $C39,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39" s="297" t="str" cm="1">
        <f t="array" ref="AT39">IFERROR(_xlfn.LET(
 _xlpm.project, $C39,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39" s="297" t="str" cm="1">
        <f t="array" ref="AU39">IFERROR(_xlfn.LET(
 _xlpm.project, $C39,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39" s="297" t="str" cm="1">
        <f t="array" ref="AV39">IFERROR(_xlfn.LET(
 _xlpm.project, $C39,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39" s="297" t="str" cm="1">
        <f t="array" ref="AW39">IFERROR(_xlfn.LET(
 _xlpm.project, $C39,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39" s="297" t="str" cm="1">
        <f t="array" ref="AX39">IFERROR(_xlfn.LET(
 _xlpm.project, $C39,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39" s="297" t="str" cm="1">
        <f t="array" ref="AY39">IFERROR(_xlfn.LET(
 _xlpm.project, $C39,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39" s="297" t="str" cm="1">
        <f t="array" ref="AZ39">IFERROR(_xlfn.LET(
 _xlpm.project, $C39,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39" s="297" t="str" cm="1">
        <f t="array" ref="BA39">IFERROR(_xlfn.LET(
 _xlpm.project, $C39,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39" s="297" t="str" cm="1">
        <f t="array" ref="BB39">IFERROR(_xlfn.LET(
 _xlpm.project, $C39,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39" s="297" t="str" cm="1">
        <f t="array" ref="BC39">IFERROR(_xlfn.LET(
 _xlpm.project, $C39,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39" s="297" t="str" cm="1">
        <f t="array" ref="BD39">IFERROR(_xlfn.LET(
 _xlpm.project, $C39,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39" s="297" t="str" cm="1">
        <f t="array" ref="BE39">IFERROR(_xlfn.LET(
 _xlpm.project, $C39,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39" s="297" t="str" cm="1">
        <f t="array" ref="BF39">IFERROR(_xlfn.LET(
 _xlpm.project, $C39,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39" s="297" t="str" cm="1">
        <f t="array" ref="BG39">IFERROR(_xlfn.LET(
 _xlpm.project, $C39,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39" s="297" t="str" cm="1">
        <f t="array" ref="BH39">IFERROR(_xlfn.LET(
 _xlpm.project, $C39,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39" s="297" t="str" cm="1">
        <f t="array" ref="BI39">IFERROR(_xlfn.LET(
 _xlpm.project, $C39,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39" s="297" t="str" cm="1">
        <f t="array" ref="BJ39">IFERROR(_xlfn.LET(
 _xlpm.project, $C39,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39" s="297" t="str" cm="1">
        <f t="array" ref="BK39">IFERROR(_xlfn.LET(
 _xlpm.project, $C39,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39" s="297" t="str" cm="1">
        <f t="array" ref="BL39">IFERROR(_xlfn.LET(
 _xlpm.project, $C39,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39" s="297" t="str" cm="1">
        <f t="array" ref="BM39">IFERROR(_xlfn.LET(
 _xlpm.project, $C39,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39" s="297" t="str" cm="1">
        <f t="array" ref="BN39">IFERROR(_xlfn.LET(
 _xlpm.project, $C39,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39" s="297" t="str" cm="1">
        <f t="array" ref="BO39">IFERROR(_xlfn.LET(
 _xlpm.project, $C39,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39" s="297" t="str" cm="1">
        <f t="array" ref="BP39">IFERROR(_xlfn.LET(
 _xlpm.project, $C39,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39" s="297" t="str" cm="1">
        <f t="array" ref="BQ39">IFERROR(_xlfn.LET(
 _xlpm.project, $C39,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39" s="297" t="str" cm="1">
        <f t="array" ref="BR39">IFERROR(_xlfn.LET(
 _xlpm.project, $C39,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39" s="297" t="str" cm="1">
        <f t="array" ref="BS39">IFERROR(_xlfn.LET(
 _xlpm.project, $C39,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39" s="297" t="str" cm="1">
        <f t="array" ref="BT39">IFERROR(_xlfn.LET(
 _xlpm.project, $C39,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39" s="297" t="str" cm="1">
        <f t="array" ref="BU39">IFERROR(_xlfn.LET(
 _xlpm.project, $C39,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39" s="297" t="str" cm="1">
        <f t="array" ref="BV39">IFERROR(_xlfn.LET(
 _xlpm.project, $C39,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39" s="297" t="str" cm="1">
        <f t="array" ref="BW39">IFERROR(_xlfn.LET(
 _xlpm.project, $C39,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39" s="297" t="str" cm="1">
        <f t="array" ref="BX39">IFERROR(_xlfn.LET(
 _xlpm.project, $C39,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39" s="297" t="str" cm="1">
        <f t="array" ref="BY39">IFERROR(_xlfn.LET(
 _xlpm.project, $C39,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39" s="297" t="str" cm="1">
        <f t="array" ref="BZ39">IFERROR(_xlfn.LET(
 _xlpm.project, $C39,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39" s="297" t="str" cm="1">
        <f t="array" ref="CA39">IFERROR(_xlfn.LET(
 _xlpm.project, $C39,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39" s="297" t="str" cm="1">
        <f t="array" ref="CB39">IFERROR(_xlfn.LET(
 _xlpm.project, $C39,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39" s="297" t="str" cm="1">
        <f t="array" ref="CC39">IFERROR(_xlfn.LET(
 _xlpm.project, $C39,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39" s="297" t="str" cm="1">
        <f t="array" ref="CD39">IFERROR(_xlfn.LET(
 _xlpm.project, $C39,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39" s="297" t="str" cm="1">
        <f t="array" ref="CE39">IFERROR(_xlfn.LET(
 _xlpm.project, $C39,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39" s="297" t="str" cm="1">
        <f t="array" ref="CF39">IFERROR(_xlfn.LET(
 _xlpm.project, $C39,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39" s="297" t="str" cm="1">
        <f t="array" ref="CG39">IFERROR(_xlfn.LET(
 _xlpm.project, $C39,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39" s="297" t="str" cm="1">
        <f t="array" ref="CH39">IFERROR(_xlfn.LET(
 _xlpm.project, $C39,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39" s="297" t="str" cm="1">
        <f t="array" ref="CI39">IFERROR(_xlfn.LET(
 _xlpm.project, $C39,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39" s="297" t="str" cm="1">
        <f t="array" ref="CJ39">IFERROR(_xlfn.LET(
 _xlpm.project, $C39,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39" s="297" t="str" cm="1">
        <f t="array" ref="CK39">IFERROR(_xlfn.LET(
 _xlpm.project, $C39,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39" s="297" t="str" cm="1">
        <f t="array" ref="CL39">IFERROR(_xlfn.LET(
 _xlpm.project, $C39,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39" s="297" t="str" cm="1">
        <f t="array" ref="CM39">IFERROR(_xlfn.LET(
 _xlpm.project, $C39,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39" s="297" t="str" cm="1">
        <f t="array" ref="CN39">IFERROR(_xlfn.LET(
 _xlpm.project, $C39,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39" s="297" t="str" cm="1">
        <f t="array" ref="CO39">IFERROR(_xlfn.LET(
 _xlpm.project, $C39,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39" s="297" t="str" cm="1">
        <f t="array" ref="CP39">IFERROR(_xlfn.LET(
 _xlpm.project, $C39,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39" s="297" t="str" cm="1">
        <f t="array" ref="CQ39">IFERROR(_xlfn.LET(
 _xlpm.project, $C39,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39" s="297" t="str" cm="1">
        <f t="array" ref="CR39">IFERROR(_xlfn.LET(
 _xlpm.project, $C39,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39" s="297" t="str" cm="1">
        <f t="array" ref="CS39">IFERROR(_xlfn.LET(
 _xlpm.project, $C39,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39" s="297" t="str" cm="1">
        <f t="array" ref="CT39">IFERROR(_xlfn.LET(
 _xlpm.project, $C39,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39" s="297" t="str" cm="1">
        <f t="array" ref="CU39">IFERROR(_xlfn.LET(
 _xlpm.project, $C39,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39" s="297" t="str" cm="1">
        <f t="array" ref="CV39">IFERROR(_xlfn.LET(
 _xlpm.project, $C39,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39" s="297" t="str" cm="1">
        <f t="array" ref="CW39">IFERROR(_xlfn.LET(
 _xlpm.project, $C39,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39" s="297" t="str" cm="1">
        <f t="array" ref="CX39">IFERROR(_xlfn.LET(
 _xlpm.project, $C39,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39" s="297" t="str" cm="1">
        <f t="array" ref="CY39">IFERROR(_xlfn.LET(
 _xlpm.project, $C39,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39" s="297" t="str" cm="1">
        <f t="array" ref="CZ39">IFERROR(_xlfn.LET(
 _xlpm.project, $C39,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39" s="297" t="str" cm="1">
        <f t="array" ref="DA39">IFERROR(_xlfn.LET(
 _xlpm.project, $C39,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39" s="297" t="str" cm="1">
        <f t="array" ref="DB39">IFERROR(_xlfn.LET(
 _xlpm.project, $C39,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39" s="297" t="str" cm="1">
        <f t="array" ref="DC39">IFERROR(_xlfn.LET(
 _xlpm.project, $C39,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39" s="297" t="str" cm="1">
        <f t="array" ref="DD39">IFERROR(_xlfn.LET(
 _xlpm.project, $C39,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39" s="297" t="str" cm="1">
        <f t="array" ref="DE39">IFERROR(_xlfn.LET(
 _xlpm.project, $C39,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39" s="297" t="str" cm="1">
        <f t="array" ref="DF39">IFERROR(_xlfn.LET(
 _xlpm.project, $C39,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39" s="297" t="str" cm="1">
        <f t="array" ref="DG39">IFERROR(_xlfn.LET(
 _xlpm.project, $C39,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39" s="297" t="str" cm="1">
        <f t="array" ref="DH39">IFERROR(_xlfn.LET(
 _xlpm.project, $C39,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39" s="297" t="str" cm="1">
        <f t="array" ref="DI39">IFERROR(_xlfn.LET(
 _xlpm.project, $C39,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39" s="297" t="str" cm="1">
        <f t="array" ref="DJ39">IFERROR(_xlfn.LET(
 _xlpm.project, $C39,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39" s="297" t="str" cm="1">
        <f t="array" ref="DK39">IFERROR(_xlfn.LET(
 _xlpm.project, $C39,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39" s="297" t="str" cm="1">
        <f t="array" ref="DL39">IFERROR(_xlfn.LET(
 _xlpm.project, $C39,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39" s="297" t="str" cm="1">
        <f t="array" ref="DM39">IFERROR(_xlfn.LET(
 _xlpm.project, $C39,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39" s="297" t="str" cm="1">
        <f t="array" ref="DN39">IFERROR(_xlfn.LET(
 _xlpm.project, $C39,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39" s="297" t="str" cm="1">
        <f t="array" ref="DO39">IFERROR(_xlfn.LET(
 _xlpm.project, $C39,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39" s="297" t="str" cm="1">
        <f t="array" ref="DP39">IFERROR(_xlfn.LET(
 _xlpm.project, $C39,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39" s="297" t="str" cm="1">
        <f t="array" ref="DQ39">IFERROR(_xlfn.LET(
 _xlpm.project, $C39,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39" s="297" t="str" cm="1">
        <f t="array" ref="DR39">IFERROR(_xlfn.LET(
 _xlpm.project, $C39,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39" s="297" t="str" cm="1">
        <f t="array" ref="DS39">IFERROR(_xlfn.LET(
 _xlpm.project, $C39,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39" s="297" t="str" cm="1">
        <f t="array" ref="DT39">IFERROR(_xlfn.LET(
 _xlpm.project, $C39,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39" s="297" t="str" cm="1">
        <f t="array" ref="DU39">IFERROR(_xlfn.LET(
 _xlpm.project, $C39,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39" s="297" t="str" cm="1">
        <f t="array" ref="DV39">IFERROR(_xlfn.LET(
 _xlpm.project, $C39,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39" s="297" t="str" cm="1">
        <f t="array" ref="DW39">IFERROR(_xlfn.LET(
 _xlpm.project, $C39,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39" s="297" t="str" cm="1">
        <f t="array" ref="DX39">IFERROR(_xlfn.LET(
 _xlpm.project, $C39,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39" s="297" t="str" cm="1">
        <f t="array" ref="DY39">IFERROR(_xlfn.LET(
 _xlpm.project, $C39,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39" s="297" t="str" cm="1">
        <f t="array" ref="DZ39">IFERROR(_xlfn.LET(
 _xlpm.project, $C39,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39" s="297" t="str" cm="1">
        <f t="array" ref="EA39">IFERROR(_xlfn.LET(
 _xlpm.project, $C39,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39" s="297" t="str" cm="1">
        <f t="array" ref="EB39">IFERROR(_xlfn.LET(
 _xlpm.project, $C39,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39" s="297" t="str" cm="1">
        <f t="array" ref="EC39">IFERROR(_xlfn.LET(
 _xlpm.project, $C39,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39" s="297" t="str" cm="1">
        <f t="array" ref="ED39">IFERROR(_xlfn.LET(
 _xlpm.project, $C39,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39" s="297" t="str" cm="1">
        <f t="array" ref="EE39">IFERROR(_xlfn.LET(
 _xlpm.project, $C39,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39" s="297" t="str" cm="1">
        <f t="array" ref="EF39">IFERROR(_xlfn.LET(
 _xlpm.project, $C39,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39" s="297" t="str" cm="1">
        <f t="array" ref="EG39">IFERROR(_xlfn.LET(
 _xlpm.project, $C39,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39" s="297" t="str" cm="1">
        <f t="array" ref="EH39">IFERROR(_xlfn.LET(
 _xlpm.project, $C39,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39" s="297" t="str" cm="1">
        <f t="array" ref="EI39">IFERROR(_xlfn.LET(
 _xlpm.project, $C39,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39" s="297" t="str" cm="1">
        <f t="array" ref="EJ39">IFERROR(_xlfn.LET(
 _xlpm.project, $C39,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39" s="297" t="str" cm="1">
        <f t="array" ref="EK39">IFERROR(_xlfn.LET(
 _xlpm.project, $C39,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39" s="297" t="str" cm="1">
        <f t="array" ref="EL39">IFERROR(_xlfn.LET(
 _xlpm.project, $C39,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39" s="297" t="str" cm="1">
        <f t="array" ref="EM39">IFERROR(_xlfn.LET(
 _xlpm.project, $C39,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39" s="297" t="str" cm="1">
        <f t="array" ref="EN39">IFERROR(_xlfn.LET(
 _xlpm.project, $C39,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39" s="297" t="str" cm="1">
        <f t="array" ref="EO39">IFERROR(_xlfn.LET(
 _xlpm.project, $C39,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39" s="297" t="str" cm="1">
        <f t="array" ref="EP39">IFERROR(_xlfn.LET(
 _xlpm.project, $C39,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39" s="297" t="str" cm="1">
        <f t="array" ref="EQ39">IFERROR(_xlfn.LET(
 _xlpm.project, $C39,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39" s="297" t="str" cm="1">
        <f t="array" ref="ER39">IFERROR(_xlfn.LET(
 _xlpm.project, $C39,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39" s="297" t="str" cm="1">
        <f t="array" ref="ES39">IFERROR(_xlfn.LET(
 _xlpm.project, $C39,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39" s="297" t="str" cm="1">
        <f t="array" ref="ET39">IFERROR(_xlfn.LET(
 _xlpm.project, $C39,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39" s="297" t="str" cm="1">
        <f t="array" ref="EU39">IFERROR(_xlfn.LET(
 _xlpm.project, $C39,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39" s="297" t="str" cm="1">
        <f t="array" ref="EV39">IFERROR(_xlfn.LET(
 _xlpm.project, $C39,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39" s="297" t="str" cm="1">
        <f t="array" ref="EW39">IFERROR(_xlfn.LET(
 _xlpm.project, $C39,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39" s="297" t="str" cm="1">
        <f t="array" ref="EX39">IFERROR(_xlfn.LET(
 _xlpm.project, $C39,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39" s="297" t="str" cm="1">
        <f t="array" ref="EY39">IFERROR(_xlfn.LET(
 _xlpm.project, $C39,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39" s="297" t="str" cm="1">
        <f t="array" ref="EZ39">IFERROR(_xlfn.LET(
 _xlpm.project, $C39,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39" s="297" t="str" cm="1">
        <f t="array" ref="FA39">IFERROR(_xlfn.LET(
 _xlpm.project, $C39,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39" s="297" t="str" cm="1">
        <f t="array" ref="FB39">IFERROR(_xlfn.LET(
 _xlpm.project, $C39,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39" s="297" t="str" cm="1">
        <f t="array" ref="FC39">IFERROR(_xlfn.LET(
 _xlpm.project, $C39,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39" s="297" t="str" cm="1">
        <f t="array" ref="FD39">IFERROR(_xlfn.LET(
 _xlpm.project, $C39,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0" spans="2:160" ht="80.099999999999994" customHeight="1" thickBot="1" x14ac:dyDescent="0.35">
      <c r="B40" s="90"/>
      <c r="C40" s="300" t="str">
        <f>INPUT!G45</f>
        <v>Q8</v>
      </c>
      <c r="D40" s="300" t="str">
        <f>_xlfn.XLOOKUP(Table14[[#This Row],[Project]],'MEA LOG'!$D$15:$D$100,'MEA LOG'!$F$15:$F$100,"")</f>
        <v>Kuwait</v>
      </c>
      <c r="E40" s="297" t="str" cm="1">
        <f t="array" ref="E40">IFERROR(_xlfn.LET(
 _xlpm.project, $C40,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0" s="297" t="str" cm="1">
        <f t="array" ref="F40">IFERROR(_xlfn.LET(
 _xlpm.project, $C40,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0" s="297" t="str" cm="1">
        <f t="array" ref="G40">IFERROR(_xlfn.LET(
 _xlpm.project, $C40,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0" s="297" t="str" cm="1">
        <f t="array" ref="H40">IFERROR(_xlfn.LET(
 _xlpm.project, $C40,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0" s="297" t="str" cm="1">
        <f t="array" ref="I40">IFERROR(_xlfn.LET(
 _xlpm.project, $C40,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0" s="297" t="str" cm="1">
        <f t="array" ref="J40">IFERROR(_xlfn.LET(
 _xlpm.project, $C40,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0" s="297" t="str" cm="1">
        <f t="array" ref="K40">IFERROR(_xlfn.LET(
 _xlpm.project, $C40,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0" s="297" t="str" cm="1">
        <f t="array" ref="L40">IFERROR(_xlfn.LET(
 _xlpm.project, $C40,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0" s="297" t="str" cm="1">
        <f t="array" ref="M40">IFERROR(_xlfn.LET(
 _xlpm.project, $C40,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0" s="297" t="str" cm="1">
        <f t="array" ref="N40">IFERROR(_xlfn.LET(
 _xlpm.project, $C40,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0" s="297" t="str" cm="1">
        <f t="array" ref="O40">IFERROR(_xlfn.LET(
 _xlpm.project, $C40,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0" s="297" t="str" cm="1">
        <f t="array" ref="P40">IFERROR(_xlfn.LET(
 _xlpm.project, $C40,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0" s="297" t="str" cm="1">
        <f t="array" ref="Q40">IFERROR(_xlfn.LET(
 _xlpm.project, $C40,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0" s="297" t="str" cm="1">
        <f t="array" ref="R40">IFERROR(_xlfn.LET(
 _xlpm.project, $C40,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0" s="297" t="str" cm="1">
        <f t="array" ref="S40">IFERROR(_xlfn.LET(
 _xlpm.project, $C40,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0" s="297" t="str" cm="1">
        <f t="array" ref="T40">IFERROR(_xlfn.LET(
 _xlpm.project, $C40,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0" s="297" t="str" cm="1">
        <f t="array" ref="U40">IFERROR(_xlfn.LET(
 _xlpm.project, $C40,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40" s="297" t="str" cm="1">
        <f t="array" ref="V40">IFERROR(_xlfn.LET(
 _xlpm.project, $C40,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0" s="297" t="str" cm="1">
        <f t="array" ref="W40">IFERROR(_xlfn.LET(
 _xlpm.project, $C40,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0" s="297" t="str" cm="1">
        <f t="array" ref="X40">IFERROR(_xlfn.LET(
 _xlpm.project, $C40,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0" s="297" t="str" cm="1">
        <f t="array" ref="Y40">IFERROR(_xlfn.LET(
 _xlpm.project, $C40,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40" s="297" t="str" cm="1">
        <f t="array" ref="Z40">IFERROR(_xlfn.LET(
 _xlpm.project, $C40,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0" s="297" t="str" cm="1">
        <f t="array" ref="AA40">IFERROR(_xlfn.LET(
 _xlpm.project, $C40,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0" s="297" t="str" cm="1">
        <f t="array" ref="AB40">IFERROR(_xlfn.LET(
 _xlpm.project, $C40,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0" s="297" t="str" cm="1">
        <f t="array" ref="AC40">IFERROR(_xlfn.LET(
 _xlpm.project, $C40,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40" s="297" t="str" cm="1">
        <f t="array" ref="AD40">IFERROR(_xlfn.LET(
 _xlpm.project, $C40,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0" s="297" t="str" cm="1">
        <f t="array" ref="AE40">IFERROR(_xlfn.LET(
 _xlpm.project, $C40,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0" s="297" t="str" cm="1">
        <f t="array" ref="AF40">IFERROR(_xlfn.LET(
 _xlpm.project, $C40,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0" s="297" t="str" cm="1">
        <f t="array" ref="AG40">IFERROR(_xlfn.LET(
 _xlpm.project, $C40,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0" s="297" t="str" cm="1">
        <f t="array" ref="AH40">IFERROR(_xlfn.LET(
 _xlpm.project, $C40,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40" s="297" t="str" cm="1">
        <f t="array" ref="AI40">IFERROR(_xlfn.LET(
 _xlpm.project, $C40,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0" s="297" t="str" cm="1">
        <f t="array" ref="AJ40">IFERROR(_xlfn.LET(
 _xlpm.project, $C40,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0" s="297" t="str" cm="1">
        <f t="array" ref="AK40">IFERROR(_xlfn.LET(
 _xlpm.project, $C40,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0" s="297" t="str" cm="1">
        <f t="array" ref="AL40">IFERROR(_xlfn.LET(
 _xlpm.project, $C40,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40" s="297" t="str" cm="1">
        <f t="array" ref="AM40">IFERROR(_xlfn.LET(
 _xlpm.project, $C40,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0" s="297" t="str" cm="1">
        <f t="array" ref="AN40">IFERROR(_xlfn.LET(
 _xlpm.project, $C40,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0" s="297" t="str" cm="1">
        <f t="array" ref="AO40">IFERROR(_xlfn.LET(
 _xlpm.project, $C40,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0" s="297" t="str" cm="1">
        <f t="array" ref="AP40">IFERROR(_xlfn.LET(
 _xlpm.project, $C40,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40" s="297" t="str" cm="1">
        <f t="array" ref="AQ40">IFERROR(_xlfn.LET(
 _xlpm.project, $C40,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0" s="297" t="str" cm="1">
        <f t="array" ref="AR40">IFERROR(_xlfn.LET(
 _xlpm.project, $C40,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0" s="297" t="str" cm="1">
        <f t="array" ref="AS40">IFERROR(_xlfn.LET(
 _xlpm.project, $C40,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0" s="297" t="str" cm="1">
        <f t="array" ref="AT40">IFERROR(_xlfn.LET(
 _xlpm.project, $C40,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0" s="297" t="str" cm="1">
        <f t="array" ref="AU40">IFERROR(_xlfn.LET(
 _xlpm.project, $C40,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40" s="297" t="str" cm="1">
        <f t="array" ref="AV40">IFERROR(_xlfn.LET(
 _xlpm.project, $C40,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0" s="297" t="str" cm="1">
        <f t="array" ref="AW40">IFERROR(_xlfn.LET(
 _xlpm.project, $C40,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0" s="297" t="str" cm="1">
        <f t="array" ref="AX40">IFERROR(_xlfn.LET(
 _xlpm.project, $C40,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0" s="297" t="str" cm="1">
        <f t="array" ref="AY40">IFERROR(_xlfn.LET(
 _xlpm.project, $C40,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40" s="297" t="str" cm="1">
        <f t="array" ref="AZ40">IFERROR(_xlfn.LET(
 _xlpm.project, $C40,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0" s="297" t="str" cm="1">
        <f t="array" ref="BA40">IFERROR(_xlfn.LET(
 _xlpm.project, $C40,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0" s="297" t="str" cm="1">
        <f t="array" ref="BB40">IFERROR(_xlfn.LET(
 _xlpm.project, $C40,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0" s="297" t="str" cm="1">
        <f t="array" ref="BC40">IFERROR(_xlfn.LET(
 _xlpm.project, $C40,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0" s="297" t="str" cm="1">
        <f t="array" ref="BD40">IFERROR(_xlfn.LET(
 _xlpm.project, $C40,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0" s="297" t="str" cm="1">
        <f t="array" ref="BE40">IFERROR(_xlfn.LET(
 _xlpm.project, $C40,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0" s="297" t="str" cm="1">
        <f t="array" ref="BF40">IFERROR(_xlfn.LET(
 _xlpm.project, $C40,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0" s="297" t="str" cm="1">
        <f t="array" ref="BG40">IFERROR(_xlfn.LET(
 _xlpm.project, $C40,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0" s="297" t="str" cm="1">
        <f t="array" ref="BH40">IFERROR(_xlfn.LET(
 _xlpm.project, $C40,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0" s="297" t="str" cm="1">
        <f t="array" ref="BI40">IFERROR(_xlfn.LET(
 _xlpm.project, $C40,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0" s="297" t="str" cm="1">
        <f t="array" ref="BJ40">IFERROR(_xlfn.LET(
 _xlpm.project, $C40,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0" s="297" t="str" cm="1">
        <f t="array" ref="BK40">IFERROR(_xlfn.LET(
 _xlpm.project, $C40,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0" s="297" t="str" cm="1">
        <f t="array" ref="BL40">IFERROR(_xlfn.LET(
 _xlpm.project, $C40,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0" s="297" t="str" cm="1">
        <f t="array" ref="BM40">IFERROR(_xlfn.LET(
 _xlpm.project, $C40,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0" s="297" t="str" cm="1">
        <f t="array" ref="BN40">IFERROR(_xlfn.LET(
 _xlpm.project, $C40,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0" s="297" t="str" cm="1">
        <f t="array" ref="BO40">IFERROR(_xlfn.LET(
 _xlpm.project, $C40,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0" s="297" t="str" cm="1">
        <f t="array" ref="BP40">IFERROR(_xlfn.LET(
 _xlpm.project, $C40,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0" s="297" t="str" cm="1">
        <f t="array" ref="BQ40">IFERROR(_xlfn.LET(
 _xlpm.project, $C40,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0" s="297" t="str" cm="1">
        <f t="array" ref="BR40">IFERROR(_xlfn.LET(
 _xlpm.project, $C40,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0" s="297" t="str" cm="1">
        <f t="array" ref="BS40">IFERROR(_xlfn.LET(
 _xlpm.project, $C40,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0" s="297" t="str" cm="1">
        <f t="array" ref="BT40">IFERROR(_xlfn.LET(
 _xlpm.project, $C40,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0" s="297" t="str" cm="1">
        <f t="array" ref="BU40">IFERROR(_xlfn.LET(
 _xlpm.project, $C40,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0" s="297" t="str" cm="1">
        <f t="array" ref="BV40">IFERROR(_xlfn.LET(
 _xlpm.project, $C40,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0" s="297" t="str" cm="1">
        <f t="array" ref="BW40">IFERROR(_xlfn.LET(
 _xlpm.project, $C40,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0" s="297" t="str" cm="1">
        <f t="array" ref="BX40">IFERROR(_xlfn.LET(
 _xlpm.project, $C40,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0" s="297" t="str" cm="1">
        <f t="array" ref="BY40">IFERROR(_xlfn.LET(
 _xlpm.project, $C40,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0" s="297" t="str" cm="1">
        <f t="array" ref="BZ40">IFERROR(_xlfn.LET(
 _xlpm.project, $C40,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0" s="297" t="str" cm="1">
        <f t="array" ref="CA40">IFERROR(_xlfn.LET(
 _xlpm.project, $C40,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0" s="297" t="str" cm="1">
        <f t="array" ref="CB40">IFERROR(_xlfn.LET(
 _xlpm.project, $C40,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0" s="297" t="str" cm="1">
        <f t="array" ref="CC40">IFERROR(_xlfn.LET(
 _xlpm.project, $C40,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0" s="297" t="str" cm="1">
        <f t="array" ref="CD40">IFERROR(_xlfn.LET(
 _xlpm.project, $C40,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0" s="297" t="str" cm="1">
        <f t="array" ref="CE40">IFERROR(_xlfn.LET(
 _xlpm.project, $C40,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0" s="297" t="str" cm="1">
        <f t="array" ref="CF40">IFERROR(_xlfn.LET(
 _xlpm.project, $C40,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0" s="297" t="str" cm="1">
        <f t="array" ref="CG40">IFERROR(_xlfn.LET(
 _xlpm.project, $C40,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0" s="297" t="str" cm="1">
        <f t="array" ref="CH40">IFERROR(_xlfn.LET(
 _xlpm.project, $C40,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0" s="297" t="str" cm="1">
        <f t="array" ref="CI40">IFERROR(_xlfn.LET(
 _xlpm.project, $C40,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0" s="297" t="str" cm="1">
        <f t="array" ref="CJ40">IFERROR(_xlfn.LET(
 _xlpm.project, $C40,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0" s="297" t="str" cm="1">
        <f t="array" ref="CK40">IFERROR(_xlfn.LET(
 _xlpm.project, $C40,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0" s="297" t="str" cm="1">
        <f t="array" ref="CL40">IFERROR(_xlfn.LET(
 _xlpm.project, $C40,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0" s="297" t="str" cm="1">
        <f t="array" ref="CM40">IFERROR(_xlfn.LET(
 _xlpm.project, $C40,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0" s="297" t="str" cm="1">
        <f t="array" ref="CN40">IFERROR(_xlfn.LET(
 _xlpm.project, $C40,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0" s="297" t="str" cm="1">
        <f t="array" ref="CO40">IFERROR(_xlfn.LET(
 _xlpm.project, $C40,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0" s="297" t="str" cm="1">
        <f t="array" ref="CP40">IFERROR(_xlfn.LET(
 _xlpm.project, $C40,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0" s="297" t="str" cm="1">
        <f t="array" ref="CQ40">IFERROR(_xlfn.LET(
 _xlpm.project, $C40,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0" s="297" t="str" cm="1">
        <f t="array" ref="CR40">IFERROR(_xlfn.LET(
 _xlpm.project, $C40,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0" s="297" t="str" cm="1">
        <f t="array" ref="CS40">IFERROR(_xlfn.LET(
 _xlpm.project, $C40,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0" s="297" t="str" cm="1">
        <f t="array" ref="CT40">IFERROR(_xlfn.LET(
 _xlpm.project, $C40,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0" s="297" t="str" cm="1">
        <f t="array" ref="CU40">IFERROR(_xlfn.LET(
 _xlpm.project, $C40,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0" s="297" t="str" cm="1">
        <f t="array" ref="CV40">IFERROR(_xlfn.LET(
 _xlpm.project, $C40,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0" s="297" t="str" cm="1">
        <f t="array" ref="CW40">IFERROR(_xlfn.LET(
 _xlpm.project, $C40,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0" s="297" t="str" cm="1">
        <f t="array" ref="CX40">IFERROR(_xlfn.LET(
 _xlpm.project, $C40,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0" s="297" t="str" cm="1">
        <f t="array" ref="CY40">IFERROR(_xlfn.LET(
 _xlpm.project, $C40,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0" s="297" t="str" cm="1">
        <f t="array" ref="CZ40">IFERROR(_xlfn.LET(
 _xlpm.project, $C40,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0" s="297" t="str" cm="1">
        <f t="array" ref="DA40">IFERROR(_xlfn.LET(
 _xlpm.project, $C40,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0" s="297" t="str" cm="1">
        <f t="array" ref="DB40">IFERROR(_xlfn.LET(
 _xlpm.project, $C40,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0" s="297" t="str" cm="1">
        <f t="array" ref="DC40">IFERROR(_xlfn.LET(
 _xlpm.project, $C40,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0" s="297" t="str" cm="1">
        <f t="array" ref="DD40">IFERROR(_xlfn.LET(
 _xlpm.project, $C40,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0" s="297" t="str" cm="1">
        <f t="array" ref="DE40">IFERROR(_xlfn.LET(
 _xlpm.project, $C40,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0" s="297" t="str" cm="1">
        <f t="array" ref="DF40">IFERROR(_xlfn.LET(
 _xlpm.project, $C40,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0" s="297" t="str" cm="1">
        <f t="array" ref="DG40">IFERROR(_xlfn.LET(
 _xlpm.project, $C40,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0" s="297" t="str" cm="1">
        <f t="array" ref="DH40">IFERROR(_xlfn.LET(
 _xlpm.project, $C40,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0" s="297" t="str" cm="1">
        <f t="array" ref="DI40">IFERROR(_xlfn.LET(
 _xlpm.project, $C40,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0" s="297" t="str" cm="1">
        <f t="array" ref="DJ40">IFERROR(_xlfn.LET(
 _xlpm.project, $C40,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0" s="297" t="str" cm="1">
        <f t="array" ref="DK40">IFERROR(_xlfn.LET(
 _xlpm.project, $C40,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0" s="297" t="str" cm="1">
        <f t="array" ref="DL40">IFERROR(_xlfn.LET(
 _xlpm.project, $C40,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0" s="297" t="str" cm="1">
        <f t="array" ref="DM40">IFERROR(_xlfn.LET(
 _xlpm.project, $C40,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0" s="297" t="str" cm="1">
        <f t="array" ref="DN40">IFERROR(_xlfn.LET(
 _xlpm.project, $C40,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0" s="297" t="str" cm="1">
        <f t="array" ref="DO40">IFERROR(_xlfn.LET(
 _xlpm.project, $C40,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0" s="297" t="str" cm="1">
        <f t="array" ref="DP40">IFERROR(_xlfn.LET(
 _xlpm.project, $C40,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0" s="297" t="str" cm="1">
        <f t="array" ref="DQ40">IFERROR(_xlfn.LET(
 _xlpm.project, $C40,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0" s="297" t="str" cm="1">
        <f t="array" ref="DR40">IFERROR(_xlfn.LET(
 _xlpm.project, $C40,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0" s="297" t="str" cm="1">
        <f t="array" ref="DS40">IFERROR(_xlfn.LET(
 _xlpm.project, $C40,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0" s="297" t="str" cm="1">
        <f t="array" ref="DT40">IFERROR(_xlfn.LET(
 _xlpm.project, $C40,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0" s="297" t="str" cm="1">
        <f t="array" ref="DU40">IFERROR(_xlfn.LET(
 _xlpm.project, $C40,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0" s="297" t="str" cm="1">
        <f t="array" ref="DV40">IFERROR(_xlfn.LET(
 _xlpm.project, $C40,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0" s="297" t="str" cm="1">
        <f t="array" ref="DW40">IFERROR(_xlfn.LET(
 _xlpm.project, $C40,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0" s="297" t="str" cm="1">
        <f t="array" ref="DX40">IFERROR(_xlfn.LET(
 _xlpm.project, $C40,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0" s="297" t="str" cm="1">
        <f t="array" ref="DY40">IFERROR(_xlfn.LET(
 _xlpm.project, $C40,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0" s="297" t="str" cm="1">
        <f t="array" ref="DZ40">IFERROR(_xlfn.LET(
 _xlpm.project, $C40,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0" s="297" t="str" cm="1">
        <f t="array" ref="EA40">IFERROR(_xlfn.LET(
 _xlpm.project, $C40,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0" s="297" t="str" cm="1">
        <f t="array" ref="EB40">IFERROR(_xlfn.LET(
 _xlpm.project, $C40,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0" s="297" t="str" cm="1">
        <f t="array" ref="EC40">IFERROR(_xlfn.LET(
 _xlpm.project, $C40,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0" s="297" t="str" cm="1">
        <f t="array" ref="ED40">IFERROR(_xlfn.LET(
 _xlpm.project, $C40,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0" s="297" t="str" cm="1">
        <f t="array" ref="EE40">IFERROR(_xlfn.LET(
 _xlpm.project, $C40,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0" s="297" t="str" cm="1">
        <f t="array" ref="EF40">IFERROR(_xlfn.LET(
 _xlpm.project, $C40,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0" s="297" t="str" cm="1">
        <f t="array" ref="EG40">IFERROR(_xlfn.LET(
 _xlpm.project, $C40,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0" s="297" t="str" cm="1">
        <f t="array" ref="EH40">IFERROR(_xlfn.LET(
 _xlpm.project, $C40,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0" s="297" t="str" cm="1">
        <f t="array" ref="EI40">IFERROR(_xlfn.LET(
 _xlpm.project, $C40,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0" s="297" t="str" cm="1">
        <f t="array" ref="EJ40">IFERROR(_xlfn.LET(
 _xlpm.project, $C40,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0" s="297" t="str" cm="1">
        <f t="array" ref="EK40">IFERROR(_xlfn.LET(
 _xlpm.project, $C40,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0" s="297" t="str" cm="1">
        <f t="array" ref="EL40">IFERROR(_xlfn.LET(
 _xlpm.project, $C40,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0" s="297" t="str" cm="1">
        <f t="array" ref="EM40">IFERROR(_xlfn.LET(
 _xlpm.project, $C40,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0" s="297" t="str" cm="1">
        <f t="array" ref="EN40">IFERROR(_xlfn.LET(
 _xlpm.project, $C40,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0" s="297" t="str" cm="1">
        <f t="array" ref="EO40">IFERROR(_xlfn.LET(
 _xlpm.project, $C40,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0" s="297" t="str" cm="1">
        <f t="array" ref="EP40">IFERROR(_xlfn.LET(
 _xlpm.project, $C40,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0" s="297" t="str" cm="1">
        <f t="array" ref="EQ40">IFERROR(_xlfn.LET(
 _xlpm.project, $C40,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0" s="297" t="str" cm="1">
        <f t="array" ref="ER40">IFERROR(_xlfn.LET(
 _xlpm.project, $C40,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0" s="297" t="str" cm="1">
        <f t="array" ref="ES40">IFERROR(_xlfn.LET(
 _xlpm.project, $C40,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0" s="297" t="str" cm="1">
        <f t="array" ref="ET40">IFERROR(_xlfn.LET(
 _xlpm.project, $C40,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0" s="297" t="str" cm="1">
        <f t="array" ref="EU40">IFERROR(_xlfn.LET(
 _xlpm.project, $C40,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0" s="297" t="str" cm="1">
        <f t="array" ref="EV40">IFERROR(_xlfn.LET(
 _xlpm.project, $C40,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0" s="297" t="str" cm="1">
        <f t="array" ref="EW40">IFERROR(_xlfn.LET(
 _xlpm.project, $C40,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0" s="297" t="str" cm="1">
        <f t="array" ref="EX40">IFERROR(_xlfn.LET(
 _xlpm.project, $C40,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0" s="297" t="str" cm="1">
        <f t="array" ref="EY40">IFERROR(_xlfn.LET(
 _xlpm.project, $C40,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0" s="297" t="str" cm="1">
        <f t="array" ref="EZ40">IFERROR(_xlfn.LET(
 _xlpm.project, $C40,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0" s="297" t="str" cm="1">
        <f t="array" ref="FA40">IFERROR(_xlfn.LET(
 _xlpm.project, $C40,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0" s="297" t="str" cm="1">
        <f t="array" ref="FB40">IFERROR(_xlfn.LET(
 _xlpm.project, $C40,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0" s="297" t="str" cm="1">
        <f t="array" ref="FC40">IFERROR(_xlfn.LET(
 _xlpm.project, $C40,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0" s="297" t="str" cm="1">
        <f t="array" ref="FD40">IFERROR(_xlfn.LET(
 _xlpm.project, $C40,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1" spans="2:160" ht="80.099999999999994" customHeight="1" thickBot="1" x14ac:dyDescent="0.35">
      <c r="B41" s="90"/>
      <c r="C41" s="300" t="str">
        <f>INPUT!G46</f>
        <v>Mau</v>
      </c>
      <c r="D41" s="300" t="str">
        <f>_xlfn.XLOOKUP(Table14[[#This Row],[Project]],'MEA LOG'!$D$15:$D$100,'MEA LOG'!$F$15:$F$100,"")</f>
        <v>Mauritus</v>
      </c>
      <c r="E41" s="297" t="str" cm="1">
        <f t="array" ref="E41">IFERROR(_xlfn.LET(
 _xlpm.project, $C41,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1" s="297" t="str" cm="1">
        <f t="array" ref="F41">IFERROR(_xlfn.LET(
 _xlpm.project, $C41,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1" s="297" t="str" cm="1">
        <f t="array" ref="G41">IFERROR(_xlfn.LET(
 _xlpm.project, $C41,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1" s="297" t="str" cm="1">
        <f t="array" ref="H41">IFERROR(_xlfn.LET(
 _xlpm.project, $C41,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1" s="297" t="str" cm="1">
        <f t="array" ref="I41">IFERROR(_xlfn.LET(
 _xlpm.project, $C41,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1" s="297" t="str" cm="1">
        <f t="array" ref="J41">IFERROR(_xlfn.LET(
 _xlpm.project, $C41,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1" s="297" t="str" cm="1">
        <f t="array" ref="K41">IFERROR(_xlfn.LET(
 _xlpm.project, $C41,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1" s="297" t="str" cm="1">
        <f t="array" ref="L41">IFERROR(_xlfn.LET(
 _xlpm.project, $C41,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1" s="297" t="str" cm="1">
        <f t="array" ref="M41">IFERROR(_xlfn.LET(
 _xlpm.project, $C41,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1" s="297" t="str" cm="1">
        <f t="array" ref="N41">IFERROR(_xlfn.LET(
 _xlpm.project, $C41,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1" s="297" t="str" cm="1">
        <f t="array" ref="O41">IFERROR(_xlfn.LET(
 _xlpm.project, $C41,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1" s="297" t="str" cm="1">
        <f t="array" ref="P41">IFERROR(_xlfn.LET(
 _xlpm.project, $C41,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1" s="297" t="str" cm="1">
        <f t="array" ref="Q41">IFERROR(_xlfn.LET(
 _xlpm.project, $C41,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1" s="297" t="str" cm="1">
        <f t="array" ref="R41">IFERROR(_xlfn.LET(
 _xlpm.project, $C41,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1" s="297" t="str" cm="1">
        <f t="array" ref="S41">IFERROR(_xlfn.LET(
 _xlpm.project, $C41,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1" s="297" t="str" cm="1">
        <f t="array" ref="T41">IFERROR(_xlfn.LET(
 _xlpm.project, $C41,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1" s="297" t="str" cm="1">
        <f t="array" ref="U41">IFERROR(_xlfn.LET(
 _xlpm.project, $C41,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41" s="297" t="str" cm="1">
        <f t="array" ref="V41">IFERROR(_xlfn.LET(
 _xlpm.project, $C41,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1" s="297" t="str" cm="1">
        <f t="array" ref="W41">IFERROR(_xlfn.LET(
 _xlpm.project, $C41,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1" s="297" t="str" cm="1">
        <f t="array" ref="X41">IFERROR(_xlfn.LET(
 _xlpm.project, $C41,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1" s="297" t="str" cm="1">
        <f t="array" ref="Y41">IFERROR(_xlfn.LET(
 _xlpm.project, $C41,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41" s="297" t="str" cm="1">
        <f t="array" ref="Z41">IFERROR(_xlfn.LET(
 _xlpm.project, $C41,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1" s="297" t="str" cm="1">
        <f t="array" ref="AA41">IFERROR(_xlfn.LET(
 _xlpm.project, $C41,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1" s="297" t="str" cm="1">
        <f t="array" ref="AB41">IFERROR(_xlfn.LET(
 _xlpm.project, $C41,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1" s="297" t="str" cm="1">
        <f t="array" ref="AC41">IFERROR(_xlfn.LET(
 _xlpm.project, $C41,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41" s="297" t="str" cm="1">
        <f t="array" ref="AD41">IFERROR(_xlfn.LET(
 _xlpm.project, $C41,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1" s="297" t="str" cm="1">
        <f t="array" ref="AE41">IFERROR(_xlfn.LET(
 _xlpm.project, $C41,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1" s="297" t="str" cm="1">
        <f t="array" ref="AF41">IFERROR(_xlfn.LET(
 _xlpm.project, $C41,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1" s="297" t="str" cm="1">
        <f t="array" ref="AG41">IFERROR(_xlfn.LET(
 _xlpm.project, $C41,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1" s="297" t="str" cm="1">
        <f t="array" ref="AH41">IFERROR(_xlfn.LET(
 _xlpm.project, $C41,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41" s="297" t="str" cm="1">
        <f t="array" ref="AI41">IFERROR(_xlfn.LET(
 _xlpm.project, $C41,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1" s="297" t="str" cm="1">
        <f t="array" ref="AJ41">IFERROR(_xlfn.LET(
 _xlpm.project, $C41,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1" s="297" t="str" cm="1">
        <f t="array" ref="AK41">IFERROR(_xlfn.LET(
 _xlpm.project, $C41,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1" s="297" t="str" cm="1">
        <f t="array" ref="AL41">IFERROR(_xlfn.LET(
 _xlpm.project, $C41,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41" s="297" t="str" cm="1">
        <f t="array" ref="AM41">IFERROR(_xlfn.LET(
 _xlpm.project, $C41,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1" s="297" t="str" cm="1">
        <f t="array" ref="AN41">IFERROR(_xlfn.LET(
 _xlpm.project, $C41,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1" s="297" t="str" cm="1">
        <f t="array" ref="AO41">IFERROR(_xlfn.LET(
 _xlpm.project, $C41,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1" s="297" t="str" cm="1">
        <f t="array" ref="AP41">IFERROR(_xlfn.LET(
 _xlpm.project, $C41,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41" s="297" t="str" cm="1">
        <f t="array" ref="AQ41">IFERROR(_xlfn.LET(
 _xlpm.project, $C41,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1" s="297" t="str" cm="1">
        <f t="array" ref="AR41">IFERROR(_xlfn.LET(
 _xlpm.project, $C41,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1" s="297" t="str" cm="1">
        <f t="array" ref="AS41">IFERROR(_xlfn.LET(
 _xlpm.project, $C41,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1" s="297" t="str" cm="1">
        <f t="array" ref="AT41">IFERROR(_xlfn.LET(
 _xlpm.project, $C41,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1" s="297" t="str" cm="1">
        <f t="array" ref="AU41">IFERROR(_xlfn.LET(
 _xlpm.project, $C41,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41" s="297" t="str" cm="1">
        <f t="array" ref="AV41">IFERROR(_xlfn.LET(
 _xlpm.project, $C41,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1" s="297" t="str" cm="1">
        <f t="array" ref="AW41">IFERROR(_xlfn.LET(
 _xlpm.project, $C41,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1" s="297" t="str" cm="1">
        <f t="array" ref="AX41">IFERROR(_xlfn.LET(
 _xlpm.project, $C41,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1" s="297" t="str" cm="1">
        <f t="array" ref="AY41">IFERROR(_xlfn.LET(
 _xlpm.project, $C41,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41" s="297" t="str" cm="1">
        <f t="array" ref="AZ41">IFERROR(_xlfn.LET(
 _xlpm.project, $C41,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1" s="297" t="str" cm="1">
        <f t="array" ref="BA41">IFERROR(_xlfn.LET(
 _xlpm.project, $C41,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1" s="297" t="str" cm="1">
        <f t="array" ref="BB41">IFERROR(_xlfn.LET(
 _xlpm.project, $C41,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1" s="297" t="str" cm="1">
        <f t="array" ref="BC41">IFERROR(_xlfn.LET(
 _xlpm.project, $C41,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1" s="297" t="str" cm="1">
        <f t="array" ref="BD41">IFERROR(_xlfn.LET(
 _xlpm.project, $C41,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1" s="297" t="str" cm="1">
        <f t="array" ref="BE41">IFERROR(_xlfn.LET(
 _xlpm.project, $C41,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1" s="297" t="str" cm="1">
        <f t="array" ref="BF41">IFERROR(_xlfn.LET(
 _xlpm.project, $C41,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1" s="297" t="str" cm="1">
        <f t="array" ref="BG41">IFERROR(_xlfn.LET(
 _xlpm.project, $C41,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1" s="297" t="str" cm="1">
        <f t="array" ref="BH41">IFERROR(_xlfn.LET(
 _xlpm.project, $C41,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1" s="297" t="str" cm="1">
        <f t="array" ref="BI41">IFERROR(_xlfn.LET(
 _xlpm.project, $C41,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1" s="297" t="str" cm="1">
        <f t="array" ref="BJ41">IFERROR(_xlfn.LET(
 _xlpm.project, $C41,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1" s="297" t="str" cm="1">
        <f t="array" ref="BK41">IFERROR(_xlfn.LET(
 _xlpm.project, $C41,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1" s="297" t="str" cm="1">
        <f t="array" ref="BL41">IFERROR(_xlfn.LET(
 _xlpm.project, $C41,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1" s="297" t="str" cm="1">
        <f t="array" ref="BM41">IFERROR(_xlfn.LET(
 _xlpm.project, $C41,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1" s="297" t="str" cm="1">
        <f t="array" ref="BN41">IFERROR(_xlfn.LET(
 _xlpm.project, $C41,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1" s="297" t="str" cm="1">
        <f t="array" ref="BO41">IFERROR(_xlfn.LET(
 _xlpm.project, $C41,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1" s="297" t="str" cm="1">
        <f t="array" ref="BP41">IFERROR(_xlfn.LET(
 _xlpm.project, $C41,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1" s="297" t="str" cm="1">
        <f t="array" ref="BQ41">IFERROR(_xlfn.LET(
 _xlpm.project, $C41,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1" s="297" t="str" cm="1">
        <f t="array" ref="BR41">IFERROR(_xlfn.LET(
 _xlpm.project, $C41,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1" s="297" t="str" cm="1">
        <f t="array" ref="BS41">IFERROR(_xlfn.LET(
 _xlpm.project, $C41,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1" s="297" t="str" cm="1">
        <f t="array" ref="BT41">IFERROR(_xlfn.LET(
 _xlpm.project, $C41,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1" s="297" t="str" cm="1">
        <f t="array" ref="BU41">IFERROR(_xlfn.LET(
 _xlpm.project, $C41,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1" s="297" t="str" cm="1">
        <f t="array" ref="BV41">IFERROR(_xlfn.LET(
 _xlpm.project, $C41,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1" s="297" t="str" cm="1">
        <f t="array" ref="BW41">IFERROR(_xlfn.LET(
 _xlpm.project, $C41,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1" s="297" t="str" cm="1">
        <f t="array" ref="BX41">IFERROR(_xlfn.LET(
 _xlpm.project, $C41,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1" s="297" t="str" cm="1">
        <f t="array" ref="BY41">IFERROR(_xlfn.LET(
 _xlpm.project, $C41,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1" s="297" t="str" cm="1">
        <f t="array" ref="BZ41">IFERROR(_xlfn.LET(
 _xlpm.project, $C41,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1" s="297" t="str" cm="1">
        <f t="array" ref="CA41">IFERROR(_xlfn.LET(
 _xlpm.project, $C41,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1" s="297" t="str" cm="1">
        <f t="array" ref="CB41">IFERROR(_xlfn.LET(
 _xlpm.project, $C41,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1" s="297" t="str" cm="1">
        <f t="array" ref="CC41">IFERROR(_xlfn.LET(
 _xlpm.project, $C41,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1" s="297" t="str" cm="1">
        <f t="array" ref="CD41">IFERROR(_xlfn.LET(
 _xlpm.project, $C41,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1" s="297" t="str" cm="1">
        <f t="array" ref="CE41">IFERROR(_xlfn.LET(
 _xlpm.project, $C41,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1" s="297" t="str" cm="1">
        <f t="array" ref="CF41">IFERROR(_xlfn.LET(
 _xlpm.project, $C41,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1" s="297" t="str" cm="1">
        <f t="array" ref="CG41">IFERROR(_xlfn.LET(
 _xlpm.project, $C41,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1" s="297" t="str" cm="1">
        <f t="array" ref="CH41">IFERROR(_xlfn.LET(
 _xlpm.project, $C41,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1" s="297" t="str" cm="1">
        <f t="array" ref="CI41">IFERROR(_xlfn.LET(
 _xlpm.project, $C41,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1" s="297" t="str" cm="1">
        <f t="array" ref="CJ41">IFERROR(_xlfn.LET(
 _xlpm.project, $C41,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1" s="297" t="str" cm="1">
        <f t="array" ref="CK41">IFERROR(_xlfn.LET(
 _xlpm.project, $C41,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1" s="297" t="str" cm="1">
        <f t="array" ref="CL41">IFERROR(_xlfn.LET(
 _xlpm.project, $C41,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1" s="297" t="str" cm="1">
        <f t="array" ref="CM41">IFERROR(_xlfn.LET(
 _xlpm.project, $C41,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1" s="297" t="str" cm="1">
        <f t="array" ref="CN41">IFERROR(_xlfn.LET(
 _xlpm.project, $C41,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1" s="297" t="str" cm="1">
        <f t="array" ref="CO41">IFERROR(_xlfn.LET(
 _xlpm.project, $C41,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1" s="297" t="str" cm="1">
        <f t="array" ref="CP41">IFERROR(_xlfn.LET(
 _xlpm.project, $C41,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1" s="297" t="str" cm="1">
        <f t="array" ref="CQ41">IFERROR(_xlfn.LET(
 _xlpm.project, $C41,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1" s="297" t="str" cm="1">
        <f t="array" ref="CR41">IFERROR(_xlfn.LET(
 _xlpm.project, $C41,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1" s="297" t="str" cm="1">
        <f t="array" ref="CS41">IFERROR(_xlfn.LET(
 _xlpm.project, $C41,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1" s="297" t="str" cm="1">
        <f t="array" ref="CT41">IFERROR(_xlfn.LET(
 _xlpm.project, $C41,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1" s="297" t="str" cm="1">
        <f t="array" ref="CU41">IFERROR(_xlfn.LET(
 _xlpm.project, $C41,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1" s="297" t="str" cm="1">
        <f t="array" ref="CV41">IFERROR(_xlfn.LET(
 _xlpm.project, $C41,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1" s="297" t="str" cm="1">
        <f t="array" ref="CW41">IFERROR(_xlfn.LET(
 _xlpm.project, $C41,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1" s="297" t="str" cm="1">
        <f t="array" ref="CX41">IFERROR(_xlfn.LET(
 _xlpm.project, $C41,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1" s="297" t="str" cm="1">
        <f t="array" ref="CY41">IFERROR(_xlfn.LET(
 _xlpm.project, $C41,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1" s="297" t="str" cm="1">
        <f t="array" ref="CZ41">IFERROR(_xlfn.LET(
 _xlpm.project, $C41,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1" s="297" t="str" cm="1">
        <f t="array" ref="DA41">IFERROR(_xlfn.LET(
 _xlpm.project, $C41,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1" s="297" t="str" cm="1">
        <f t="array" ref="DB41">IFERROR(_xlfn.LET(
 _xlpm.project, $C41,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1" s="297" t="str" cm="1">
        <f t="array" ref="DC41">IFERROR(_xlfn.LET(
 _xlpm.project, $C41,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1" s="297" t="str" cm="1">
        <f t="array" ref="DD41">IFERROR(_xlfn.LET(
 _xlpm.project, $C41,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1" s="297" t="str" cm="1">
        <f t="array" ref="DE41">IFERROR(_xlfn.LET(
 _xlpm.project, $C41,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1" s="297" t="str" cm="1">
        <f t="array" ref="DF41">IFERROR(_xlfn.LET(
 _xlpm.project, $C41,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1" s="297" t="str" cm="1">
        <f t="array" ref="DG41">IFERROR(_xlfn.LET(
 _xlpm.project, $C41,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1" s="297" t="str" cm="1">
        <f t="array" ref="DH41">IFERROR(_xlfn.LET(
 _xlpm.project, $C41,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1" s="297" t="str" cm="1">
        <f t="array" ref="DI41">IFERROR(_xlfn.LET(
 _xlpm.project, $C41,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1" s="297" t="str" cm="1">
        <f t="array" ref="DJ41">IFERROR(_xlfn.LET(
 _xlpm.project, $C41,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1" s="297" t="str" cm="1">
        <f t="array" ref="DK41">IFERROR(_xlfn.LET(
 _xlpm.project, $C41,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1" s="297" t="str" cm="1">
        <f t="array" ref="DL41">IFERROR(_xlfn.LET(
 _xlpm.project, $C41,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1" s="297" t="str" cm="1">
        <f t="array" ref="DM41">IFERROR(_xlfn.LET(
 _xlpm.project, $C41,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1" s="297" t="str" cm="1">
        <f t="array" ref="DN41">IFERROR(_xlfn.LET(
 _xlpm.project, $C41,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1" s="297" t="str" cm="1">
        <f t="array" ref="DO41">IFERROR(_xlfn.LET(
 _xlpm.project, $C41,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1" s="297" t="str" cm="1">
        <f t="array" ref="DP41">IFERROR(_xlfn.LET(
 _xlpm.project, $C41,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1" s="297" t="str" cm="1">
        <f t="array" ref="DQ41">IFERROR(_xlfn.LET(
 _xlpm.project, $C41,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1" s="297" t="str" cm="1">
        <f t="array" ref="DR41">IFERROR(_xlfn.LET(
 _xlpm.project, $C41,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1" s="297" t="str" cm="1">
        <f t="array" ref="DS41">IFERROR(_xlfn.LET(
 _xlpm.project, $C41,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1" s="297" t="str" cm="1">
        <f t="array" ref="DT41">IFERROR(_xlfn.LET(
 _xlpm.project, $C41,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1" s="297" t="str" cm="1">
        <f t="array" ref="DU41">IFERROR(_xlfn.LET(
 _xlpm.project, $C41,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1" s="297" t="str" cm="1">
        <f t="array" ref="DV41">IFERROR(_xlfn.LET(
 _xlpm.project, $C41,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1" s="297" t="str" cm="1">
        <f t="array" ref="DW41">IFERROR(_xlfn.LET(
 _xlpm.project, $C41,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1" s="297" t="str" cm="1">
        <f t="array" ref="DX41">IFERROR(_xlfn.LET(
 _xlpm.project, $C41,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1" s="297" t="str" cm="1">
        <f t="array" ref="DY41">IFERROR(_xlfn.LET(
 _xlpm.project, $C41,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1" s="297" t="str" cm="1">
        <f t="array" ref="DZ41">IFERROR(_xlfn.LET(
 _xlpm.project, $C41,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1" s="297" t="str" cm="1">
        <f t="array" ref="EA41">IFERROR(_xlfn.LET(
 _xlpm.project, $C41,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1" s="297" t="str" cm="1">
        <f t="array" ref="EB41">IFERROR(_xlfn.LET(
 _xlpm.project, $C41,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1" s="297" t="str" cm="1">
        <f t="array" ref="EC41">IFERROR(_xlfn.LET(
 _xlpm.project, $C41,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1" s="297" t="str" cm="1">
        <f t="array" ref="ED41">IFERROR(_xlfn.LET(
 _xlpm.project, $C41,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1" s="297" t="str" cm="1">
        <f t="array" ref="EE41">IFERROR(_xlfn.LET(
 _xlpm.project, $C41,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1" s="297" t="str" cm="1">
        <f t="array" ref="EF41">IFERROR(_xlfn.LET(
 _xlpm.project, $C41,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1" s="297" t="str" cm="1">
        <f t="array" ref="EG41">IFERROR(_xlfn.LET(
 _xlpm.project, $C41,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1" s="297" t="str" cm="1">
        <f t="array" ref="EH41">IFERROR(_xlfn.LET(
 _xlpm.project, $C41,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1" s="297" t="str" cm="1">
        <f t="array" ref="EI41">IFERROR(_xlfn.LET(
 _xlpm.project, $C41,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1" s="297" t="str" cm="1">
        <f t="array" ref="EJ41">IFERROR(_xlfn.LET(
 _xlpm.project, $C41,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1" s="297" t="str" cm="1">
        <f t="array" ref="EK41">IFERROR(_xlfn.LET(
 _xlpm.project, $C41,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1" s="297" t="str" cm="1">
        <f t="array" ref="EL41">IFERROR(_xlfn.LET(
 _xlpm.project, $C41,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1" s="297" t="str" cm="1">
        <f t="array" ref="EM41">IFERROR(_xlfn.LET(
 _xlpm.project, $C41,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1" s="297" t="str" cm="1">
        <f t="array" ref="EN41">IFERROR(_xlfn.LET(
 _xlpm.project, $C41,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1" s="297" t="str" cm="1">
        <f t="array" ref="EO41">IFERROR(_xlfn.LET(
 _xlpm.project, $C41,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1" s="297" t="str" cm="1">
        <f t="array" ref="EP41">IFERROR(_xlfn.LET(
 _xlpm.project, $C41,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1" s="297" t="str" cm="1">
        <f t="array" ref="EQ41">IFERROR(_xlfn.LET(
 _xlpm.project, $C41,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1" s="297" t="str" cm="1">
        <f t="array" ref="ER41">IFERROR(_xlfn.LET(
 _xlpm.project, $C41,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1" s="297" t="str" cm="1">
        <f t="array" ref="ES41">IFERROR(_xlfn.LET(
 _xlpm.project, $C41,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1" s="297" t="str" cm="1">
        <f t="array" ref="ET41">IFERROR(_xlfn.LET(
 _xlpm.project, $C41,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1" s="297" t="str" cm="1">
        <f t="array" ref="EU41">IFERROR(_xlfn.LET(
 _xlpm.project, $C41,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1" s="297" t="str" cm="1">
        <f t="array" ref="EV41">IFERROR(_xlfn.LET(
 _xlpm.project, $C41,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1" s="297" t="str" cm="1">
        <f t="array" ref="EW41">IFERROR(_xlfn.LET(
 _xlpm.project, $C41,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1" s="297" t="str" cm="1">
        <f t="array" ref="EX41">IFERROR(_xlfn.LET(
 _xlpm.project, $C41,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1" s="297" t="str" cm="1">
        <f t="array" ref="EY41">IFERROR(_xlfn.LET(
 _xlpm.project, $C41,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1" s="297" t="str" cm="1">
        <f t="array" ref="EZ41">IFERROR(_xlfn.LET(
 _xlpm.project, $C41,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1" s="297" t="str" cm="1">
        <f t="array" ref="FA41">IFERROR(_xlfn.LET(
 _xlpm.project, $C41,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1" s="297" t="str" cm="1">
        <f t="array" ref="FB41">IFERROR(_xlfn.LET(
 _xlpm.project, $C41,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1" s="297" t="str" cm="1">
        <f t="array" ref="FC41">IFERROR(_xlfn.LET(
 _xlpm.project, $C41,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1" s="297" t="str" cm="1">
        <f t="array" ref="FD41">IFERROR(_xlfn.LET(
 _xlpm.project, $C41,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2" spans="2:160" ht="80.099999999999994" customHeight="1" thickBot="1" x14ac:dyDescent="0.35">
      <c r="B42" s="90"/>
      <c r="C42" s="300" t="s">
        <v>304</v>
      </c>
      <c r="D42" s="300" t="str">
        <f>_xlfn.XLOOKUP(Table14[[#This Row],[Project]],'MEA LOG'!$D$15:$D$100,'MEA LOG'!$F$15:$F$100,"")</f>
        <v>Mauritus</v>
      </c>
      <c r="E42" s="297" t="str" cm="1">
        <f t="array" ref="E42">IFERROR(_xlfn.LET(
 _xlpm.project, $C42,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2" s="297" t="str" cm="1">
        <f t="array" ref="F42">IFERROR(_xlfn.LET(
 _xlpm.project, $C42,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2" s="297" t="str" cm="1">
        <f t="array" ref="G42">IFERROR(_xlfn.LET(
 _xlpm.project, $C42,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2" s="297" t="str" cm="1">
        <f t="array" ref="H42">IFERROR(_xlfn.LET(
 _xlpm.project, $C42,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2" s="297" t="str" cm="1">
        <f t="array" ref="I42">IFERROR(_xlfn.LET(
 _xlpm.project, $C42,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2" s="297" t="str" cm="1">
        <f t="array" ref="J42">IFERROR(_xlfn.LET(
 _xlpm.project, $C42,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2" s="297" t="str" cm="1">
        <f t="array" ref="K42">IFERROR(_xlfn.LET(
 _xlpm.project, $C42,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2" s="297" t="str" cm="1">
        <f t="array" ref="L42">IFERROR(_xlfn.LET(
 _xlpm.project, $C42,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2" s="297" t="str" cm="1">
        <f t="array" ref="M42">IFERROR(_xlfn.LET(
 _xlpm.project, $C42,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2" s="297" t="str" cm="1">
        <f t="array" ref="N42">IFERROR(_xlfn.LET(
 _xlpm.project, $C42,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2" s="297" t="str" cm="1">
        <f t="array" ref="O42">IFERROR(_xlfn.LET(
 _xlpm.project, $C42,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2" s="297" t="str" cm="1">
        <f t="array" ref="P42">IFERROR(_xlfn.LET(
 _xlpm.project, $C42,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2" s="297" t="str" cm="1">
        <f t="array" ref="Q42">IFERROR(_xlfn.LET(
 _xlpm.project, $C42,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2" s="297" t="str" cm="1">
        <f t="array" ref="R42">IFERROR(_xlfn.LET(
 _xlpm.project, $C42,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2" s="297" t="str" cm="1">
        <f t="array" ref="S42">IFERROR(_xlfn.LET(
 _xlpm.project, $C42,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2" s="297" t="str" cm="1">
        <f t="array" ref="T42">IFERROR(_xlfn.LET(
 _xlpm.project, $C42,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2" s="297" t="str" cm="1">
        <f t="array" ref="U42">IFERROR(_xlfn.LET(
 _xlpm.project, $C42,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42" s="297" t="str" cm="1">
        <f t="array" ref="V42">IFERROR(_xlfn.LET(
 _xlpm.project, $C42,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2" s="297" t="str" cm="1">
        <f t="array" ref="W42">IFERROR(_xlfn.LET(
 _xlpm.project, $C42,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2" s="297" t="str" cm="1">
        <f t="array" ref="X42">IFERROR(_xlfn.LET(
 _xlpm.project, $C42,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2" s="297" t="str" cm="1">
        <f t="array" ref="Y42">IFERROR(_xlfn.LET(
 _xlpm.project, $C42,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42" s="297" t="str" cm="1">
        <f t="array" ref="Z42">IFERROR(_xlfn.LET(
 _xlpm.project, $C42,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2" s="297" t="str" cm="1">
        <f t="array" ref="AA42">IFERROR(_xlfn.LET(
 _xlpm.project, $C42,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2" s="297" t="str" cm="1">
        <f t="array" ref="AB42">IFERROR(_xlfn.LET(
 _xlpm.project, $C42,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2" s="297" t="str" cm="1">
        <f t="array" ref="AC42">IFERROR(_xlfn.LET(
 _xlpm.project, $C42,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42" s="297" t="str" cm="1">
        <f t="array" ref="AD42">IFERROR(_xlfn.LET(
 _xlpm.project, $C42,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2" s="297" t="str" cm="1">
        <f t="array" ref="AE42">IFERROR(_xlfn.LET(
 _xlpm.project, $C42,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2" s="297" t="str" cm="1">
        <f t="array" ref="AF42">IFERROR(_xlfn.LET(
 _xlpm.project, $C42,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2" s="297" t="str" cm="1">
        <f t="array" ref="AG42">IFERROR(_xlfn.LET(
 _xlpm.project, $C42,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2" s="297" t="str" cm="1">
        <f t="array" ref="AH42">IFERROR(_xlfn.LET(
 _xlpm.project, $C42,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42" s="297" t="str" cm="1">
        <f t="array" ref="AI42">IFERROR(_xlfn.LET(
 _xlpm.project, $C42,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2" s="297" t="str" cm="1">
        <f t="array" ref="AJ42">IFERROR(_xlfn.LET(
 _xlpm.project, $C42,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2" s="297" t="str" cm="1">
        <f t="array" ref="AK42">IFERROR(_xlfn.LET(
 _xlpm.project, $C42,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2" s="297" t="str" cm="1">
        <f t="array" ref="AL42">IFERROR(_xlfn.LET(
 _xlpm.project, $C42,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42" s="297" t="str" cm="1">
        <f t="array" ref="AM42">IFERROR(_xlfn.LET(
 _xlpm.project, $C42,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2" s="297" t="str" cm="1">
        <f t="array" ref="AN42">IFERROR(_xlfn.LET(
 _xlpm.project, $C42,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2" s="297" t="str" cm="1">
        <f t="array" ref="AO42">IFERROR(_xlfn.LET(
 _xlpm.project, $C42,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2" s="297" t="str" cm="1">
        <f t="array" ref="AP42">IFERROR(_xlfn.LET(
 _xlpm.project, $C42,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42" s="297" t="str" cm="1">
        <f t="array" ref="AQ42">IFERROR(_xlfn.LET(
 _xlpm.project, $C42,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2" s="297" t="str" cm="1">
        <f t="array" ref="AR42">IFERROR(_xlfn.LET(
 _xlpm.project, $C42,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2" s="297" t="str" cm="1">
        <f t="array" ref="AS42">IFERROR(_xlfn.LET(
 _xlpm.project, $C42,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2" s="297" t="str" cm="1">
        <f t="array" ref="AT42">IFERROR(_xlfn.LET(
 _xlpm.project, $C42,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2" s="297" t="str" cm="1">
        <f t="array" ref="AU42">IFERROR(_xlfn.LET(
 _xlpm.project, $C42,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42" s="297" t="str" cm="1">
        <f t="array" ref="AV42">IFERROR(_xlfn.LET(
 _xlpm.project, $C42,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2" s="297" t="str" cm="1">
        <f t="array" ref="AW42">IFERROR(_xlfn.LET(
 _xlpm.project, $C42,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2" s="297" t="str" cm="1">
        <f t="array" ref="AX42">IFERROR(_xlfn.LET(
 _xlpm.project, $C42,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2" s="297" t="str" cm="1">
        <f t="array" ref="AY42">IFERROR(_xlfn.LET(
 _xlpm.project, $C42,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42" s="297" t="str" cm="1">
        <f t="array" ref="AZ42">IFERROR(_xlfn.LET(
 _xlpm.project, $C42,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2" s="297" t="str" cm="1">
        <f t="array" ref="BA42">IFERROR(_xlfn.LET(
 _xlpm.project, $C42,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2" s="297" t="str" cm="1">
        <f t="array" ref="BB42">IFERROR(_xlfn.LET(
 _xlpm.project, $C42,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2" s="297" t="str" cm="1">
        <f t="array" ref="BC42">IFERROR(_xlfn.LET(
 _xlpm.project, $C42,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2" s="297" t="str" cm="1">
        <f t="array" ref="BD42">IFERROR(_xlfn.LET(
 _xlpm.project, $C42,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2" s="297" t="str" cm="1">
        <f t="array" ref="BE42">IFERROR(_xlfn.LET(
 _xlpm.project, $C42,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2" s="297" t="str" cm="1">
        <f t="array" ref="BF42">IFERROR(_xlfn.LET(
 _xlpm.project, $C42,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2" s="297" t="str" cm="1">
        <f t="array" ref="BG42">IFERROR(_xlfn.LET(
 _xlpm.project, $C42,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2" s="297" t="str" cm="1">
        <f t="array" ref="BH42">IFERROR(_xlfn.LET(
 _xlpm.project, $C42,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2" s="297" t="str" cm="1">
        <f t="array" ref="BI42">IFERROR(_xlfn.LET(
 _xlpm.project, $C42,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2" s="297" t="str" cm="1">
        <f t="array" ref="BJ42">IFERROR(_xlfn.LET(
 _xlpm.project, $C42,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2" s="297" t="str" cm="1">
        <f t="array" ref="BK42">IFERROR(_xlfn.LET(
 _xlpm.project, $C42,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2" s="297" t="str" cm="1">
        <f t="array" ref="BL42">IFERROR(_xlfn.LET(
 _xlpm.project, $C42,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2" s="297" t="str" cm="1">
        <f t="array" ref="BM42">IFERROR(_xlfn.LET(
 _xlpm.project, $C42,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2" s="297" t="str" cm="1">
        <f t="array" ref="BN42">IFERROR(_xlfn.LET(
 _xlpm.project, $C42,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2" s="297" t="str" cm="1">
        <f t="array" ref="BO42">IFERROR(_xlfn.LET(
 _xlpm.project, $C42,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2" s="297" t="str" cm="1">
        <f t="array" ref="BP42">IFERROR(_xlfn.LET(
 _xlpm.project, $C42,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2" s="297" t="str" cm="1">
        <f t="array" ref="BQ42">IFERROR(_xlfn.LET(
 _xlpm.project, $C42,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2" s="297" t="str" cm="1">
        <f t="array" ref="BR42">IFERROR(_xlfn.LET(
 _xlpm.project, $C42,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2" s="297" t="str" cm="1">
        <f t="array" ref="BS42">IFERROR(_xlfn.LET(
 _xlpm.project, $C42,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2" s="297" t="str" cm="1">
        <f t="array" ref="BT42">IFERROR(_xlfn.LET(
 _xlpm.project, $C42,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2" s="297" t="str" cm="1">
        <f t="array" ref="BU42">IFERROR(_xlfn.LET(
 _xlpm.project, $C42,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2" s="297" t="str" cm="1">
        <f t="array" ref="BV42">IFERROR(_xlfn.LET(
 _xlpm.project, $C42,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2" s="297" t="str" cm="1">
        <f t="array" ref="BW42">IFERROR(_xlfn.LET(
 _xlpm.project, $C42,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2" s="297" t="str" cm="1">
        <f t="array" ref="BX42">IFERROR(_xlfn.LET(
 _xlpm.project, $C42,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2" s="297" t="str" cm="1">
        <f t="array" ref="BY42">IFERROR(_xlfn.LET(
 _xlpm.project, $C42,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2" s="297" t="str" cm="1">
        <f t="array" ref="BZ42">IFERROR(_xlfn.LET(
 _xlpm.project, $C42,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2" s="297" t="str" cm="1">
        <f t="array" ref="CA42">IFERROR(_xlfn.LET(
 _xlpm.project, $C42,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2" s="297" t="str" cm="1">
        <f t="array" ref="CB42">IFERROR(_xlfn.LET(
 _xlpm.project, $C42,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2" s="297" t="str" cm="1">
        <f t="array" ref="CC42">IFERROR(_xlfn.LET(
 _xlpm.project, $C42,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2" s="297" t="str" cm="1">
        <f t="array" ref="CD42">IFERROR(_xlfn.LET(
 _xlpm.project, $C42,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2" s="297" t="str" cm="1">
        <f t="array" ref="CE42">IFERROR(_xlfn.LET(
 _xlpm.project, $C42,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2" s="297" t="str" cm="1">
        <f t="array" ref="CF42">IFERROR(_xlfn.LET(
 _xlpm.project, $C42,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2" s="297" t="str" cm="1">
        <f t="array" ref="CG42">IFERROR(_xlfn.LET(
 _xlpm.project, $C42,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2" s="297" t="str" cm="1">
        <f t="array" ref="CH42">IFERROR(_xlfn.LET(
 _xlpm.project, $C42,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2" s="297" t="str" cm="1">
        <f t="array" ref="CI42">IFERROR(_xlfn.LET(
 _xlpm.project, $C42,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2" s="297" t="str" cm="1">
        <f t="array" ref="CJ42">IFERROR(_xlfn.LET(
 _xlpm.project, $C42,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2" s="297" t="str" cm="1">
        <f t="array" ref="CK42">IFERROR(_xlfn.LET(
 _xlpm.project, $C42,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2" s="297" t="str" cm="1">
        <f t="array" ref="CL42">IFERROR(_xlfn.LET(
 _xlpm.project, $C42,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2" s="297" t="str" cm="1">
        <f t="array" ref="CM42">IFERROR(_xlfn.LET(
 _xlpm.project, $C42,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2" s="297" t="str" cm="1">
        <f t="array" ref="CN42">IFERROR(_xlfn.LET(
 _xlpm.project, $C42,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2" s="297" t="str" cm="1">
        <f t="array" ref="CO42">IFERROR(_xlfn.LET(
 _xlpm.project, $C42,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2" s="297" t="str" cm="1">
        <f t="array" ref="CP42">IFERROR(_xlfn.LET(
 _xlpm.project, $C42,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2" s="297" t="str" cm="1">
        <f t="array" ref="CQ42">IFERROR(_xlfn.LET(
 _xlpm.project, $C42,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2" s="297" t="str" cm="1">
        <f t="array" ref="CR42">IFERROR(_xlfn.LET(
 _xlpm.project, $C42,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2" s="297" t="str" cm="1">
        <f t="array" ref="CS42">IFERROR(_xlfn.LET(
 _xlpm.project, $C42,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2" s="297" t="str" cm="1">
        <f t="array" ref="CT42">IFERROR(_xlfn.LET(
 _xlpm.project, $C42,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2" s="297" t="str" cm="1">
        <f t="array" ref="CU42">IFERROR(_xlfn.LET(
 _xlpm.project, $C42,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2" s="297" t="str" cm="1">
        <f t="array" ref="CV42">IFERROR(_xlfn.LET(
 _xlpm.project, $C42,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2" s="297" t="str" cm="1">
        <f t="array" ref="CW42">IFERROR(_xlfn.LET(
 _xlpm.project, $C42,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2" s="297" t="str" cm="1">
        <f t="array" ref="CX42">IFERROR(_xlfn.LET(
 _xlpm.project, $C42,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2" s="297" t="str" cm="1">
        <f t="array" ref="CY42">IFERROR(_xlfn.LET(
 _xlpm.project, $C42,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2" s="297" t="str" cm="1">
        <f t="array" ref="CZ42">IFERROR(_xlfn.LET(
 _xlpm.project, $C42,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2" s="297" t="str" cm="1">
        <f t="array" ref="DA42">IFERROR(_xlfn.LET(
 _xlpm.project, $C42,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2" s="297" t="str" cm="1">
        <f t="array" ref="DB42">IFERROR(_xlfn.LET(
 _xlpm.project, $C42,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2" s="297" t="str" cm="1">
        <f t="array" ref="DC42">IFERROR(_xlfn.LET(
 _xlpm.project, $C42,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2" s="297" t="str" cm="1">
        <f t="array" ref="DD42">IFERROR(_xlfn.LET(
 _xlpm.project, $C42,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2" s="297" t="str" cm="1">
        <f t="array" ref="DE42">IFERROR(_xlfn.LET(
 _xlpm.project, $C42,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2" s="297" t="str" cm="1">
        <f t="array" ref="DF42">IFERROR(_xlfn.LET(
 _xlpm.project, $C42,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2" s="297" t="str" cm="1">
        <f t="array" ref="DG42">IFERROR(_xlfn.LET(
 _xlpm.project, $C42,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2" s="297" t="str" cm="1">
        <f t="array" ref="DH42">IFERROR(_xlfn.LET(
 _xlpm.project, $C42,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2" s="297" t="str" cm="1">
        <f t="array" ref="DI42">IFERROR(_xlfn.LET(
 _xlpm.project, $C42,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2" s="297" t="str" cm="1">
        <f t="array" ref="DJ42">IFERROR(_xlfn.LET(
 _xlpm.project, $C42,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2" s="297" t="str" cm="1">
        <f t="array" ref="DK42">IFERROR(_xlfn.LET(
 _xlpm.project, $C42,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2" s="297" t="str" cm="1">
        <f t="array" ref="DL42">IFERROR(_xlfn.LET(
 _xlpm.project, $C42,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2" s="297" t="str" cm="1">
        <f t="array" ref="DM42">IFERROR(_xlfn.LET(
 _xlpm.project, $C42,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2" s="297" t="str" cm="1">
        <f t="array" ref="DN42">IFERROR(_xlfn.LET(
 _xlpm.project, $C42,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2" s="297" t="str" cm="1">
        <f t="array" ref="DO42">IFERROR(_xlfn.LET(
 _xlpm.project, $C42,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2" s="297" t="str" cm="1">
        <f t="array" ref="DP42">IFERROR(_xlfn.LET(
 _xlpm.project, $C42,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2" s="297" t="str" cm="1">
        <f t="array" ref="DQ42">IFERROR(_xlfn.LET(
 _xlpm.project, $C42,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2" s="297" t="str" cm="1">
        <f t="array" ref="DR42">IFERROR(_xlfn.LET(
 _xlpm.project, $C42,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2" s="297" t="str" cm="1">
        <f t="array" ref="DS42">IFERROR(_xlfn.LET(
 _xlpm.project, $C42,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2" s="297" t="str" cm="1">
        <f t="array" ref="DT42">IFERROR(_xlfn.LET(
 _xlpm.project, $C42,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2" s="297" t="str" cm="1">
        <f t="array" ref="DU42">IFERROR(_xlfn.LET(
 _xlpm.project, $C42,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2" s="297" t="str" cm="1">
        <f t="array" ref="DV42">IFERROR(_xlfn.LET(
 _xlpm.project, $C42,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2" s="297" t="str" cm="1">
        <f t="array" ref="DW42">IFERROR(_xlfn.LET(
 _xlpm.project, $C42,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2" s="297" t="str" cm="1">
        <f t="array" ref="DX42">IFERROR(_xlfn.LET(
 _xlpm.project, $C42,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2" s="297" t="str" cm="1">
        <f t="array" ref="DY42">IFERROR(_xlfn.LET(
 _xlpm.project, $C42,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2" s="297" t="str" cm="1">
        <f t="array" ref="DZ42">IFERROR(_xlfn.LET(
 _xlpm.project, $C42,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2" s="297" t="str" cm="1">
        <f t="array" ref="EA42">IFERROR(_xlfn.LET(
 _xlpm.project, $C42,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2" s="297" t="str" cm="1">
        <f t="array" ref="EB42">IFERROR(_xlfn.LET(
 _xlpm.project, $C42,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2" s="297" t="str" cm="1">
        <f t="array" ref="EC42">IFERROR(_xlfn.LET(
 _xlpm.project, $C42,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2" s="297" t="str" cm="1">
        <f t="array" ref="ED42">IFERROR(_xlfn.LET(
 _xlpm.project, $C42,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2" s="297" t="str" cm="1">
        <f t="array" ref="EE42">IFERROR(_xlfn.LET(
 _xlpm.project, $C42,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2" s="297" t="str" cm="1">
        <f t="array" ref="EF42">IFERROR(_xlfn.LET(
 _xlpm.project, $C42,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2" s="297" t="str" cm="1">
        <f t="array" ref="EG42">IFERROR(_xlfn.LET(
 _xlpm.project, $C42,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2" s="297" t="str" cm="1">
        <f t="array" ref="EH42">IFERROR(_xlfn.LET(
 _xlpm.project, $C42,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2" s="297" t="str" cm="1">
        <f t="array" ref="EI42">IFERROR(_xlfn.LET(
 _xlpm.project, $C42,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2" s="297" t="str" cm="1">
        <f t="array" ref="EJ42">IFERROR(_xlfn.LET(
 _xlpm.project, $C42,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2" s="297" t="str" cm="1">
        <f t="array" ref="EK42">IFERROR(_xlfn.LET(
 _xlpm.project, $C42,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2" s="297" t="str" cm="1">
        <f t="array" ref="EL42">IFERROR(_xlfn.LET(
 _xlpm.project, $C42,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2" s="297" t="str" cm="1">
        <f t="array" ref="EM42">IFERROR(_xlfn.LET(
 _xlpm.project, $C42,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2" s="297" t="str" cm="1">
        <f t="array" ref="EN42">IFERROR(_xlfn.LET(
 _xlpm.project, $C42,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2" s="297" t="str" cm="1">
        <f t="array" ref="EO42">IFERROR(_xlfn.LET(
 _xlpm.project, $C42,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2" s="297" t="str" cm="1">
        <f t="array" ref="EP42">IFERROR(_xlfn.LET(
 _xlpm.project, $C42,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2" s="297" t="str" cm="1">
        <f t="array" ref="EQ42">IFERROR(_xlfn.LET(
 _xlpm.project, $C42,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2" s="297" t="str" cm="1">
        <f t="array" ref="ER42">IFERROR(_xlfn.LET(
 _xlpm.project, $C42,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2" s="297" t="str" cm="1">
        <f t="array" ref="ES42">IFERROR(_xlfn.LET(
 _xlpm.project, $C42,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2" s="297" t="str" cm="1">
        <f t="array" ref="ET42">IFERROR(_xlfn.LET(
 _xlpm.project, $C42,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2" s="297" t="str" cm="1">
        <f t="array" ref="EU42">IFERROR(_xlfn.LET(
 _xlpm.project, $C42,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2" s="297" t="str" cm="1">
        <f t="array" ref="EV42">IFERROR(_xlfn.LET(
 _xlpm.project, $C42,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2" s="297" t="str" cm="1">
        <f t="array" ref="EW42">IFERROR(_xlfn.LET(
 _xlpm.project, $C42,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2" s="297" t="str" cm="1">
        <f t="array" ref="EX42">IFERROR(_xlfn.LET(
 _xlpm.project, $C42,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2" s="297" t="str" cm="1">
        <f t="array" ref="EY42">IFERROR(_xlfn.LET(
 _xlpm.project, $C42,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2" s="297" t="str" cm="1">
        <f t="array" ref="EZ42">IFERROR(_xlfn.LET(
 _xlpm.project, $C42,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2" s="297" t="str" cm="1">
        <f t="array" ref="FA42">IFERROR(_xlfn.LET(
 _xlpm.project, $C42,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2" s="297" t="str" cm="1">
        <f t="array" ref="FB42">IFERROR(_xlfn.LET(
 _xlpm.project, $C42,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2" s="297" t="str" cm="1">
        <f t="array" ref="FC42">IFERROR(_xlfn.LET(
 _xlpm.project, $C42,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2" s="297" t="str" cm="1">
        <f t="array" ref="FD42">IFERROR(_xlfn.LET(
 _xlpm.project, $C42,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3" spans="2:160" ht="80.099999999999994" customHeight="1" thickBot="1" x14ac:dyDescent="0.35">
      <c r="B43" s="90"/>
      <c r="C43" s="300" t="str">
        <f>INPUT!G48</f>
        <v>RW</v>
      </c>
      <c r="D43" s="300" t="str">
        <f>_xlfn.XLOOKUP(Table14[[#This Row],[Project]],'MEA LOG'!$D$15:$D$100,'MEA LOG'!$F$15:$F$100,"")</f>
        <v>Rwanda</v>
      </c>
      <c r="E43" s="297" t="str" cm="1">
        <f t="array" ref="E43">IFERROR(_xlfn.LET(
 _xlpm.project, $C43,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3" s="297" t="str" cm="1">
        <f t="array" ref="F43">IFERROR(_xlfn.LET(
 _xlpm.project, $C43,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3" s="297" t="str" cm="1">
        <f t="array" ref="G43">IFERROR(_xlfn.LET(
 _xlpm.project, $C43,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3" s="297" t="str" cm="1">
        <f t="array" ref="H43">IFERROR(_xlfn.LET(
 _xlpm.project, $C43,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3" s="297" t="str" cm="1">
        <f t="array" ref="I43">IFERROR(_xlfn.LET(
 _xlpm.project, $C43,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3" s="297" t="str" cm="1">
        <f t="array" ref="J43">IFERROR(_xlfn.LET(
 _xlpm.project, $C43,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3" s="297" t="str" cm="1">
        <f t="array" ref="K43">IFERROR(_xlfn.LET(
 _xlpm.project, $C43,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3" s="297" t="str" cm="1">
        <f t="array" ref="L43">IFERROR(_xlfn.LET(
 _xlpm.project, $C43,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3" s="297" t="str" cm="1">
        <f t="array" ref="M43">IFERROR(_xlfn.LET(
 _xlpm.project, $C43,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3" s="297" t="str" cm="1">
        <f t="array" ref="N43">IFERROR(_xlfn.LET(
 _xlpm.project, $C43,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3" s="297" t="str" cm="1">
        <f t="array" ref="O43">IFERROR(_xlfn.LET(
 _xlpm.project, $C43,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3" s="297" t="str" cm="1">
        <f t="array" ref="P43">IFERROR(_xlfn.LET(
 _xlpm.project, $C43,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3" s="297" t="str" cm="1">
        <f t="array" ref="Q43">IFERROR(_xlfn.LET(
 _xlpm.project, $C43,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3" s="297" t="str" cm="1">
        <f t="array" ref="R43">IFERROR(_xlfn.LET(
 _xlpm.project, $C43,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3" s="297" t="str" cm="1">
        <f t="array" ref="S43">IFERROR(_xlfn.LET(
 _xlpm.project, $C43,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3" s="297" t="str" cm="1">
        <f t="array" ref="T43">IFERROR(_xlfn.LET(
 _xlpm.project, $C43,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3" s="297" t="str" cm="1">
        <f t="array" ref="U43">IFERROR(_xlfn.LET(
 _xlpm.project, $C43,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Idea Generation</v>
      </c>
      <c r="V43" s="297" t="str" cm="1">
        <f t="array" ref="V43">IFERROR(_xlfn.LET(
 _xlpm.project, $C43,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3" s="297" t="str" cm="1">
        <f t="array" ref="W43">IFERROR(_xlfn.LET(
 _xlpm.project, $C43,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3" s="297" t="str" cm="1">
        <f t="array" ref="X43">IFERROR(_xlfn.LET(
 _xlpm.project, $C43,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3" s="297" t="str" cm="1">
        <f t="array" ref="Y43">IFERROR(_xlfn.LET(
 _xlpm.project, $C43,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 to Launch</v>
      </c>
      <c r="Z43" s="297" t="str" cm="1">
        <f t="array" ref="Z43">IFERROR(_xlfn.LET(
 _xlpm.project, $C43,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3" s="297" t="str" cm="1">
        <f t="array" ref="AA43">IFERROR(_xlfn.LET(
 _xlpm.project, $C43,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3" s="297" t="str" cm="1">
        <f t="array" ref="AB43">IFERROR(_xlfn.LET(
 _xlpm.project, $C43,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3" s="297" t="str" cm="1">
        <f t="array" ref="AC43">IFERROR(_xlfn.LET(
 _xlpm.project, $C43,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Strategy Approval</v>
      </c>
      <c r="AD43" s="297" t="str" cm="1">
        <f t="array" ref="AD43">IFERROR(_xlfn.LET(
 _xlpm.project, $C43,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3" s="297" t="str" cm="1">
        <f t="array" ref="AE43">IFERROR(_xlfn.LET(
 _xlpm.project, $C43,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3" s="297" t="str" cm="1">
        <f t="array" ref="AF43">IFERROR(_xlfn.LET(
 _xlpm.project, $C43,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3" s="297" t="str" cm="1">
        <f t="array" ref="AG43">IFERROR(_xlfn.LET(
 _xlpm.project, $C43,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3" s="297" t="str" cm="1">
        <f t="array" ref="AH43">IFERROR(_xlfn.LET(
 _xlpm.project, $C43,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BE Generated</v>
      </c>
      <c r="AI43" s="297" t="str" cm="1">
        <f t="array" ref="AI43">IFERROR(_xlfn.LET(
 _xlpm.project, $C43,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3" s="297" t="str" cm="1">
        <f t="array" ref="AJ43">IFERROR(_xlfn.LET(
 _xlpm.project, $C43,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3" s="297" t="str" cm="1">
        <f t="array" ref="AK43">IFERROR(_xlfn.LET(
 _xlpm.project, $C43,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3" s="297" t="str" cm="1">
        <f t="array" ref="AL43">IFERROR(_xlfn.LET(
 _xlpm.project, $C43,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Approval</v>
      </c>
      <c r="AM43" s="297" t="str" cm="1">
        <f t="array" ref="AM43">IFERROR(_xlfn.LET(
 _xlpm.project, $C43,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3" s="297" t="str" cm="1">
        <f t="array" ref="AN43">IFERROR(_xlfn.LET(
 _xlpm.project, $C43,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3" s="297" t="str" cm="1">
        <f t="array" ref="AO43">IFERROR(_xlfn.LET(
 _xlpm.project, $C43,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3" s="297" t="str" cm="1">
        <f t="array" ref="AP43">IFERROR(_xlfn.LET(
 _xlpm.project, $C43,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Negotiation Strategy</v>
      </c>
      <c r="AQ43" s="297" t="str" cm="1">
        <f t="array" ref="AQ43">IFERROR(_xlfn.LET(
 _xlpm.project, $C43,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3" s="297" t="str" cm="1">
        <f t="array" ref="AR43">IFERROR(_xlfn.LET(
 _xlpm.project, $C43,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3" s="297" t="str" cm="1">
        <f t="array" ref="AS43">IFERROR(_xlfn.LET(
 _xlpm.project, $C43,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3" s="297" t="str" cm="1">
        <f t="array" ref="AT43">IFERROR(_xlfn.LET(
 _xlpm.project, $C43,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3" s="297" t="str" cm="1">
        <f t="array" ref="AU43">IFERROR(_xlfn.LET(
 _xlpm.project, $C43,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Submitted</v>
      </c>
      <c r="AV43" s="297" t="str" cm="1">
        <f t="array" ref="AV43">IFERROR(_xlfn.LET(
 _xlpm.project, $C43,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3" s="297" t="str" cm="1">
        <f t="array" ref="AW43">IFERROR(_xlfn.LET(
 _xlpm.project, $C43,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3" s="297" t="str" cm="1">
        <f t="array" ref="AX43">IFERROR(_xlfn.LET(
 _xlpm.project, $C43,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3" s="297" t="str" cm="1">
        <f t="array" ref="AY43">IFERROR(_xlfn.LET(
 _xlpm.project, $C43,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>Proposal Signed</v>
      </c>
      <c r="AZ43" s="297" t="str" cm="1">
        <f t="array" ref="AZ43">IFERROR(_xlfn.LET(
 _xlpm.project, $C43,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3" s="297" t="str" cm="1">
        <f t="array" ref="BA43">IFERROR(_xlfn.LET(
 _xlpm.project, $C43,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3" s="297" t="str" cm="1">
        <f t="array" ref="BB43">IFERROR(_xlfn.LET(
 _xlpm.project, $C43,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3" s="297" t="str" cm="1">
        <f t="array" ref="BC43">IFERROR(_xlfn.LET(
 _xlpm.project, $C43,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3" s="297" t="str" cm="1">
        <f t="array" ref="BD43">IFERROR(_xlfn.LET(
 _xlpm.project, $C43,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3" s="297" t="str" cm="1">
        <f t="array" ref="BE43">IFERROR(_xlfn.LET(
 _xlpm.project, $C43,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3" s="297" t="str" cm="1">
        <f t="array" ref="BF43">IFERROR(_xlfn.LET(
 _xlpm.project, $C43,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3" s="297" t="str" cm="1">
        <f t="array" ref="BG43">IFERROR(_xlfn.LET(
 _xlpm.project, $C43,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3" s="297" t="str" cm="1">
        <f t="array" ref="BH43">IFERROR(_xlfn.LET(
 _xlpm.project, $C43,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3" s="297" t="str" cm="1">
        <f t="array" ref="BI43">IFERROR(_xlfn.LET(
 _xlpm.project, $C43,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3" s="297" t="str" cm="1">
        <f t="array" ref="BJ43">IFERROR(_xlfn.LET(
 _xlpm.project, $C43,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3" s="297" t="str" cm="1">
        <f t="array" ref="BK43">IFERROR(_xlfn.LET(
 _xlpm.project, $C43,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3" s="297" t="str" cm="1">
        <f t="array" ref="BL43">IFERROR(_xlfn.LET(
 _xlpm.project, $C43,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3" s="297" t="str" cm="1">
        <f t="array" ref="BM43">IFERROR(_xlfn.LET(
 _xlpm.project, $C43,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3" s="297" t="str" cm="1">
        <f t="array" ref="BN43">IFERROR(_xlfn.LET(
 _xlpm.project, $C43,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3" s="297" t="str" cm="1">
        <f t="array" ref="BO43">IFERROR(_xlfn.LET(
 _xlpm.project, $C43,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3" s="297" t="str" cm="1">
        <f t="array" ref="BP43">IFERROR(_xlfn.LET(
 _xlpm.project, $C43,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3" s="297" t="str" cm="1">
        <f t="array" ref="BQ43">IFERROR(_xlfn.LET(
 _xlpm.project, $C43,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3" s="297" t="str" cm="1">
        <f t="array" ref="BR43">IFERROR(_xlfn.LET(
 _xlpm.project, $C43,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3" s="297" t="str" cm="1">
        <f t="array" ref="BS43">IFERROR(_xlfn.LET(
 _xlpm.project, $C43,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3" s="297" t="str" cm="1">
        <f t="array" ref="BT43">IFERROR(_xlfn.LET(
 _xlpm.project, $C43,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3" s="297" t="str" cm="1">
        <f t="array" ref="BU43">IFERROR(_xlfn.LET(
 _xlpm.project, $C43,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3" s="297" t="str" cm="1">
        <f t="array" ref="BV43">IFERROR(_xlfn.LET(
 _xlpm.project, $C43,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3" s="297" t="str" cm="1">
        <f t="array" ref="BW43">IFERROR(_xlfn.LET(
 _xlpm.project, $C43,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3" s="297" t="str" cm="1">
        <f t="array" ref="BX43">IFERROR(_xlfn.LET(
 _xlpm.project, $C43,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3" s="297" t="str" cm="1">
        <f t="array" ref="BY43">IFERROR(_xlfn.LET(
 _xlpm.project, $C43,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3" s="297" t="str" cm="1">
        <f t="array" ref="BZ43">IFERROR(_xlfn.LET(
 _xlpm.project, $C43,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3" s="297" t="str" cm="1">
        <f t="array" ref="CA43">IFERROR(_xlfn.LET(
 _xlpm.project, $C43,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3" s="297" t="str" cm="1">
        <f t="array" ref="CB43">IFERROR(_xlfn.LET(
 _xlpm.project, $C43,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3" s="297" t="str" cm="1">
        <f t="array" ref="CC43">IFERROR(_xlfn.LET(
 _xlpm.project, $C43,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3" s="297" t="str" cm="1">
        <f t="array" ref="CD43">IFERROR(_xlfn.LET(
 _xlpm.project, $C43,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3" s="297" t="str" cm="1">
        <f t="array" ref="CE43">IFERROR(_xlfn.LET(
 _xlpm.project, $C43,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3" s="297" t="str" cm="1">
        <f t="array" ref="CF43">IFERROR(_xlfn.LET(
 _xlpm.project, $C43,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3" s="297" t="str" cm="1">
        <f t="array" ref="CG43">IFERROR(_xlfn.LET(
 _xlpm.project, $C43,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3" s="297" t="str" cm="1">
        <f t="array" ref="CH43">IFERROR(_xlfn.LET(
 _xlpm.project, $C43,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3" s="297" t="str" cm="1">
        <f t="array" ref="CI43">IFERROR(_xlfn.LET(
 _xlpm.project, $C43,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3" s="297" t="str" cm="1">
        <f t="array" ref="CJ43">IFERROR(_xlfn.LET(
 _xlpm.project, $C43,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3" s="297" t="str" cm="1">
        <f t="array" ref="CK43">IFERROR(_xlfn.LET(
 _xlpm.project, $C43,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3" s="297" t="str" cm="1">
        <f t="array" ref="CL43">IFERROR(_xlfn.LET(
 _xlpm.project, $C43,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3" s="297" t="str" cm="1">
        <f t="array" ref="CM43">IFERROR(_xlfn.LET(
 _xlpm.project, $C43,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3" s="297" t="str" cm="1">
        <f t="array" ref="CN43">IFERROR(_xlfn.LET(
 _xlpm.project, $C43,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3" s="297" t="str" cm="1">
        <f t="array" ref="CO43">IFERROR(_xlfn.LET(
 _xlpm.project, $C43,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3" s="297" t="str" cm="1">
        <f t="array" ref="CP43">IFERROR(_xlfn.LET(
 _xlpm.project, $C43,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3" s="297" t="str" cm="1">
        <f t="array" ref="CQ43">IFERROR(_xlfn.LET(
 _xlpm.project, $C43,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3" s="297" t="str" cm="1">
        <f t="array" ref="CR43">IFERROR(_xlfn.LET(
 _xlpm.project, $C43,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3" s="297" t="str" cm="1">
        <f t="array" ref="CS43">IFERROR(_xlfn.LET(
 _xlpm.project, $C43,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3" s="297" t="str" cm="1">
        <f t="array" ref="CT43">IFERROR(_xlfn.LET(
 _xlpm.project, $C43,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3" s="297" t="str" cm="1">
        <f t="array" ref="CU43">IFERROR(_xlfn.LET(
 _xlpm.project, $C43,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3" s="297" t="str" cm="1">
        <f t="array" ref="CV43">IFERROR(_xlfn.LET(
 _xlpm.project, $C43,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3" s="297" t="str" cm="1">
        <f t="array" ref="CW43">IFERROR(_xlfn.LET(
 _xlpm.project, $C43,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3" s="297" t="str" cm="1">
        <f t="array" ref="CX43">IFERROR(_xlfn.LET(
 _xlpm.project, $C43,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3" s="297" t="str" cm="1">
        <f t="array" ref="CY43">IFERROR(_xlfn.LET(
 _xlpm.project, $C43,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3" s="297" t="str" cm="1">
        <f t="array" ref="CZ43">IFERROR(_xlfn.LET(
 _xlpm.project, $C43,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3" s="297" t="str" cm="1">
        <f t="array" ref="DA43">IFERROR(_xlfn.LET(
 _xlpm.project, $C43,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3" s="297" t="str" cm="1">
        <f t="array" ref="DB43">IFERROR(_xlfn.LET(
 _xlpm.project, $C43,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3" s="297" t="str" cm="1">
        <f t="array" ref="DC43">IFERROR(_xlfn.LET(
 _xlpm.project, $C43,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3" s="297" t="str" cm="1">
        <f t="array" ref="DD43">IFERROR(_xlfn.LET(
 _xlpm.project, $C43,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3" s="297" t="str" cm="1">
        <f t="array" ref="DE43">IFERROR(_xlfn.LET(
 _xlpm.project, $C43,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3" s="297" t="str" cm="1">
        <f t="array" ref="DF43">IFERROR(_xlfn.LET(
 _xlpm.project, $C43,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3" s="297" t="str" cm="1">
        <f t="array" ref="DG43">IFERROR(_xlfn.LET(
 _xlpm.project, $C43,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3" s="297" t="str" cm="1">
        <f t="array" ref="DH43">IFERROR(_xlfn.LET(
 _xlpm.project, $C43,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3" s="297" t="str" cm="1">
        <f t="array" ref="DI43">IFERROR(_xlfn.LET(
 _xlpm.project, $C43,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3" s="297" t="str" cm="1">
        <f t="array" ref="DJ43">IFERROR(_xlfn.LET(
 _xlpm.project, $C43,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3" s="297" t="str" cm="1">
        <f t="array" ref="DK43">IFERROR(_xlfn.LET(
 _xlpm.project, $C43,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3" s="297" t="str" cm="1">
        <f t="array" ref="DL43">IFERROR(_xlfn.LET(
 _xlpm.project, $C43,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3" s="297" t="str" cm="1">
        <f t="array" ref="DM43">IFERROR(_xlfn.LET(
 _xlpm.project, $C43,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3" s="297" t="str" cm="1">
        <f t="array" ref="DN43">IFERROR(_xlfn.LET(
 _xlpm.project, $C43,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3" s="297" t="str" cm="1">
        <f t="array" ref="DO43">IFERROR(_xlfn.LET(
 _xlpm.project, $C43,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3" s="297" t="str" cm="1">
        <f t="array" ref="DP43">IFERROR(_xlfn.LET(
 _xlpm.project, $C43,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3" s="297" t="str" cm="1">
        <f t="array" ref="DQ43">IFERROR(_xlfn.LET(
 _xlpm.project, $C43,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3" s="297" t="str" cm="1">
        <f t="array" ref="DR43">IFERROR(_xlfn.LET(
 _xlpm.project, $C43,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3" s="297" t="str" cm="1">
        <f t="array" ref="DS43">IFERROR(_xlfn.LET(
 _xlpm.project, $C43,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3" s="297" t="str" cm="1">
        <f t="array" ref="DT43">IFERROR(_xlfn.LET(
 _xlpm.project, $C43,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3" s="297" t="str" cm="1">
        <f t="array" ref="DU43">IFERROR(_xlfn.LET(
 _xlpm.project, $C43,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3" s="297" t="str" cm="1">
        <f t="array" ref="DV43">IFERROR(_xlfn.LET(
 _xlpm.project, $C43,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3" s="297" t="str" cm="1">
        <f t="array" ref="DW43">IFERROR(_xlfn.LET(
 _xlpm.project, $C43,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3" s="297" t="str" cm="1">
        <f t="array" ref="DX43">IFERROR(_xlfn.LET(
 _xlpm.project, $C43,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3" s="297" t="str" cm="1">
        <f t="array" ref="DY43">IFERROR(_xlfn.LET(
 _xlpm.project, $C43,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3" s="297" t="str" cm="1">
        <f t="array" ref="DZ43">IFERROR(_xlfn.LET(
 _xlpm.project, $C43,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3" s="297" t="str" cm="1">
        <f t="array" ref="EA43">IFERROR(_xlfn.LET(
 _xlpm.project, $C43,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3" s="297" t="str" cm="1">
        <f t="array" ref="EB43">IFERROR(_xlfn.LET(
 _xlpm.project, $C43,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3" s="297" t="str" cm="1">
        <f t="array" ref="EC43">IFERROR(_xlfn.LET(
 _xlpm.project, $C43,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3" s="297" t="str" cm="1">
        <f t="array" ref="ED43">IFERROR(_xlfn.LET(
 _xlpm.project, $C43,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3" s="297" t="str" cm="1">
        <f t="array" ref="EE43">IFERROR(_xlfn.LET(
 _xlpm.project, $C43,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3" s="297" t="str" cm="1">
        <f t="array" ref="EF43">IFERROR(_xlfn.LET(
 _xlpm.project, $C43,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3" s="297" t="str" cm="1">
        <f t="array" ref="EG43">IFERROR(_xlfn.LET(
 _xlpm.project, $C43,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3" s="297" t="str" cm="1">
        <f t="array" ref="EH43">IFERROR(_xlfn.LET(
 _xlpm.project, $C43,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3" s="297" t="str" cm="1">
        <f t="array" ref="EI43">IFERROR(_xlfn.LET(
 _xlpm.project, $C43,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3" s="297" t="str" cm="1">
        <f t="array" ref="EJ43">IFERROR(_xlfn.LET(
 _xlpm.project, $C43,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3" s="297" t="str" cm="1">
        <f t="array" ref="EK43">IFERROR(_xlfn.LET(
 _xlpm.project, $C43,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3" s="297" t="str" cm="1">
        <f t="array" ref="EL43">IFERROR(_xlfn.LET(
 _xlpm.project, $C43,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3" s="297" t="str" cm="1">
        <f t="array" ref="EM43">IFERROR(_xlfn.LET(
 _xlpm.project, $C43,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3" s="297" t="str" cm="1">
        <f t="array" ref="EN43">IFERROR(_xlfn.LET(
 _xlpm.project, $C43,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3" s="297" t="str" cm="1">
        <f t="array" ref="EO43">IFERROR(_xlfn.LET(
 _xlpm.project, $C43,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3" s="297" t="str" cm="1">
        <f t="array" ref="EP43">IFERROR(_xlfn.LET(
 _xlpm.project, $C43,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3" s="297" t="str" cm="1">
        <f t="array" ref="EQ43">IFERROR(_xlfn.LET(
 _xlpm.project, $C43,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3" s="297" t="str" cm="1">
        <f t="array" ref="ER43">IFERROR(_xlfn.LET(
 _xlpm.project, $C43,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3" s="297" t="str" cm="1">
        <f t="array" ref="ES43">IFERROR(_xlfn.LET(
 _xlpm.project, $C43,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3" s="297" t="str" cm="1">
        <f t="array" ref="ET43">IFERROR(_xlfn.LET(
 _xlpm.project, $C43,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3" s="297" t="str" cm="1">
        <f t="array" ref="EU43">IFERROR(_xlfn.LET(
 _xlpm.project, $C43,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3" s="297" t="str" cm="1">
        <f t="array" ref="EV43">IFERROR(_xlfn.LET(
 _xlpm.project, $C43,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3" s="297" t="str" cm="1">
        <f t="array" ref="EW43">IFERROR(_xlfn.LET(
 _xlpm.project, $C43,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3" s="297" t="str" cm="1">
        <f t="array" ref="EX43">IFERROR(_xlfn.LET(
 _xlpm.project, $C43,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3" s="297" t="str" cm="1">
        <f t="array" ref="EY43">IFERROR(_xlfn.LET(
 _xlpm.project, $C43,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3" s="297" t="str" cm="1">
        <f t="array" ref="EZ43">IFERROR(_xlfn.LET(
 _xlpm.project, $C43,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3" s="297" t="str" cm="1">
        <f t="array" ref="FA43">IFERROR(_xlfn.LET(
 _xlpm.project, $C43,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3" s="297" t="str" cm="1">
        <f t="array" ref="FB43">IFERROR(_xlfn.LET(
 _xlpm.project, $C43,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3" s="297" t="str" cm="1">
        <f t="array" ref="FC43">IFERROR(_xlfn.LET(
 _xlpm.project, $C43,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3" s="297" t="str" cm="1">
        <f t="array" ref="FD43">IFERROR(_xlfn.LET(
 _xlpm.project, $C43,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4" spans="2:160" ht="80.099999999999994" customHeight="1" thickBot="1" x14ac:dyDescent="0.35">
      <c r="B44" s="90"/>
      <c r="C44" s="300"/>
      <c r="D44" s="300"/>
      <c r="E44" s="297" t="str" cm="1">
        <f t="array" ref="E44">IFERROR(_xlfn.LET(
 _xlpm.project, $C44,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4" s="297" t="str" cm="1">
        <f t="array" ref="F44">IFERROR(_xlfn.LET(
 _xlpm.project, $C44,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4" s="297" t="str" cm="1">
        <f t="array" ref="G44">IFERROR(_xlfn.LET(
 _xlpm.project, $C44,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4" s="297" t="str" cm="1">
        <f t="array" ref="H44">IFERROR(_xlfn.LET(
 _xlpm.project, $C44,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4" s="297" t="str" cm="1">
        <f t="array" ref="I44">IFERROR(_xlfn.LET(
 _xlpm.project, $C44,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4" s="297" t="str" cm="1">
        <f t="array" ref="J44">IFERROR(_xlfn.LET(
 _xlpm.project, $C44,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4" s="297" t="str" cm="1">
        <f t="array" ref="K44">IFERROR(_xlfn.LET(
 _xlpm.project, $C44,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4" s="297" t="str" cm="1">
        <f t="array" ref="L44">IFERROR(_xlfn.LET(
 _xlpm.project, $C44,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4" s="297" t="str" cm="1">
        <f t="array" ref="M44">IFERROR(_xlfn.LET(
 _xlpm.project, $C44,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4" s="297" t="str" cm="1">
        <f t="array" ref="N44">IFERROR(_xlfn.LET(
 _xlpm.project, $C44,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4" s="297" t="str" cm="1">
        <f t="array" ref="O44">IFERROR(_xlfn.LET(
 _xlpm.project, $C44,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4" s="297" t="str" cm="1">
        <f t="array" ref="P44">IFERROR(_xlfn.LET(
 _xlpm.project, $C44,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4" s="297" t="str" cm="1">
        <f t="array" ref="Q44">IFERROR(_xlfn.LET(
 _xlpm.project, $C44,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4" s="297" t="str" cm="1">
        <f t="array" ref="R44">IFERROR(_xlfn.LET(
 _xlpm.project, $C44,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4" s="297" t="str" cm="1">
        <f t="array" ref="S44">IFERROR(_xlfn.LET(
 _xlpm.project, $C44,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4" s="297" t="str" cm="1">
        <f t="array" ref="T44">IFERROR(_xlfn.LET(
 _xlpm.project, $C44,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4" s="297" t="str" cm="1">
        <f t="array" ref="U44">IFERROR(_xlfn.LET(
 _xlpm.project, $C44,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44" s="297" t="str" cm="1">
        <f t="array" ref="V44">IFERROR(_xlfn.LET(
 _xlpm.project, $C44,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4" s="297" t="str" cm="1">
        <f t="array" ref="W44">IFERROR(_xlfn.LET(
 _xlpm.project, $C44,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4" s="297" t="str" cm="1">
        <f t="array" ref="X44">IFERROR(_xlfn.LET(
 _xlpm.project, $C44,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4" s="297" t="str" cm="1">
        <f t="array" ref="Y44">IFERROR(_xlfn.LET(
 _xlpm.project, $C44,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44" s="297" t="str" cm="1">
        <f t="array" ref="Z44">IFERROR(_xlfn.LET(
 _xlpm.project, $C44,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4" s="297" t="str" cm="1">
        <f t="array" ref="AA44">IFERROR(_xlfn.LET(
 _xlpm.project, $C44,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4" s="297" t="str" cm="1">
        <f t="array" ref="AB44">IFERROR(_xlfn.LET(
 _xlpm.project, $C44,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4" s="297" t="str" cm="1">
        <f t="array" ref="AC44">IFERROR(_xlfn.LET(
 _xlpm.project, $C44,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44" s="297" t="str" cm="1">
        <f t="array" ref="AD44">IFERROR(_xlfn.LET(
 _xlpm.project, $C44,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4" s="297" t="str" cm="1">
        <f t="array" ref="AE44">IFERROR(_xlfn.LET(
 _xlpm.project, $C44,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4" s="297" t="str" cm="1">
        <f t="array" ref="AF44">IFERROR(_xlfn.LET(
 _xlpm.project, $C44,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4" s="297" t="str" cm="1">
        <f t="array" ref="AG44">IFERROR(_xlfn.LET(
 _xlpm.project, $C44,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4" s="297" t="str" cm="1">
        <f t="array" ref="AH44">IFERROR(_xlfn.LET(
 _xlpm.project, $C44,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44" s="297" t="str" cm="1">
        <f t="array" ref="AI44">IFERROR(_xlfn.LET(
 _xlpm.project, $C44,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4" s="297" t="str" cm="1">
        <f t="array" ref="AJ44">IFERROR(_xlfn.LET(
 _xlpm.project, $C44,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4" s="297" t="str" cm="1">
        <f t="array" ref="AK44">IFERROR(_xlfn.LET(
 _xlpm.project, $C44,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4" s="297" t="str" cm="1">
        <f t="array" ref="AL44">IFERROR(_xlfn.LET(
 _xlpm.project, $C44,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44" s="297" t="str" cm="1">
        <f t="array" ref="AM44">IFERROR(_xlfn.LET(
 _xlpm.project, $C44,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4" s="297" t="str" cm="1">
        <f t="array" ref="AN44">IFERROR(_xlfn.LET(
 _xlpm.project, $C44,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4" s="297" t="str" cm="1">
        <f t="array" ref="AO44">IFERROR(_xlfn.LET(
 _xlpm.project, $C44,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4" s="297" t="str" cm="1">
        <f t="array" ref="AP44">IFERROR(_xlfn.LET(
 _xlpm.project, $C44,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44" s="297" t="str" cm="1">
        <f t="array" ref="AQ44">IFERROR(_xlfn.LET(
 _xlpm.project, $C44,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4" s="297" t="str" cm="1">
        <f t="array" ref="AR44">IFERROR(_xlfn.LET(
 _xlpm.project, $C44,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4" s="297" t="str" cm="1">
        <f t="array" ref="AS44">IFERROR(_xlfn.LET(
 _xlpm.project, $C44,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4" s="297" t="str" cm="1">
        <f t="array" ref="AT44">IFERROR(_xlfn.LET(
 _xlpm.project, $C44,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4" s="297" t="str" cm="1">
        <f t="array" ref="AU44">IFERROR(_xlfn.LET(
 _xlpm.project, $C44,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44" s="297" t="str" cm="1">
        <f t="array" ref="AV44">IFERROR(_xlfn.LET(
 _xlpm.project, $C44,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4" s="297" t="str" cm="1">
        <f t="array" ref="AW44">IFERROR(_xlfn.LET(
 _xlpm.project, $C44,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4" s="297" t="str" cm="1">
        <f t="array" ref="AX44">IFERROR(_xlfn.LET(
 _xlpm.project, $C44,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4" s="297" t="str" cm="1">
        <f t="array" ref="AY44">IFERROR(_xlfn.LET(
 _xlpm.project, $C44,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44" s="297" t="str" cm="1">
        <f t="array" ref="AZ44">IFERROR(_xlfn.LET(
 _xlpm.project, $C44,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4" s="297" t="str" cm="1">
        <f t="array" ref="BA44">IFERROR(_xlfn.LET(
 _xlpm.project, $C44,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4" s="297" t="str" cm="1">
        <f t="array" ref="BB44">IFERROR(_xlfn.LET(
 _xlpm.project, $C44,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4" s="297" t="str" cm="1">
        <f t="array" ref="BC44">IFERROR(_xlfn.LET(
 _xlpm.project, $C44,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4" s="297" t="str" cm="1">
        <f t="array" ref="BD44">IFERROR(_xlfn.LET(
 _xlpm.project, $C44,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4" s="297" t="str" cm="1">
        <f t="array" ref="BE44">IFERROR(_xlfn.LET(
 _xlpm.project, $C44,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4" s="297" t="str" cm="1">
        <f t="array" ref="BF44">IFERROR(_xlfn.LET(
 _xlpm.project, $C44,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4" s="297" t="str" cm="1">
        <f t="array" ref="BG44">IFERROR(_xlfn.LET(
 _xlpm.project, $C44,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4" s="297" t="str" cm="1">
        <f t="array" ref="BH44">IFERROR(_xlfn.LET(
 _xlpm.project, $C44,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4" s="297" t="str" cm="1">
        <f t="array" ref="BI44">IFERROR(_xlfn.LET(
 _xlpm.project, $C44,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4" s="297" t="str" cm="1">
        <f t="array" ref="BJ44">IFERROR(_xlfn.LET(
 _xlpm.project, $C44,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4" s="297" t="str" cm="1">
        <f t="array" ref="BK44">IFERROR(_xlfn.LET(
 _xlpm.project, $C44,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4" s="297" t="str" cm="1">
        <f t="array" ref="BL44">IFERROR(_xlfn.LET(
 _xlpm.project, $C44,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4" s="297" t="str" cm="1">
        <f t="array" ref="BM44">IFERROR(_xlfn.LET(
 _xlpm.project, $C44,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4" s="297" t="str" cm="1">
        <f t="array" ref="BN44">IFERROR(_xlfn.LET(
 _xlpm.project, $C44,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4" s="297" t="str" cm="1">
        <f t="array" ref="BO44">IFERROR(_xlfn.LET(
 _xlpm.project, $C44,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4" s="297" t="str" cm="1">
        <f t="array" ref="BP44">IFERROR(_xlfn.LET(
 _xlpm.project, $C44,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4" s="297" t="str" cm="1">
        <f t="array" ref="BQ44">IFERROR(_xlfn.LET(
 _xlpm.project, $C44,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4" s="297" t="str" cm="1">
        <f t="array" ref="BR44">IFERROR(_xlfn.LET(
 _xlpm.project, $C44,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4" s="297" t="str" cm="1">
        <f t="array" ref="BS44">IFERROR(_xlfn.LET(
 _xlpm.project, $C44,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4" s="297" t="str" cm="1">
        <f t="array" ref="BT44">IFERROR(_xlfn.LET(
 _xlpm.project, $C44,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4" s="297" t="str" cm="1">
        <f t="array" ref="BU44">IFERROR(_xlfn.LET(
 _xlpm.project, $C44,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4" s="297" t="str" cm="1">
        <f t="array" ref="BV44">IFERROR(_xlfn.LET(
 _xlpm.project, $C44,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4" s="297" t="str" cm="1">
        <f t="array" ref="BW44">IFERROR(_xlfn.LET(
 _xlpm.project, $C44,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4" s="297" t="str" cm="1">
        <f t="array" ref="BX44">IFERROR(_xlfn.LET(
 _xlpm.project, $C44,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4" s="297" t="str" cm="1">
        <f t="array" ref="BY44">IFERROR(_xlfn.LET(
 _xlpm.project, $C44,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4" s="297" t="str" cm="1">
        <f t="array" ref="BZ44">IFERROR(_xlfn.LET(
 _xlpm.project, $C44,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4" s="297" t="str" cm="1">
        <f t="array" ref="CA44">IFERROR(_xlfn.LET(
 _xlpm.project, $C44,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4" s="297" t="str" cm="1">
        <f t="array" ref="CB44">IFERROR(_xlfn.LET(
 _xlpm.project, $C44,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4" s="297" t="str" cm="1">
        <f t="array" ref="CC44">IFERROR(_xlfn.LET(
 _xlpm.project, $C44,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4" s="297" t="str" cm="1">
        <f t="array" ref="CD44">IFERROR(_xlfn.LET(
 _xlpm.project, $C44,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4" s="297" t="str" cm="1">
        <f t="array" ref="CE44">IFERROR(_xlfn.LET(
 _xlpm.project, $C44,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4" s="297" t="str" cm="1">
        <f t="array" ref="CF44">IFERROR(_xlfn.LET(
 _xlpm.project, $C44,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4" s="297" t="str" cm="1">
        <f t="array" ref="CG44">IFERROR(_xlfn.LET(
 _xlpm.project, $C44,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4" s="297" t="str" cm="1">
        <f t="array" ref="CH44">IFERROR(_xlfn.LET(
 _xlpm.project, $C44,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4" s="297" t="str" cm="1">
        <f t="array" ref="CI44">IFERROR(_xlfn.LET(
 _xlpm.project, $C44,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4" s="297" t="str" cm="1">
        <f t="array" ref="CJ44">IFERROR(_xlfn.LET(
 _xlpm.project, $C44,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4" s="297" t="str" cm="1">
        <f t="array" ref="CK44">IFERROR(_xlfn.LET(
 _xlpm.project, $C44,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4" s="297" t="str" cm="1">
        <f t="array" ref="CL44">IFERROR(_xlfn.LET(
 _xlpm.project, $C44,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4" s="297" t="str" cm="1">
        <f t="array" ref="CM44">IFERROR(_xlfn.LET(
 _xlpm.project, $C44,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4" s="297" t="str" cm="1">
        <f t="array" ref="CN44">IFERROR(_xlfn.LET(
 _xlpm.project, $C44,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4" s="297" t="str" cm="1">
        <f t="array" ref="CO44">IFERROR(_xlfn.LET(
 _xlpm.project, $C44,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4" s="297" t="str" cm="1">
        <f t="array" ref="CP44">IFERROR(_xlfn.LET(
 _xlpm.project, $C44,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4" s="297" t="str" cm="1">
        <f t="array" ref="CQ44">IFERROR(_xlfn.LET(
 _xlpm.project, $C44,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4" s="297" t="str" cm="1">
        <f t="array" ref="CR44">IFERROR(_xlfn.LET(
 _xlpm.project, $C44,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4" s="297" t="str" cm="1">
        <f t="array" ref="CS44">IFERROR(_xlfn.LET(
 _xlpm.project, $C44,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4" s="297" t="str" cm="1">
        <f t="array" ref="CT44">IFERROR(_xlfn.LET(
 _xlpm.project, $C44,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4" s="297" t="str" cm="1">
        <f t="array" ref="CU44">IFERROR(_xlfn.LET(
 _xlpm.project, $C44,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4" s="297" t="str" cm="1">
        <f t="array" ref="CV44">IFERROR(_xlfn.LET(
 _xlpm.project, $C44,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4" s="297" t="str" cm="1">
        <f t="array" ref="CW44">IFERROR(_xlfn.LET(
 _xlpm.project, $C44,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4" s="297" t="str" cm="1">
        <f t="array" ref="CX44">IFERROR(_xlfn.LET(
 _xlpm.project, $C44,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4" s="297" t="str" cm="1">
        <f t="array" ref="CY44">IFERROR(_xlfn.LET(
 _xlpm.project, $C44,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4" s="297" t="str" cm="1">
        <f t="array" ref="CZ44">IFERROR(_xlfn.LET(
 _xlpm.project, $C44,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4" s="297" t="str" cm="1">
        <f t="array" ref="DA44">IFERROR(_xlfn.LET(
 _xlpm.project, $C44,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4" s="297" t="str" cm="1">
        <f t="array" ref="DB44">IFERROR(_xlfn.LET(
 _xlpm.project, $C44,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4" s="297" t="str" cm="1">
        <f t="array" ref="DC44">IFERROR(_xlfn.LET(
 _xlpm.project, $C44,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4" s="297" t="str" cm="1">
        <f t="array" ref="DD44">IFERROR(_xlfn.LET(
 _xlpm.project, $C44,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4" s="297" t="str" cm="1">
        <f t="array" ref="DE44">IFERROR(_xlfn.LET(
 _xlpm.project, $C44,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4" s="297" t="str" cm="1">
        <f t="array" ref="DF44">IFERROR(_xlfn.LET(
 _xlpm.project, $C44,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4" s="297" t="str" cm="1">
        <f t="array" ref="DG44">IFERROR(_xlfn.LET(
 _xlpm.project, $C44,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4" s="297" t="str" cm="1">
        <f t="array" ref="DH44">IFERROR(_xlfn.LET(
 _xlpm.project, $C44,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4" s="297" t="str" cm="1">
        <f t="array" ref="DI44">IFERROR(_xlfn.LET(
 _xlpm.project, $C44,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4" s="297" t="str" cm="1">
        <f t="array" ref="DJ44">IFERROR(_xlfn.LET(
 _xlpm.project, $C44,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4" s="297" t="str" cm="1">
        <f t="array" ref="DK44">IFERROR(_xlfn.LET(
 _xlpm.project, $C44,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4" s="297" t="str" cm="1">
        <f t="array" ref="DL44">IFERROR(_xlfn.LET(
 _xlpm.project, $C44,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4" s="297" t="str" cm="1">
        <f t="array" ref="DM44">IFERROR(_xlfn.LET(
 _xlpm.project, $C44,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4" s="297" t="str" cm="1">
        <f t="array" ref="DN44">IFERROR(_xlfn.LET(
 _xlpm.project, $C44,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4" s="297" t="str" cm="1">
        <f t="array" ref="DO44">IFERROR(_xlfn.LET(
 _xlpm.project, $C44,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4" s="297" t="str" cm="1">
        <f t="array" ref="DP44">IFERROR(_xlfn.LET(
 _xlpm.project, $C44,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4" s="297" t="str" cm="1">
        <f t="array" ref="DQ44">IFERROR(_xlfn.LET(
 _xlpm.project, $C44,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4" s="297" t="str" cm="1">
        <f t="array" ref="DR44">IFERROR(_xlfn.LET(
 _xlpm.project, $C44,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4" s="297" t="str" cm="1">
        <f t="array" ref="DS44">IFERROR(_xlfn.LET(
 _xlpm.project, $C44,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4" s="297" t="str" cm="1">
        <f t="array" ref="DT44">IFERROR(_xlfn.LET(
 _xlpm.project, $C44,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4" s="297" t="str" cm="1">
        <f t="array" ref="DU44">IFERROR(_xlfn.LET(
 _xlpm.project, $C44,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4" s="297" t="str" cm="1">
        <f t="array" ref="DV44">IFERROR(_xlfn.LET(
 _xlpm.project, $C44,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4" s="297" t="str" cm="1">
        <f t="array" ref="DW44">IFERROR(_xlfn.LET(
 _xlpm.project, $C44,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4" s="297" t="str" cm="1">
        <f t="array" ref="DX44">IFERROR(_xlfn.LET(
 _xlpm.project, $C44,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4" s="297" t="str" cm="1">
        <f t="array" ref="DY44">IFERROR(_xlfn.LET(
 _xlpm.project, $C44,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4" s="297" t="str" cm="1">
        <f t="array" ref="DZ44">IFERROR(_xlfn.LET(
 _xlpm.project, $C44,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4" s="297" t="str" cm="1">
        <f t="array" ref="EA44">IFERROR(_xlfn.LET(
 _xlpm.project, $C44,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4" s="297" t="str" cm="1">
        <f t="array" ref="EB44">IFERROR(_xlfn.LET(
 _xlpm.project, $C44,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4" s="297" t="str" cm="1">
        <f t="array" ref="EC44">IFERROR(_xlfn.LET(
 _xlpm.project, $C44,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4" s="297" t="str" cm="1">
        <f t="array" ref="ED44">IFERROR(_xlfn.LET(
 _xlpm.project, $C44,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4" s="297" t="str" cm="1">
        <f t="array" ref="EE44">IFERROR(_xlfn.LET(
 _xlpm.project, $C44,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4" s="297" t="str" cm="1">
        <f t="array" ref="EF44">IFERROR(_xlfn.LET(
 _xlpm.project, $C44,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4" s="297" t="str" cm="1">
        <f t="array" ref="EG44">IFERROR(_xlfn.LET(
 _xlpm.project, $C44,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4" s="297" t="str" cm="1">
        <f t="array" ref="EH44">IFERROR(_xlfn.LET(
 _xlpm.project, $C44,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4" s="297" t="str" cm="1">
        <f t="array" ref="EI44">IFERROR(_xlfn.LET(
 _xlpm.project, $C44,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4" s="297" t="str" cm="1">
        <f t="array" ref="EJ44">IFERROR(_xlfn.LET(
 _xlpm.project, $C44,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4" s="297" t="str" cm="1">
        <f t="array" ref="EK44">IFERROR(_xlfn.LET(
 _xlpm.project, $C44,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4" s="297" t="str" cm="1">
        <f t="array" ref="EL44">IFERROR(_xlfn.LET(
 _xlpm.project, $C44,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4" s="297" t="str" cm="1">
        <f t="array" ref="EM44">IFERROR(_xlfn.LET(
 _xlpm.project, $C44,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4" s="297" t="str" cm="1">
        <f t="array" ref="EN44">IFERROR(_xlfn.LET(
 _xlpm.project, $C44,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4" s="297" t="str" cm="1">
        <f t="array" ref="EO44">IFERROR(_xlfn.LET(
 _xlpm.project, $C44,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4" s="297" t="str" cm="1">
        <f t="array" ref="EP44">IFERROR(_xlfn.LET(
 _xlpm.project, $C44,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4" s="297" t="str" cm="1">
        <f t="array" ref="EQ44">IFERROR(_xlfn.LET(
 _xlpm.project, $C44,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4" s="297" t="str" cm="1">
        <f t="array" ref="ER44">IFERROR(_xlfn.LET(
 _xlpm.project, $C44,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4" s="297" t="str" cm="1">
        <f t="array" ref="ES44">IFERROR(_xlfn.LET(
 _xlpm.project, $C44,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4" s="297" t="str" cm="1">
        <f t="array" ref="ET44">IFERROR(_xlfn.LET(
 _xlpm.project, $C44,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4" s="297" t="str" cm="1">
        <f t="array" ref="EU44">IFERROR(_xlfn.LET(
 _xlpm.project, $C44,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4" s="297" t="str" cm="1">
        <f t="array" ref="EV44">IFERROR(_xlfn.LET(
 _xlpm.project, $C44,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4" s="297" t="str" cm="1">
        <f t="array" ref="EW44">IFERROR(_xlfn.LET(
 _xlpm.project, $C44,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4" s="297" t="str" cm="1">
        <f t="array" ref="EX44">IFERROR(_xlfn.LET(
 _xlpm.project, $C44,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4" s="297" t="str" cm="1">
        <f t="array" ref="EY44">IFERROR(_xlfn.LET(
 _xlpm.project, $C44,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4" s="297" t="str" cm="1">
        <f t="array" ref="EZ44">IFERROR(_xlfn.LET(
 _xlpm.project, $C44,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4" s="297" t="str" cm="1">
        <f t="array" ref="FA44">IFERROR(_xlfn.LET(
 _xlpm.project, $C44,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4" s="297" t="str" cm="1">
        <f t="array" ref="FB44">IFERROR(_xlfn.LET(
 _xlpm.project, $C44,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4" s="297" t="str" cm="1">
        <f t="array" ref="FC44">IFERROR(_xlfn.LET(
 _xlpm.project, $C44,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4" s="297" t="str" cm="1">
        <f t="array" ref="FD44">IFERROR(_xlfn.LET(
 _xlpm.project, $C44,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5" spans="2:160" ht="80.099999999999994" customHeight="1" thickBot="1" x14ac:dyDescent="0.35">
      <c r="B45" s="90"/>
      <c r="C45" s="300"/>
      <c r="D45" s="300"/>
      <c r="E45" s="297" t="str" cm="1">
        <f t="array" ref="E45">IFERROR(_xlfn.LET(
 _xlpm.project, $C45,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5" s="297" t="str" cm="1">
        <f t="array" ref="F45">IFERROR(_xlfn.LET(
 _xlpm.project, $C45,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5" s="297" t="str" cm="1">
        <f t="array" ref="G45">IFERROR(_xlfn.LET(
 _xlpm.project, $C45,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5" s="297" t="str" cm="1">
        <f t="array" ref="H45">IFERROR(_xlfn.LET(
 _xlpm.project, $C45,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5" s="297" t="str" cm="1">
        <f t="array" ref="I45">IFERROR(_xlfn.LET(
 _xlpm.project, $C45,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5" s="297" t="str" cm="1">
        <f t="array" ref="J45">IFERROR(_xlfn.LET(
 _xlpm.project, $C45,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5" s="297" t="str" cm="1">
        <f t="array" ref="K45">IFERROR(_xlfn.LET(
 _xlpm.project, $C45,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5" s="297" t="str" cm="1">
        <f t="array" ref="L45">IFERROR(_xlfn.LET(
 _xlpm.project, $C45,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5" s="297" t="str" cm="1">
        <f t="array" ref="M45">IFERROR(_xlfn.LET(
 _xlpm.project, $C45,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5" s="297" t="str" cm="1">
        <f t="array" ref="N45">IFERROR(_xlfn.LET(
 _xlpm.project, $C45,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5" s="297" t="str" cm="1">
        <f t="array" ref="O45">IFERROR(_xlfn.LET(
 _xlpm.project, $C45,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5" s="297" t="str" cm="1">
        <f t="array" ref="P45">IFERROR(_xlfn.LET(
 _xlpm.project, $C45,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5" s="297" t="str" cm="1">
        <f t="array" ref="Q45">IFERROR(_xlfn.LET(
 _xlpm.project, $C45,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5" s="297" t="str" cm="1">
        <f t="array" ref="R45">IFERROR(_xlfn.LET(
 _xlpm.project, $C45,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5" s="297" t="str" cm="1">
        <f t="array" ref="S45">IFERROR(_xlfn.LET(
 _xlpm.project, $C45,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5" s="297" t="str" cm="1">
        <f t="array" ref="T45">IFERROR(_xlfn.LET(
 _xlpm.project, $C45,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5" s="297" t="str" cm="1">
        <f t="array" ref="U45">IFERROR(_xlfn.LET(
 _xlpm.project, $C45,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45" s="297" t="str" cm="1">
        <f t="array" ref="V45">IFERROR(_xlfn.LET(
 _xlpm.project, $C45,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5" s="297" t="str" cm="1">
        <f t="array" ref="W45">IFERROR(_xlfn.LET(
 _xlpm.project, $C45,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5" s="297" t="str" cm="1">
        <f t="array" ref="X45">IFERROR(_xlfn.LET(
 _xlpm.project, $C45,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5" s="297" t="str" cm="1">
        <f t="array" ref="Y45">IFERROR(_xlfn.LET(
 _xlpm.project, $C45,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45" s="297" t="str" cm="1">
        <f t="array" ref="Z45">IFERROR(_xlfn.LET(
 _xlpm.project, $C45,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5" s="297" t="str" cm="1">
        <f t="array" ref="AA45">IFERROR(_xlfn.LET(
 _xlpm.project, $C45,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5" s="297" t="str" cm="1">
        <f t="array" ref="AB45">IFERROR(_xlfn.LET(
 _xlpm.project, $C45,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5" s="297" t="str" cm="1">
        <f t="array" ref="AC45">IFERROR(_xlfn.LET(
 _xlpm.project, $C45,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45" s="297" t="str" cm="1">
        <f t="array" ref="AD45">IFERROR(_xlfn.LET(
 _xlpm.project, $C45,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5" s="297" t="str" cm="1">
        <f t="array" ref="AE45">IFERROR(_xlfn.LET(
 _xlpm.project, $C45,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5" s="297" t="str" cm="1">
        <f t="array" ref="AF45">IFERROR(_xlfn.LET(
 _xlpm.project, $C45,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5" s="297" t="str" cm="1">
        <f t="array" ref="AG45">IFERROR(_xlfn.LET(
 _xlpm.project, $C45,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5" s="297" t="str" cm="1">
        <f t="array" ref="AH45">IFERROR(_xlfn.LET(
 _xlpm.project, $C45,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45" s="297" t="str" cm="1">
        <f t="array" ref="AI45">IFERROR(_xlfn.LET(
 _xlpm.project, $C45,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5" s="297" t="str" cm="1">
        <f t="array" ref="AJ45">IFERROR(_xlfn.LET(
 _xlpm.project, $C45,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5" s="297" t="str" cm="1">
        <f t="array" ref="AK45">IFERROR(_xlfn.LET(
 _xlpm.project, $C45,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5" s="297" t="str" cm="1">
        <f t="array" ref="AL45">IFERROR(_xlfn.LET(
 _xlpm.project, $C45,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45" s="297" t="str" cm="1">
        <f t="array" ref="AM45">IFERROR(_xlfn.LET(
 _xlpm.project, $C45,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5" s="297" t="str" cm="1">
        <f t="array" ref="AN45">IFERROR(_xlfn.LET(
 _xlpm.project, $C45,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5" s="297" t="str" cm="1">
        <f t="array" ref="AO45">IFERROR(_xlfn.LET(
 _xlpm.project, $C45,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5" s="297" t="str" cm="1">
        <f t="array" ref="AP45">IFERROR(_xlfn.LET(
 _xlpm.project, $C45,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45" s="297" t="str" cm="1">
        <f t="array" ref="AQ45">IFERROR(_xlfn.LET(
 _xlpm.project, $C45,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5" s="297" t="str" cm="1">
        <f t="array" ref="AR45">IFERROR(_xlfn.LET(
 _xlpm.project, $C45,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5" s="297" t="str" cm="1">
        <f t="array" ref="AS45">IFERROR(_xlfn.LET(
 _xlpm.project, $C45,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5" s="297" t="str" cm="1">
        <f t="array" ref="AT45">IFERROR(_xlfn.LET(
 _xlpm.project, $C45,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5" s="297" t="str" cm="1">
        <f t="array" ref="AU45">IFERROR(_xlfn.LET(
 _xlpm.project, $C45,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45" s="297" t="str" cm="1">
        <f t="array" ref="AV45">IFERROR(_xlfn.LET(
 _xlpm.project, $C45,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5" s="297" t="str" cm="1">
        <f t="array" ref="AW45">IFERROR(_xlfn.LET(
 _xlpm.project, $C45,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5" s="297" t="str" cm="1">
        <f t="array" ref="AX45">IFERROR(_xlfn.LET(
 _xlpm.project, $C45,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5" s="297" t="str" cm="1">
        <f t="array" ref="AY45">IFERROR(_xlfn.LET(
 _xlpm.project, $C45,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45" s="297" t="str" cm="1">
        <f t="array" ref="AZ45">IFERROR(_xlfn.LET(
 _xlpm.project, $C45,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5" s="297" t="str" cm="1">
        <f t="array" ref="BA45">IFERROR(_xlfn.LET(
 _xlpm.project, $C45,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5" s="297" t="str" cm="1">
        <f t="array" ref="BB45">IFERROR(_xlfn.LET(
 _xlpm.project, $C45,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5" s="297" t="str" cm="1">
        <f t="array" ref="BC45">IFERROR(_xlfn.LET(
 _xlpm.project, $C45,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5" s="297" t="str" cm="1">
        <f t="array" ref="BD45">IFERROR(_xlfn.LET(
 _xlpm.project, $C45,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5" s="297" t="str" cm="1">
        <f t="array" ref="BE45">IFERROR(_xlfn.LET(
 _xlpm.project, $C45,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5" s="297" t="str" cm="1">
        <f t="array" ref="BF45">IFERROR(_xlfn.LET(
 _xlpm.project, $C45,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5" s="297" t="str" cm="1">
        <f t="array" ref="BG45">IFERROR(_xlfn.LET(
 _xlpm.project, $C45,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5" s="297" t="str" cm="1">
        <f t="array" ref="BH45">IFERROR(_xlfn.LET(
 _xlpm.project, $C45,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5" s="297" t="str" cm="1">
        <f t="array" ref="BI45">IFERROR(_xlfn.LET(
 _xlpm.project, $C45,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5" s="297" t="str" cm="1">
        <f t="array" ref="BJ45">IFERROR(_xlfn.LET(
 _xlpm.project, $C45,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5" s="297" t="str" cm="1">
        <f t="array" ref="BK45">IFERROR(_xlfn.LET(
 _xlpm.project, $C45,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5" s="297" t="str" cm="1">
        <f t="array" ref="BL45">IFERROR(_xlfn.LET(
 _xlpm.project, $C45,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5" s="297" t="str" cm="1">
        <f t="array" ref="BM45">IFERROR(_xlfn.LET(
 _xlpm.project, $C45,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5" s="297" t="str" cm="1">
        <f t="array" ref="BN45">IFERROR(_xlfn.LET(
 _xlpm.project, $C45,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5" s="297" t="str" cm="1">
        <f t="array" ref="BO45">IFERROR(_xlfn.LET(
 _xlpm.project, $C45,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5" s="297" t="str" cm="1">
        <f t="array" ref="BP45">IFERROR(_xlfn.LET(
 _xlpm.project, $C45,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5" s="297" t="str" cm="1">
        <f t="array" ref="BQ45">IFERROR(_xlfn.LET(
 _xlpm.project, $C45,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5" s="297" t="str" cm="1">
        <f t="array" ref="BR45">IFERROR(_xlfn.LET(
 _xlpm.project, $C45,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5" s="297" t="str" cm="1">
        <f t="array" ref="BS45">IFERROR(_xlfn.LET(
 _xlpm.project, $C45,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5" s="297" t="str" cm="1">
        <f t="array" ref="BT45">IFERROR(_xlfn.LET(
 _xlpm.project, $C45,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5" s="297" t="str" cm="1">
        <f t="array" ref="BU45">IFERROR(_xlfn.LET(
 _xlpm.project, $C45,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5" s="297" t="str" cm="1">
        <f t="array" ref="BV45">IFERROR(_xlfn.LET(
 _xlpm.project, $C45,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5" s="297" t="str" cm="1">
        <f t="array" ref="BW45">IFERROR(_xlfn.LET(
 _xlpm.project, $C45,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5" s="297" t="str" cm="1">
        <f t="array" ref="BX45">IFERROR(_xlfn.LET(
 _xlpm.project, $C45,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5" s="297" t="str" cm="1">
        <f t="array" ref="BY45">IFERROR(_xlfn.LET(
 _xlpm.project, $C45,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5" s="297" t="str" cm="1">
        <f t="array" ref="BZ45">IFERROR(_xlfn.LET(
 _xlpm.project, $C45,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5" s="297" t="str" cm="1">
        <f t="array" ref="CA45">IFERROR(_xlfn.LET(
 _xlpm.project, $C45,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5" s="297" t="str" cm="1">
        <f t="array" ref="CB45">IFERROR(_xlfn.LET(
 _xlpm.project, $C45,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5" s="297" t="str" cm="1">
        <f t="array" ref="CC45">IFERROR(_xlfn.LET(
 _xlpm.project, $C45,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5" s="297" t="str" cm="1">
        <f t="array" ref="CD45">IFERROR(_xlfn.LET(
 _xlpm.project, $C45,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5" s="297" t="str" cm="1">
        <f t="array" ref="CE45">IFERROR(_xlfn.LET(
 _xlpm.project, $C45,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5" s="297" t="str" cm="1">
        <f t="array" ref="CF45">IFERROR(_xlfn.LET(
 _xlpm.project, $C45,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5" s="297" t="str" cm="1">
        <f t="array" ref="CG45">IFERROR(_xlfn.LET(
 _xlpm.project, $C45,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5" s="297" t="str" cm="1">
        <f t="array" ref="CH45">IFERROR(_xlfn.LET(
 _xlpm.project, $C45,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5" s="297" t="str" cm="1">
        <f t="array" ref="CI45">IFERROR(_xlfn.LET(
 _xlpm.project, $C45,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5" s="297" t="str" cm="1">
        <f t="array" ref="CJ45">IFERROR(_xlfn.LET(
 _xlpm.project, $C45,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5" s="297" t="str" cm="1">
        <f t="array" ref="CK45">IFERROR(_xlfn.LET(
 _xlpm.project, $C45,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5" s="297" t="str" cm="1">
        <f t="array" ref="CL45">IFERROR(_xlfn.LET(
 _xlpm.project, $C45,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5" s="297" t="str" cm="1">
        <f t="array" ref="CM45">IFERROR(_xlfn.LET(
 _xlpm.project, $C45,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5" s="297" t="str" cm="1">
        <f t="array" ref="CN45">IFERROR(_xlfn.LET(
 _xlpm.project, $C45,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5" s="297" t="str" cm="1">
        <f t="array" ref="CO45">IFERROR(_xlfn.LET(
 _xlpm.project, $C45,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5" s="297" t="str" cm="1">
        <f t="array" ref="CP45">IFERROR(_xlfn.LET(
 _xlpm.project, $C45,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5" s="297" t="str" cm="1">
        <f t="array" ref="CQ45">IFERROR(_xlfn.LET(
 _xlpm.project, $C45,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5" s="297" t="str" cm="1">
        <f t="array" ref="CR45">IFERROR(_xlfn.LET(
 _xlpm.project, $C45,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5" s="297" t="str" cm="1">
        <f t="array" ref="CS45">IFERROR(_xlfn.LET(
 _xlpm.project, $C45,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5" s="297" t="str" cm="1">
        <f t="array" ref="CT45">IFERROR(_xlfn.LET(
 _xlpm.project, $C45,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5" s="297" t="str" cm="1">
        <f t="array" ref="CU45">IFERROR(_xlfn.LET(
 _xlpm.project, $C45,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5" s="297" t="str" cm="1">
        <f t="array" ref="CV45">IFERROR(_xlfn.LET(
 _xlpm.project, $C45,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5" s="297" t="str" cm="1">
        <f t="array" ref="CW45">IFERROR(_xlfn.LET(
 _xlpm.project, $C45,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5" s="297" t="str" cm="1">
        <f t="array" ref="CX45">IFERROR(_xlfn.LET(
 _xlpm.project, $C45,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5" s="297" t="str" cm="1">
        <f t="array" ref="CY45">IFERROR(_xlfn.LET(
 _xlpm.project, $C45,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5" s="297" t="str" cm="1">
        <f t="array" ref="CZ45">IFERROR(_xlfn.LET(
 _xlpm.project, $C45,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5" s="297" t="str" cm="1">
        <f t="array" ref="DA45">IFERROR(_xlfn.LET(
 _xlpm.project, $C45,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5" s="297" t="str" cm="1">
        <f t="array" ref="DB45">IFERROR(_xlfn.LET(
 _xlpm.project, $C45,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5" s="297" t="str" cm="1">
        <f t="array" ref="DC45">IFERROR(_xlfn.LET(
 _xlpm.project, $C45,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5" s="297" t="str" cm="1">
        <f t="array" ref="DD45">IFERROR(_xlfn.LET(
 _xlpm.project, $C45,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5" s="297" t="str" cm="1">
        <f t="array" ref="DE45">IFERROR(_xlfn.LET(
 _xlpm.project, $C45,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5" s="297" t="str" cm="1">
        <f t="array" ref="DF45">IFERROR(_xlfn.LET(
 _xlpm.project, $C45,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5" s="297" t="str" cm="1">
        <f t="array" ref="DG45">IFERROR(_xlfn.LET(
 _xlpm.project, $C45,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5" s="297" t="str" cm="1">
        <f t="array" ref="DH45">IFERROR(_xlfn.LET(
 _xlpm.project, $C45,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5" s="297" t="str" cm="1">
        <f t="array" ref="DI45">IFERROR(_xlfn.LET(
 _xlpm.project, $C45,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5" s="297" t="str" cm="1">
        <f t="array" ref="DJ45">IFERROR(_xlfn.LET(
 _xlpm.project, $C45,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5" s="297" t="str" cm="1">
        <f t="array" ref="DK45">IFERROR(_xlfn.LET(
 _xlpm.project, $C45,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5" s="297" t="str" cm="1">
        <f t="array" ref="DL45">IFERROR(_xlfn.LET(
 _xlpm.project, $C45,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5" s="297" t="str" cm="1">
        <f t="array" ref="DM45">IFERROR(_xlfn.LET(
 _xlpm.project, $C45,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5" s="297" t="str" cm="1">
        <f t="array" ref="DN45">IFERROR(_xlfn.LET(
 _xlpm.project, $C45,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5" s="297" t="str" cm="1">
        <f t="array" ref="DO45">IFERROR(_xlfn.LET(
 _xlpm.project, $C45,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5" s="297" t="str" cm="1">
        <f t="array" ref="DP45">IFERROR(_xlfn.LET(
 _xlpm.project, $C45,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5" s="297" t="str" cm="1">
        <f t="array" ref="DQ45">IFERROR(_xlfn.LET(
 _xlpm.project, $C45,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5" s="297" t="str" cm="1">
        <f t="array" ref="DR45">IFERROR(_xlfn.LET(
 _xlpm.project, $C45,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5" s="297" t="str" cm="1">
        <f t="array" ref="DS45">IFERROR(_xlfn.LET(
 _xlpm.project, $C45,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5" s="297" t="str" cm="1">
        <f t="array" ref="DT45">IFERROR(_xlfn.LET(
 _xlpm.project, $C45,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5" s="297" t="str" cm="1">
        <f t="array" ref="DU45">IFERROR(_xlfn.LET(
 _xlpm.project, $C45,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5" s="297" t="str" cm="1">
        <f t="array" ref="DV45">IFERROR(_xlfn.LET(
 _xlpm.project, $C45,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5" s="297" t="str" cm="1">
        <f t="array" ref="DW45">IFERROR(_xlfn.LET(
 _xlpm.project, $C45,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5" s="297" t="str" cm="1">
        <f t="array" ref="DX45">IFERROR(_xlfn.LET(
 _xlpm.project, $C45,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5" s="297" t="str" cm="1">
        <f t="array" ref="DY45">IFERROR(_xlfn.LET(
 _xlpm.project, $C45,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5" s="297" t="str" cm="1">
        <f t="array" ref="DZ45">IFERROR(_xlfn.LET(
 _xlpm.project, $C45,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5" s="297" t="str" cm="1">
        <f t="array" ref="EA45">IFERROR(_xlfn.LET(
 _xlpm.project, $C45,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5" s="297" t="str" cm="1">
        <f t="array" ref="EB45">IFERROR(_xlfn.LET(
 _xlpm.project, $C45,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5" s="297" t="str" cm="1">
        <f t="array" ref="EC45">IFERROR(_xlfn.LET(
 _xlpm.project, $C45,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5" s="297" t="str" cm="1">
        <f t="array" ref="ED45">IFERROR(_xlfn.LET(
 _xlpm.project, $C45,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5" s="297" t="str" cm="1">
        <f t="array" ref="EE45">IFERROR(_xlfn.LET(
 _xlpm.project, $C45,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5" s="297" t="str" cm="1">
        <f t="array" ref="EF45">IFERROR(_xlfn.LET(
 _xlpm.project, $C45,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5" s="297" t="str" cm="1">
        <f t="array" ref="EG45">IFERROR(_xlfn.LET(
 _xlpm.project, $C45,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5" s="297" t="str" cm="1">
        <f t="array" ref="EH45">IFERROR(_xlfn.LET(
 _xlpm.project, $C45,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5" s="297" t="str" cm="1">
        <f t="array" ref="EI45">IFERROR(_xlfn.LET(
 _xlpm.project, $C45,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5" s="297" t="str" cm="1">
        <f t="array" ref="EJ45">IFERROR(_xlfn.LET(
 _xlpm.project, $C45,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5" s="297" t="str" cm="1">
        <f t="array" ref="EK45">IFERROR(_xlfn.LET(
 _xlpm.project, $C45,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5" s="297" t="str" cm="1">
        <f t="array" ref="EL45">IFERROR(_xlfn.LET(
 _xlpm.project, $C45,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5" s="297" t="str" cm="1">
        <f t="array" ref="EM45">IFERROR(_xlfn.LET(
 _xlpm.project, $C45,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5" s="297" t="str" cm="1">
        <f t="array" ref="EN45">IFERROR(_xlfn.LET(
 _xlpm.project, $C45,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5" s="297" t="str" cm="1">
        <f t="array" ref="EO45">IFERROR(_xlfn.LET(
 _xlpm.project, $C45,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5" s="297" t="str" cm="1">
        <f t="array" ref="EP45">IFERROR(_xlfn.LET(
 _xlpm.project, $C45,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5" s="297" t="str" cm="1">
        <f t="array" ref="EQ45">IFERROR(_xlfn.LET(
 _xlpm.project, $C45,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5" s="297" t="str" cm="1">
        <f t="array" ref="ER45">IFERROR(_xlfn.LET(
 _xlpm.project, $C45,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5" s="297" t="str" cm="1">
        <f t="array" ref="ES45">IFERROR(_xlfn.LET(
 _xlpm.project, $C45,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5" s="297" t="str" cm="1">
        <f t="array" ref="ET45">IFERROR(_xlfn.LET(
 _xlpm.project, $C45,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5" s="297" t="str" cm="1">
        <f t="array" ref="EU45">IFERROR(_xlfn.LET(
 _xlpm.project, $C45,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5" s="297" t="str" cm="1">
        <f t="array" ref="EV45">IFERROR(_xlfn.LET(
 _xlpm.project, $C45,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5" s="297" t="str" cm="1">
        <f t="array" ref="EW45">IFERROR(_xlfn.LET(
 _xlpm.project, $C45,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5" s="297" t="str" cm="1">
        <f t="array" ref="EX45">IFERROR(_xlfn.LET(
 _xlpm.project, $C45,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5" s="297" t="str" cm="1">
        <f t="array" ref="EY45">IFERROR(_xlfn.LET(
 _xlpm.project, $C45,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5" s="297" t="str" cm="1">
        <f t="array" ref="EZ45">IFERROR(_xlfn.LET(
 _xlpm.project, $C45,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5" s="297" t="str" cm="1">
        <f t="array" ref="FA45">IFERROR(_xlfn.LET(
 _xlpm.project, $C45,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5" s="297" t="str" cm="1">
        <f t="array" ref="FB45">IFERROR(_xlfn.LET(
 _xlpm.project, $C45,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5" s="297" t="str" cm="1">
        <f t="array" ref="FC45">IFERROR(_xlfn.LET(
 _xlpm.project, $C45,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5" s="297" t="str" cm="1">
        <f t="array" ref="FD45">IFERROR(_xlfn.LET(
 _xlpm.project, $C45,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6" spans="2:160" ht="80.099999999999994" customHeight="1" thickBot="1" x14ac:dyDescent="0.35">
      <c r="B46" s="90"/>
      <c r="C46" s="300"/>
      <c r="D46" s="300"/>
      <c r="E46" s="297" t="str" cm="1">
        <f t="array" ref="E46">IFERROR(_xlfn.LET(
 _xlpm.project, $C46,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6" s="297" t="str" cm="1">
        <f t="array" ref="F46">IFERROR(_xlfn.LET(
 _xlpm.project, $C46,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6" s="297" t="str" cm="1">
        <f t="array" ref="G46">IFERROR(_xlfn.LET(
 _xlpm.project, $C46,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6" s="297" t="str" cm="1">
        <f t="array" ref="H46">IFERROR(_xlfn.LET(
 _xlpm.project, $C46,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6" s="297" t="str" cm="1">
        <f t="array" ref="I46">IFERROR(_xlfn.LET(
 _xlpm.project, $C46,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6" s="297" t="str" cm="1">
        <f t="array" ref="J46">IFERROR(_xlfn.LET(
 _xlpm.project, $C46,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6" s="297" t="str" cm="1">
        <f t="array" ref="K46">IFERROR(_xlfn.LET(
 _xlpm.project, $C46,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6" s="297" t="str" cm="1">
        <f t="array" ref="L46">IFERROR(_xlfn.LET(
 _xlpm.project, $C46,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6" s="297" t="str" cm="1">
        <f t="array" ref="M46">IFERROR(_xlfn.LET(
 _xlpm.project, $C46,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6" s="297" t="str" cm="1">
        <f t="array" ref="N46">IFERROR(_xlfn.LET(
 _xlpm.project, $C46,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6" s="297" t="str" cm="1">
        <f t="array" ref="O46">IFERROR(_xlfn.LET(
 _xlpm.project, $C46,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6" s="297" t="str" cm="1">
        <f t="array" ref="P46">IFERROR(_xlfn.LET(
 _xlpm.project, $C46,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6" s="297" t="str" cm="1">
        <f t="array" ref="Q46">IFERROR(_xlfn.LET(
 _xlpm.project, $C46,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6" s="297" t="str" cm="1">
        <f t="array" ref="R46">IFERROR(_xlfn.LET(
 _xlpm.project, $C46,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6" s="297" t="str" cm="1">
        <f t="array" ref="S46">IFERROR(_xlfn.LET(
 _xlpm.project, $C46,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6" s="297" t="str" cm="1">
        <f t="array" ref="T46">IFERROR(_xlfn.LET(
 _xlpm.project, $C46,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6" s="297" t="str" cm="1">
        <f t="array" ref="U46">IFERROR(_xlfn.LET(
 _xlpm.project, $C46,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46" s="297" t="str" cm="1">
        <f t="array" ref="V46">IFERROR(_xlfn.LET(
 _xlpm.project, $C46,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6" s="297" t="str" cm="1">
        <f t="array" ref="W46">IFERROR(_xlfn.LET(
 _xlpm.project, $C46,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6" s="297" t="str" cm="1">
        <f t="array" ref="X46">IFERROR(_xlfn.LET(
 _xlpm.project, $C46,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6" s="297" t="str" cm="1">
        <f t="array" ref="Y46">IFERROR(_xlfn.LET(
 _xlpm.project, $C46,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46" s="297" t="str" cm="1">
        <f t="array" ref="Z46">IFERROR(_xlfn.LET(
 _xlpm.project, $C46,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6" s="297" t="str" cm="1">
        <f t="array" ref="AA46">IFERROR(_xlfn.LET(
 _xlpm.project, $C46,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6" s="297" t="str" cm="1">
        <f t="array" ref="AB46">IFERROR(_xlfn.LET(
 _xlpm.project, $C46,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6" s="297" t="str" cm="1">
        <f t="array" ref="AC46">IFERROR(_xlfn.LET(
 _xlpm.project, $C46,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46" s="297" t="str" cm="1">
        <f t="array" ref="AD46">IFERROR(_xlfn.LET(
 _xlpm.project, $C46,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6" s="297" t="str" cm="1">
        <f t="array" ref="AE46">IFERROR(_xlfn.LET(
 _xlpm.project, $C46,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6" s="297" t="str" cm="1">
        <f t="array" ref="AF46">IFERROR(_xlfn.LET(
 _xlpm.project, $C46,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6" s="297" t="str" cm="1">
        <f t="array" ref="AG46">IFERROR(_xlfn.LET(
 _xlpm.project, $C46,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6" s="297" t="str" cm="1">
        <f t="array" ref="AH46">IFERROR(_xlfn.LET(
 _xlpm.project, $C46,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46" s="297" t="str" cm="1">
        <f t="array" ref="AI46">IFERROR(_xlfn.LET(
 _xlpm.project, $C46,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6" s="297" t="str" cm="1">
        <f t="array" ref="AJ46">IFERROR(_xlfn.LET(
 _xlpm.project, $C46,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6" s="297" t="str" cm="1">
        <f t="array" ref="AK46">IFERROR(_xlfn.LET(
 _xlpm.project, $C46,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6" s="297" t="str" cm="1">
        <f t="array" ref="AL46">IFERROR(_xlfn.LET(
 _xlpm.project, $C46,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46" s="297" t="str" cm="1">
        <f t="array" ref="AM46">IFERROR(_xlfn.LET(
 _xlpm.project, $C46,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6" s="297" t="str" cm="1">
        <f t="array" ref="AN46">IFERROR(_xlfn.LET(
 _xlpm.project, $C46,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6" s="297" t="str" cm="1">
        <f t="array" ref="AO46">IFERROR(_xlfn.LET(
 _xlpm.project, $C46,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6" s="297" t="str" cm="1">
        <f t="array" ref="AP46">IFERROR(_xlfn.LET(
 _xlpm.project, $C46,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46" s="297" t="str" cm="1">
        <f t="array" ref="AQ46">IFERROR(_xlfn.LET(
 _xlpm.project, $C46,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6" s="297" t="str" cm="1">
        <f t="array" ref="AR46">IFERROR(_xlfn.LET(
 _xlpm.project, $C46,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6" s="297" t="str" cm="1">
        <f t="array" ref="AS46">IFERROR(_xlfn.LET(
 _xlpm.project, $C46,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6" s="297" t="str" cm="1">
        <f t="array" ref="AT46">IFERROR(_xlfn.LET(
 _xlpm.project, $C46,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6" s="297" t="str" cm="1">
        <f t="array" ref="AU46">IFERROR(_xlfn.LET(
 _xlpm.project, $C46,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46" s="297" t="str" cm="1">
        <f t="array" ref="AV46">IFERROR(_xlfn.LET(
 _xlpm.project, $C46,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6" s="297" t="str" cm="1">
        <f t="array" ref="AW46">IFERROR(_xlfn.LET(
 _xlpm.project, $C46,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6" s="297" t="str" cm="1">
        <f t="array" ref="AX46">IFERROR(_xlfn.LET(
 _xlpm.project, $C46,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6" s="297" t="str" cm="1">
        <f t="array" ref="AY46">IFERROR(_xlfn.LET(
 _xlpm.project, $C46,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46" s="297" t="str" cm="1">
        <f t="array" ref="AZ46">IFERROR(_xlfn.LET(
 _xlpm.project, $C46,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6" s="297" t="str" cm="1">
        <f t="array" ref="BA46">IFERROR(_xlfn.LET(
 _xlpm.project, $C46,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6" s="297" t="str" cm="1">
        <f t="array" ref="BB46">IFERROR(_xlfn.LET(
 _xlpm.project, $C46,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6" s="297" t="str" cm="1">
        <f t="array" ref="BC46">IFERROR(_xlfn.LET(
 _xlpm.project, $C46,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6" s="297" t="str" cm="1">
        <f t="array" ref="BD46">IFERROR(_xlfn.LET(
 _xlpm.project, $C46,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6" s="297" t="str" cm="1">
        <f t="array" ref="BE46">IFERROR(_xlfn.LET(
 _xlpm.project, $C46,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6" s="297" t="str" cm="1">
        <f t="array" ref="BF46">IFERROR(_xlfn.LET(
 _xlpm.project, $C46,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6" s="297" t="str" cm="1">
        <f t="array" ref="BG46">IFERROR(_xlfn.LET(
 _xlpm.project, $C46,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6" s="297" t="str" cm="1">
        <f t="array" ref="BH46">IFERROR(_xlfn.LET(
 _xlpm.project, $C46,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6" s="297" t="str" cm="1">
        <f t="array" ref="BI46">IFERROR(_xlfn.LET(
 _xlpm.project, $C46,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6" s="297" t="str" cm="1">
        <f t="array" ref="BJ46">IFERROR(_xlfn.LET(
 _xlpm.project, $C46,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6" s="297" t="str" cm="1">
        <f t="array" ref="BK46">IFERROR(_xlfn.LET(
 _xlpm.project, $C46,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6" s="297" t="str" cm="1">
        <f t="array" ref="BL46">IFERROR(_xlfn.LET(
 _xlpm.project, $C46,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6" s="297" t="str" cm="1">
        <f t="array" ref="BM46">IFERROR(_xlfn.LET(
 _xlpm.project, $C46,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6" s="297" t="str" cm="1">
        <f t="array" ref="BN46">IFERROR(_xlfn.LET(
 _xlpm.project, $C46,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6" s="297" t="str" cm="1">
        <f t="array" ref="BO46">IFERROR(_xlfn.LET(
 _xlpm.project, $C46,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6" s="297" t="str" cm="1">
        <f t="array" ref="BP46">IFERROR(_xlfn.LET(
 _xlpm.project, $C46,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6" s="297" t="str" cm="1">
        <f t="array" ref="BQ46">IFERROR(_xlfn.LET(
 _xlpm.project, $C46,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6" s="297" t="str" cm="1">
        <f t="array" ref="BR46">IFERROR(_xlfn.LET(
 _xlpm.project, $C46,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6" s="297" t="str" cm="1">
        <f t="array" ref="BS46">IFERROR(_xlfn.LET(
 _xlpm.project, $C46,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6" s="297" t="str" cm="1">
        <f t="array" ref="BT46">IFERROR(_xlfn.LET(
 _xlpm.project, $C46,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6" s="297" t="str" cm="1">
        <f t="array" ref="BU46">IFERROR(_xlfn.LET(
 _xlpm.project, $C46,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6" s="297" t="str" cm="1">
        <f t="array" ref="BV46">IFERROR(_xlfn.LET(
 _xlpm.project, $C46,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6" s="297" t="str" cm="1">
        <f t="array" ref="BW46">IFERROR(_xlfn.LET(
 _xlpm.project, $C46,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6" s="297" t="str" cm="1">
        <f t="array" ref="BX46">IFERROR(_xlfn.LET(
 _xlpm.project, $C46,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6" s="297" t="str" cm="1">
        <f t="array" ref="BY46">IFERROR(_xlfn.LET(
 _xlpm.project, $C46,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6" s="297" t="str" cm="1">
        <f t="array" ref="BZ46">IFERROR(_xlfn.LET(
 _xlpm.project, $C46,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6" s="297" t="str" cm="1">
        <f t="array" ref="CA46">IFERROR(_xlfn.LET(
 _xlpm.project, $C46,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6" s="297" t="str" cm="1">
        <f t="array" ref="CB46">IFERROR(_xlfn.LET(
 _xlpm.project, $C46,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6" s="297" t="str" cm="1">
        <f t="array" ref="CC46">IFERROR(_xlfn.LET(
 _xlpm.project, $C46,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6" s="297" t="str" cm="1">
        <f t="array" ref="CD46">IFERROR(_xlfn.LET(
 _xlpm.project, $C46,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6" s="297" t="str" cm="1">
        <f t="array" ref="CE46">IFERROR(_xlfn.LET(
 _xlpm.project, $C46,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6" s="297" t="str" cm="1">
        <f t="array" ref="CF46">IFERROR(_xlfn.LET(
 _xlpm.project, $C46,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6" s="297" t="str" cm="1">
        <f t="array" ref="CG46">IFERROR(_xlfn.LET(
 _xlpm.project, $C46,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6" s="297" t="str" cm="1">
        <f t="array" ref="CH46">IFERROR(_xlfn.LET(
 _xlpm.project, $C46,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6" s="297" t="str" cm="1">
        <f t="array" ref="CI46">IFERROR(_xlfn.LET(
 _xlpm.project, $C46,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6" s="297" t="str" cm="1">
        <f t="array" ref="CJ46">IFERROR(_xlfn.LET(
 _xlpm.project, $C46,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6" s="297" t="str" cm="1">
        <f t="array" ref="CK46">IFERROR(_xlfn.LET(
 _xlpm.project, $C46,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6" s="297" t="str" cm="1">
        <f t="array" ref="CL46">IFERROR(_xlfn.LET(
 _xlpm.project, $C46,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6" s="297" t="str" cm="1">
        <f t="array" ref="CM46">IFERROR(_xlfn.LET(
 _xlpm.project, $C46,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6" s="297" t="str" cm="1">
        <f t="array" ref="CN46">IFERROR(_xlfn.LET(
 _xlpm.project, $C46,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6" s="297" t="str" cm="1">
        <f t="array" ref="CO46">IFERROR(_xlfn.LET(
 _xlpm.project, $C46,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6" s="297" t="str" cm="1">
        <f t="array" ref="CP46">IFERROR(_xlfn.LET(
 _xlpm.project, $C46,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6" s="297" t="str" cm="1">
        <f t="array" ref="CQ46">IFERROR(_xlfn.LET(
 _xlpm.project, $C46,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6" s="297" t="str" cm="1">
        <f t="array" ref="CR46">IFERROR(_xlfn.LET(
 _xlpm.project, $C46,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6" s="297" t="str" cm="1">
        <f t="array" ref="CS46">IFERROR(_xlfn.LET(
 _xlpm.project, $C46,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6" s="297" t="str" cm="1">
        <f t="array" ref="CT46">IFERROR(_xlfn.LET(
 _xlpm.project, $C46,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6" s="297" t="str" cm="1">
        <f t="array" ref="CU46">IFERROR(_xlfn.LET(
 _xlpm.project, $C46,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6" s="297" t="str" cm="1">
        <f t="array" ref="CV46">IFERROR(_xlfn.LET(
 _xlpm.project, $C46,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6" s="297" t="str" cm="1">
        <f t="array" ref="CW46">IFERROR(_xlfn.LET(
 _xlpm.project, $C46,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6" s="297" t="str" cm="1">
        <f t="array" ref="CX46">IFERROR(_xlfn.LET(
 _xlpm.project, $C46,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6" s="297" t="str" cm="1">
        <f t="array" ref="CY46">IFERROR(_xlfn.LET(
 _xlpm.project, $C46,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6" s="297" t="str" cm="1">
        <f t="array" ref="CZ46">IFERROR(_xlfn.LET(
 _xlpm.project, $C46,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6" s="297" t="str" cm="1">
        <f t="array" ref="DA46">IFERROR(_xlfn.LET(
 _xlpm.project, $C46,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6" s="297" t="str" cm="1">
        <f t="array" ref="DB46">IFERROR(_xlfn.LET(
 _xlpm.project, $C46,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6" s="297" t="str" cm="1">
        <f t="array" ref="DC46">IFERROR(_xlfn.LET(
 _xlpm.project, $C46,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6" s="297" t="str" cm="1">
        <f t="array" ref="DD46">IFERROR(_xlfn.LET(
 _xlpm.project, $C46,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6" s="297" t="str" cm="1">
        <f t="array" ref="DE46">IFERROR(_xlfn.LET(
 _xlpm.project, $C46,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6" s="297" t="str" cm="1">
        <f t="array" ref="DF46">IFERROR(_xlfn.LET(
 _xlpm.project, $C46,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6" s="297" t="str" cm="1">
        <f t="array" ref="DG46">IFERROR(_xlfn.LET(
 _xlpm.project, $C46,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6" s="297" t="str" cm="1">
        <f t="array" ref="DH46">IFERROR(_xlfn.LET(
 _xlpm.project, $C46,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6" s="297" t="str" cm="1">
        <f t="array" ref="DI46">IFERROR(_xlfn.LET(
 _xlpm.project, $C46,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6" s="297" t="str" cm="1">
        <f t="array" ref="DJ46">IFERROR(_xlfn.LET(
 _xlpm.project, $C46,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6" s="297" t="str" cm="1">
        <f t="array" ref="DK46">IFERROR(_xlfn.LET(
 _xlpm.project, $C46,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6" s="297" t="str" cm="1">
        <f t="array" ref="DL46">IFERROR(_xlfn.LET(
 _xlpm.project, $C46,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6" s="297" t="str" cm="1">
        <f t="array" ref="DM46">IFERROR(_xlfn.LET(
 _xlpm.project, $C46,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6" s="297" t="str" cm="1">
        <f t="array" ref="DN46">IFERROR(_xlfn.LET(
 _xlpm.project, $C46,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6" s="297" t="str" cm="1">
        <f t="array" ref="DO46">IFERROR(_xlfn.LET(
 _xlpm.project, $C46,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6" s="297" t="str" cm="1">
        <f t="array" ref="DP46">IFERROR(_xlfn.LET(
 _xlpm.project, $C46,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6" s="297" t="str" cm="1">
        <f t="array" ref="DQ46">IFERROR(_xlfn.LET(
 _xlpm.project, $C46,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6" s="297" t="str" cm="1">
        <f t="array" ref="DR46">IFERROR(_xlfn.LET(
 _xlpm.project, $C46,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6" s="297" t="str" cm="1">
        <f t="array" ref="DS46">IFERROR(_xlfn.LET(
 _xlpm.project, $C46,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6" s="297" t="str" cm="1">
        <f t="array" ref="DT46">IFERROR(_xlfn.LET(
 _xlpm.project, $C46,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6" s="297" t="str" cm="1">
        <f t="array" ref="DU46">IFERROR(_xlfn.LET(
 _xlpm.project, $C46,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6" s="297" t="str" cm="1">
        <f t="array" ref="DV46">IFERROR(_xlfn.LET(
 _xlpm.project, $C46,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6" s="297" t="str" cm="1">
        <f t="array" ref="DW46">IFERROR(_xlfn.LET(
 _xlpm.project, $C46,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6" s="297" t="str" cm="1">
        <f t="array" ref="DX46">IFERROR(_xlfn.LET(
 _xlpm.project, $C46,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6" s="297" t="str" cm="1">
        <f t="array" ref="DY46">IFERROR(_xlfn.LET(
 _xlpm.project, $C46,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6" s="297" t="str" cm="1">
        <f t="array" ref="DZ46">IFERROR(_xlfn.LET(
 _xlpm.project, $C46,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6" s="297" t="str" cm="1">
        <f t="array" ref="EA46">IFERROR(_xlfn.LET(
 _xlpm.project, $C46,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6" s="297" t="str" cm="1">
        <f t="array" ref="EB46">IFERROR(_xlfn.LET(
 _xlpm.project, $C46,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6" s="297" t="str" cm="1">
        <f t="array" ref="EC46">IFERROR(_xlfn.LET(
 _xlpm.project, $C46,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6" s="297" t="str" cm="1">
        <f t="array" ref="ED46">IFERROR(_xlfn.LET(
 _xlpm.project, $C46,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6" s="297" t="str" cm="1">
        <f t="array" ref="EE46">IFERROR(_xlfn.LET(
 _xlpm.project, $C46,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6" s="297" t="str" cm="1">
        <f t="array" ref="EF46">IFERROR(_xlfn.LET(
 _xlpm.project, $C46,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6" s="297" t="str" cm="1">
        <f t="array" ref="EG46">IFERROR(_xlfn.LET(
 _xlpm.project, $C46,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6" s="297" t="str" cm="1">
        <f t="array" ref="EH46">IFERROR(_xlfn.LET(
 _xlpm.project, $C46,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6" s="297" t="str" cm="1">
        <f t="array" ref="EI46">IFERROR(_xlfn.LET(
 _xlpm.project, $C46,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6" s="297" t="str" cm="1">
        <f t="array" ref="EJ46">IFERROR(_xlfn.LET(
 _xlpm.project, $C46,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6" s="297" t="str" cm="1">
        <f t="array" ref="EK46">IFERROR(_xlfn.LET(
 _xlpm.project, $C46,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6" s="297" t="str" cm="1">
        <f t="array" ref="EL46">IFERROR(_xlfn.LET(
 _xlpm.project, $C46,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6" s="297" t="str" cm="1">
        <f t="array" ref="EM46">IFERROR(_xlfn.LET(
 _xlpm.project, $C46,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6" s="297" t="str" cm="1">
        <f t="array" ref="EN46">IFERROR(_xlfn.LET(
 _xlpm.project, $C46,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6" s="297" t="str" cm="1">
        <f t="array" ref="EO46">IFERROR(_xlfn.LET(
 _xlpm.project, $C46,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6" s="297" t="str" cm="1">
        <f t="array" ref="EP46">IFERROR(_xlfn.LET(
 _xlpm.project, $C46,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6" s="297" t="str" cm="1">
        <f t="array" ref="EQ46">IFERROR(_xlfn.LET(
 _xlpm.project, $C46,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6" s="297" t="str" cm="1">
        <f t="array" ref="ER46">IFERROR(_xlfn.LET(
 _xlpm.project, $C46,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6" s="297" t="str" cm="1">
        <f t="array" ref="ES46">IFERROR(_xlfn.LET(
 _xlpm.project, $C46,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6" s="297" t="str" cm="1">
        <f t="array" ref="ET46">IFERROR(_xlfn.LET(
 _xlpm.project, $C46,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6" s="297" t="str" cm="1">
        <f t="array" ref="EU46">IFERROR(_xlfn.LET(
 _xlpm.project, $C46,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6" s="297" t="str" cm="1">
        <f t="array" ref="EV46">IFERROR(_xlfn.LET(
 _xlpm.project, $C46,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6" s="297" t="str" cm="1">
        <f t="array" ref="EW46">IFERROR(_xlfn.LET(
 _xlpm.project, $C46,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6" s="297" t="str" cm="1">
        <f t="array" ref="EX46">IFERROR(_xlfn.LET(
 _xlpm.project, $C46,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6" s="297" t="str" cm="1">
        <f t="array" ref="EY46">IFERROR(_xlfn.LET(
 _xlpm.project, $C46,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6" s="297" t="str" cm="1">
        <f t="array" ref="EZ46">IFERROR(_xlfn.LET(
 _xlpm.project, $C46,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6" s="297" t="str" cm="1">
        <f t="array" ref="FA46">IFERROR(_xlfn.LET(
 _xlpm.project, $C46,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6" s="297" t="str" cm="1">
        <f t="array" ref="FB46">IFERROR(_xlfn.LET(
 _xlpm.project, $C46,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6" s="297" t="str" cm="1">
        <f t="array" ref="FC46">IFERROR(_xlfn.LET(
 _xlpm.project, $C46,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6" s="297" t="str" cm="1">
        <f t="array" ref="FD46">IFERROR(_xlfn.LET(
 _xlpm.project, $C46,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7" spans="2:160" ht="80.099999999999994" customHeight="1" thickBot="1" x14ac:dyDescent="0.35">
      <c r="B47" s="90"/>
      <c r="C47" s="300"/>
      <c r="D47" s="300"/>
      <c r="E47" s="297" t="str" cm="1">
        <f t="array" ref="E47">IFERROR(_xlfn.LET(
 _xlpm.project, $C47,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7" s="297" t="str" cm="1">
        <f t="array" ref="F47">IFERROR(_xlfn.LET(
 _xlpm.project, $C47,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7" s="297" t="str" cm="1">
        <f t="array" ref="G47">IFERROR(_xlfn.LET(
 _xlpm.project, $C47,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7" s="297" t="str" cm="1">
        <f t="array" ref="H47">IFERROR(_xlfn.LET(
 _xlpm.project, $C47,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7" s="297" t="str" cm="1">
        <f t="array" ref="I47">IFERROR(_xlfn.LET(
 _xlpm.project, $C47,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7" s="297" t="str" cm="1">
        <f t="array" ref="J47">IFERROR(_xlfn.LET(
 _xlpm.project, $C47,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7" s="297" t="str" cm="1">
        <f t="array" ref="K47">IFERROR(_xlfn.LET(
 _xlpm.project, $C47,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7" s="297" t="str" cm="1">
        <f t="array" ref="L47">IFERROR(_xlfn.LET(
 _xlpm.project, $C47,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7" s="297" t="str" cm="1">
        <f t="array" ref="M47">IFERROR(_xlfn.LET(
 _xlpm.project, $C47,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7" s="297" t="str" cm="1">
        <f t="array" ref="N47">IFERROR(_xlfn.LET(
 _xlpm.project, $C47,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7" s="297" t="str" cm="1">
        <f t="array" ref="O47">IFERROR(_xlfn.LET(
 _xlpm.project, $C47,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7" s="297" t="str" cm="1">
        <f t="array" ref="P47">IFERROR(_xlfn.LET(
 _xlpm.project, $C47,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7" s="297" t="str" cm="1">
        <f t="array" ref="Q47">IFERROR(_xlfn.LET(
 _xlpm.project, $C47,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7" s="297" t="str" cm="1">
        <f t="array" ref="R47">IFERROR(_xlfn.LET(
 _xlpm.project, $C47,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7" s="297" t="str" cm="1">
        <f t="array" ref="S47">IFERROR(_xlfn.LET(
 _xlpm.project, $C47,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7" s="297" t="str" cm="1">
        <f t="array" ref="T47">IFERROR(_xlfn.LET(
 _xlpm.project, $C47,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7" s="297" t="str" cm="1">
        <f t="array" ref="U47">IFERROR(_xlfn.LET(
 _xlpm.project, $C47,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47" s="297" t="str" cm="1">
        <f t="array" ref="V47">IFERROR(_xlfn.LET(
 _xlpm.project, $C47,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7" s="297" t="str" cm="1">
        <f t="array" ref="W47">IFERROR(_xlfn.LET(
 _xlpm.project, $C47,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7" s="297" t="str" cm="1">
        <f t="array" ref="X47">IFERROR(_xlfn.LET(
 _xlpm.project, $C47,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7" s="297" t="str" cm="1">
        <f t="array" ref="Y47">IFERROR(_xlfn.LET(
 _xlpm.project, $C47,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47" s="297" t="str" cm="1">
        <f t="array" ref="Z47">IFERROR(_xlfn.LET(
 _xlpm.project, $C47,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7" s="297" t="str" cm="1">
        <f t="array" ref="AA47">IFERROR(_xlfn.LET(
 _xlpm.project, $C47,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7" s="297" t="str" cm="1">
        <f t="array" ref="AB47">IFERROR(_xlfn.LET(
 _xlpm.project, $C47,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7" s="297" t="str" cm="1">
        <f t="array" ref="AC47">IFERROR(_xlfn.LET(
 _xlpm.project, $C47,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47" s="297" t="str" cm="1">
        <f t="array" ref="AD47">IFERROR(_xlfn.LET(
 _xlpm.project, $C47,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7" s="297" t="str" cm="1">
        <f t="array" ref="AE47">IFERROR(_xlfn.LET(
 _xlpm.project, $C47,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7" s="297" t="str" cm="1">
        <f t="array" ref="AF47">IFERROR(_xlfn.LET(
 _xlpm.project, $C47,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7" s="297" t="str" cm="1">
        <f t="array" ref="AG47">IFERROR(_xlfn.LET(
 _xlpm.project, $C47,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7" s="297" t="str" cm="1">
        <f t="array" ref="AH47">IFERROR(_xlfn.LET(
 _xlpm.project, $C47,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47" s="297" t="str" cm="1">
        <f t="array" ref="AI47">IFERROR(_xlfn.LET(
 _xlpm.project, $C47,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7" s="297" t="str" cm="1">
        <f t="array" ref="AJ47">IFERROR(_xlfn.LET(
 _xlpm.project, $C47,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7" s="297" t="str" cm="1">
        <f t="array" ref="AK47">IFERROR(_xlfn.LET(
 _xlpm.project, $C47,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7" s="297" t="str" cm="1">
        <f t="array" ref="AL47">IFERROR(_xlfn.LET(
 _xlpm.project, $C47,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47" s="297" t="str" cm="1">
        <f t="array" ref="AM47">IFERROR(_xlfn.LET(
 _xlpm.project, $C47,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7" s="297" t="str" cm="1">
        <f t="array" ref="AN47">IFERROR(_xlfn.LET(
 _xlpm.project, $C47,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7" s="297" t="str" cm="1">
        <f t="array" ref="AO47">IFERROR(_xlfn.LET(
 _xlpm.project, $C47,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7" s="297" t="str" cm="1">
        <f t="array" ref="AP47">IFERROR(_xlfn.LET(
 _xlpm.project, $C47,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47" s="297" t="str" cm="1">
        <f t="array" ref="AQ47">IFERROR(_xlfn.LET(
 _xlpm.project, $C47,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7" s="297" t="str" cm="1">
        <f t="array" ref="AR47">IFERROR(_xlfn.LET(
 _xlpm.project, $C47,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7" s="297" t="str" cm="1">
        <f t="array" ref="AS47">IFERROR(_xlfn.LET(
 _xlpm.project, $C47,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7" s="297" t="str" cm="1">
        <f t="array" ref="AT47">IFERROR(_xlfn.LET(
 _xlpm.project, $C47,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7" s="297" t="str" cm="1">
        <f t="array" ref="AU47">IFERROR(_xlfn.LET(
 _xlpm.project, $C47,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47" s="297" t="str" cm="1">
        <f t="array" ref="AV47">IFERROR(_xlfn.LET(
 _xlpm.project, $C47,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7" s="297" t="str" cm="1">
        <f t="array" ref="AW47">IFERROR(_xlfn.LET(
 _xlpm.project, $C47,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7" s="297" t="str" cm="1">
        <f t="array" ref="AX47">IFERROR(_xlfn.LET(
 _xlpm.project, $C47,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7" s="297" t="str" cm="1">
        <f t="array" ref="AY47">IFERROR(_xlfn.LET(
 _xlpm.project, $C47,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47" s="297" t="str" cm="1">
        <f t="array" ref="AZ47">IFERROR(_xlfn.LET(
 _xlpm.project, $C47,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7" s="297" t="str" cm="1">
        <f t="array" ref="BA47">IFERROR(_xlfn.LET(
 _xlpm.project, $C47,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7" s="297" t="str" cm="1">
        <f t="array" ref="BB47">IFERROR(_xlfn.LET(
 _xlpm.project, $C47,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7" s="297" t="str" cm="1">
        <f t="array" ref="BC47">IFERROR(_xlfn.LET(
 _xlpm.project, $C47,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7" s="297" t="str" cm="1">
        <f t="array" ref="BD47">IFERROR(_xlfn.LET(
 _xlpm.project, $C47,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7" s="297" t="str" cm="1">
        <f t="array" ref="BE47">IFERROR(_xlfn.LET(
 _xlpm.project, $C47,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7" s="297" t="str" cm="1">
        <f t="array" ref="BF47">IFERROR(_xlfn.LET(
 _xlpm.project, $C47,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7" s="297" t="str" cm="1">
        <f t="array" ref="BG47">IFERROR(_xlfn.LET(
 _xlpm.project, $C47,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7" s="297" t="str" cm="1">
        <f t="array" ref="BH47">IFERROR(_xlfn.LET(
 _xlpm.project, $C47,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7" s="297" t="str" cm="1">
        <f t="array" ref="BI47">IFERROR(_xlfn.LET(
 _xlpm.project, $C47,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7" s="297" t="str" cm="1">
        <f t="array" ref="BJ47">IFERROR(_xlfn.LET(
 _xlpm.project, $C47,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7" s="297" t="str" cm="1">
        <f t="array" ref="BK47">IFERROR(_xlfn.LET(
 _xlpm.project, $C47,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7" s="297" t="str" cm="1">
        <f t="array" ref="BL47">IFERROR(_xlfn.LET(
 _xlpm.project, $C47,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7" s="297" t="str" cm="1">
        <f t="array" ref="BM47">IFERROR(_xlfn.LET(
 _xlpm.project, $C47,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7" s="297" t="str" cm="1">
        <f t="array" ref="BN47">IFERROR(_xlfn.LET(
 _xlpm.project, $C47,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7" s="297" t="str" cm="1">
        <f t="array" ref="BO47">IFERROR(_xlfn.LET(
 _xlpm.project, $C47,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7" s="297" t="str" cm="1">
        <f t="array" ref="BP47">IFERROR(_xlfn.LET(
 _xlpm.project, $C47,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7" s="297" t="str" cm="1">
        <f t="array" ref="BQ47">IFERROR(_xlfn.LET(
 _xlpm.project, $C47,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7" s="297" t="str" cm="1">
        <f t="array" ref="BR47">IFERROR(_xlfn.LET(
 _xlpm.project, $C47,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7" s="297" t="str" cm="1">
        <f t="array" ref="BS47">IFERROR(_xlfn.LET(
 _xlpm.project, $C47,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7" s="297" t="str" cm="1">
        <f t="array" ref="BT47">IFERROR(_xlfn.LET(
 _xlpm.project, $C47,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7" s="297" t="str" cm="1">
        <f t="array" ref="BU47">IFERROR(_xlfn.LET(
 _xlpm.project, $C47,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7" s="297" t="str" cm="1">
        <f t="array" ref="BV47">IFERROR(_xlfn.LET(
 _xlpm.project, $C47,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7" s="297" t="str" cm="1">
        <f t="array" ref="BW47">IFERROR(_xlfn.LET(
 _xlpm.project, $C47,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7" s="297" t="str" cm="1">
        <f t="array" ref="BX47">IFERROR(_xlfn.LET(
 _xlpm.project, $C47,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7" s="297" t="str" cm="1">
        <f t="array" ref="BY47">IFERROR(_xlfn.LET(
 _xlpm.project, $C47,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7" s="297" t="str" cm="1">
        <f t="array" ref="BZ47">IFERROR(_xlfn.LET(
 _xlpm.project, $C47,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7" s="297" t="str" cm="1">
        <f t="array" ref="CA47">IFERROR(_xlfn.LET(
 _xlpm.project, $C47,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7" s="297" t="str" cm="1">
        <f t="array" ref="CB47">IFERROR(_xlfn.LET(
 _xlpm.project, $C47,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7" s="297" t="str" cm="1">
        <f t="array" ref="CC47">IFERROR(_xlfn.LET(
 _xlpm.project, $C47,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7" s="297" t="str" cm="1">
        <f t="array" ref="CD47">IFERROR(_xlfn.LET(
 _xlpm.project, $C47,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7" s="297" t="str" cm="1">
        <f t="array" ref="CE47">IFERROR(_xlfn.LET(
 _xlpm.project, $C47,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7" s="297" t="str" cm="1">
        <f t="array" ref="CF47">IFERROR(_xlfn.LET(
 _xlpm.project, $C47,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7" s="297" t="str" cm="1">
        <f t="array" ref="CG47">IFERROR(_xlfn.LET(
 _xlpm.project, $C47,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7" s="297" t="str" cm="1">
        <f t="array" ref="CH47">IFERROR(_xlfn.LET(
 _xlpm.project, $C47,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7" s="297" t="str" cm="1">
        <f t="array" ref="CI47">IFERROR(_xlfn.LET(
 _xlpm.project, $C47,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7" s="297" t="str" cm="1">
        <f t="array" ref="CJ47">IFERROR(_xlfn.LET(
 _xlpm.project, $C47,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7" s="297" t="str" cm="1">
        <f t="array" ref="CK47">IFERROR(_xlfn.LET(
 _xlpm.project, $C47,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7" s="297" t="str" cm="1">
        <f t="array" ref="CL47">IFERROR(_xlfn.LET(
 _xlpm.project, $C47,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7" s="297" t="str" cm="1">
        <f t="array" ref="CM47">IFERROR(_xlfn.LET(
 _xlpm.project, $C47,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7" s="297" t="str" cm="1">
        <f t="array" ref="CN47">IFERROR(_xlfn.LET(
 _xlpm.project, $C47,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7" s="297" t="str" cm="1">
        <f t="array" ref="CO47">IFERROR(_xlfn.LET(
 _xlpm.project, $C47,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7" s="297" t="str" cm="1">
        <f t="array" ref="CP47">IFERROR(_xlfn.LET(
 _xlpm.project, $C47,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7" s="297" t="str" cm="1">
        <f t="array" ref="CQ47">IFERROR(_xlfn.LET(
 _xlpm.project, $C47,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7" s="297" t="str" cm="1">
        <f t="array" ref="CR47">IFERROR(_xlfn.LET(
 _xlpm.project, $C47,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7" s="297" t="str" cm="1">
        <f t="array" ref="CS47">IFERROR(_xlfn.LET(
 _xlpm.project, $C47,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7" s="297" t="str" cm="1">
        <f t="array" ref="CT47">IFERROR(_xlfn.LET(
 _xlpm.project, $C47,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7" s="297" t="str" cm="1">
        <f t="array" ref="CU47">IFERROR(_xlfn.LET(
 _xlpm.project, $C47,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7" s="297" t="str" cm="1">
        <f t="array" ref="CV47">IFERROR(_xlfn.LET(
 _xlpm.project, $C47,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7" s="297" t="str" cm="1">
        <f t="array" ref="CW47">IFERROR(_xlfn.LET(
 _xlpm.project, $C47,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7" s="297" t="str" cm="1">
        <f t="array" ref="CX47">IFERROR(_xlfn.LET(
 _xlpm.project, $C47,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7" s="297" t="str" cm="1">
        <f t="array" ref="CY47">IFERROR(_xlfn.LET(
 _xlpm.project, $C47,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7" s="297" t="str" cm="1">
        <f t="array" ref="CZ47">IFERROR(_xlfn.LET(
 _xlpm.project, $C47,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7" s="297" t="str" cm="1">
        <f t="array" ref="DA47">IFERROR(_xlfn.LET(
 _xlpm.project, $C47,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7" s="297" t="str" cm="1">
        <f t="array" ref="DB47">IFERROR(_xlfn.LET(
 _xlpm.project, $C47,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7" s="297" t="str" cm="1">
        <f t="array" ref="DC47">IFERROR(_xlfn.LET(
 _xlpm.project, $C47,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7" s="297" t="str" cm="1">
        <f t="array" ref="DD47">IFERROR(_xlfn.LET(
 _xlpm.project, $C47,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7" s="297" t="str" cm="1">
        <f t="array" ref="DE47">IFERROR(_xlfn.LET(
 _xlpm.project, $C47,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7" s="297" t="str" cm="1">
        <f t="array" ref="DF47">IFERROR(_xlfn.LET(
 _xlpm.project, $C47,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7" s="297" t="str" cm="1">
        <f t="array" ref="DG47">IFERROR(_xlfn.LET(
 _xlpm.project, $C47,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7" s="297" t="str" cm="1">
        <f t="array" ref="DH47">IFERROR(_xlfn.LET(
 _xlpm.project, $C47,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7" s="297" t="str" cm="1">
        <f t="array" ref="DI47">IFERROR(_xlfn.LET(
 _xlpm.project, $C47,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7" s="297" t="str" cm="1">
        <f t="array" ref="DJ47">IFERROR(_xlfn.LET(
 _xlpm.project, $C47,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7" s="297" t="str" cm="1">
        <f t="array" ref="DK47">IFERROR(_xlfn.LET(
 _xlpm.project, $C47,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7" s="297" t="str" cm="1">
        <f t="array" ref="DL47">IFERROR(_xlfn.LET(
 _xlpm.project, $C47,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7" s="297" t="str" cm="1">
        <f t="array" ref="DM47">IFERROR(_xlfn.LET(
 _xlpm.project, $C47,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7" s="297" t="str" cm="1">
        <f t="array" ref="DN47">IFERROR(_xlfn.LET(
 _xlpm.project, $C47,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7" s="297" t="str" cm="1">
        <f t="array" ref="DO47">IFERROR(_xlfn.LET(
 _xlpm.project, $C47,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7" s="297" t="str" cm="1">
        <f t="array" ref="DP47">IFERROR(_xlfn.LET(
 _xlpm.project, $C47,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7" s="297" t="str" cm="1">
        <f t="array" ref="DQ47">IFERROR(_xlfn.LET(
 _xlpm.project, $C47,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7" s="297" t="str" cm="1">
        <f t="array" ref="DR47">IFERROR(_xlfn.LET(
 _xlpm.project, $C47,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7" s="297" t="str" cm="1">
        <f t="array" ref="DS47">IFERROR(_xlfn.LET(
 _xlpm.project, $C47,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7" s="297" t="str" cm="1">
        <f t="array" ref="DT47">IFERROR(_xlfn.LET(
 _xlpm.project, $C47,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7" s="297" t="str" cm="1">
        <f t="array" ref="DU47">IFERROR(_xlfn.LET(
 _xlpm.project, $C47,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7" s="297" t="str" cm="1">
        <f t="array" ref="DV47">IFERROR(_xlfn.LET(
 _xlpm.project, $C47,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7" s="297" t="str" cm="1">
        <f t="array" ref="DW47">IFERROR(_xlfn.LET(
 _xlpm.project, $C47,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7" s="297" t="str" cm="1">
        <f t="array" ref="DX47">IFERROR(_xlfn.LET(
 _xlpm.project, $C47,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7" s="297" t="str" cm="1">
        <f t="array" ref="DY47">IFERROR(_xlfn.LET(
 _xlpm.project, $C47,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7" s="297" t="str" cm="1">
        <f t="array" ref="DZ47">IFERROR(_xlfn.LET(
 _xlpm.project, $C47,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7" s="297" t="str" cm="1">
        <f t="array" ref="EA47">IFERROR(_xlfn.LET(
 _xlpm.project, $C47,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7" s="297" t="str" cm="1">
        <f t="array" ref="EB47">IFERROR(_xlfn.LET(
 _xlpm.project, $C47,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7" s="297" t="str" cm="1">
        <f t="array" ref="EC47">IFERROR(_xlfn.LET(
 _xlpm.project, $C47,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7" s="297" t="str" cm="1">
        <f t="array" ref="ED47">IFERROR(_xlfn.LET(
 _xlpm.project, $C47,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7" s="297" t="str" cm="1">
        <f t="array" ref="EE47">IFERROR(_xlfn.LET(
 _xlpm.project, $C47,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7" s="297" t="str" cm="1">
        <f t="array" ref="EF47">IFERROR(_xlfn.LET(
 _xlpm.project, $C47,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7" s="297" t="str" cm="1">
        <f t="array" ref="EG47">IFERROR(_xlfn.LET(
 _xlpm.project, $C47,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7" s="297" t="str" cm="1">
        <f t="array" ref="EH47">IFERROR(_xlfn.LET(
 _xlpm.project, $C47,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7" s="297" t="str" cm="1">
        <f t="array" ref="EI47">IFERROR(_xlfn.LET(
 _xlpm.project, $C47,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7" s="297" t="str" cm="1">
        <f t="array" ref="EJ47">IFERROR(_xlfn.LET(
 _xlpm.project, $C47,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7" s="297" t="str" cm="1">
        <f t="array" ref="EK47">IFERROR(_xlfn.LET(
 _xlpm.project, $C47,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7" s="297" t="str" cm="1">
        <f t="array" ref="EL47">IFERROR(_xlfn.LET(
 _xlpm.project, $C47,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7" s="297" t="str" cm="1">
        <f t="array" ref="EM47">IFERROR(_xlfn.LET(
 _xlpm.project, $C47,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7" s="297" t="str" cm="1">
        <f t="array" ref="EN47">IFERROR(_xlfn.LET(
 _xlpm.project, $C47,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7" s="297" t="str" cm="1">
        <f t="array" ref="EO47">IFERROR(_xlfn.LET(
 _xlpm.project, $C47,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7" s="297" t="str" cm="1">
        <f t="array" ref="EP47">IFERROR(_xlfn.LET(
 _xlpm.project, $C47,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7" s="297" t="str" cm="1">
        <f t="array" ref="EQ47">IFERROR(_xlfn.LET(
 _xlpm.project, $C47,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7" s="297" t="str" cm="1">
        <f t="array" ref="ER47">IFERROR(_xlfn.LET(
 _xlpm.project, $C47,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7" s="297" t="str" cm="1">
        <f t="array" ref="ES47">IFERROR(_xlfn.LET(
 _xlpm.project, $C47,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7" s="297" t="str" cm="1">
        <f t="array" ref="ET47">IFERROR(_xlfn.LET(
 _xlpm.project, $C47,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7" s="297" t="str" cm="1">
        <f t="array" ref="EU47">IFERROR(_xlfn.LET(
 _xlpm.project, $C47,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7" s="297" t="str" cm="1">
        <f t="array" ref="EV47">IFERROR(_xlfn.LET(
 _xlpm.project, $C47,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7" s="297" t="str" cm="1">
        <f t="array" ref="EW47">IFERROR(_xlfn.LET(
 _xlpm.project, $C47,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7" s="297" t="str" cm="1">
        <f t="array" ref="EX47">IFERROR(_xlfn.LET(
 _xlpm.project, $C47,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7" s="297" t="str" cm="1">
        <f t="array" ref="EY47">IFERROR(_xlfn.LET(
 _xlpm.project, $C47,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7" s="297" t="str" cm="1">
        <f t="array" ref="EZ47">IFERROR(_xlfn.LET(
 _xlpm.project, $C47,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7" s="297" t="str" cm="1">
        <f t="array" ref="FA47">IFERROR(_xlfn.LET(
 _xlpm.project, $C47,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7" s="297" t="str" cm="1">
        <f t="array" ref="FB47">IFERROR(_xlfn.LET(
 _xlpm.project, $C47,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7" s="297" t="str" cm="1">
        <f t="array" ref="FC47">IFERROR(_xlfn.LET(
 _xlpm.project, $C47,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7" s="297" t="str" cm="1">
        <f t="array" ref="FD47">IFERROR(_xlfn.LET(
 _xlpm.project, $C47,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8" spans="2:160" ht="80.099999999999994" customHeight="1" thickBot="1" x14ac:dyDescent="0.35">
      <c r="B48" s="90"/>
      <c r="C48" s="300"/>
      <c r="D48" s="300"/>
      <c r="E48" s="297" t="str" cm="1">
        <f t="array" ref="E48">IFERROR(_xlfn.LET(
 _xlpm.project, $C48,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8" s="297" t="str" cm="1">
        <f t="array" ref="F48">IFERROR(_xlfn.LET(
 _xlpm.project, $C48,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8" s="297" t="str" cm="1">
        <f t="array" ref="G48">IFERROR(_xlfn.LET(
 _xlpm.project, $C48,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8" s="297" t="str" cm="1">
        <f t="array" ref="H48">IFERROR(_xlfn.LET(
 _xlpm.project, $C48,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8" s="297" t="str" cm="1">
        <f t="array" ref="I48">IFERROR(_xlfn.LET(
 _xlpm.project, $C48,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8" s="297" t="str" cm="1">
        <f t="array" ref="J48">IFERROR(_xlfn.LET(
 _xlpm.project, $C48,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8" s="297" t="str" cm="1">
        <f t="array" ref="K48">IFERROR(_xlfn.LET(
 _xlpm.project, $C48,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8" s="297" t="str" cm="1">
        <f t="array" ref="L48">IFERROR(_xlfn.LET(
 _xlpm.project, $C48,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8" s="297" t="str" cm="1">
        <f t="array" ref="M48">IFERROR(_xlfn.LET(
 _xlpm.project, $C48,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8" s="297" t="str" cm="1">
        <f t="array" ref="N48">IFERROR(_xlfn.LET(
 _xlpm.project, $C48,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8" s="297" t="str" cm="1">
        <f t="array" ref="O48">IFERROR(_xlfn.LET(
 _xlpm.project, $C48,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8" s="297" t="str" cm="1">
        <f t="array" ref="P48">IFERROR(_xlfn.LET(
 _xlpm.project, $C48,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8" s="297" t="str" cm="1">
        <f t="array" ref="Q48">IFERROR(_xlfn.LET(
 _xlpm.project, $C48,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8" s="297" t="str" cm="1">
        <f t="array" ref="R48">IFERROR(_xlfn.LET(
 _xlpm.project, $C48,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8" s="297" t="str" cm="1">
        <f t="array" ref="S48">IFERROR(_xlfn.LET(
 _xlpm.project, $C48,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8" s="297" t="str" cm="1">
        <f t="array" ref="T48">IFERROR(_xlfn.LET(
 _xlpm.project, $C48,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8" s="297" t="str" cm="1">
        <f t="array" ref="U48">IFERROR(_xlfn.LET(
 _xlpm.project, $C48,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48" s="297" t="str" cm="1">
        <f t="array" ref="V48">IFERROR(_xlfn.LET(
 _xlpm.project, $C48,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8" s="297" t="str" cm="1">
        <f t="array" ref="W48">IFERROR(_xlfn.LET(
 _xlpm.project, $C48,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8" s="297" t="str" cm="1">
        <f t="array" ref="X48">IFERROR(_xlfn.LET(
 _xlpm.project, $C48,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8" s="297" t="str" cm="1">
        <f t="array" ref="Y48">IFERROR(_xlfn.LET(
 _xlpm.project, $C48,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48" s="297" t="str" cm="1">
        <f t="array" ref="Z48">IFERROR(_xlfn.LET(
 _xlpm.project, $C48,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8" s="297" t="str" cm="1">
        <f t="array" ref="AA48">IFERROR(_xlfn.LET(
 _xlpm.project, $C48,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8" s="297" t="str" cm="1">
        <f t="array" ref="AB48">IFERROR(_xlfn.LET(
 _xlpm.project, $C48,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8" s="297" t="str" cm="1">
        <f t="array" ref="AC48">IFERROR(_xlfn.LET(
 _xlpm.project, $C48,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48" s="297" t="str" cm="1">
        <f t="array" ref="AD48">IFERROR(_xlfn.LET(
 _xlpm.project, $C48,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8" s="297" t="str" cm="1">
        <f t="array" ref="AE48">IFERROR(_xlfn.LET(
 _xlpm.project, $C48,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8" s="297" t="str" cm="1">
        <f t="array" ref="AF48">IFERROR(_xlfn.LET(
 _xlpm.project, $C48,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8" s="297" t="str" cm="1">
        <f t="array" ref="AG48">IFERROR(_xlfn.LET(
 _xlpm.project, $C48,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8" s="297" t="str" cm="1">
        <f t="array" ref="AH48">IFERROR(_xlfn.LET(
 _xlpm.project, $C48,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48" s="297" t="str" cm="1">
        <f t="array" ref="AI48">IFERROR(_xlfn.LET(
 _xlpm.project, $C48,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8" s="297" t="str" cm="1">
        <f t="array" ref="AJ48">IFERROR(_xlfn.LET(
 _xlpm.project, $C48,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8" s="297" t="str" cm="1">
        <f t="array" ref="AK48">IFERROR(_xlfn.LET(
 _xlpm.project, $C48,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8" s="297" t="str" cm="1">
        <f t="array" ref="AL48">IFERROR(_xlfn.LET(
 _xlpm.project, $C48,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48" s="297" t="str" cm="1">
        <f t="array" ref="AM48">IFERROR(_xlfn.LET(
 _xlpm.project, $C48,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8" s="297" t="str" cm="1">
        <f t="array" ref="AN48">IFERROR(_xlfn.LET(
 _xlpm.project, $C48,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8" s="297" t="str" cm="1">
        <f t="array" ref="AO48">IFERROR(_xlfn.LET(
 _xlpm.project, $C48,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8" s="297" t="str" cm="1">
        <f t="array" ref="AP48">IFERROR(_xlfn.LET(
 _xlpm.project, $C48,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48" s="297" t="str" cm="1">
        <f t="array" ref="AQ48">IFERROR(_xlfn.LET(
 _xlpm.project, $C48,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8" s="297" t="str" cm="1">
        <f t="array" ref="AR48">IFERROR(_xlfn.LET(
 _xlpm.project, $C48,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8" s="297" t="str" cm="1">
        <f t="array" ref="AS48">IFERROR(_xlfn.LET(
 _xlpm.project, $C48,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8" s="297" t="str" cm="1">
        <f t="array" ref="AT48">IFERROR(_xlfn.LET(
 _xlpm.project, $C48,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8" s="297" t="str" cm="1">
        <f t="array" ref="AU48">IFERROR(_xlfn.LET(
 _xlpm.project, $C48,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48" s="297" t="str" cm="1">
        <f t="array" ref="AV48">IFERROR(_xlfn.LET(
 _xlpm.project, $C48,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8" s="297" t="str" cm="1">
        <f t="array" ref="AW48">IFERROR(_xlfn.LET(
 _xlpm.project, $C48,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8" s="297" t="str" cm="1">
        <f t="array" ref="AX48">IFERROR(_xlfn.LET(
 _xlpm.project, $C48,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8" s="297" t="str" cm="1">
        <f t="array" ref="AY48">IFERROR(_xlfn.LET(
 _xlpm.project, $C48,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48" s="297" t="str" cm="1">
        <f t="array" ref="AZ48">IFERROR(_xlfn.LET(
 _xlpm.project, $C48,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8" s="297" t="str" cm="1">
        <f t="array" ref="BA48">IFERROR(_xlfn.LET(
 _xlpm.project, $C48,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8" s="297" t="str" cm="1">
        <f t="array" ref="BB48">IFERROR(_xlfn.LET(
 _xlpm.project, $C48,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8" s="297" t="str" cm="1">
        <f t="array" ref="BC48">IFERROR(_xlfn.LET(
 _xlpm.project, $C48,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8" s="297" t="str" cm="1">
        <f t="array" ref="BD48">IFERROR(_xlfn.LET(
 _xlpm.project, $C48,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8" s="297" t="str" cm="1">
        <f t="array" ref="BE48">IFERROR(_xlfn.LET(
 _xlpm.project, $C48,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8" s="297" t="str" cm="1">
        <f t="array" ref="BF48">IFERROR(_xlfn.LET(
 _xlpm.project, $C48,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8" s="297" t="str" cm="1">
        <f t="array" ref="BG48">IFERROR(_xlfn.LET(
 _xlpm.project, $C48,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8" s="297" t="str" cm="1">
        <f t="array" ref="BH48">IFERROR(_xlfn.LET(
 _xlpm.project, $C48,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8" s="297" t="str" cm="1">
        <f t="array" ref="BI48">IFERROR(_xlfn.LET(
 _xlpm.project, $C48,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8" s="297" t="str" cm="1">
        <f t="array" ref="BJ48">IFERROR(_xlfn.LET(
 _xlpm.project, $C48,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8" s="297" t="str" cm="1">
        <f t="array" ref="BK48">IFERROR(_xlfn.LET(
 _xlpm.project, $C48,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8" s="297" t="str" cm="1">
        <f t="array" ref="BL48">IFERROR(_xlfn.LET(
 _xlpm.project, $C48,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8" s="297" t="str" cm="1">
        <f t="array" ref="BM48">IFERROR(_xlfn.LET(
 _xlpm.project, $C48,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8" s="297" t="str" cm="1">
        <f t="array" ref="BN48">IFERROR(_xlfn.LET(
 _xlpm.project, $C48,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8" s="297" t="str" cm="1">
        <f t="array" ref="BO48">IFERROR(_xlfn.LET(
 _xlpm.project, $C48,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8" s="297" t="str" cm="1">
        <f t="array" ref="BP48">IFERROR(_xlfn.LET(
 _xlpm.project, $C48,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8" s="297" t="str" cm="1">
        <f t="array" ref="BQ48">IFERROR(_xlfn.LET(
 _xlpm.project, $C48,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8" s="297" t="str" cm="1">
        <f t="array" ref="BR48">IFERROR(_xlfn.LET(
 _xlpm.project, $C48,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8" s="297" t="str" cm="1">
        <f t="array" ref="BS48">IFERROR(_xlfn.LET(
 _xlpm.project, $C48,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8" s="297" t="str" cm="1">
        <f t="array" ref="BT48">IFERROR(_xlfn.LET(
 _xlpm.project, $C48,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8" s="297" t="str" cm="1">
        <f t="array" ref="BU48">IFERROR(_xlfn.LET(
 _xlpm.project, $C48,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8" s="297" t="str" cm="1">
        <f t="array" ref="BV48">IFERROR(_xlfn.LET(
 _xlpm.project, $C48,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8" s="297" t="str" cm="1">
        <f t="array" ref="BW48">IFERROR(_xlfn.LET(
 _xlpm.project, $C48,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8" s="297" t="str" cm="1">
        <f t="array" ref="BX48">IFERROR(_xlfn.LET(
 _xlpm.project, $C48,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8" s="297" t="str" cm="1">
        <f t="array" ref="BY48">IFERROR(_xlfn.LET(
 _xlpm.project, $C48,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8" s="297" t="str" cm="1">
        <f t="array" ref="BZ48">IFERROR(_xlfn.LET(
 _xlpm.project, $C48,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8" s="297" t="str" cm="1">
        <f t="array" ref="CA48">IFERROR(_xlfn.LET(
 _xlpm.project, $C48,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8" s="297" t="str" cm="1">
        <f t="array" ref="CB48">IFERROR(_xlfn.LET(
 _xlpm.project, $C48,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8" s="297" t="str" cm="1">
        <f t="array" ref="CC48">IFERROR(_xlfn.LET(
 _xlpm.project, $C48,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8" s="297" t="str" cm="1">
        <f t="array" ref="CD48">IFERROR(_xlfn.LET(
 _xlpm.project, $C48,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8" s="297" t="str" cm="1">
        <f t="array" ref="CE48">IFERROR(_xlfn.LET(
 _xlpm.project, $C48,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8" s="297" t="str" cm="1">
        <f t="array" ref="CF48">IFERROR(_xlfn.LET(
 _xlpm.project, $C48,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8" s="297" t="str" cm="1">
        <f t="array" ref="CG48">IFERROR(_xlfn.LET(
 _xlpm.project, $C48,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8" s="297" t="str" cm="1">
        <f t="array" ref="CH48">IFERROR(_xlfn.LET(
 _xlpm.project, $C48,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8" s="297" t="str" cm="1">
        <f t="array" ref="CI48">IFERROR(_xlfn.LET(
 _xlpm.project, $C48,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8" s="297" t="str" cm="1">
        <f t="array" ref="CJ48">IFERROR(_xlfn.LET(
 _xlpm.project, $C48,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8" s="297" t="str" cm="1">
        <f t="array" ref="CK48">IFERROR(_xlfn.LET(
 _xlpm.project, $C48,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8" s="297" t="str" cm="1">
        <f t="array" ref="CL48">IFERROR(_xlfn.LET(
 _xlpm.project, $C48,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8" s="297" t="str" cm="1">
        <f t="array" ref="CM48">IFERROR(_xlfn.LET(
 _xlpm.project, $C48,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8" s="297" t="str" cm="1">
        <f t="array" ref="CN48">IFERROR(_xlfn.LET(
 _xlpm.project, $C48,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8" s="297" t="str" cm="1">
        <f t="array" ref="CO48">IFERROR(_xlfn.LET(
 _xlpm.project, $C48,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8" s="297" t="str" cm="1">
        <f t="array" ref="CP48">IFERROR(_xlfn.LET(
 _xlpm.project, $C48,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8" s="297" t="str" cm="1">
        <f t="array" ref="CQ48">IFERROR(_xlfn.LET(
 _xlpm.project, $C48,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8" s="297" t="str" cm="1">
        <f t="array" ref="CR48">IFERROR(_xlfn.LET(
 _xlpm.project, $C48,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8" s="297" t="str" cm="1">
        <f t="array" ref="CS48">IFERROR(_xlfn.LET(
 _xlpm.project, $C48,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8" s="297" t="str" cm="1">
        <f t="array" ref="CT48">IFERROR(_xlfn.LET(
 _xlpm.project, $C48,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8" s="297" t="str" cm="1">
        <f t="array" ref="CU48">IFERROR(_xlfn.LET(
 _xlpm.project, $C48,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8" s="297" t="str" cm="1">
        <f t="array" ref="CV48">IFERROR(_xlfn.LET(
 _xlpm.project, $C48,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8" s="297" t="str" cm="1">
        <f t="array" ref="CW48">IFERROR(_xlfn.LET(
 _xlpm.project, $C48,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8" s="297" t="str" cm="1">
        <f t="array" ref="CX48">IFERROR(_xlfn.LET(
 _xlpm.project, $C48,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8" s="297" t="str" cm="1">
        <f t="array" ref="CY48">IFERROR(_xlfn.LET(
 _xlpm.project, $C48,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8" s="297" t="str" cm="1">
        <f t="array" ref="CZ48">IFERROR(_xlfn.LET(
 _xlpm.project, $C48,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8" s="297" t="str" cm="1">
        <f t="array" ref="DA48">IFERROR(_xlfn.LET(
 _xlpm.project, $C48,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8" s="297" t="str" cm="1">
        <f t="array" ref="DB48">IFERROR(_xlfn.LET(
 _xlpm.project, $C48,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8" s="297" t="str" cm="1">
        <f t="array" ref="DC48">IFERROR(_xlfn.LET(
 _xlpm.project, $C48,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8" s="297" t="str" cm="1">
        <f t="array" ref="DD48">IFERROR(_xlfn.LET(
 _xlpm.project, $C48,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8" s="297" t="str" cm="1">
        <f t="array" ref="DE48">IFERROR(_xlfn.LET(
 _xlpm.project, $C48,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8" s="297" t="str" cm="1">
        <f t="array" ref="DF48">IFERROR(_xlfn.LET(
 _xlpm.project, $C48,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8" s="297" t="str" cm="1">
        <f t="array" ref="DG48">IFERROR(_xlfn.LET(
 _xlpm.project, $C48,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8" s="297" t="str" cm="1">
        <f t="array" ref="DH48">IFERROR(_xlfn.LET(
 _xlpm.project, $C48,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8" s="297" t="str" cm="1">
        <f t="array" ref="DI48">IFERROR(_xlfn.LET(
 _xlpm.project, $C48,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8" s="297" t="str" cm="1">
        <f t="array" ref="DJ48">IFERROR(_xlfn.LET(
 _xlpm.project, $C48,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8" s="297" t="str" cm="1">
        <f t="array" ref="DK48">IFERROR(_xlfn.LET(
 _xlpm.project, $C48,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8" s="297" t="str" cm="1">
        <f t="array" ref="DL48">IFERROR(_xlfn.LET(
 _xlpm.project, $C48,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8" s="297" t="str" cm="1">
        <f t="array" ref="DM48">IFERROR(_xlfn.LET(
 _xlpm.project, $C48,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8" s="297" t="str" cm="1">
        <f t="array" ref="DN48">IFERROR(_xlfn.LET(
 _xlpm.project, $C48,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8" s="297" t="str" cm="1">
        <f t="array" ref="DO48">IFERROR(_xlfn.LET(
 _xlpm.project, $C48,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8" s="297" t="str" cm="1">
        <f t="array" ref="DP48">IFERROR(_xlfn.LET(
 _xlpm.project, $C48,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8" s="297" t="str" cm="1">
        <f t="array" ref="DQ48">IFERROR(_xlfn.LET(
 _xlpm.project, $C48,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8" s="297" t="str" cm="1">
        <f t="array" ref="DR48">IFERROR(_xlfn.LET(
 _xlpm.project, $C48,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8" s="297" t="str" cm="1">
        <f t="array" ref="DS48">IFERROR(_xlfn.LET(
 _xlpm.project, $C48,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8" s="297" t="str" cm="1">
        <f t="array" ref="DT48">IFERROR(_xlfn.LET(
 _xlpm.project, $C48,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8" s="297" t="str" cm="1">
        <f t="array" ref="DU48">IFERROR(_xlfn.LET(
 _xlpm.project, $C48,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8" s="297" t="str" cm="1">
        <f t="array" ref="DV48">IFERROR(_xlfn.LET(
 _xlpm.project, $C48,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8" s="297" t="str" cm="1">
        <f t="array" ref="DW48">IFERROR(_xlfn.LET(
 _xlpm.project, $C48,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8" s="297" t="str" cm="1">
        <f t="array" ref="DX48">IFERROR(_xlfn.LET(
 _xlpm.project, $C48,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8" s="297" t="str" cm="1">
        <f t="array" ref="DY48">IFERROR(_xlfn.LET(
 _xlpm.project, $C48,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8" s="297" t="str" cm="1">
        <f t="array" ref="DZ48">IFERROR(_xlfn.LET(
 _xlpm.project, $C48,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8" s="297" t="str" cm="1">
        <f t="array" ref="EA48">IFERROR(_xlfn.LET(
 _xlpm.project, $C48,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8" s="297" t="str" cm="1">
        <f t="array" ref="EB48">IFERROR(_xlfn.LET(
 _xlpm.project, $C48,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8" s="297" t="str" cm="1">
        <f t="array" ref="EC48">IFERROR(_xlfn.LET(
 _xlpm.project, $C48,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8" s="297" t="str" cm="1">
        <f t="array" ref="ED48">IFERROR(_xlfn.LET(
 _xlpm.project, $C48,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8" s="297" t="str" cm="1">
        <f t="array" ref="EE48">IFERROR(_xlfn.LET(
 _xlpm.project, $C48,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8" s="297" t="str" cm="1">
        <f t="array" ref="EF48">IFERROR(_xlfn.LET(
 _xlpm.project, $C48,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8" s="297" t="str" cm="1">
        <f t="array" ref="EG48">IFERROR(_xlfn.LET(
 _xlpm.project, $C48,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8" s="297" t="str" cm="1">
        <f t="array" ref="EH48">IFERROR(_xlfn.LET(
 _xlpm.project, $C48,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8" s="297" t="str" cm="1">
        <f t="array" ref="EI48">IFERROR(_xlfn.LET(
 _xlpm.project, $C48,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8" s="297" t="str" cm="1">
        <f t="array" ref="EJ48">IFERROR(_xlfn.LET(
 _xlpm.project, $C48,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8" s="297" t="str" cm="1">
        <f t="array" ref="EK48">IFERROR(_xlfn.LET(
 _xlpm.project, $C48,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8" s="297" t="str" cm="1">
        <f t="array" ref="EL48">IFERROR(_xlfn.LET(
 _xlpm.project, $C48,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8" s="297" t="str" cm="1">
        <f t="array" ref="EM48">IFERROR(_xlfn.LET(
 _xlpm.project, $C48,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8" s="297" t="str" cm="1">
        <f t="array" ref="EN48">IFERROR(_xlfn.LET(
 _xlpm.project, $C48,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8" s="297" t="str" cm="1">
        <f t="array" ref="EO48">IFERROR(_xlfn.LET(
 _xlpm.project, $C48,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8" s="297" t="str" cm="1">
        <f t="array" ref="EP48">IFERROR(_xlfn.LET(
 _xlpm.project, $C48,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8" s="297" t="str" cm="1">
        <f t="array" ref="EQ48">IFERROR(_xlfn.LET(
 _xlpm.project, $C48,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8" s="297" t="str" cm="1">
        <f t="array" ref="ER48">IFERROR(_xlfn.LET(
 _xlpm.project, $C48,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8" s="297" t="str" cm="1">
        <f t="array" ref="ES48">IFERROR(_xlfn.LET(
 _xlpm.project, $C48,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8" s="297" t="str" cm="1">
        <f t="array" ref="ET48">IFERROR(_xlfn.LET(
 _xlpm.project, $C48,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8" s="297" t="str" cm="1">
        <f t="array" ref="EU48">IFERROR(_xlfn.LET(
 _xlpm.project, $C48,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8" s="297" t="str" cm="1">
        <f t="array" ref="EV48">IFERROR(_xlfn.LET(
 _xlpm.project, $C48,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8" s="297" t="str" cm="1">
        <f t="array" ref="EW48">IFERROR(_xlfn.LET(
 _xlpm.project, $C48,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8" s="297" t="str" cm="1">
        <f t="array" ref="EX48">IFERROR(_xlfn.LET(
 _xlpm.project, $C48,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8" s="297" t="str" cm="1">
        <f t="array" ref="EY48">IFERROR(_xlfn.LET(
 _xlpm.project, $C48,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8" s="297" t="str" cm="1">
        <f t="array" ref="EZ48">IFERROR(_xlfn.LET(
 _xlpm.project, $C48,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8" s="297" t="str" cm="1">
        <f t="array" ref="FA48">IFERROR(_xlfn.LET(
 _xlpm.project, $C48,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8" s="297" t="str" cm="1">
        <f t="array" ref="FB48">IFERROR(_xlfn.LET(
 _xlpm.project, $C48,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8" s="297" t="str" cm="1">
        <f t="array" ref="FC48">IFERROR(_xlfn.LET(
 _xlpm.project, $C48,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8" s="297" t="str" cm="1">
        <f t="array" ref="FD48">IFERROR(_xlfn.LET(
 _xlpm.project, $C48,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49" spans="2:160" ht="80.099999999999994" customHeight="1" thickBot="1" x14ac:dyDescent="0.35">
      <c r="B49" s="90"/>
      <c r="C49" s="300"/>
      <c r="D49" s="300"/>
      <c r="E49" s="297" t="str" cm="1">
        <f t="array" ref="E49">IFERROR(_xlfn.LET(
 _xlpm.project, $C49,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49" s="297" t="str" cm="1">
        <f t="array" ref="F49">IFERROR(_xlfn.LET(
 _xlpm.project, $C49,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49" s="297" t="str" cm="1">
        <f t="array" ref="G49">IFERROR(_xlfn.LET(
 _xlpm.project, $C49,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49" s="297" t="str" cm="1">
        <f t="array" ref="H49">IFERROR(_xlfn.LET(
 _xlpm.project, $C49,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49" s="297" t="str" cm="1">
        <f t="array" ref="I49">IFERROR(_xlfn.LET(
 _xlpm.project, $C49,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49" s="297" t="str" cm="1">
        <f t="array" ref="J49">IFERROR(_xlfn.LET(
 _xlpm.project, $C49,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49" s="297" t="str" cm="1">
        <f t="array" ref="K49">IFERROR(_xlfn.LET(
 _xlpm.project, $C49,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49" s="297" t="str" cm="1">
        <f t="array" ref="L49">IFERROR(_xlfn.LET(
 _xlpm.project, $C49,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49" s="297" t="str" cm="1">
        <f t="array" ref="M49">IFERROR(_xlfn.LET(
 _xlpm.project, $C49,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49" s="297" t="str" cm="1">
        <f t="array" ref="N49">IFERROR(_xlfn.LET(
 _xlpm.project, $C49,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49" s="297" t="str" cm="1">
        <f t="array" ref="O49">IFERROR(_xlfn.LET(
 _xlpm.project, $C49,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49" s="297" t="str" cm="1">
        <f t="array" ref="P49">IFERROR(_xlfn.LET(
 _xlpm.project, $C49,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49" s="297" t="str" cm="1">
        <f t="array" ref="Q49">IFERROR(_xlfn.LET(
 _xlpm.project, $C49,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49" s="297" t="str" cm="1">
        <f t="array" ref="R49">IFERROR(_xlfn.LET(
 _xlpm.project, $C49,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49" s="297" t="str" cm="1">
        <f t="array" ref="S49">IFERROR(_xlfn.LET(
 _xlpm.project, $C49,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49" s="297" t="str" cm="1">
        <f t="array" ref="T49">IFERROR(_xlfn.LET(
 _xlpm.project, $C49,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49" s="297" t="str" cm="1">
        <f t="array" ref="U49">IFERROR(_xlfn.LET(
 _xlpm.project, $C49,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49" s="297" t="str" cm="1">
        <f t="array" ref="V49">IFERROR(_xlfn.LET(
 _xlpm.project, $C49,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49" s="297" t="str" cm="1">
        <f t="array" ref="W49">IFERROR(_xlfn.LET(
 _xlpm.project, $C49,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49" s="297" t="str" cm="1">
        <f t="array" ref="X49">IFERROR(_xlfn.LET(
 _xlpm.project, $C49,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49" s="297" t="str" cm="1">
        <f t="array" ref="Y49">IFERROR(_xlfn.LET(
 _xlpm.project, $C49,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49" s="297" t="str" cm="1">
        <f t="array" ref="Z49">IFERROR(_xlfn.LET(
 _xlpm.project, $C49,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49" s="297" t="str" cm="1">
        <f t="array" ref="AA49">IFERROR(_xlfn.LET(
 _xlpm.project, $C49,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49" s="297" t="str" cm="1">
        <f t="array" ref="AB49">IFERROR(_xlfn.LET(
 _xlpm.project, $C49,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49" s="297" t="str" cm="1">
        <f t="array" ref="AC49">IFERROR(_xlfn.LET(
 _xlpm.project, $C49,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49" s="297" t="str" cm="1">
        <f t="array" ref="AD49">IFERROR(_xlfn.LET(
 _xlpm.project, $C49,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49" s="297" t="str" cm="1">
        <f t="array" ref="AE49">IFERROR(_xlfn.LET(
 _xlpm.project, $C49,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49" s="297" t="str" cm="1">
        <f t="array" ref="AF49">IFERROR(_xlfn.LET(
 _xlpm.project, $C49,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49" s="297" t="str" cm="1">
        <f t="array" ref="AG49">IFERROR(_xlfn.LET(
 _xlpm.project, $C49,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49" s="297" t="str" cm="1">
        <f t="array" ref="AH49">IFERROR(_xlfn.LET(
 _xlpm.project, $C49,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49" s="297" t="str" cm="1">
        <f t="array" ref="AI49">IFERROR(_xlfn.LET(
 _xlpm.project, $C49,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49" s="297" t="str" cm="1">
        <f t="array" ref="AJ49">IFERROR(_xlfn.LET(
 _xlpm.project, $C49,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49" s="297" t="str" cm="1">
        <f t="array" ref="AK49">IFERROR(_xlfn.LET(
 _xlpm.project, $C49,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49" s="297" t="str" cm="1">
        <f t="array" ref="AL49">IFERROR(_xlfn.LET(
 _xlpm.project, $C49,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49" s="297" t="str" cm="1">
        <f t="array" ref="AM49">IFERROR(_xlfn.LET(
 _xlpm.project, $C49,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49" s="297" t="str" cm="1">
        <f t="array" ref="AN49">IFERROR(_xlfn.LET(
 _xlpm.project, $C49,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49" s="297" t="str" cm="1">
        <f t="array" ref="AO49">IFERROR(_xlfn.LET(
 _xlpm.project, $C49,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49" s="297" t="str" cm="1">
        <f t="array" ref="AP49">IFERROR(_xlfn.LET(
 _xlpm.project, $C49,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49" s="297" t="str" cm="1">
        <f t="array" ref="AQ49">IFERROR(_xlfn.LET(
 _xlpm.project, $C49,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49" s="297" t="str" cm="1">
        <f t="array" ref="AR49">IFERROR(_xlfn.LET(
 _xlpm.project, $C49,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49" s="297" t="str" cm="1">
        <f t="array" ref="AS49">IFERROR(_xlfn.LET(
 _xlpm.project, $C49,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49" s="297" t="str" cm="1">
        <f t="array" ref="AT49">IFERROR(_xlfn.LET(
 _xlpm.project, $C49,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49" s="297" t="str" cm="1">
        <f t="array" ref="AU49">IFERROR(_xlfn.LET(
 _xlpm.project, $C49,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49" s="297" t="str" cm="1">
        <f t="array" ref="AV49">IFERROR(_xlfn.LET(
 _xlpm.project, $C49,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49" s="297" t="str" cm="1">
        <f t="array" ref="AW49">IFERROR(_xlfn.LET(
 _xlpm.project, $C49,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49" s="297" t="str" cm="1">
        <f t="array" ref="AX49">IFERROR(_xlfn.LET(
 _xlpm.project, $C49,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49" s="297" t="str" cm="1">
        <f t="array" ref="AY49">IFERROR(_xlfn.LET(
 _xlpm.project, $C49,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49" s="297" t="str" cm="1">
        <f t="array" ref="AZ49">IFERROR(_xlfn.LET(
 _xlpm.project, $C49,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49" s="297" t="str" cm="1">
        <f t="array" ref="BA49">IFERROR(_xlfn.LET(
 _xlpm.project, $C49,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49" s="297" t="str" cm="1">
        <f t="array" ref="BB49">IFERROR(_xlfn.LET(
 _xlpm.project, $C49,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49" s="297" t="str" cm="1">
        <f t="array" ref="BC49">IFERROR(_xlfn.LET(
 _xlpm.project, $C49,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49" s="297" t="str" cm="1">
        <f t="array" ref="BD49">IFERROR(_xlfn.LET(
 _xlpm.project, $C49,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49" s="297" t="str" cm="1">
        <f t="array" ref="BE49">IFERROR(_xlfn.LET(
 _xlpm.project, $C49,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49" s="297" t="str" cm="1">
        <f t="array" ref="BF49">IFERROR(_xlfn.LET(
 _xlpm.project, $C49,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49" s="297" t="str" cm="1">
        <f t="array" ref="BG49">IFERROR(_xlfn.LET(
 _xlpm.project, $C49,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49" s="297" t="str" cm="1">
        <f t="array" ref="BH49">IFERROR(_xlfn.LET(
 _xlpm.project, $C49,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49" s="297" t="str" cm="1">
        <f t="array" ref="BI49">IFERROR(_xlfn.LET(
 _xlpm.project, $C49,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49" s="297" t="str" cm="1">
        <f t="array" ref="BJ49">IFERROR(_xlfn.LET(
 _xlpm.project, $C49,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49" s="297" t="str" cm="1">
        <f t="array" ref="BK49">IFERROR(_xlfn.LET(
 _xlpm.project, $C49,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49" s="297" t="str" cm="1">
        <f t="array" ref="BL49">IFERROR(_xlfn.LET(
 _xlpm.project, $C49,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49" s="297" t="str" cm="1">
        <f t="array" ref="BM49">IFERROR(_xlfn.LET(
 _xlpm.project, $C49,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49" s="297" t="str" cm="1">
        <f t="array" ref="BN49">IFERROR(_xlfn.LET(
 _xlpm.project, $C49,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49" s="297" t="str" cm="1">
        <f t="array" ref="BO49">IFERROR(_xlfn.LET(
 _xlpm.project, $C49,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49" s="297" t="str" cm="1">
        <f t="array" ref="BP49">IFERROR(_xlfn.LET(
 _xlpm.project, $C49,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49" s="297" t="str" cm="1">
        <f t="array" ref="BQ49">IFERROR(_xlfn.LET(
 _xlpm.project, $C49,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49" s="297" t="str" cm="1">
        <f t="array" ref="BR49">IFERROR(_xlfn.LET(
 _xlpm.project, $C49,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49" s="297" t="str" cm="1">
        <f t="array" ref="BS49">IFERROR(_xlfn.LET(
 _xlpm.project, $C49,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49" s="297" t="str" cm="1">
        <f t="array" ref="BT49">IFERROR(_xlfn.LET(
 _xlpm.project, $C49,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49" s="297" t="str" cm="1">
        <f t="array" ref="BU49">IFERROR(_xlfn.LET(
 _xlpm.project, $C49,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49" s="297" t="str" cm="1">
        <f t="array" ref="BV49">IFERROR(_xlfn.LET(
 _xlpm.project, $C49,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49" s="297" t="str" cm="1">
        <f t="array" ref="BW49">IFERROR(_xlfn.LET(
 _xlpm.project, $C49,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49" s="297" t="str" cm="1">
        <f t="array" ref="BX49">IFERROR(_xlfn.LET(
 _xlpm.project, $C49,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49" s="297" t="str" cm="1">
        <f t="array" ref="BY49">IFERROR(_xlfn.LET(
 _xlpm.project, $C49,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49" s="297" t="str" cm="1">
        <f t="array" ref="BZ49">IFERROR(_xlfn.LET(
 _xlpm.project, $C49,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49" s="297" t="str" cm="1">
        <f t="array" ref="CA49">IFERROR(_xlfn.LET(
 _xlpm.project, $C49,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49" s="297" t="str" cm="1">
        <f t="array" ref="CB49">IFERROR(_xlfn.LET(
 _xlpm.project, $C49,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49" s="297" t="str" cm="1">
        <f t="array" ref="CC49">IFERROR(_xlfn.LET(
 _xlpm.project, $C49,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49" s="297" t="str" cm="1">
        <f t="array" ref="CD49">IFERROR(_xlfn.LET(
 _xlpm.project, $C49,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49" s="297" t="str" cm="1">
        <f t="array" ref="CE49">IFERROR(_xlfn.LET(
 _xlpm.project, $C49,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49" s="297" t="str" cm="1">
        <f t="array" ref="CF49">IFERROR(_xlfn.LET(
 _xlpm.project, $C49,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49" s="297" t="str" cm="1">
        <f t="array" ref="CG49">IFERROR(_xlfn.LET(
 _xlpm.project, $C49,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49" s="297" t="str" cm="1">
        <f t="array" ref="CH49">IFERROR(_xlfn.LET(
 _xlpm.project, $C49,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49" s="297" t="str" cm="1">
        <f t="array" ref="CI49">IFERROR(_xlfn.LET(
 _xlpm.project, $C49,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49" s="297" t="str" cm="1">
        <f t="array" ref="CJ49">IFERROR(_xlfn.LET(
 _xlpm.project, $C49,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49" s="297" t="str" cm="1">
        <f t="array" ref="CK49">IFERROR(_xlfn.LET(
 _xlpm.project, $C49,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49" s="297" t="str" cm="1">
        <f t="array" ref="CL49">IFERROR(_xlfn.LET(
 _xlpm.project, $C49,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49" s="297" t="str" cm="1">
        <f t="array" ref="CM49">IFERROR(_xlfn.LET(
 _xlpm.project, $C49,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49" s="297" t="str" cm="1">
        <f t="array" ref="CN49">IFERROR(_xlfn.LET(
 _xlpm.project, $C49,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49" s="297" t="str" cm="1">
        <f t="array" ref="CO49">IFERROR(_xlfn.LET(
 _xlpm.project, $C49,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49" s="297" t="str" cm="1">
        <f t="array" ref="CP49">IFERROR(_xlfn.LET(
 _xlpm.project, $C49,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49" s="297" t="str" cm="1">
        <f t="array" ref="CQ49">IFERROR(_xlfn.LET(
 _xlpm.project, $C49,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49" s="297" t="str" cm="1">
        <f t="array" ref="CR49">IFERROR(_xlfn.LET(
 _xlpm.project, $C49,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49" s="297" t="str" cm="1">
        <f t="array" ref="CS49">IFERROR(_xlfn.LET(
 _xlpm.project, $C49,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49" s="297" t="str" cm="1">
        <f t="array" ref="CT49">IFERROR(_xlfn.LET(
 _xlpm.project, $C49,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49" s="297" t="str" cm="1">
        <f t="array" ref="CU49">IFERROR(_xlfn.LET(
 _xlpm.project, $C49,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49" s="297" t="str" cm="1">
        <f t="array" ref="CV49">IFERROR(_xlfn.LET(
 _xlpm.project, $C49,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49" s="297" t="str" cm="1">
        <f t="array" ref="CW49">IFERROR(_xlfn.LET(
 _xlpm.project, $C49,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49" s="297" t="str" cm="1">
        <f t="array" ref="CX49">IFERROR(_xlfn.LET(
 _xlpm.project, $C49,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49" s="297" t="str" cm="1">
        <f t="array" ref="CY49">IFERROR(_xlfn.LET(
 _xlpm.project, $C49,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49" s="297" t="str" cm="1">
        <f t="array" ref="CZ49">IFERROR(_xlfn.LET(
 _xlpm.project, $C49,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49" s="297" t="str" cm="1">
        <f t="array" ref="DA49">IFERROR(_xlfn.LET(
 _xlpm.project, $C49,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49" s="297" t="str" cm="1">
        <f t="array" ref="DB49">IFERROR(_xlfn.LET(
 _xlpm.project, $C49,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49" s="297" t="str" cm="1">
        <f t="array" ref="DC49">IFERROR(_xlfn.LET(
 _xlpm.project, $C49,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49" s="297" t="str" cm="1">
        <f t="array" ref="DD49">IFERROR(_xlfn.LET(
 _xlpm.project, $C49,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49" s="297" t="str" cm="1">
        <f t="array" ref="DE49">IFERROR(_xlfn.LET(
 _xlpm.project, $C49,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49" s="297" t="str" cm="1">
        <f t="array" ref="DF49">IFERROR(_xlfn.LET(
 _xlpm.project, $C49,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49" s="297" t="str" cm="1">
        <f t="array" ref="DG49">IFERROR(_xlfn.LET(
 _xlpm.project, $C49,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49" s="297" t="str" cm="1">
        <f t="array" ref="DH49">IFERROR(_xlfn.LET(
 _xlpm.project, $C49,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49" s="297" t="str" cm="1">
        <f t="array" ref="DI49">IFERROR(_xlfn.LET(
 _xlpm.project, $C49,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49" s="297" t="str" cm="1">
        <f t="array" ref="DJ49">IFERROR(_xlfn.LET(
 _xlpm.project, $C49,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49" s="297" t="str" cm="1">
        <f t="array" ref="DK49">IFERROR(_xlfn.LET(
 _xlpm.project, $C49,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49" s="297" t="str" cm="1">
        <f t="array" ref="DL49">IFERROR(_xlfn.LET(
 _xlpm.project, $C49,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49" s="297" t="str" cm="1">
        <f t="array" ref="DM49">IFERROR(_xlfn.LET(
 _xlpm.project, $C49,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49" s="297" t="str" cm="1">
        <f t="array" ref="DN49">IFERROR(_xlfn.LET(
 _xlpm.project, $C49,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49" s="297" t="str" cm="1">
        <f t="array" ref="DO49">IFERROR(_xlfn.LET(
 _xlpm.project, $C49,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49" s="297" t="str" cm="1">
        <f t="array" ref="DP49">IFERROR(_xlfn.LET(
 _xlpm.project, $C49,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49" s="297" t="str" cm="1">
        <f t="array" ref="DQ49">IFERROR(_xlfn.LET(
 _xlpm.project, $C49,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49" s="297" t="str" cm="1">
        <f t="array" ref="DR49">IFERROR(_xlfn.LET(
 _xlpm.project, $C49,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49" s="297" t="str" cm="1">
        <f t="array" ref="DS49">IFERROR(_xlfn.LET(
 _xlpm.project, $C49,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49" s="297" t="str" cm="1">
        <f t="array" ref="DT49">IFERROR(_xlfn.LET(
 _xlpm.project, $C49,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49" s="297" t="str" cm="1">
        <f t="array" ref="DU49">IFERROR(_xlfn.LET(
 _xlpm.project, $C49,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49" s="297" t="str" cm="1">
        <f t="array" ref="DV49">IFERROR(_xlfn.LET(
 _xlpm.project, $C49,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49" s="297" t="str" cm="1">
        <f t="array" ref="DW49">IFERROR(_xlfn.LET(
 _xlpm.project, $C49,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49" s="297" t="str" cm="1">
        <f t="array" ref="DX49">IFERROR(_xlfn.LET(
 _xlpm.project, $C49,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49" s="297" t="str" cm="1">
        <f t="array" ref="DY49">IFERROR(_xlfn.LET(
 _xlpm.project, $C49,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49" s="297" t="str" cm="1">
        <f t="array" ref="DZ49">IFERROR(_xlfn.LET(
 _xlpm.project, $C49,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49" s="297" t="str" cm="1">
        <f t="array" ref="EA49">IFERROR(_xlfn.LET(
 _xlpm.project, $C49,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49" s="297" t="str" cm="1">
        <f t="array" ref="EB49">IFERROR(_xlfn.LET(
 _xlpm.project, $C49,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49" s="297" t="str" cm="1">
        <f t="array" ref="EC49">IFERROR(_xlfn.LET(
 _xlpm.project, $C49,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49" s="297" t="str" cm="1">
        <f t="array" ref="ED49">IFERROR(_xlfn.LET(
 _xlpm.project, $C49,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49" s="297" t="str" cm="1">
        <f t="array" ref="EE49">IFERROR(_xlfn.LET(
 _xlpm.project, $C49,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49" s="297" t="str" cm="1">
        <f t="array" ref="EF49">IFERROR(_xlfn.LET(
 _xlpm.project, $C49,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49" s="297" t="str" cm="1">
        <f t="array" ref="EG49">IFERROR(_xlfn.LET(
 _xlpm.project, $C49,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49" s="297" t="str" cm="1">
        <f t="array" ref="EH49">IFERROR(_xlfn.LET(
 _xlpm.project, $C49,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49" s="297" t="str" cm="1">
        <f t="array" ref="EI49">IFERROR(_xlfn.LET(
 _xlpm.project, $C49,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49" s="297" t="str" cm="1">
        <f t="array" ref="EJ49">IFERROR(_xlfn.LET(
 _xlpm.project, $C49,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49" s="297" t="str" cm="1">
        <f t="array" ref="EK49">IFERROR(_xlfn.LET(
 _xlpm.project, $C49,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49" s="297" t="str" cm="1">
        <f t="array" ref="EL49">IFERROR(_xlfn.LET(
 _xlpm.project, $C49,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49" s="297" t="str" cm="1">
        <f t="array" ref="EM49">IFERROR(_xlfn.LET(
 _xlpm.project, $C49,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49" s="297" t="str" cm="1">
        <f t="array" ref="EN49">IFERROR(_xlfn.LET(
 _xlpm.project, $C49,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49" s="297" t="str" cm="1">
        <f t="array" ref="EO49">IFERROR(_xlfn.LET(
 _xlpm.project, $C49,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49" s="297" t="str" cm="1">
        <f t="array" ref="EP49">IFERROR(_xlfn.LET(
 _xlpm.project, $C49,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49" s="297" t="str" cm="1">
        <f t="array" ref="EQ49">IFERROR(_xlfn.LET(
 _xlpm.project, $C49,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49" s="297" t="str" cm="1">
        <f t="array" ref="ER49">IFERROR(_xlfn.LET(
 _xlpm.project, $C49,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49" s="297" t="str" cm="1">
        <f t="array" ref="ES49">IFERROR(_xlfn.LET(
 _xlpm.project, $C49,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49" s="297" t="str" cm="1">
        <f t="array" ref="ET49">IFERROR(_xlfn.LET(
 _xlpm.project, $C49,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49" s="297" t="str" cm="1">
        <f t="array" ref="EU49">IFERROR(_xlfn.LET(
 _xlpm.project, $C49,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49" s="297" t="str" cm="1">
        <f t="array" ref="EV49">IFERROR(_xlfn.LET(
 _xlpm.project, $C49,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49" s="297" t="str" cm="1">
        <f t="array" ref="EW49">IFERROR(_xlfn.LET(
 _xlpm.project, $C49,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49" s="297" t="str" cm="1">
        <f t="array" ref="EX49">IFERROR(_xlfn.LET(
 _xlpm.project, $C49,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49" s="297" t="str" cm="1">
        <f t="array" ref="EY49">IFERROR(_xlfn.LET(
 _xlpm.project, $C49,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49" s="297" t="str" cm="1">
        <f t="array" ref="EZ49">IFERROR(_xlfn.LET(
 _xlpm.project, $C49,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49" s="297" t="str" cm="1">
        <f t="array" ref="FA49">IFERROR(_xlfn.LET(
 _xlpm.project, $C49,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49" s="297" t="str" cm="1">
        <f t="array" ref="FB49">IFERROR(_xlfn.LET(
 _xlpm.project, $C49,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49" s="297" t="str" cm="1">
        <f t="array" ref="FC49">IFERROR(_xlfn.LET(
 _xlpm.project, $C49,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49" s="297" t="str" cm="1">
        <f t="array" ref="FD49">IFERROR(_xlfn.LET(
 _xlpm.project, $C49,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0" spans="2:160" ht="80.099999999999994" customHeight="1" thickBot="1" x14ac:dyDescent="0.35">
      <c r="B50" s="90"/>
      <c r="C50" s="300"/>
      <c r="D50" s="300"/>
      <c r="E50" s="297" t="str" cm="1">
        <f t="array" ref="E50">IFERROR(_xlfn.LET(
 _xlpm.project, $C50,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0" s="297" t="str" cm="1">
        <f t="array" ref="F50">IFERROR(_xlfn.LET(
 _xlpm.project, $C50,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0" s="297" t="str" cm="1">
        <f t="array" ref="G50">IFERROR(_xlfn.LET(
 _xlpm.project, $C50,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0" s="297" t="str" cm="1">
        <f t="array" ref="H50">IFERROR(_xlfn.LET(
 _xlpm.project, $C50,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0" s="297" t="str" cm="1">
        <f t="array" ref="I50">IFERROR(_xlfn.LET(
 _xlpm.project, $C50,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0" s="297" t="str" cm="1">
        <f t="array" ref="J50">IFERROR(_xlfn.LET(
 _xlpm.project, $C50,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0" s="297" t="str" cm="1">
        <f t="array" ref="K50">IFERROR(_xlfn.LET(
 _xlpm.project, $C50,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0" s="297" t="str" cm="1">
        <f t="array" ref="L50">IFERROR(_xlfn.LET(
 _xlpm.project, $C50,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0" s="297" t="str" cm="1">
        <f t="array" ref="M50">IFERROR(_xlfn.LET(
 _xlpm.project, $C50,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0" s="297" t="str" cm="1">
        <f t="array" ref="N50">IFERROR(_xlfn.LET(
 _xlpm.project, $C50,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0" s="297" t="str" cm="1">
        <f t="array" ref="O50">IFERROR(_xlfn.LET(
 _xlpm.project, $C50,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0" s="297" t="str" cm="1">
        <f t="array" ref="P50">IFERROR(_xlfn.LET(
 _xlpm.project, $C50,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0" s="297" t="str" cm="1">
        <f t="array" ref="Q50">IFERROR(_xlfn.LET(
 _xlpm.project, $C50,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0" s="297" t="str" cm="1">
        <f t="array" ref="R50">IFERROR(_xlfn.LET(
 _xlpm.project, $C50,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0" s="297" t="str" cm="1">
        <f t="array" ref="S50">IFERROR(_xlfn.LET(
 _xlpm.project, $C50,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0" s="297" t="str" cm="1">
        <f t="array" ref="T50">IFERROR(_xlfn.LET(
 _xlpm.project, $C50,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0" s="297" t="str" cm="1">
        <f t="array" ref="U50">IFERROR(_xlfn.LET(
 _xlpm.project, $C50,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0" s="297" t="str" cm="1">
        <f t="array" ref="V50">IFERROR(_xlfn.LET(
 _xlpm.project, $C50,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0" s="297" t="str" cm="1">
        <f t="array" ref="W50">IFERROR(_xlfn.LET(
 _xlpm.project, $C50,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0" s="297" t="str" cm="1">
        <f t="array" ref="X50">IFERROR(_xlfn.LET(
 _xlpm.project, $C50,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0" s="297" t="str" cm="1">
        <f t="array" ref="Y50">IFERROR(_xlfn.LET(
 _xlpm.project, $C50,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0" s="297" t="str" cm="1">
        <f t="array" ref="Z50">IFERROR(_xlfn.LET(
 _xlpm.project, $C50,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0" s="297" t="str" cm="1">
        <f t="array" ref="AA50">IFERROR(_xlfn.LET(
 _xlpm.project, $C50,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0" s="297" t="str" cm="1">
        <f t="array" ref="AB50">IFERROR(_xlfn.LET(
 _xlpm.project, $C50,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0" s="297" t="str" cm="1">
        <f t="array" ref="AC50">IFERROR(_xlfn.LET(
 _xlpm.project, $C50,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0" s="297" t="str" cm="1">
        <f t="array" ref="AD50">IFERROR(_xlfn.LET(
 _xlpm.project, $C50,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0" s="297" t="str" cm="1">
        <f t="array" ref="AE50">IFERROR(_xlfn.LET(
 _xlpm.project, $C50,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0" s="297" t="str" cm="1">
        <f t="array" ref="AF50">IFERROR(_xlfn.LET(
 _xlpm.project, $C50,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0" s="297" t="str" cm="1">
        <f t="array" ref="AG50">IFERROR(_xlfn.LET(
 _xlpm.project, $C50,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0" s="297" t="str" cm="1">
        <f t="array" ref="AH50">IFERROR(_xlfn.LET(
 _xlpm.project, $C50,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0" s="297" t="str" cm="1">
        <f t="array" ref="AI50">IFERROR(_xlfn.LET(
 _xlpm.project, $C50,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0" s="297" t="str" cm="1">
        <f t="array" ref="AJ50">IFERROR(_xlfn.LET(
 _xlpm.project, $C50,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0" s="297" t="str" cm="1">
        <f t="array" ref="AK50">IFERROR(_xlfn.LET(
 _xlpm.project, $C50,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0" s="297" t="str" cm="1">
        <f t="array" ref="AL50">IFERROR(_xlfn.LET(
 _xlpm.project, $C50,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0" s="297" t="str" cm="1">
        <f t="array" ref="AM50">IFERROR(_xlfn.LET(
 _xlpm.project, $C50,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0" s="297" t="str" cm="1">
        <f t="array" ref="AN50">IFERROR(_xlfn.LET(
 _xlpm.project, $C50,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0" s="297" t="str" cm="1">
        <f t="array" ref="AO50">IFERROR(_xlfn.LET(
 _xlpm.project, $C50,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0" s="297" t="str" cm="1">
        <f t="array" ref="AP50">IFERROR(_xlfn.LET(
 _xlpm.project, $C50,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0" s="297" t="str" cm="1">
        <f t="array" ref="AQ50">IFERROR(_xlfn.LET(
 _xlpm.project, $C50,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0" s="297" t="str" cm="1">
        <f t="array" ref="AR50">IFERROR(_xlfn.LET(
 _xlpm.project, $C50,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0" s="297" t="str" cm="1">
        <f t="array" ref="AS50">IFERROR(_xlfn.LET(
 _xlpm.project, $C50,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0" s="297" t="str" cm="1">
        <f t="array" ref="AT50">IFERROR(_xlfn.LET(
 _xlpm.project, $C50,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0" s="297" t="str" cm="1">
        <f t="array" ref="AU50">IFERROR(_xlfn.LET(
 _xlpm.project, $C50,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0" s="297" t="str" cm="1">
        <f t="array" ref="AV50">IFERROR(_xlfn.LET(
 _xlpm.project, $C50,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0" s="297" t="str" cm="1">
        <f t="array" ref="AW50">IFERROR(_xlfn.LET(
 _xlpm.project, $C50,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0" s="297" t="str" cm="1">
        <f t="array" ref="AX50">IFERROR(_xlfn.LET(
 _xlpm.project, $C50,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0" s="297" t="str" cm="1">
        <f t="array" ref="AY50">IFERROR(_xlfn.LET(
 _xlpm.project, $C50,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0" s="297" t="str" cm="1">
        <f t="array" ref="AZ50">IFERROR(_xlfn.LET(
 _xlpm.project, $C50,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0" s="297" t="str" cm="1">
        <f t="array" ref="BA50">IFERROR(_xlfn.LET(
 _xlpm.project, $C50,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0" s="297" t="str" cm="1">
        <f t="array" ref="BB50">IFERROR(_xlfn.LET(
 _xlpm.project, $C50,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0" s="297" t="str" cm="1">
        <f t="array" ref="BC50">IFERROR(_xlfn.LET(
 _xlpm.project, $C50,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0" s="297" t="str" cm="1">
        <f t="array" ref="BD50">IFERROR(_xlfn.LET(
 _xlpm.project, $C50,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0" s="297" t="str" cm="1">
        <f t="array" ref="BE50">IFERROR(_xlfn.LET(
 _xlpm.project, $C50,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0" s="297" t="str" cm="1">
        <f t="array" ref="BF50">IFERROR(_xlfn.LET(
 _xlpm.project, $C50,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0" s="297" t="str" cm="1">
        <f t="array" ref="BG50">IFERROR(_xlfn.LET(
 _xlpm.project, $C50,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0" s="297" t="str" cm="1">
        <f t="array" ref="BH50">IFERROR(_xlfn.LET(
 _xlpm.project, $C50,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0" s="297" t="str" cm="1">
        <f t="array" ref="BI50">IFERROR(_xlfn.LET(
 _xlpm.project, $C50,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0" s="297" t="str" cm="1">
        <f t="array" ref="BJ50">IFERROR(_xlfn.LET(
 _xlpm.project, $C50,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0" s="297" t="str" cm="1">
        <f t="array" ref="BK50">IFERROR(_xlfn.LET(
 _xlpm.project, $C50,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0" s="297" t="str" cm="1">
        <f t="array" ref="BL50">IFERROR(_xlfn.LET(
 _xlpm.project, $C50,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0" s="297" t="str" cm="1">
        <f t="array" ref="BM50">IFERROR(_xlfn.LET(
 _xlpm.project, $C50,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0" s="297" t="str" cm="1">
        <f t="array" ref="BN50">IFERROR(_xlfn.LET(
 _xlpm.project, $C50,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0" s="297" t="str" cm="1">
        <f t="array" ref="BO50">IFERROR(_xlfn.LET(
 _xlpm.project, $C50,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0" s="297" t="str" cm="1">
        <f t="array" ref="BP50">IFERROR(_xlfn.LET(
 _xlpm.project, $C50,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0" s="297" t="str" cm="1">
        <f t="array" ref="BQ50">IFERROR(_xlfn.LET(
 _xlpm.project, $C50,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0" s="297" t="str" cm="1">
        <f t="array" ref="BR50">IFERROR(_xlfn.LET(
 _xlpm.project, $C50,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0" s="297" t="str" cm="1">
        <f t="array" ref="BS50">IFERROR(_xlfn.LET(
 _xlpm.project, $C50,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0" s="297" t="str" cm="1">
        <f t="array" ref="BT50">IFERROR(_xlfn.LET(
 _xlpm.project, $C50,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0" s="297" t="str" cm="1">
        <f t="array" ref="BU50">IFERROR(_xlfn.LET(
 _xlpm.project, $C50,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0" s="297" t="str" cm="1">
        <f t="array" ref="BV50">IFERROR(_xlfn.LET(
 _xlpm.project, $C50,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0" s="297" t="str" cm="1">
        <f t="array" ref="BW50">IFERROR(_xlfn.LET(
 _xlpm.project, $C50,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0" s="297" t="str" cm="1">
        <f t="array" ref="BX50">IFERROR(_xlfn.LET(
 _xlpm.project, $C50,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0" s="297" t="str" cm="1">
        <f t="array" ref="BY50">IFERROR(_xlfn.LET(
 _xlpm.project, $C50,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0" s="297" t="str" cm="1">
        <f t="array" ref="BZ50">IFERROR(_xlfn.LET(
 _xlpm.project, $C50,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0" s="297" t="str" cm="1">
        <f t="array" ref="CA50">IFERROR(_xlfn.LET(
 _xlpm.project, $C50,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0" s="297" t="str" cm="1">
        <f t="array" ref="CB50">IFERROR(_xlfn.LET(
 _xlpm.project, $C50,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0" s="297" t="str" cm="1">
        <f t="array" ref="CC50">IFERROR(_xlfn.LET(
 _xlpm.project, $C50,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0" s="297" t="str" cm="1">
        <f t="array" ref="CD50">IFERROR(_xlfn.LET(
 _xlpm.project, $C50,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0" s="297" t="str" cm="1">
        <f t="array" ref="CE50">IFERROR(_xlfn.LET(
 _xlpm.project, $C50,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0" s="297" t="str" cm="1">
        <f t="array" ref="CF50">IFERROR(_xlfn.LET(
 _xlpm.project, $C50,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0" s="297" t="str" cm="1">
        <f t="array" ref="CG50">IFERROR(_xlfn.LET(
 _xlpm.project, $C50,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0" s="297" t="str" cm="1">
        <f t="array" ref="CH50">IFERROR(_xlfn.LET(
 _xlpm.project, $C50,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0" s="297" t="str" cm="1">
        <f t="array" ref="CI50">IFERROR(_xlfn.LET(
 _xlpm.project, $C50,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0" s="297" t="str" cm="1">
        <f t="array" ref="CJ50">IFERROR(_xlfn.LET(
 _xlpm.project, $C50,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0" s="297" t="str" cm="1">
        <f t="array" ref="CK50">IFERROR(_xlfn.LET(
 _xlpm.project, $C50,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0" s="297" t="str" cm="1">
        <f t="array" ref="CL50">IFERROR(_xlfn.LET(
 _xlpm.project, $C50,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0" s="297" t="str" cm="1">
        <f t="array" ref="CM50">IFERROR(_xlfn.LET(
 _xlpm.project, $C50,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0" s="297" t="str" cm="1">
        <f t="array" ref="CN50">IFERROR(_xlfn.LET(
 _xlpm.project, $C50,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0" s="297" t="str" cm="1">
        <f t="array" ref="CO50">IFERROR(_xlfn.LET(
 _xlpm.project, $C50,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0" s="297" t="str" cm="1">
        <f t="array" ref="CP50">IFERROR(_xlfn.LET(
 _xlpm.project, $C50,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0" s="297" t="str" cm="1">
        <f t="array" ref="CQ50">IFERROR(_xlfn.LET(
 _xlpm.project, $C50,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0" s="297" t="str" cm="1">
        <f t="array" ref="CR50">IFERROR(_xlfn.LET(
 _xlpm.project, $C50,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0" s="297" t="str" cm="1">
        <f t="array" ref="CS50">IFERROR(_xlfn.LET(
 _xlpm.project, $C50,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0" s="297" t="str" cm="1">
        <f t="array" ref="CT50">IFERROR(_xlfn.LET(
 _xlpm.project, $C50,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0" s="297" t="str" cm="1">
        <f t="array" ref="CU50">IFERROR(_xlfn.LET(
 _xlpm.project, $C50,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0" s="297" t="str" cm="1">
        <f t="array" ref="CV50">IFERROR(_xlfn.LET(
 _xlpm.project, $C50,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0" s="297" t="str" cm="1">
        <f t="array" ref="CW50">IFERROR(_xlfn.LET(
 _xlpm.project, $C50,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0" s="297" t="str" cm="1">
        <f t="array" ref="CX50">IFERROR(_xlfn.LET(
 _xlpm.project, $C50,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0" s="297" t="str" cm="1">
        <f t="array" ref="CY50">IFERROR(_xlfn.LET(
 _xlpm.project, $C50,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0" s="297" t="str" cm="1">
        <f t="array" ref="CZ50">IFERROR(_xlfn.LET(
 _xlpm.project, $C50,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0" s="297" t="str" cm="1">
        <f t="array" ref="DA50">IFERROR(_xlfn.LET(
 _xlpm.project, $C50,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0" s="297" t="str" cm="1">
        <f t="array" ref="DB50">IFERROR(_xlfn.LET(
 _xlpm.project, $C50,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0" s="297" t="str" cm="1">
        <f t="array" ref="DC50">IFERROR(_xlfn.LET(
 _xlpm.project, $C50,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0" s="297" t="str" cm="1">
        <f t="array" ref="DD50">IFERROR(_xlfn.LET(
 _xlpm.project, $C50,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0" s="297" t="str" cm="1">
        <f t="array" ref="DE50">IFERROR(_xlfn.LET(
 _xlpm.project, $C50,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0" s="297" t="str" cm="1">
        <f t="array" ref="DF50">IFERROR(_xlfn.LET(
 _xlpm.project, $C50,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0" s="297" t="str" cm="1">
        <f t="array" ref="DG50">IFERROR(_xlfn.LET(
 _xlpm.project, $C50,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0" s="297" t="str" cm="1">
        <f t="array" ref="DH50">IFERROR(_xlfn.LET(
 _xlpm.project, $C50,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0" s="297" t="str" cm="1">
        <f t="array" ref="DI50">IFERROR(_xlfn.LET(
 _xlpm.project, $C50,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0" s="297" t="str" cm="1">
        <f t="array" ref="DJ50">IFERROR(_xlfn.LET(
 _xlpm.project, $C50,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0" s="297" t="str" cm="1">
        <f t="array" ref="DK50">IFERROR(_xlfn.LET(
 _xlpm.project, $C50,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0" s="297" t="str" cm="1">
        <f t="array" ref="DL50">IFERROR(_xlfn.LET(
 _xlpm.project, $C50,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0" s="297" t="str" cm="1">
        <f t="array" ref="DM50">IFERROR(_xlfn.LET(
 _xlpm.project, $C50,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0" s="297" t="str" cm="1">
        <f t="array" ref="DN50">IFERROR(_xlfn.LET(
 _xlpm.project, $C50,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0" s="297" t="str" cm="1">
        <f t="array" ref="DO50">IFERROR(_xlfn.LET(
 _xlpm.project, $C50,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0" s="297" t="str" cm="1">
        <f t="array" ref="DP50">IFERROR(_xlfn.LET(
 _xlpm.project, $C50,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0" s="297" t="str" cm="1">
        <f t="array" ref="DQ50">IFERROR(_xlfn.LET(
 _xlpm.project, $C50,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0" s="297" t="str" cm="1">
        <f t="array" ref="DR50">IFERROR(_xlfn.LET(
 _xlpm.project, $C50,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0" s="297" t="str" cm="1">
        <f t="array" ref="DS50">IFERROR(_xlfn.LET(
 _xlpm.project, $C50,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0" s="297" t="str" cm="1">
        <f t="array" ref="DT50">IFERROR(_xlfn.LET(
 _xlpm.project, $C50,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0" s="297" t="str" cm="1">
        <f t="array" ref="DU50">IFERROR(_xlfn.LET(
 _xlpm.project, $C50,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0" s="297" t="str" cm="1">
        <f t="array" ref="DV50">IFERROR(_xlfn.LET(
 _xlpm.project, $C50,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0" s="297" t="str" cm="1">
        <f t="array" ref="DW50">IFERROR(_xlfn.LET(
 _xlpm.project, $C50,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0" s="297" t="str" cm="1">
        <f t="array" ref="DX50">IFERROR(_xlfn.LET(
 _xlpm.project, $C50,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0" s="297" t="str" cm="1">
        <f t="array" ref="DY50">IFERROR(_xlfn.LET(
 _xlpm.project, $C50,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0" s="297" t="str" cm="1">
        <f t="array" ref="DZ50">IFERROR(_xlfn.LET(
 _xlpm.project, $C50,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0" s="297" t="str" cm="1">
        <f t="array" ref="EA50">IFERROR(_xlfn.LET(
 _xlpm.project, $C50,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0" s="297" t="str" cm="1">
        <f t="array" ref="EB50">IFERROR(_xlfn.LET(
 _xlpm.project, $C50,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0" s="297" t="str" cm="1">
        <f t="array" ref="EC50">IFERROR(_xlfn.LET(
 _xlpm.project, $C50,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0" s="297" t="str" cm="1">
        <f t="array" ref="ED50">IFERROR(_xlfn.LET(
 _xlpm.project, $C50,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0" s="297" t="str" cm="1">
        <f t="array" ref="EE50">IFERROR(_xlfn.LET(
 _xlpm.project, $C50,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0" s="297" t="str" cm="1">
        <f t="array" ref="EF50">IFERROR(_xlfn.LET(
 _xlpm.project, $C50,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0" s="297" t="str" cm="1">
        <f t="array" ref="EG50">IFERROR(_xlfn.LET(
 _xlpm.project, $C50,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0" s="297" t="str" cm="1">
        <f t="array" ref="EH50">IFERROR(_xlfn.LET(
 _xlpm.project, $C50,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0" s="297" t="str" cm="1">
        <f t="array" ref="EI50">IFERROR(_xlfn.LET(
 _xlpm.project, $C50,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0" s="297" t="str" cm="1">
        <f t="array" ref="EJ50">IFERROR(_xlfn.LET(
 _xlpm.project, $C50,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0" s="297" t="str" cm="1">
        <f t="array" ref="EK50">IFERROR(_xlfn.LET(
 _xlpm.project, $C50,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0" s="297" t="str" cm="1">
        <f t="array" ref="EL50">IFERROR(_xlfn.LET(
 _xlpm.project, $C50,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0" s="297" t="str" cm="1">
        <f t="array" ref="EM50">IFERROR(_xlfn.LET(
 _xlpm.project, $C50,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0" s="297" t="str" cm="1">
        <f t="array" ref="EN50">IFERROR(_xlfn.LET(
 _xlpm.project, $C50,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0" s="297" t="str" cm="1">
        <f t="array" ref="EO50">IFERROR(_xlfn.LET(
 _xlpm.project, $C50,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0" s="297" t="str" cm="1">
        <f t="array" ref="EP50">IFERROR(_xlfn.LET(
 _xlpm.project, $C50,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0" s="297" t="str" cm="1">
        <f t="array" ref="EQ50">IFERROR(_xlfn.LET(
 _xlpm.project, $C50,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0" s="297" t="str" cm="1">
        <f t="array" ref="ER50">IFERROR(_xlfn.LET(
 _xlpm.project, $C50,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0" s="297" t="str" cm="1">
        <f t="array" ref="ES50">IFERROR(_xlfn.LET(
 _xlpm.project, $C50,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0" s="297" t="str" cm="1">
        <f t="array" ref="ET50">IFERROR(_xlfn.LET(
 _xlpm.project, $C50,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0" s="297" t="str" cm="1">
        <f t="array" ref="EU50">IFERROR(_xlfn.LET(
 _xlpm.project, $C50,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0" s="297" t="str" cm="1">
        <f t="array" ref="EV50">IFERROR(_xlfn.LET(
 _xlpm.project, $C50,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0" s="297" t="str" cm="1">
        <f t="array" ref="EW50">IFERROR(_xlfn.LET(
 _xlpm.project, $C50,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0" s="297" t="str" cm="1">
        <f t="array" ref="EX50">IFERROR(_xlfn.LET(
 _xlpm.project, $C50,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0" s="297" t="str" cm="1">
        <f t="array" ref="EY50">IFERROR(_xlfn.LET(
 _xlpm.project, $C50,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0" s="297" t="str" cm="1">
        <f t="array" ref="EZ50">IFERROR(_xlfn.LET(
 _xlpm.project, $C50,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0" s="297" t="str" cm="1">
        <f t="array" ref="FA50">IFERROR(_xlfn.LET(
 _xlpm.project, $C50,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0" s="297" t="str" cm="1">
        <f t="array" ref="FB50">IFERROR(_xlfn.LET(
 _xlpm.project, $C50,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0" s="297" t="str" cm="1">
        <f t="array" ref="FC50">IFERROR(_xlfn.LET(
 _xlpm.project, $C50,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0" s="297" t="str" cm="1">
        <f t="array" ref="FD50">IFERROR(_xlfn.LET(
 _xlpm.project, $C50,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1" spans="2:160" ht="80.099999999999994" customHeight="1" thickBot="1" x14ac:dyDescent="0.35">
      <c r="B51" s="90"/>
      <c r="C51" s="300"/>
      <c r="D51" s="300"/>
      <c r="E51" s="297" t="str" cm="1">
        <f t="array" ref="E51">IFERROR(_xlfn.LET(
 _xlpm.project, $C51,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1" s="297" t="str" cm="1">
        <f t="array" ref="F51">IFERROR(_xlfn.LET(
 _xlpm.project, $C51,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1" s="297" t="str" cm="1">
        <f t="array" ref="G51">IFERROR(_xlfn.LET(
 _xlpm.project, $C51,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1" s="297" t="str" cm="1">
        <f t="array" ref="H51">IFERROR(_xlfn.LET(
 _xlpm.project, $C51,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1" s="297" t="str" cm="1">
        <f t="array" ref="I51">IFERROR(_xlfn.LET(
 _xlpm.project, $C51,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1" s="297" t="str" cm="1">
        <f t="array" ref="J51">IFERROR(_xlfn.LET(
 _xlpm.project, $C51,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1" s="297" t="str" cm="1">
        <f t="array" ref="K51">IFERROR(_xlfn.LET(
 _xlpm.project, $C51,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1" s="297" t="str" cm="1">
        <f t="array" ref="L51">IFERROR(_xlfn.LET(
 _xlpm.project, $C51,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1" s="297" t="str" cm="1">
        <f t="array" ref="M51">IFERROR(_xlfn.LET(
 _xlpm.project, $C51,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1" s="297" t="str" cm="1">
        <f t="array" ref="N51">IFERROR(_xlfn.LET(
 _xlpm.project, $C51,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1" s="297" t="str" cm="1">
        <f t="array" ref="O51">IFERROR(_xlfn.LET(
 _xlpm.project, $C51,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1" s="297" t="str" cm="1">
        <f t="array" ref="P51">IFERROR(_xlfn.LET(
 _xlpm.project, $C51,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1" s="297" t="str" cm="1">
        <f t="array" ref="Q51">IFERROR(_xlfn.LET(
 _xlpm.project, $C51,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1" s="297" t="str" cm="1">
        <f t="array" ref="R51">IFERROR(_xlfn.LET(
 _xlpm.project, $C51,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1" s="297" t="str" cm="1">
        <f t="array" ref="S51">IFERROR(_xlfn.LET(
 _xlpm.project, $C51,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1" s="297" t="str" cm="1">
        <f t="array" ref="T51">IFERROR(_xlfn.LET(
 _xlpm.project, $C51,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1" s="297" t="str" cm="1">
        <f t="array" ref="U51">IFERROR(_xlfn.LET(
 _xlpm.project, $C51,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1" s="297" t="str" cm="1">
        <f t="array" ref="V51">IFERROR(_xlfn.LET(
 _xlpm.project, $C51,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1" s="297" t="str" cm="1">
        <f t="array" ref="W51">IFERROR(_xlfn.LET(
 _xlpm.project, $C51,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1" s="297" t="str" cm="1">
        <f t="array" ref="X51">IFERROR(_xlfn.LET(
 _xlpm.project, $C51,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1" s="297" t="str" cm="1">
        <f t="array" ref="Y51">IFERROR(_xlfn.LET(
 _xlpm.project, $C51,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1" s="297" t="str" cm="1">
        <f t="array" ref="Z51">IFERROR(_xlfn.LET(
 _xlpm.project, $C51,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1" s="297" t="str" cm="1">
        <f t="array" ref="AA51">IFERROR(_xlfn.LET(
 _xlpm.project, $C51,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1" s="297" t="str" cm="1">
        <f t="array" ref="AB51">IFERROR(_xlfn.LET(
 _xlpm.project, $C51,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1" s="297" t="str" cm="1">
        <f t="array" ref="AC51">IFERROR(_xlfn.LET(
 _xlpm.project, $C51,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1" s="297" t="str" cm="1">
        <f t="array" ref="AD51">IFERROR(_xlfn.LET(
 _xlpm.project, $C51,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1" s="297" t="str" cm="1">
        <f t="array" ref="AE51">IFERROR(_xlfn.LET(
 _xlpm.project, $C51,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1" s="297" t="str" cm="1">
        <f t="array" ref="AF51">IFERROR(_xlfn.LET(
 _xlpm.project, $C51,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1" s="297" t="str" cm="1">
        <f t="array" ref="AG51">IFERROR(_xlfn.LET(
 _xlpm.project, $C51,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1" s="297" t="str" cm="1">
        <f t="array" ref="AH51">IFERROR(_xlfn.LET(
 _xlpm.project, $C51,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1" s="297" t="str" cm="1">
        <f t="array" ref="AI51">IFERROR(_xlfn.LET(
 _xlpm.project, $C51,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1" s="297" t="str" cm="1">
        <f t="array" ref="AJ51">IFERROR(_xlfn.LET(
 _xlpm.project, $C51,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1" s="297" t="str" cm="1">
        <f t="array" ref="AK51">IFERROR(_xlfn.LET(
 _xlpm.project, $C51,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1" s="297" t="str" cm="1">
        <f t="array" ref="AL51">IFERROR(_xlfn.LET(
 _xlpm.project, $C51,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1" s="297" t="str" cm="1">
        <f t="array" ref="AM51">IFERROR(_xlfn.LET(
 _xlpm.project, $C51,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1" s="297" t="str" cm="1">
        <f t="array" ref="AN51">IFERROR(_xlfn.LET(
 _xlpm.project, $C51,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1" s="297" t="str" cm="1">
        <f t="array" ref="AO51">IFERROR(_xlfn.LET(
 _xlpm.project, $C51,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1" s="297" t="str" cm="1">
        <f t="array" ref="AP51">IFERROR(_xlfn.LET(
 _xlpm.project, $C51,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1" s="297" t="str" cm="1">
        <f t="array" ref="AQ51">IFERROR(_xlfn.LET(
 _xlpm.project, $C51,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1" s="297" t="str" cm="1">
        <f t="array" ref="AR51">IFERROR(_xlfn.LET(
 _xlpm.project, $C51,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1" s="297" t="str" cm="1">
        <f t="array" ref="AS51">IFERROR(_xlfn.LET(
 _xlpm.project, $C51,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1" s="297" t="str" cm="1">
        <f t="array" ref="AT51">IFERROR(_xlfn.LET(
 _xlpm.project, $C51,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1" s="297" t="str" cm="1">
        <f t="array" ref="AU51">IFERROR(_xlfn.LET(
 _xlpm.project, $C51,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1" s="297" t="str" cm="1">
        <f t="array" ref="AV51">IFERROR(_xlfn.LET(
 _xlpm.project, $C51,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1" s="297" t="str" cm="1">
        <f t="array" ref="AW51">IFERROR(_xlfn.LET(
 _xlpm.project, $C51,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1" s="297" t="str" cm="1">
        <f t="array" ref="AX51">IFERROR(_xlfn.LET(
 _xlpm.project, $C51,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1" s="297" t="str" cm="1">
        <f t="array" ref="AY51">IFERROR(_xlfn.LET(
 _xlpm.project, $C51,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1" s="297" t="str" cm="1">
        <f t="array" ref="AZ51">IFERROR(_xlfn.LET(
 _xlpm.project, $C51,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1" s="297" t="str" cm="1">
        <f t="array" ref="BA51">IFERROR(_xlfn.LET(
 _xlpm.project, $C51,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1" s="297" t="str" cm="1">
        <f t="array" ref="BB51">IFERROR(_xlfn.LET(
 _xlpm.project, $C51,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1" s="297" t="str" cm="1">
        <f t="array" ref="BC51">IFERROR(_xlfn.LET(
 _xlpm.project, $C51,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1" s="297" t="str" cm="1">
        <f t="array" ref="BD51">IFERROR(_xlfn.LET(
 _xlpm.project, $C51,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1" s="297" t="str" cm="1">
        <f t="array" ref="BE51">IFERROR(_xlfn.LET(
 _xlpm.project, $C51,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1" s="297" t="str" cm="1">
        <f t="array" ref="BF51">IFERROR(_xlfn.LET(
 _xlpm.project, $C51,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1" s="297" t="str" cm="1">
        <f t="array" ref="BG51">IFERROR(_xlfn.LET(
 _xlpm.project, $C51,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1" s="297" t="str" cm="1">
        <f t="array" ref="BH51">IFERROR(_xlfn.LET(
 _xlpm.project, $C51,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1" s="297" t="str" cm="1">
        <f t="array" ref="BI51">IFERROR(_xlfn.LET(
 _xlpm.project, $C51,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1" s="297" t="str" cm="1">
        <f t="array" ref="BJ51">IFERROR(_xlfn.LET(
 _xlpm.project, $C51,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1" s="297" t="str" cm="1">
        <f t="array" ref="BK51">IFERROR(_xlfn.LET(
 _xlpm.project, $C51,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1" s="297" t="str" cm="1">
        <f t="array" ref="BL51">IFERROR(_xlfn.LET(
 _xlpm.project, $C51,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1" s="297" t="str" cm="1">
        <f t="array" ref="BM51">IFERROR(_xlfn.LET(
 _xlpm.project, $C51,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1" s="297" t="str" cm="1">
        <f t="array" ref="BN51">IFERROR(_xlfn.LET(
 _xlpm.project, $C51,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1" s="297" t="str" cm="1">
        <f t="array" ref="BO51">IFERROR(_xlfn.LET(
 _xlpm.project, $C51,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1" s="297" t="str" cm="1">
        <f t="array" ref="BP51">IFERROR(_xlfn.LET(
 _xlpm.project, $C51,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1" s="297" t="str" cm="1">
        <f t="array" ref="BQ51">IFERROR(_xlfn.LET(
 _xlpm.project, $C51,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1" s="297" t="str" cm="1">
        <f t="array" ref="BR51">IFERROR(_xlfn.LET(
 _xlpm.project, $C51,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1" s="297" t="str" cm="1">
        <f t="array" ref="BS51">IFERROR(_xlfn.LET(
 _xlpm.project, $C51,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1" s="297" t="str" cm="1">
        <f t="array" ref="BT51">IFERROR(_xlfn.LET(
 _xlpm.project, $C51,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1" s="297" t="str" cm="1">
        <f t="array" ref="BU51">IFERROR(_xlfn.LET(
 _xlpm.project, $C51,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1" s="297" t="str" cm="1">
        <f t="array" ref="BV51">IFERROR(_xlfn.LET(
 _xlpm.project, $C51,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1" s="297" t="str" cm="1">
        <f t="array" ref="BW51">IFERROR(_xlfn.LET(
 _xlpm.project, $C51,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1" s="297" t="str" cm="1">
        <f t="array" ref="BX51">IFERROR(_xlfn.LET(
 _xlpm.project, $C51,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1" s="297" t="str" cm="1">
        <f t="array" ref="BY51">IFERROR(_xlfn.LET(
 _xlpm.project, $C51,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1" s="297" t="str" cm="1">
        <f t="array" ref="BZ51">IFERROR(_xlfn.LET(
 _xlpm.project, $C51,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1" s="297" t="str" cm="1">
        <f t="array" ref="CA51">IFERROR(_xlfn.LET(
 _xlpm.project, $C51,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1" s="297" t="str" cm="1">
        <f t="array" ref="CB51">IFERROR(_xlfn.LET(
 _xlpm.project, $C51,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1" s="297" t="str" cm="1">
        <f t="array" ref="CC51">IFERROR(_xlfn.LET(
 _xlpm.project, $C51,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1" s="297" t="str" cm="1">
        <f t="array" ref="CD51">IFERROR(_xlfn.LET(
 _xlpm.project, $C51,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1" s="297" t="str" cm="1">
        <f t="array" ref="CE51">IFERROR(_xlfn.LET(
 _xlpm.project, $C51,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1" s="297" t="str" cm="1">
        <f t="array" ref="CF51">IFERROR(_xlfn.LET(
 _xlpm.project, $C51,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1" s="297" t="str" cm="1">
        <f t="array" ref="CG51">IFERROR(_xlfn.LET(
 _xlpm.project, $C51,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1" s="297" t="str" cm="1">
        <f t="array" ref="CH51">IFERROR(_xlfn.LET(
 _xlpm.project, $C51,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1" s="297" t="str" cm="1">
        <f t="array" ref="CI51">IFERROR(_xlfn.LET(
 _xlpm.project, $C51,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1" s="297" t="str" cm="1">
        <f t="array" ref="CJ51">IFERROR(_xlfn.LET(
 _xlpm.project, $C51,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1" s="297" t="str" cm="1">
        <f t="array" ref="CK51">IFERROR(_xlfn.LET(
 _xlpm.project, $C51,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1" s="297" t="str" cm="1">
        <f t="array" ref="CL51">IFERROR(_xlfn.LET(
 _xlpm.project, $C51,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1" s="297" t="str" cm="1">
        <f t="array" ref="CM51">IFERROR(_xlfn.LET(
 _xlpm.project, $C51,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1" s="297" t="str" cm="1">
        <f t="array" ref="CN51">IFERROR(_xlfn.LET(
 _xlpm.project, $C51,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1" s="297" t="str" cm="1">
        <f t="array" ref="CO51">IFERROR(_xlfn.LET(
 _xlpm.project, $C51,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1" s="297" t="str" cm="1">
        <f t="array" ref="CP51">IFERROR(_xlfn.LET(
 _xlpm.project, $C51,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1" s="297" t="str" cm="1">
        <f t="array" ref="CQ51">IFERROR(_xlfn.LET(
 _xlpm.project, $C51,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1" s="297" t="str" cm="1">
        <f t="array" ref="CR51">IFERROR(_xlfn.LET(
 _xlpm.project, $C51,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1" s="297" t="str" cm="1">
        <f t="array" ref="CS51">IFERROR(_xlfn.LET(
 _xlpm.project, $C51,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1" s="297" t="str" cm="1">
        <f t="array" ref="CT51">IFERROR(_xlfn.LET(
 _xlpm.project, $C51,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1" s="297" t="str" cm="1">
        <f t="array" ref="CU51">IFERROR(_xlfn.LET(
 _xlpm.project, $C51,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1" s="297" t="str" cm="1">
        <f t="array" ref="CV51">IFERROR(_xlfn.LET(
 _xlpm.project, $C51,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1" s="297" t="str" cm="1">
        <f t="array" ref="CW51">IFERROR(_xlfn.LET(
 _xlpm.project, $C51,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1" s="297" t="str" cm="1">
        <f t="array" ref="CX51">IFERROR(_xlfn.LET(
 _xlpm.project, $C51,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1" s="297" t="str" cm="1">
        <f t="array" ref="CY51">IFERROR(_xlfn.LET(
 _xlpm.project, $C51,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1" s="297" t="str" cm="1">
        <f t="array" ref="CZ51">IFERROR(_xlfn.LET(
 _xlpm.project, $C51,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1" s="297" t="str" cm="1">
        <f t="array" ref="DA51">IFERROR(_xlfn.LET(
 _xlpm.project, $C51,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1" s="297" t="str" cm="1">
        <f t="array" ref="DB51">IFERROR(_xlfn.LET(
 _xlpm.project, $C51,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1" s="297" t="str" cm="1">
        <f t="array" ref="DC51">IFERROR(_xlfn.LET(
 _xlpm.project, $C51,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1" s="297" t="str" cm="1">
        <f t="array" ref="DD51">IFERROR(_xlfn.LET(
 _xlpm.project, $C51,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1" s="297" t="str" cm="1">
        <f t="array" ref="DE51">IFERROR(_xlfn.LET(
 _xlpm.project, $C51,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1" s="297" t="str" cm="1">
        <f t="array" ref="DF51">IFERROR(_xlfn.LET(
 _xlpm.project, $C51,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1" s="297" t="str" cm="1">
        <f t="array" ref="DG51">IFERROR(_xlfn.LET(
 _xlpm.project, $C51,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1" s="297" t="str" cm="1">
        <f t="array" ref="DH51">IFERROR(_xlfn.LET(
 _xlpm.project, $C51,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1" s="297" t="str" cm="1">
        <f t="array" ref="DI51">IFERROR(_xlfn.LET(
 _xlpm.project, $C51,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1" s="297" t="str" cm="1">
        <f t="array" ref="DJ51">IFERROR(_xlfn.LET(
 _xlpm.project, $C51,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1" s="297" t="str" cm="1">
        <f t="array" ref="DK51">IFERROR(_xlfn.LET(
 _xlpm.project, $C51,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1" s="297" t="str" cm="1">
        <f t="array" ref="DL51">IFERROR(_xlfn.LET(
 _xlpm.project, $C51,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1" s="297" t="str" cm="1">
        <f t="array" ref="DM51">IFERROR(_xlfn.LET(
 _xlpm.project, $C51,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1" s="297" t="str" cm="1">
        <f t="array" ref="DN51">IFERROR(_xlfn.LET(
 _xlpm.project, $C51,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1" s="297" t="str" cm="1">
        <f t="array" ref="DO51">IFERROR(_xlfn.LET(
 _xlpm.project, $C51,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1" s="297" t="str" cm="1">
        <f t="array" ref="DP51">IFERROR(_xlfn.LET(
 _xlpm.project, $C51,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1" s="297" t="str" cm="1">
        <f t="array" ref="DQ51">IFERROR(_xlfn.LET(
 _xlpm.project, $C51,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1" s="297" t="str" cm="1">
        <f t="array" ref="DR51">IFERROR(_xlfn.LET(
 _xlpm.project, $C51,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1" s="297" t="str" cm="1">
        <f t="array" ref="DS51">IFERROR(_xlfn.LET(
 _xlpm.project, $C51,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1" s="297" t="str" cm="1">
        <f t="array" ref="DT51">IFERROR(_xlfn.LET(
 _xlpm.project, $C51,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1" s="297" t="str" cm="1">
        <f t="array" ref="DU51">IFERROR(_xlfn.LET(
 _xlpm.project, $C51,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1" s="297" t="str" cm="1">
        <f t="array" ref="DV51">IFERROR(_xlfn.LET(
 _xlpm.project, $C51,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1" s="297" t="str" cm="1">
        <f t="array" ref="DW51">IFERROR(_xlfn.LET(
 _xlpm.project, $C51,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1" s="297" t="str" cm="1">
        <f t="array" ref="DX51">IFERROR(_xlfn.LET(
 _xlpm.project, $C51,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1" s="297" t="str" cm="1">
        <f t="array" ref="DY51">IFERROR(_xlfn.LET(
 _xlpm.project, $C51,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1" s="297" t="str" cm="1">
        <f t="array" ref="DZ51">IFERROR(_xlfn.LET(
 _xlpm.project, $C51,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1" s="297" t="str" cm="1">
        <f t="array" ref="EA51">IFERROR(_xlfn.LET(
 _xlpm.project, $C51,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1" s="297" t="str" cm="1">
        <f t="array" ref="EB51">IFERROR(_xlfn.LET(
 _xlpm.project, $C51,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1" s="297" t="str" cm="1">
        <f t="array" ref="EC51">IFERROR(_xlfn.LET(
 _xlpm.project, $C51,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1" s="297" t="str" cm="1">
        <f t="array" ref="ED51">IFERROR(_xlfn.LET(
 _xlpm.project, $C51,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1" s="297" t="str" cm="1">
        <f t="array" ref="EE51">IFERROR(_xlfn.LET(
 _xlpm.project, $C51,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1" s="297" t="str" cm="1">
        <f t="array" ref="EF51">IFERROR(_xlfn.LET(
 _xlpm.project, $C51,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1" s="297" t="str" cm="1">
        <f t="array" ref="EG51">IFERROR(_xlfn.LET(
 _xlpm.project, $C51,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1" s="297" t="str" cm="1">
        <f t="array" ref="EH51">IFERROR(_xlfn.LET(
 _xlpm.project, $C51,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1" s="297" t="str" cm="1">
        <f t="array" ref="EI51">IFERROR(_xlfn.LET(
 _xlpm.project, $C51,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1" s="297" t="str" cm="1">
        <f t="array" ref="EJ51">IFERROR(_xlfn.LET(
 _xlpm.project, $C51,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1" s="297" t="str" cm="1">
        <f t="array" ref="EK51">IFERROR(_xlfn.LET(
 _xlpm.project, $C51,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1" s="297" t="str" cm="1">
        <f t="array" ref="EL51">IFERROR(_xlfn.LET(
 _xlpm.project, $C51,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1" s="297" t="str" cm="1">
        <f t="array" ref="EM51">IFERROR(_xlfn.LET(
 _xlpm.project, $C51,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1" s="297" t="str" cm="1">
        <f t="array" ref="EN51">IFERROR(_xlfn.LET(
 _xlpm.project, $C51,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1" s="297" t="str" cm="1">
        <f t="array" ref="EO51">IFERROR(_xlfn.LET(
 _xlpm.project, $C51,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1" s="297" t="str" cm="1">
        <f t="array" ref="EP51">IFERROR(_xlfn.LET(
 _xlpm.project, $C51,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1" s="297" t="str" cm="1">
        <f t="array" ref="EQ51">IFERROR(_xlfn.LET(
 _xlpm.project, $C51,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1" s="297" t="str" cm="1">
        <f t="array" ref="ER51">IFERROR(_xlfn.LET(
 _xlpm.project, $C51,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1" s="297" t="str" cm="1">
        <f t="array" ref="ES51">IFERROR(_xlfn.LET(
 _xlpm.project, $C51,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1" s="297" t="str" cm="1">
        <f t="array" ref="ET51">IFERROR(_xlfn.LET(
 _xlpm.project, $C51,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1" s="297" t="str" cm="1">
        <f t="array" ref="EU51">IFERROR(_xlfn.LET(
 _xlpm.project, $C51,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1" s="297" t="str" cm="1">
        <f t="array" ref="EV51">IFERROR(_xlfn.LET(
 _xlpm.project, $C51,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1" s="297" t="str" cm="1">
        <f t="array" ref="EW51">IFERROR(_xlfn.LET(
 _xlpm.project, $C51,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1" s="297" t="str" cm="1">
        <f t="array" ref="EX51">IFERROR(_xlfn.LET(
 _xlpm.project, $C51,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1" s="297" t="str" cm="1">
        <f t="array" ref="EY51">IFERROR(_xlfn.LET(
 _xlpm.project, $C51,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1" s="297" t="str" cm="1">
        <f t="array" ref="EZ51">IFERROR(_xlfn.LET(
 _xlpm.project, $C51,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1" s="297" t="str" cm="1">
        <f t="array" ref="FA51">IFERROR(_xlfn.LET(
 _xlpm.project, $C51,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1" s="297" t="str" cm="1">
        <f t="array" ref="FB51">IFERROR(_xlfn.LET(
 _xlpm.project, $C51,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1" s="297" t="str" cm="1">
        <f t="array" ref="FC51">IFERROR(_xlfn.LET(
 _xlpm.project, $C51,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1" s="297" t="str" cm="1">
        <f t="array" ref="FD51">IFERROR(_xlfn.LET(
 _xlpm.project, $C51,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2" spans="2:160" ht="80.099999999999994" customHeight="1" thickBot="1" x14ac:dyDescent="0.35">
      <c r="B52" s="90"/>
      <c r="C52" s="300"/>
      <c r="D52" s="300"/>
      <c r="E52" s="297" t="str" cm="1">
        <f t="array" ref="E52">IFERROR(_xlfn.LET(
 _xlpm.project, $C52,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2" s="297" t="str" cm="1">
        <f t="array" ref="F52">IFERROR(_xlfn.LET(
 _xlpm.project, $C52,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2" s="297" t="str" cm="1">
        <f t="array" ref="G52">IFERROR(_xlfn.LET(
 _xlpm.project, $C52,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2" s="297" t="str" cm="1">
        <f t="array" ref="H52">IFERROR(_xlfn.LET(
 _xlpm.project, $C52,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2" s="297" t="str" cm="1">
        <f t="array" ref="I52">IFERROR(_xlfn.LET(
 _xlpm.project, $C52,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2" s="297" t="str" cm="1">
        <f t="array" ref="J52">IFERROR(_xlfn.LET(
 _xlpm.project, $C52,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2" s="297" t="str" cm="1">
        <f t="array" ref="K52">IFERROR(_xlfn.LET(
 _xlpm.project, $C52,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2" s="297" t="str" cm="1">
        <f t="array" ref="L52">IFERROR(_xlfn.LET(
 _xlpm.project, $C52,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2" s="297" t="str" cm="1">
        <f t="array" ref="M52">IFERROR(_xlfn.LET(
 _xlpm.project, $C52,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2" s="297" t="str" cm="1">
        <f t="array" ref="N52">IFERROR(_xlfn.LET(
 _xlpm.project, $C52,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2" s="297" t="str" cm="1">
        <f t="array" ref="O52">IFERROR(_xlfn.LET(
 _xlpm.project, $C52,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2" s="297" t="str" cm="1">
        <f t="array" ref="P52">IFERROR(_xlfn.LET(
 _xlpm.project, $C52,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2" s="297" t="str" cm="1">
        <f t="array" ref="Q52">IFERROR(_xlfn.LET(
 _xlpm.project, $C52,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2" s="297" t="str" cm="1">
        <f t="array" ref="R52">IFERROR(_xlfn.LET(
 _xlpm.project, $C52,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2" s="297" t="str" cm="1">
        <f t="array" ref="S52">IFERROR(_xlfn.LET(
 _xlpm.project, $C52,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2" s="297" t="str" cm="1">
        <f t="array" ref="T52">IFERROR(_xlfn.LET(
 _xlpm.project, $C52,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2" s="297" t="str" cm="1">
        <f t="array" ref="U52">IFERROR(_xlfn.LET(
 _xlpm.project, $C52,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2" s="297" t="str" cm="1">
        <f t="array" ref="V52">IFERROR(_xlfn.LET(
 _xlpm.project, $C52,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2" s="297" t="str" cm="1">
        <f t="array" ref="W52">IFERROR(_xlfn.LET(
 _xlpm.project, $C52,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2" s="297" t="str" cm="1">
        <f t="array" ref="X52">IFERROR(_xlfn.LET(
 _xlpm.project, $C52,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2" s="297" t="str" cm="1">
        <f t="array" ref="Y52">IFERROR(_xlfn.LET(
 _xlpm.project, $C52,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2" s="297" t="str" cm="1">
        <f t="array" ref="Z52">IFERROR(_xlfn.LET(
 _xlpm.project, $C52,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2" s="297" t="str" cm="1">
        <f t="array" ref="AA52">IFERROR(_xlfn.LET(
 _xlpm.project, $C52,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2" s="297" t="str" cm="1">
        <f t="array" ref="AB52">IFERROR(_xlfn.LET(
 _xlpm.project, $C52,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2" s="297" t="str" cm="1">
        <f t="array" ref="AC52">IFERROR(_xlfn.LET(
 _xlpm.project, $C52,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2" s="297" t="str" cm="1">
        <f t="array" ref="AD52">IFERROR(_xlfn.LET(
 _xlpm.project, $C52,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2" s="297" t="str" cm="1">
        <f t="array" ref="AE52">IFERROR(_xlfn.LET(
 _xlpm.project, $C52,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2" s="297" t="str" cm="1">
        <f t="array" ref="AF52">IFERROR(_xlfn.LET(
 _xlpm.project, $C52,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2" s="297" t="str" cm="1">
        <f t="array" ref="AG52">IFERROR(_xlfn.LET(
 _xlpm.project, $C52,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2" s="297" t="str" cm="1">
        <f t="array" ref="AH52">IFERROR(_xlfn.LET(
 _xlpm.project, $C52,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2" s="297" t="str" cm="1">
        <f t="array" ref="AI52">IFERROR(_xlfn.LET(
 _xlpm.project, $C52,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2" s="297" t="str" cm="1">
        <f t="array" ref="AJ52">IFERROR(_xlfn.LET(
 _xlpm.project, $C52,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2" s="297" t="str" cm="1">
        <f t="array" ref="AK52">IFERROR(_xlfn.LET(
 _xlpm.project, $C52,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2" s="297" t="str" cm="1">
        <f t="array" ref="AL52">IFERROR(_xlfn.LET(
 _xlpm.project, $C52,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2" s="297" t="str" cm="1">
        <f t="array" ref="AM52">IFERROR(_xlfn.LET(
 _xlpm.project, $C52,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2" s="297" t="str" cm="1">
        <f t="array" ref="AN52">IFERROR(_xlfn.LET(
 _xlpm.project, $C52,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2" s="297" t="str" cm="1">
        <f t="array" ref="AO52">IFERROR(_xlfn.LET(
 _xlpm.project, $C52,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2" s="297" t="str" cm="1">
        <f t="array" ref="AP52">IFERROR(_xlfn.LET(
 _xlpm.project, $C52,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2" s="297" t="str" cm="1">
        <f t="array" ref="AQ52">IFERROR(_xlfn.LET(
 _xlpm.project, $C52,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2" s="297" t="str" cm="1">
        <f t="array" ref="AR52">IFERROR(_xlfn.LET(
 _xlpm.project, $C52,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2" s="297" t="str" cm="1">
        <f t="array" ref="AS52">IFERROR(_xlfn.LET(
 _xlpm.project, $C52,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2" s="297" t="str" cm="1">
        <f t="array" ref="AT52">IFERROR(_xlfn.LET(
 _xlpm.project, $C52,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2" s="297" t="str" cm="1">
        <f t="array" ref="AU52">IFERROR(_xlfn.LET(
 _xlpm.project, $C52,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2" s="297" t="str" cm="1">
        <f t="array" ref="AV52">IFERROR(_xlfn.LET(
 _xlpm.project, $C52,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2" s="297" t="str" cm="1">
        <f t="array" ref="AW52">IFERROR(_xlfn.LET(
 _xlpm.project, $C52,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2" s="297" t="str" cm="1">
        <f t="array" ref="AX52">IFERROR(_xlfn.LET(
 _xlpm.project, $C52,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2" s="297" t="str" cm="1">
        <f t="array" ref="AY52">IFERROR(_xlfn.LET(
 _xlpm.project, $C52,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2" s="297" t="str" cm="1">
        <f t="array" ref="AZ52">IFERROR(_xlfn.LET(
 _xlpm.project, $C52,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2" s="297" t="str" cm="1">
        <f t="array" ref="BA52">IFERROR(_xlfn.LET(
 _xlpm.project, $C52,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2" s="297" t="str" cm="1">
        <f t="array" ref="BB52">IFERROR(_xlfn.LET(
 _xlpm.project, $C52,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2" s="297" t="str" cm="1">
        <f t="array" ref="BC52">IFERROR(_xlfn.LET(
 _xlpm.project, $C52,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2" s="297" t="str" cm="1">
        <f t="array" ref="BD52">IFERROR(_xlfn.LET(
 _xlpm.project, $C52,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2" s="297" t="str" cm="1">
        <f t="array" ref="BE52">IFERROR(_xlfn.LET(
 _xlpm.project, $C52,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2" s="297" t="str" cm="1">
        <f t="array" ref="BF52">IFERROR(_xlfn.LET(
 _xlpm.project, $C52,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2" s="297" t="str" cm="1">
        <f t="array" ref="BG52">IFERROR(_xlfn.LET(
 _xlpm.project, $C52,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2" s="297" t="str" cm="1">
        <f t="array" ref="BH52">IFERROR(_xlfn.LET(
 _xlpm.project, $C52,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2" s="297" t="str" cm="1">
        <f t="array" ref="BI52">IFERROR(_xlfn.LET(
 _xlpm.project, $C52,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2" s="297" t="str" cm="1">
        <f t="array" ref="BJ52">IFERROR(_xlfn.LET(
 _xlpm.project, $C52,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2" s="297" t="str" cm="1">
        <f t="array" ref="BK52">IFERROR(_xlfn.LET(
 _xlpm.project, $C52,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2" s="297" t="str" cm="1">
        <f t="array" ref="BL52">IFERROR(_xlfn.LET(
 _xlpm.project, $C52,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2" s="297" t="str" cm="1">
        <f t="array" ref="BM52">IFERROR(_xlfn.LET(
 _xlpm.project, $C52,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2" s="297" t="str" cm="1">
        <f t="array" ref="BN52">IFERROR(_xlfn.LET(
 _xlpm.project, $C52,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2" s="297" t="str" cm="1">
        <f t="array" ref="BO52">IFERROR(_xlfn.LET(
 _xlpm.project, $C52,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2" s="297" t="str" cm="1">
        <f t="array" ref="BP52">IFERROR(_xlfn.LET(
 _xlpm.project, $C52,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2" s="297" t="str" cm="1">
        <f t="array" ref="BQ52">IFERROR(_xlfn.LET(
 _xlpm.project, $C52,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2" s="297" t="str" cm="1">
        <f t="array" ref="BR52">IFERROR(_xlfn.LET(
 _xlpm.project, $C52,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2" s="297" t="str" cm="1">
        <f t="array" ref="BS52">IFERROR(_xlfn.LET(
 _xlpm.project, $C52,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2" s="297" t="str" cm="1">
        <f t="array" ref="BT52">IFERROR(_xlfn.LET(
 _xlpm.project, $C52,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2" s="297" t="str" cm="1">
        <f t="array" ref="BU52">IFERROR(_xlfn.LET(
 _xlpm.project, $C52,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2" s="297" t="str" cm="1">
        <f t="array" ref="BV52">IFERROR(_xlfn.LET(
 _xlpm.project, $C52,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2" s="297" t="str" cm="1">
        <f t="array" ref="BW52">IFERROR(_xlfn.LET(
 _xlpm.project, $C52,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2" s="297" t="str" cm="1">
        <f t="array" ref="BX52">IFERROR(_xlfn.LET(
 _xlpm.project, $C52,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2" s="297" t="str" cm="1">
        <f t="array" ref="BY52">IFERROR(_xlfn.LET(
 _xlpm.project, $C52,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2" s="297" t="str" cm="1">
        <f t="array" ref="BZ52">IFERROR(_xlfn.LET(
 _xlpm.project, $C52,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2" s="297" t="str" cm="1">
        <f t="array" ref="CA52">IFERROR(_xlfn.LET(
 _xlpm.project, $C52,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2" s="297" t="str" cm="1">
        <f t="array" ref="CB52">IFERROR(_xlfn.LET(
 _xlpm.project, $C52,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2" s="297" t="str" cm="1">
        <f t="array" ref="CC52">IFERROR(_xlfn.LET(
 _xlpm.project, $C52,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2" s="297" t="str" cm="1">
        <f t="array" ref="CD52">IFERROR(_xlfn.LET(
 _xlpm.project, $C52,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2" s="297" t="str" cm="1">
        <f t="array" ref="CE52">IFERROR(_xlfn.LET(
 _xlpm.project, $C52,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2" s="297" t="str" cm="1">
        <f t="array" ref="CF52">IFERROR(_xlfn.LET(
 _xlpm.project, $C52,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2" s="297" t="str" cm="1">
        <f t="array" ref="CG52">IFERROR(_xlfn.LET(
 _xlpm.project, $C52,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2" s="297" t="str" cm="1">
        <f t="array" ref="CH52">IFERROR(_xlfn.LET(
 _xlpm.project, $C52,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2" s="297" t="str" cm="1">
        <f t="array" ref="CI52">IFERROR(_xlfn.LET(
 _xlpm.project, $C52,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2" s="297" t="str" cm="1">
        <f t="array" ref="CJ52">IFERROR(_xlfn.LET(
 _xlpm.project, $C52,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2" s="297" t="str" cm="1">
        <f t="array" ref="CK52">IFERROR(_xlfn.LET(
 _xlpm.project, $C52,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2" s="297" t="str" cm="1">
        <f t="array" ref="CL52">IFERROR(_xlfn.LET(
 _xlpm.project, $C52,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2" s="297" t="str" cm="1">
        <f t="array" ref="CM52">IFERROR(_xlfn.LET(
 _xlpm.project, $C52,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2" s="297" t="str" cm="1">
        <f t="array" ref="CN52">IFERROR(_xlfn.LET(
 _xlpm.project, $C52,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2" s="297" t="str" cm="1">
        <f t="array" ref="CO52">IFERROR(_xlfn.LET(
 _xlpm.project, $C52,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2" s="297" t="str" cm="1">
        <f t="array" ref="CP52">IFERROR(_xlfn.LET(
 _xlpm.project, $C52,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2" s="297" t="str" cm="1">
        <f t="array" ref="CQ52">IFERROR(_xlfn.LET(
 _xlpm.project, $C52,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2" s="297" t="str" cm="1">
        <f t="array" ref="CR52">IFERROR(_xlfn.LET(
 _xlpm.project, $C52,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2" s="297" t="str" cm="1">
        <f t="array" ref="CS52">IFERROR(_xlfn.LET(
 _xlpm.project, $C52,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2" s="297" t="str" cm="1">
        <f t="array" ref="CT52">IFERROR(_xlfn.LET(
 _xlpm.project, $C52,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2" s="297" t="str" cm="1">
        <f t="array" ref="CU52">IFERROR(_xlfn.LET(
 _xlpm.project, $C52,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2" s="297" t="str" cm="1">
        <f t="array" ref="CV52">IFERROR(_xlfn.LET(
 _xlpm.project, $C52,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2" s="297" t="str" cm="1">
        <f t="array" ref="CW52">IFERROR(_xlfn.LET(
 _xlpm.project, $C52,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2" s="297" t="str" cm="1">
        <f t="array" ref="CX52">IFERROR(_xlfn.LET(
 _xlpm.project, $C52,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2" s="297" t="str" cm="1">
        <f t="array" ref="CY52">IFERROR(_xlfn.LET(
 _xlpm.project, $C52,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2" s="297" t="str" cm="1">
        <f t="array" ref="CZ52">IFERROR(_xlfn.LET(
 _xlpm.project, $C52,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2" s="297" t="str" cm="1">
        <f t="array" ref="DA52">IFERROR(_xlfn.LET(
 _xlpm.project, $C52,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2" s="297" t="str" cm="1">
        <f t="array" ref="DB52">IFERROR(_xlfn.LET(
 _xlpm.project, $C52,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2" s="297" t="str" cm="1">
        <f t="array" ref="DC52">IFERROR(_xlfn.LET(
 _xlpm.project, $C52,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2" s="297" t="str" cm="1">
        <f t="array" ref="DD52">IFERROR(_xlfn.LET(
 _xlpm.project, $C52,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2" s="297" t="str" cm="1">
        <f t="array" ref="DE52">IFERROR(_xlfn.LET(
 _xlpm.project, $C52,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2" s="297" t="str" cm="1">
        <f t="array" ref="DF52">IFERROR(_xlfn.LET(
 _xlpm.project, $C52,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2" s="297" t="str" cm="1">
        <f t="array" ref="DG52">IFERROR(_xlfn.LET(
 _xlpm.project, $C52,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2" s="297" t="str" cm="1">
        <f t="array" ref="DH52">IFERROR(_xlfn.LET(
 _xlpm.project, $C52,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2" s="297" t="str" cm="1">
        <f t="array" ref="DI52">IFERROR(_xlfn.LET(
 _xlpm.project, $C52,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2" s="297" t="str" cm="1">
        <f t="array" ref="DJ52">IFERROR(_xlfn.LET(
 _xlpm.project, $C52,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2" s="297" t="str" cm="1">
        <f t="array" ref="DK52">IFERROR(_xlfn.LET(
 _xlpm.project, $C52,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2" s="297" t="str" cm="1">
        <f t="array" ref="DL52">IFERROR(_xlfn.LET(
 _xlpm.project, $C52,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2" s="297" t="str" cm="1">
        <f t="array" ref="DM52">IFERROR(_xlfn.LET(
 _xlpm.project, $C52,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2" s="297" t="str" cm="1">
        <f t="array" ref="DN52">IFERROR(_xlfn.LET(
 _xlpm.project, $C52,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2" s="297" t="str" cm="1">
        <f t="array" ref="DO52">IFERROR(_xlfn.LET(
 _xlpm.project, $C52,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2" s="297" t="str" cm="1">
        <f t="array" ref="DP52">IFERROR(_xlfn.LET(
 _xlpm.project, $C52,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2" s="297" t="str" cm="1">
        <f t="array" ref="DQ52">IFERROR(_xlfn.LET(
 _xlpm.project, $C52,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2" s="297" t="str" cm="1">
        <f t="array" ref="DR52">IFERROR(_xlfn.LET(
 _xlpm.project, $C52,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2" s="297" t="str" cm="1">
        <f t="array" ref="DS52">IFERROR(_xlfn.LET(
 _xlpm.project, $C52,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2" s="297" t="str" cm="1">
        <f t="array" ref="DT52">IFERROR(_xlfn.LET(
 _xlpm.project, $C52,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2" s="297" t="str" cm="1">
        <f t="array" ref="DU52">IFERROR(_xlfn.LET(
 _xlpm.project, $C52,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2" s="297" t="str" cm="1">
        <f t="array" ref="DV52">IFERROR(_xlfn.LET(
 _xlpm.project, $C52,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2" s="297" t="str" cm="1">
        <f t="array" ref="DW52">IFERROR(_xlfn.LET(
 _xlpm.project, $C52,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2" s="297" t="str" cm="1">
        <f t="array" ref="DX52">IFERROR(_xlfn.LET(
 _xlpm.project, $C52,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2" s="297" t="str" cm="1">
        <f t="array" ref="DY52">IFERROR(_xlfn.LET(
 _xlpm.project, $C52,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2" s="297" t="str" cm="1">
        <f t="array" ref="DZ52">IFERROR(_xlfn.LET(
 _xlpm.project, $C52,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2" s="297" t="str" cm="1">
        <f t="array" ref="EA52">IFERROR(_xlfn.LET(
 _xlpm.project, $C52,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2" s="297" t="str" cm="1">
        <f t="array" ref="EB52">IFERROR(_xlfn.LET(
 _xlpm.project, $C52,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2" s="297" t="str" cm="1">
        <f t="array" ref="EC52">IFERROR(_xlfn.LET(
 _xlpm.project, $C52,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2" s="297" t="str" cm="1">
        <f t="array" ref="ED52">IFERROR(_xlfn.LET(
 _xlpm.project, $C52,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2" s="297" t="str" cm="1">
        <f t="array" ref="EE52">IFERROR(_xlfn.LET(
 _xlpm.project, $C52,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2" s="297" t="str" cm="1">
        <f t="array" ref="EF52">IFERROR(_xlfn.LET(
 _xlpm.project, $C52,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2" s="297" t="str" cm="1">
        <f t="array" ref="EG52">IFERROR(_xlfn.LET(
 _xlpm.project, $C52,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2" s="297" t="str" cm="1">
        <f t="array" ref="EH52">IFERROR(_xlfn.LET(
 _xlpm.project, $C52,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2" s="297" t="str" cm="1">
        <f t="array" ref="EI52">IFERROR(_xlfn.LET(
 _xlpm.project, $C52,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2" s="297" t="str" cm="1">
        <f t="array" ref="EJ52">IFERROR(_xlfn.LET(
 _xlpm.project, $C52,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2" s="297" t="str" cm="1">
        <f t="array" ref="EK52">IFERROR(_xlfn.LET(
 _xlpm.project, $C52,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2" s="297" t="str" cm="1">
        <f t="array" ref="EL52">IFERROR(_xlfn.LET(
 _xlpm.project, $C52,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2" s="297" t="str" cm="1">
        <f t="array" ref="EM52">IFERROR(_xlfn.LET(
 _xlpm.project, $C52,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2" s="297" t="str" cm="1">
        <f t="array" ref="EN52">IFERROR(_xlfn.LET(
 _xlpm.project, $C52,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2" s="297" t="str" cm="1">
        <f t="array" ref="EO52">IFERROR(_xlfn.LET(
 _xlpm.project, $C52,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2" s="297" t="str" cm="1">
        <f t="array" ref="EP52">IFERROR(_xlfn.LET(
 _xlpm.project, $C52,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2" s="297" t="str" cm="1">
        <f t="array" ref="EQ52">IFERROR(_xlfn.LET(
 _xlpm.project, $C52,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2" s="297" t="str" cm="1">
        <f t="array" ref="ER52">IFERROR(_xlfn.LET(
 _xlpm.project, $C52,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2" s="297" t="str" cm="1">
        <f t="array" ref="ES52">IFERROR(_xlfn.LET(
 _xlpm.project, $C52,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2" s="297" t="str" cm="1">
        <f t="array" ref="ET52">IFERROR(_xlfn.LET(
 _xlpm.project, $C52,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2" s="297" t="str" cm="1">
        <f t="array" ref="EU52">IFERROR(_xlfn.LET(
 _xlpm.project, $C52,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2" s="297" t="str" cm="1">
        <f t="array" ref="EV52">IFERROR(_xlfn.LET(
 _xlpm.project, $C52,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2" s="297" t="str" cm="1">
        <f t="array" ref="EW52">IFERROR(_xlfn.LET(
 _xlpm.project, $C52,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2" s="297" t="str" cm="1">
        <f t="array" ref="EX52">IFERROR(_xlfn.LET(
 _xlpm.project, $C52,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2" s="297" t="str" cm="1">
        <f t="array" ref="EY52">IFERROR(_xlfn.LET(
 _xlpm.project, $C52,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2" s="297" t="str" cm="1">
        <f t="array" ref="EZ52">IFERROR(_xlfn.LET(
 _xlpm.project, $C52,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2" s="297" t="str" cm="1">
        <f t="array" ref="FA52">IFERROR(_xlfn.LET(
 _xlpm.project, $C52,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2" s="297" t="str" cm="1">
        <f t="array" ref="FB52">IFERROR(_xlfn.LET(
 _xlpm.project, $C52,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2" s="297" t="str" cm="1">
        <f t="array" ref="FC52">IFERROR(_xlfn.LET(
 _xlpm.project, $C52,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2" s="297" t="str" cm="1">
        <f t="array" ref="FD52">IFERROR(_xlfn.LET(
 _xlpm.project, $C52,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3" spans="2:160" ht="80.099999999999994" customHeight="1" thickBot="1" x14ac:dyDescent="0.35">
      <c r="B53" s="90"/>
      <c r="C53" s="300"/>
      <c r="D53" s="300"/>
      <c r="E53" s="297" t="str" cm="1">
        <f t="array" ref="E53">IFERROR(_xlfn.LET(
 _xlpm.project, $C53,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3" s="297" t="str" cm="1">
        <f t="array" ref="F53">IFERROR(_xlfn.LET(
 _xlpm.project, $C53,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3" s="297" t="str" cm="1">
        <f t="array" ref="G53">IFERROR(_xlfn.LET(
 _xlpm.project, $C53,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3" s="297" t="str" cm="1">
        <f t="array" ref="H53">IFERROR(_xlfn.LET(
 _xlpm.project, $C53,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3" s="297" t="str" cm="1">
        <f t="array" ref="I53">IFERROR(_xlfn.LET(
 _xlpm.project, $C53,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3" s="297" t="str" cm="1">
        <f t="array" ref="J53">IFERROR(_xlfn.LET(
 _xlpm.project, $C53,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3" s="297" t="str" cm="1">
        <f t="array" ref="K53">IFERROR(_xlfn.LET(
 _xlpm.project, $C53,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3" s="297" t="str" cm="1">
        <f t="array" ref="L53">IFERROR(_xlfn.LET(
 _xlpm.project, $C53,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3" s="297" t="str" cm="1">
        <f t="array" ref="M53">IFERROR(_xlfn.LET(
 _xlpm.project, $C53,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3" s="297" t="str" cm="1">
        <f t="array" ref="N53">IFERROR(_xlfn.LET(
 _xlpm.project, $C53,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3" s="297" t="str" cm="1">
        <f t="array" ref="O53">IFERROR(_xlfn.LET(
 _xlpm.project, $C53,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3" s="297" t="str" cm="1">
        <f t="array" ref="P53">IFERROR(_xlfn.LET(
 _xlpm.project, $C53,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3" s="297" t="str" cm="1">
        <f t="array" ref="Q53">IFERROR(_xlfn.LET(
 _xlpm.project, $C53,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3" s="297" t="str" cm="1">
        <f t="array" ref="R53">IFERROR(_xlfn.LET(
 _xlpm.project, $C53,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3" s="297" t="str" cm="1">
        <f t="array" ref="S53">IFERROR(_xlfn.LET(
 _xlpm.project, $C53,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3" s="297" t="str" cm="1">
        <f t="array" ref="T53">IFERROR(_xlfn.LET(
 _xlpm.project, $C53,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3" s="297" t="str" cm="1">
        <f t="array" ref="U53">IFERROR(_xlfn.LET(
 _xlpm.project, $C53,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3" s="297" t="str" cm="1">
        <f t="array" ref="V53">IFERROR(_xlfn.LET(
 _xlpm.project, $C53,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3" s="297" t="str" cm="1">
        <f t="array" ref="W53">IFERROR(_xlfn.LET(
 _xlpm.project, $C53,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3" s="297" t="str" cm="1">
        <f t="array" ref="X53">IFERROR(_xlfn.LET(
 _xlpm.project, $C53,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3" s="297" t="str" cm="1">
        <f t="array" ref="Y53">IFERROR(_xlfn.LET(
 _xlpm.project, $C53,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3" s="297" t="str" cm="1">
        <f t="array" ref="Z53">IFERROR(_xlfn.LET(
 _xlpm.project, $C53,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3" s="297" t="str" cm="1">
        <f t="array" ref="AA53">IFERROR(_xlfn.LET(
 _xlpm.project, $C53,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3" s="297" t="str" cm="1">
        <f t="array" ref="AB53">IFERROR(_xlfn.LET(
 _xlpm.project, $C53,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3" s="297" t="str" cm="1">
        <f t="array" ref="AC53">IFERROR(_xlfn.LET(
 _xlpm.project, $C53,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3" s="297" t="str" cm="1">
        <f t="array" ref="AD53">IFERROR(_xlfn.LET(
 _xlpm.project, $C53,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3" s="297" t="str" cm="1">
        <f t="array" ref="AE53">IFERROR(_xlfn.LET(
 _xlpm.project, $C53,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3" s="297" t="str" cm="1">
        <f t="array" ref="AF53">IFERROR(_xlfn.LET(
 _xlpm.project, $C53,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3" s="297" t="str" cm="1">
        <f t="array" ref="AG53">IFERROR(_xlfn.LET(
 _xlpm.project, $C53,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3" s="297" t="str" cm="1">
        <f t="array" ref="AH53">IFERROR(_xlfn.LET(
 _xlpm.project, $C53,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3" s="297" t="str" cm="1">
        <f t="array" ref="AI53">IFERROR(_xlfn.LET(
 _xlpm.project, $C53,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3" s="297" t="str" cm="1">
        <f t="array" ref="AJ53">IFERROR(_xlfn.LET(
 _xlpm.project, $C53,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3" s="297" t="str" cm="1">
        <f t="array" ref="AK53">IFERROR(_xlfn.LET(
 _xlpm.project, $C53,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3" s="297" t="str" cm="1">
        <f t="array" ref="AL53">IFERROR(_xlfn.LET(
 _xlpm.project, $C53,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3" s="297" t="str" cm="1">
        <f t="array" ref="AM53">IFERROR(_xlfn.LET(
 _xlpm.project, $C53,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3" s="297" t="str" cm="1">
        <f t="array" ref="AN53">IFERROR(_xlfn.LET(
 _xlpm.project, $C53,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3" s="297" t="str" cm="1">
        <f t="array" ref="AO53">IFERROR(_xlfn.LET(
 _xlpm.project, $C53,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3" s="297" t="str" cm="1">
        <f t="array" ref="AP53">IFERROR(_xlfn.LET(
 _xlpm.project, $C53,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3" s="297" t="str" cm="1">
        <f t="array" ref="AQ53">IFERROR(_xlfn.LET(
 _xlpm.project, $C53,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3" s="297" t="str" cm="1">
        <f t="array" ref="AR53">IFERROR(_xlfn.LET(
 _xlpm.project, $C53,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3" s="297" t="str" cm="1">
        <f t="array" ref="AS53">IFERROR(_xlfn.LET(
 _xlpm.project, $C53,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3" s="297" t="str" cm="1">
        <f t="array" ref="AT53">IFERROR(_xlfn.LET(
 _xlpm.project, $C53,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3" s="297" t="str" cm="1">
        <f t="array" ref="AU53">IFERROR(_xlfn.LET(
 _xlpm.project, $C53,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3" s="297" t="str" cm="1">
        <f t="array" ref="AV53">IFERROR(_xlfn.LET(
 _xlpm.project, $C53,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3" s="297" t="str" cm="1">
        <f t="array" ref="AW53">IFERROR(_xlfn.LET(
 _xlpm.project, $C53,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3" s="297" t="str" cm="1">
        <f t="array" ref="AX53">IFERROR(_xlfn.LET(
 _xlpm.project, $C53,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3" s="297" t="str" cm="1">
        <f t="array" ref="AY53">IFERROR(_xlfn.LET(
 _xlpm.project, $C53,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3" s="297" t="str" cm="1">
        <f t="array" ref="AZ53">IFERROR(_xlfn.LET(
 _xlpm.project, $C53,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3" s="297" t="str" cm="1">
        <f t="array" ref="BA53">IFERROR(_xlfn.LET(
 _xlpm.project, $C53,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3" s="297" t="str" cm="1">
        <f t="array" ref="BB53">IFERROR(_xlfn.LET(
 _xlpm.project, $C53,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3" s="297" t="str" cm="1">
        <f t="array" ref="BC53">IFERROR(_xlfn.LET(
 _xlpm.project, $C53,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3" s="297" t="str" cm="1">
        <f t="array" ref="BD53">IFERROR(_xlfn.LET(
 _xlpm.project, $C53,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3" s="297" t="str" cm="1">
        <f t="array" ref="BE53">IFERROR(_xlfn.LET(
 _xlpm.project, $C53,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3" s="297" t="str" cm="1">
        <f t="array" ref="BF53">IFERROR(_xlfn.LET(
 _xlpm.project, $C53,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3" s="297" t="str" cm="1">
        <f t="array" ref="BG53">IFERROR(_xlfn.LET(
 _xlpm.project, $C53,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3" s="297" t="str" cm="1">
        <f t="array" ref="BH53">IFERROR(_xlfn.LET(
 _xlpm.project, $C53,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3" s="297" t="str" cm="1">
        <f t="array" ref="BI53">IFERROR(_xlfn.LET(
 _xlpm.project, $C53,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3" s="297" t="str" cm="1">
        <f t="array" ref="BJ53">IFERROR(_xlfn.LET(
 _xlpm.project, $C53,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3" s="297" t="str" cm="1">
        <f t="array" ref="BK53">IFERROR(_xlfn.LET(
 _xlpm.project, $C53,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3" s="297" t="str" cm="1">
        <f t="array" ref="BL53">IFERROR(_xlfn.LET(
 _xlpm.project, $C53,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3" s="297" t="str" cm="1">
        <f t="array" ref="BM53">IFERROR(_xlfn.LET(
 _xlpm.project, $C53,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3" s="297" t="str" cm="1">
        <f t="array" ref="BN53">IFERROR(_xlfn.LET(
 _xlpm.project, $C53,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3" s="297" t="str" cm="1">
        <f t="array" ref="BO53">IFERROR(_xlfn.LET(
 _xlpm.project, $C53,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3" s="297" t="str" cm="1">
        <f t="array" ref="BP53">IFERROR(_xlfn.LET(
 _xlpm.project, $C53,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3" s="297" t="str" cm="1">
        <f t="array" ref="BQ53">IFERROR(_xlfn.LET(
 _xlpm.project, $C53,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3" s="297" t="str" cm="1">
        <f t="array" ref="BR53">IFERROR(_xlfn.LET(
 _xlpm.project, $C53,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3" s="297" t="str" cm="1">
        <f t="array" ref="BS53">IFERROR(_xlfn.LET(
 _xlpm.project, $C53,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3" s="297" t="str" cm="1">
        <f t="array" ref="BT53">IFERROR(_xlfn.LET(
 _xlpm.project, $C53,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3" s="297" t="str" cm="1">
        <f t="array" ref="BU53">IFERROR(_xlfn.LET(
 _xlpm.project, $C53,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3" s="297" t="str" cm="1">
        <f t="array" ref="BV53">IFERROR(_xlfn.LET(
 _xlpm.project, $C53,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3" s="297" t="str" cm="1">
        <f t="array" ref="BW53">IFERROR(_xlfn.LET(
 _xlpm.project, $C53,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3" s="297" t="str" cm="1">
        <f t="array" ref="BX53">IFERROR(_xlfn.LET(
 _xlpm.project, $C53,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3" s="297" t="str" cm="1">
        <f t="array" ref="BY53">IFERROR(_xlfn.LET(
 _xlpm.project, $C53,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3" s="297" t="str" cm="1">
        <f t="array" ref="BZ53">IFERROR(_xlfn.LET(
 _xlpm.project, $C53,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3" s="297" t="str" cm="1">
        <f t="array" ref="CA53">IFERROR(_xlfn.LET(
 _xlpm.project, $C53,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3" s="297" t="str" cm="1">
        <f t="array" ref="CB53">IFERROR(_xlfn.LET(
 _xlpm.project, $C53,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3" s="297" t="str" cm="1">
        <f t="array" ref="CC53">IFERROR(_xlfn.LET(
 _xlpm.project, $C53,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3" s="297" t="str" cm="1">
        <f t="array" ref="CD53">IFERROR(_xlfn.LET(
 _xlpm.project, $C53,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3" s="297" t="str" cm="1">
        <f t="array" ref="CE53">IFERROR(_xlfn.LET(
 _xlpm.project, $C53,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3" s="297" t="str" cm="1">
        <f t="array" ref="CF53">IFERROR(_xlfn.LET(
 _xlpm.project, $C53,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3" s="297" t="str" cm="1">
        <f t="array" ref="CG53">IFERROR(_xlfn.LET(
 _xlpm.project, $C53,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3" s="297" t="str" cm="1">
        <f t="array" ref="CH53">IFERROR(_xlfn.LET(
 _xlpm.project, $C53,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3" s="297" t="str" cm="1">
        <f t="array" ref="CI53">IFERROR(_xlfn.LET(
 _xlpm.project, $C53,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3" s="297" t="str" cm="1">
        <f t="array" ref="CJ53">IFERROR(_xlfn.LET(
 _xlpm.project, $C53,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3" s="297" t="str" cm="1">
        <f t="array" ref="CK53">IFERROR(_xlfn.LET(
 _xlpm.project, $C53,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3" s="297" t="str" cm="1">
        <f t="array" ref="CL53">IFERROR(_xlfn.LET(
 _xlpm.project, $C53,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3" s="297" t="str" cm="1">
        <f t="array" ref="CM53">IFERROR(_xlfn.LET(
 _xlpm.project, $C53,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3" s="297" t="str" cm="1">
        <f t="array" ref="CN53">IFERROR(_xlfn.LET(
 _xlpm.project, $C53,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3" s="297" t="str" cm="1">
        <f t="array" ref="CO53">IFERROR(_xlfn.LET(
 _xlpm.project, $C53,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3" s="297" t="str" cm="1">
        <f t="array" ref="CP53">IFERROR(_xlfn.LET(
 _xlpm.project, $C53,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3" s="297" t="str" cm="1">
        <f t="array" ref="CQ53">IFERROR(_xlfn.LET(
 _xlpm.project, $C53,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3" s="297" t="str" cm="1">
        <f t="array" ref="CR53">IFERROR(_xlfn.LET(
 _xlpm.project, $C53,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3" s="297" t="str" cm="1">
        <f t="array" ref="CS53">IFERROR(_xlfn.LET(
 _xlpm.project, $C53,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3" s="297" t="str" cm="1">
        <f t="array" ref="CT53">IFERROR(_xlfn.LET(
 _xlpm.project, $C53,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3" s="297" t="str" cm="1">
        <f t="array" ref="CU53">IFERROR(_xlfn.LET(
 _xlpm.project, $C53,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3" s="297" t="str" cm="1">
        <f t="array" ref="CV53">IFERROR(_xlfn.LET(
 _xlpm.project, $C53,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3" s="297" t="str" cm="1">
        <f t="array" ref="CW53">IFERROR(_xlfn.LET(
 _xlpm.project, $C53,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3" s="297" t="str" cm="1">
        <f t="array" ref="CX53">IFERROR(_xlfn.LET(
 _xlpm.project, $C53,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3" s="297" t="str" cm="1">
        <f t="array" ref="CY53">IFERROR(_xlfn.LET(
 _xlpm.project, $C53,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3" s="297" t="str" cm="1">
        <f t="array" ref="CZ53">IFERROR(_xlfn.LET(
 _xlpm.project, $C53,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3" s="297" t="str" cm="1">
        <f t="array" ref="DA53">IFERROR(_xlfn.LET(
 _xlpm.project, $C53,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3" s="297" t="str" cm="1">
        <f t="array" ref="DB53">IFERROR(_xlfn.LET(
 _xlpm.project, $C53,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3" s="297" t="str" cm="1">
        <f t="array" ref="DC53">IFERROR(_xlfn.LET(
 _xlpm.project, $C53,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3" s="297" t="str" cm="1">
        <f t="array" ref="DD53">IFERROR(_xlfn.LET(
 _xlpm.project, $C53,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3" s="297" t="str" cm="1">
        <f t="array" ref="DE53">IFERROR(_xlfn.LET(
 _xlpm.project, $C53,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3" s="297" t="str" cm="1">
        <f t="array" ref="DF53">IFERROR(_xlfn.LET(
 _xlpm.project, $C53,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3" s="297" t="str" cm="1">
        <f t="array" ref="DG53">IFERROR(_xlfn.LET(
 _xlpm.project, $C53,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3" s="297" t="str" cm="1">
        <f t="array" ref="DH53">IFERROR(_xlfn.LET(
 _xlpm.project, $C53,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3" s="297" t="str" cm="1">
        <f t="array" ref="DI53">IFERROR(_xlfn.LET(
 _xlpm.project, $C53,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3" s="297" t="str" cm="1">
        <f t="array" ref="DJ53">IFERROR(_xlfn.LET(
 _xlpm.project, $C53,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3" s="297" t="str" cm="1">
        <f t="array" ref="DK53">IFERROR(_xlfn.LET(
 _xlpm.project, $C53,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3" s="297" t="str" cm="1">
        <f t="array" ref="DL53">IFERROR(_xlfn.LET(
 _xlpm.project, $C53,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3" s="297" t="str" cm="1">
        <f t="array" ref="DM53">IFERROR(_xlfn.LET(
 _xlpm.project, $C53,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3" s="297" t="str" cm="1">
        <f t="array" ref="DN53">IFERROR(_xlfn.LET(
 _xlpm.project, $C53,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3" s="297" t="str" cm="1">
        <f t="array" ref="DO53">IFERROR(_xlfn.LET(
 _xlpm.project, $C53,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3" s="297" t="str" cm="1">
        <f t="array" ref="DP53">IFERROR(_xlfn.LET(
 _xlpm.project, $C53,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3" s="297" t="str" cm="1">
        <f t="array" ref="DQ53">IFERROR(_xlfn.LET(
 _xlpm.project, $C53,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3" s="297" t="str" cm="1">
        <f t="array" ref="DR53">IFERROR(_xlfn.LET(
 _xlpm.project, $C53,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3" s="297" t="str" cm="1">
        <f t="array" ref="DS53">IFERROR(_xlfn.LET(
 _xlpm.project, $C53,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3" s="297" t="str" cm="1">
        <f t="array" ref="DT53">IFERROR(_xlfn.LET(
 _xlpm.project, $C53,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3" s="297" t="str" cm="1">
        <f t="array" ref="DU53">IFERROR(_xlfn.LET(
 _xlpm.project, $C53,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3" s="297" t="str" cm="1">
        <f t="array" ref="DV53">IFERROR(_xlfn.LET(
 _xlpm.project, $C53,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3" s="297" t="str" cm="1">
        <f t="array" ref="DW53">IFERROR(_xlfn.LET(
 _xlpm.project, $C53,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3" s="297" t="str" cm="1">
        <f t="array" ref="DX53">IFERROR(_xlfn.LET(
 _xlpm.project, $C53,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3" s="297" t="str" cm="1">
        <f t="array" ref="DY53">IFERROR(_xlfn.LET(
 _xlpm.project, $C53,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3" s="297" t="str" cm="1">
        <f t="array" ref="DZ53">IFERROR(_xlfn.LET(
 _xlpm.project, $C53,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3" s="297" t="str" cm="1">
        <f t="array" ref="EA53">IFERROR(_xlfn.LET(
 _xlpm.project, $C53,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3" s="297" t="str" cm="1">
        <f t="array" ref="EB53">IFERROR(_xlfn.LET(
 _xlpm.project, $C53,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3" s="297" t="str" cm="1">
        <f t="array" ref="EC53">IFERROR(_xlfn.LET(
 _xlpm.project, $C53,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3" s="297" t="str" cm="1">
        <f t="array" ref="ED53">IFERROR(_xlfn.LET(
 _xlpm.project, $C53,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3" s="297" t="str" cm="1">
        <f t="array" ref="EE53">IFERROR(_xlfn.LET(
 _xlpm.project, $C53,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3" s="297" t="str" cm="1">
        <f t="array" ref="EF53">IFERROR(_xlfn.LET(
 _xlpm.project, $C53,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3" s="297" t="str" cm="1">
        <f t="array" ref="EG53">IFERROR(_xlfn.LET(
 _xlpm.project, $C53,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3" s="297" t="str" cm="1">
        <f t="array" ref="EH53">IFERROR(_xlfn.LET(
 _xlpm.project, $C53,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3" s="297" t="str" cm="1">
        <f t="array" ref="EI53">IFERROR(_xlfn.LET(
 _xlpm.project, $C53,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3" s="297" t="str" cm="1">
        <f t="array" ref="EJ53">IFERROR(_xlfn.LET(
 _xlpm.project, $C53,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3" s="297" t="str" cm="1">
        <f t="array" ref="EK53">IFERROR(_xlfn.LET(
 _xlpm.project, $C53,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3" s="297" t="str" cm="1">
        <f t="array" ref="EL53">IFERROR(_xlfn.LET(
 _xlpm.project, $C53,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3" s="297" t="str" cm="1">
        <f t="array" ref="EM53">IFERROR(_xlfn.LET(
 _xlpm.project, $C53,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3" s="297" t="str" cm="1">
        <f t="array" ref="EN53">IFERROR(_xlfn.LET(
 _xlpm.project, $C53,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3" s="297" t="str" cm="1">
        <f t="array" ref="EO53">IFERROR(_xlfn.LET(
 _xlpm.project, $C53,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3" s="297" t="str" cm="1">
        <f t="array" ref="EP53">IFERROR(_xlfn.LET(
 _xlpm.project, $C53,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3" s="297" t="str" cm="1">
        <f t="array" ref="EQ53">IFERROR(_xlfn.LET(
 _xlpm.project, $C53,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3" s="297" t="str" cm="1">
        <f t="array" ref="ER53">IFERROR(_xlfn.LET(
 _xlpm.project, $C53,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3" s="297" t="str" cm="1">
        <f t="array" ref="ES53">IFERROR(_xlfn.LET(
 _xlpm.project, $C53,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3" s="297" t="str" cm="1">
        <f t="array" ref="ET53">IFERROR(_xlfn.LET(
 _xlpm.project, $C53,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3" s="297" t="str" cm="1">
        <f t="array" ref="EU53">IFERROR(_xlfn.LET(
 _xlpm.project, $C53,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3" s="297" t="str" cm="1">
        <f t="array" ref="EV53">IFERROR(_xlfn.LET(
 _xlpm.project, $C53,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3" s="297" t="str" cm="1">
        <f t="array" ref="EW53">IFERROR(_xlfn.LET(
 _xlpm.project, $C53,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3" s="297" t="str" cm="1">
        <f t="array" ref="EX53">IFERROR(_xlfn.LET(
 _xlpm.project, $C53,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3" s="297" t="str" cm="1">
        <f t="array" ref="EY53">IFERROR(_xlfn.LET(
 _xlpm.project, $C53,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3" s="297" t="str" cm="1">
        <f t="array" ref="EZ53">IFERROR(_xlfn.LET(
 _xlpm.project, $C53,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3" s="297" t="str" cm="1">
        <f t="array" ref="FA53">IFERROR(_xlfn.LET(
 _xlpm.project, $C53,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3" s="297" t="str" cm="1">
        <f t="array" ref="FB53">IFERROR(_xlfn.LET(
 _xlpm.project, $C53,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3" s="297" t="str" cm="1">
        <f t="array" ref="FC53">IFERROR(_xlfn.LET(
 _xlpm.project, $C53,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3" s="297" t="str" cm="1">
        <f t="array" ref="FD53">IFERROR(_xlfn.LET(
 _xlpm.project, $C53,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4" spans="2:160" ht="80.099999999999994" customHeight="1" thickBot="1" x14ac:dyDescent="0.35">
      <c r="B54" s="90"/>
      <c r="C54" s="300"/>
      <c r="D54" s="300"/>
      <c r="E54" s="297" t="str" cm="1">
        <f t="array" ref="E54">IFERROR(_xlfn.LET(
 _xlpm.project, $C54,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4" s="297" t="str" cm="1">
        <f t="array" ref="F54">IFERROR(_xlfn.LET(
 _xlpm.project, $C54,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4" s="297" t="str" cm="1">
        <f t="array" ref="G54">IFERROR(_xlfn.LET(
 _xlpm.project, $C54,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4" s="297" t="str" cm="1">
        <f t="array" ref="H54">IFERROR(_xlfn.LET(
 _xlpm.project, $C54,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4" s="297" t="str" cm="1">
        <f t="array" ref="I54">IFERROR(_xlfn.LET(
 _xlpm.project, $C54,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4" s="297" t="str" cm="1">
        <f t="array" ref="J54">IFERROR(_xlfn.LET(
 _xlpm.project, $C54,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4" s="297" t="str" cm="1">
        <f t="array" ref="K54">IFERROR(_xlfn.LET(
 _xlpm.project, $C54,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4" s="297" t="str" cm="1">
        <f t="array" ref="L54">IFERROR(_xlfn.LET(
 _xlpm.project, $C54,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4" s="297" t="str" cm="1">
        <f t="array" ref="M54">IFERROR(_xlfn.LET(
 _xlpm.project, $C54,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4" s="297" t="str" cm="1">
        <f t="array" ref="N54">IFERROR(_xlfn.LET(
 _xlpm.project, $C54,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4" s="297" t="str" cm="1">
        <f t="array" ref="O54">IFERROR(_xlfn.LET(
 _xlpm.project, $C54,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4" s="297" t="str" cm="1">
        <f t="array" ref="P54">IFERROR(_xlfn.LET(
 _xlpm.project, $C54,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4" s="297" t="str" cm="1">
        <f t="array" ref="Q54">IFERROR(_xlfn.LET(
 _xlpm.project, $C54,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4" s="297" t="str" cm="1">
        <f t="array" ref="R54">IFERROR(_xlfn.LET(
 _xlpm.project, $C54,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4" s="297" t="str" cm="1">
        <f t="array" ref="S54">IFERROR(_xlfn.LET(
 _xlpm.project, $C54,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4" s="297" t="str" cm="1">
        <f t="array" ref="T54">IFERROR(_xlfn.LET(
 _xlpm.project, $C54,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4" s="297" t="str" cm="1">
        <f t="array" ref="U54">IFERROR(_xlfn.LET(
 _xlpm.project, $C54,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4" s="297" t="str" cm="1">
        <f t="array" ref="V54">IFERROR(_xlfn.LET(
 _xlpm.project, $C54,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4" s="297" t="str" cm="1">
        <f t="array" ref="W54">IFERROR(_xlfn.LET(
 _xlpm.project, $C54,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4" s="297" t="str" cm="1">
        <f t="array" ref="X54">IFERROR(_xlfn.LET(
 _xlpm.project, $C54,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4" s="297" t="str" cm="1">
        <f t="array" ref="Y54">IFERROR(_xlfn.LET(
 _xlpm.project, $C54,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4" s="297" t="str" cm="1">
        <f t="array" ref="Z54">IFERROR(_xlfn.LET(
 _xlpm.project, $C54,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4" s="297" t="str" cm="1">
        <f t="array" ref="AA54">IFERROR(_xlfn.LET(
 _xlpm.project, $C54,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4" s="297" t="str" cm="1">
        <f t="array" ref="AB54">IFERROR(_xlfn.LET(
 _xlpm.project, $C54,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4" s="297" t="str" cm="1">
        <f t="array" ref="AC54">IFERROR(_xlfn.LET(
 _xlpm.project, $C54,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4" s="297" t="str" cm="1">
        <f t="array" ref="AD54">IFERROR(_xlfn.LET(
 _xlpm.project, $C54,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4" s="297" t="str" cm="1">
        <f t="array" ref="AE54">IFERROR(_xlfn.LET(
 _xlpm.project, $C54,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4" s="297" t="str" cm="1">
        <f t="array" ref="AF54">IFERROR(_xlfn.LET(
 _xlpm.project, $C54,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4" s="297" t="str" cm="1">
        <f t="array" ref="AG54">IFERROR(_xlfn.LET(
 _xlpm.project, $C54,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4" s="297" t="str" cm="1">
        <f t="array" ref="AH54">IFERROR(_xlfn.LET(
 _xlpm.project, $C54,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4" s="297" t="str" cm="1">
        <f t="array" ref="AI54">IFERROR(_xlfn.LET(
 _xlpm.project, $C54,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4" s="297" t="str" cm="1">
        <f t="array" ref="AJ54">IFERROR(_xlfn.LET(
 _xlpm.project, $C54,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4" s="297" t="str" cm="1">
        <f t="array" ref="AK54">IFERROR(_xlfn.LET(
 _xlpm.project, $C54,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4" s="297" t="str" cm="1">
        <f t="array" ref="AL54">IFERROR(_xlfn.LET(
 _xlpm.project, $C54,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4" s="297" t="str" cm="1">
        <f t="array" ref="AM54">IFERROR(_xlfn.LET(
 _xlpm.project, $C54,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4" s="297" t="str" cm="1">
        <f t="array" ref="AN54">IFERROR(_xlfn.LET(
 _xlpm.project, $C54,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4" s="297" t="str" cm="1">
        <f t="array" ref="AO54">IFERROR(_xlfn.LET(
 _xlpm.project, $C54,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4" s="297" t="str" cm="1">
        <f t="array" ref="AP54">IFERROR(_xlfn.LET(
 _xlpm.project, $C54,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4" s="297" t="str" cm="1">
        <f t="array" ref="AQ54">IFERROR(_xlfn.LET(
 _xlpm.project, $C54,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4" s="297" t="str" cm="1">
        <f t="array" ref="AR54">IFERROR(_xlfn.LET(
 _xlpm.project, $C54,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4" s="297" t="str" cm="1">
        <f t="array" ref="AS54">IFERROR(_xlfn.LET(
 _xlpm.project, $C54,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4" s="297" t="str" cm="1">
        <f t="array" ref="AT54">IFERROR(_xlfn.LET(
 _xlpm.project, $C54,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4" s="297" t="str" cm="1">
        <f t="array" ref="AU54">IFERROR(_xlfn.LET(
 _xlpm.project, $C54,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4" s="297" t="str" cm="1">
        <f t="array" ref="AV54">IFERROR(_xlfn.LET(
 _xlpm.project, $C54,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4" s="297" t="str" cm="1">
        <f t="array" ref="AW54">IFERROR(_xlfn.LET(
 _xlpm.project, $C54,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4" s="297" t="str" cm="1">
        <f t="array" ref="AX54">IFERROR(_xlfn.LET(
 _xlpm.project, $C54,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4" s="297" t="str" cm="1">
        <f t="array" ref="AY54">IFERROR(_xlfn.LET(
 _xlpm.project, $C54,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4" s="297" t="str" cm="1">
        <f t="array" ref="AZ54">IFERROR(_xlfn.LET(
 _xlpm.project, $C54,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4" s="297" t="str" cm="1">
        <f t="array" ref="BA54">IFERROR(_xlfn.LET(
 _xlpm.project, $C54,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4" s="297" t="str" cm="1">
        <f t="array" ref="BB54">IFERROR(_xlfn.LET(
 _xlpm.project, $C54,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4" s="297" t="str" cm="1">
        <f t="array" ref="BC54">IFERROR(_xlfn.LET(
 _xlpm.project, $C54,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4" s="297" t="str" cm="1">
        <f t="array" ref="BD54">IFERROR(_xlfn.LET(
 _xlpm.project, $C54,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4" s="297" t="str" cm="1">
        <f t="array" ref="BE54">IFERROR(_xlfn.LET(
 _xlpm.project, $C54,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4" s="297" t="str" cm="1">
        <f t="array" ref="BF54">IFERROR(_xlfn.LET(
 _xlpm.project, $C54,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4" s="297" t="str" cm="1">
        <f t="array" ref="BG54">IFERROR(_xlfn.LET(
 _xlpm.project, $C54,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4" s="297" t="str" cm="1">
        <f t="array" ref="BH54">IFERROR(_xlfn.LET(
 _xlpm.project, $C54,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4" s="297" t="str" cm="1">
        <f t="array" ref="BI54">IFERROR(_xlfn.LET(
 _xlpm.project, $C54,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4" s="297" t="str" cm="1">
        <f t="array" ref="BJ54">IFERROR(_xlfn.LET(
 _xlpm.project, $C54,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4" s="297" t="str" cm="1">
        <f t="array" ref="BK54">IFERROR(_xlfn.LET(
 _xlpm.project, $C54,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4" s="297" t="str" cm="1">
        <f t="array" ref="BL54">IFERROR(_xlfn.LET(
 _xlpm.project, $C54,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4" s="297" t="str" cm="1">
        <f t="array" ref="BM54">IFERROR(_xlfn.LET(
 _xlpm.project, $C54,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4" s="297" t="str" cm="1">
        <f t="array" ref="BN54">IFERROR(_xlfn.LET(
 _xlpm.project, $C54,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4" s="297" t="str" cm="1">
        <f t="array" ref="BO54">IFERROR(_xlfn.LET(
 _xlpm.project, $C54,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4" s="297" t="str" cm="1">
        <f t="array" ref="BP54">IFERROR(_xlfn.LET(
 _xlpm.project, $C54,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4" s="297" t="str" cm="1">
        <f t="array" ref="BQ54">IFERROR(_xlfn.LET(
 _xlpm.project, $C54,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4" s="297" t="str" cm="1">
        <f t="array" ref="BR54">IFERROR(_xlfn.LET(
 _xlpm.project, $C54,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4" s="297" t="str" cm="1">
        <f t="array" ref="BS54">IFERROR(_xlfn.LET(
 _xlpm.project, $C54,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4" s="297" t="str" cm="1">
        <f t="array" ref="BT54">IFERROR(_xlfn.LET(
 _xlpm.project, $C54,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4" s="297" t="str" cm="1">
        <f t="array" ref="BU54">IFERROR(_xlfn.LET(
 _xlpm.project, $C54,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4" s="297" t="str" cm="1">
        <f t="array" ref="BV54">IFERROR(_xlfn.LET(
 _xlpm.project, $C54,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4" s="297" t="str" cm="1">
        <f t="array" ref="BW54">IFERROR(_xlfn.LET(
 _xlpm.project, $C54,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4" s="297" t="str" cm="1">
        <f t="array" ref="BX54">IFERROR(_xlfn.LET(
 _xlpm.project, $C54,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4" s="297" t="str" cm="1">
        <f t="array" ref="BY54">IFERROR(_xlfn.LET(
 _xlpm.project, $C54,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4" s="297" t="str" cm="1">
        <f t="array" ref="BZ54">IFERROR(_xlfn.LET(
 _xlpm.project, $C54,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4" s="297" t="str" cm="1">
        <f t="array" ref="CA54">IFERROR(_xlfn.LET(
 _xlpm.project, $C54,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4" s="297" t="str" cm="1">
        <f t="array" ref="CB54">IFERROR(_xlfn.LET(
 _xlpm.project, $C54,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4" s="297" t="str" cm="1">
        <f t="array" ref="CC54">IFERROR(_xlfn.LET(
 _xlpm.project, $C54,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4" s="297" t="str" cm="1">
        <f t="array" ref="CD54">IFERROR(_xlfn.LET(
 _xlpm.project, $C54,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4" s="297" t="str" cm="1">
        <f t="array" ref="CE54">IFERROR(_xlfn.LET(
 _xlpm.project, $C54,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4" s="297" t="str" cm="1">
        <f t="array" ref="CF54">IFERROR(_xlfn.LET(
 _xlpm.project, $C54,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4" s="297" t="str" cm="1">
        <f t="array" ref="CG54">IFERROR(_xlfn.LET(
 _xlpm.project, $C54,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4" s="297" t="str" cm="1">
        <f t="array" ref="CH54">IFERROR(_xlfn.LET(
 _xlpm.project, $C54,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4" s="297" t="str" cm="1">
        <f t="array" ref="CI54">IFERROR(_xlfn.LET(
 _xlpm.project, $C54,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4" s="297" t="str" cm="1">
        <f t="array" ref="CJ54">IFERROR(_xlfn.LET(
 _xlpm.project, $C54,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4" s="297" t="str" cm="1">
        <f t="array" ref="CK54">IFERROR(_xlfn.LET(
 _xlpm.project, $C54,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4" s="297" t="str" cm="1">
        <f t="array" ref="CL54">IFERROR(_xlfn.LET(
 _xlpm.project, $C54,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4" s="297" t="str" cm="1">
        <f t="array" ref="CM54">IFERROR(_xlfn.LET(
 _xlpm.project, $C54,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4" s="297" t="str" cm="1">
        <f t="array" ref="CN54">IFERROR(_xlfn.LET(
 _xlpm.project, $C54,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4" s="297" t="str" cm="1">
        <f t="array" ref="CO54">IFERROR(_xlfn.LET(
 _xlpm.project, $C54,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4" s="297" t="str" cm="1">
        <f t="array" ref="CP54">IFERROR(_xlfn.LET(
 _xlpm.project, $C54,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4" s="297" t="str" cm="1">
        <f t="array" ref="CQ54">IFERROR(_xlfn.LET(
 _xlpm.project, $C54,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4" s="297" t="str" cm="1">
        <f t="array" ref="CR54">IFERROR(_xlfn.LET(
 _xlpm.project, $C54,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4" s="297" t="str" cm="1">
        <f t="array" ref="CS54">IFERROR(_xlfn.LET(
 _xlpm.project, $C54,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4" s="297" t="str" cm="1">
        <f t="array" ref="CT54">IFERROR(_xlfn.LET(
 _xlpm.project, $C54,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4" s="297" t="str" cm="1">
        <f t="array" ref="CU54">IFERROR(_xlfn.LET(
 _xlpm.project, $C54,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4" s="297" t="str" cm="1">
        <f t="array" ref="CV54">IFERROR(_xlfn.LET(
 _xlpm.project, $C54,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4" s="297" t="str" cm="1">
        <f t="array" ref="CW54">IFERROR(_xlfn.LET(
 _xlpm.project, $C54,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4" s="297" t="str" cm="1">
        <f t="array" ref="CX54">IFERROR(_xlfn.LET(
 _xlpm.project, $C54,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4" s="297" t="str" cm="1">
        <f t="array" ref="CY54">IFERROR(_xlfn.LET(
 _xlpm.project, $C54,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4" s="297" t="str" cm="1">
        <f t="array" ref="CZ54">IFERROR(_xlfn.LET(
 _xlpm.project, $C54,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4" s="297" t="str" cm="1">
        <f t="array" ref="DA54">IFERROR(_xlfn.LET(
 _xlpm.project, $C54,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4" s="297" t="str" cm="1">
        <f t="array" ref="DB54">IFERROR(_xlfn.LET(
 _xlpm.project, $C54,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4" s="297" t="str" cm="1">
        <f t="array" ref="DC54">IFERROR(_xlfn.LET(
 _xlpm.project, $C54,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4" s="297" t="str" cm="1">
        <f t="array" ref="DD54">IFERROR(_xlfn.LET(
 _xlpm.project, $C54,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4" s="297" t="str" cm="1">
        <f t="array" ref="DE54">IFERROR(_xlfn.LET(
 _xlpm.project, $C54,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4" s="297" t="str" cm="1">
        <f t="array" ref="DF54">IFERROR(_xlfn.LET(
 _xlpm.project, $C54,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4" s="297" t="str" cm="1">
        <f t="array" ref="DG54">IFERROR(_xlfn.LET(
 _xlpm.project, $C54,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4" s="297" t="str" cm="1">
        <f t="array" ref="DH54">IFERROR(_xlfn.LET(
 _xlpm.project, $C54,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4" s="297" t="str" cm="1">
        <f t="array" ref="DI54">IFERROR(_xlfn.LET(
 _xlpm.project, $C54,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4" s="297" t="str" cm="1">
        <f t="array" ref="DJ54">IFERROR(_xlfn.LET(
 _xlpm.project, $C54,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4" s="297" t="str" cm="1">
        <f t="array" ref="DK54">IFERROR(_xlfn.LET(
 _xlpm.project, $C54,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4" s="297" t="str" cm="1">
        <f t="array" ref="DL54">IFERROR(_xlfn.LET(
 _xlpm.project, $C54,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4" s="297" t="str" cm="1">
        <f t="array" ref="DM54">IFERROR(_xlfn.LET(
 _xlpm.project, $C54,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4" s="297" t="str" cm="1">
        <f t="array" ref="DN54">IFERROR(_xlfn.LET(
 _xlpm.project, $C54,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4" s="297" t="str" cm="1">
        <f t="array" ref="DO54">IFERROR(_xlfn.LET(
 _xlpm.project, $C54,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4" s="297" t="str" cm="1">
        <f t="array" ref="DP54">IFERROR(_xlfn.LET(
 _xlpm.project, $C54,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4" s="297" t="str" cm="1">
        <f t="array" ref="DQ54">IFERROR(_xlfn.LET(
 _xlpm.project, $C54,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4" s="297" t="str" cm="1">
        <f t="array" ref="DR54">IFERROR(_xlfn.LET(
 _xlpm.project, $C54,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4" s="297" t="str" cm="1">
        <f t="array" ref="DS54">IFERROR(_xlfn.LET(
 _xlpm.project, $C54,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4" s="297" t="str" cm="1">
        <f t="array" ref="DT54">IFERROR(_xlfn.LET(
 _xlpm.project, $C54,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4" s="297" t="str" cm="1">
        <f t="array" ref="DU54">IFERROR(_xlfn.LET(
 _xlpm.project, $C54,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4" s="297" t="str" cm="1">
        <f t="array" ref="DV54">IFERROR(_xlfn.LET(
 _xlpm.project, $C54,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4" s="297" t="str" cm="1">
        <f t="array" ref="DW54">IFERROR(_xlfn.LET(
 _xlpm.project, $C54,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4" s="297" t="str" cm="1">
        <f t="array" ref="DX54">IFERROR(_xlfn.LET(
 _xlpm.project, $C54,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4" s="297" t="str" cm="1">
        <f t="array" ref="DY54">IFERROR(_xlfn.LET(
 _xlpm.project, $C54,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4" s="297" t="str" cm="1">
        <f t="array" ref="DZ54">IFERROR(_xlfn.LET(
 _xlpm.project, $C54,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4" s="297" t="str" cm="1">
        <f t="array" ref="EA54">IFERROR(_xlfn.LET(
 _xlpm.project, $C54,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4" s="297" t="str" cm="1">
        <f t="array" ref="EB54">IFERROR(_xlfn.LET(
 _xlpm.project, $C54,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4" s="297" t="str" cm="1">
        <f t="array" ref="EC54">IFERROR(_xlfn.LET(
 _xlpm.project, $C54,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4" s="297" t="str" cm="1">
        <f t="array" ref="ED54">IFERROR(_xlfn.LET(
 _xlpm.project, $C54,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4" s="297" t="str" cm="1">
        <f t="array" ref="EE54">IFERROR(_xlfn.LET(
 _xlpm.project, $C54,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4" s="297" t="str" cm="1">
        <f t="array" ref="EF54">IFERROR(_xlfn.LET(
 _xlpm.project, $C54,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4" s="297" t="str" cm="1">
        <f t="array" ref="EG54">IFERROR(_xlfn.LET(
 _xlpm.project, $C54,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4" s="297" t="str" cm="1">
        <f t="array" ref="EH54">IFERROR(_xlfn.LET(
 _xlpm.project, $C54,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4" s="297" t="str" cm="1">
        <f t="array" ref="EI54">IFERROR(_xlfn.LET(
 _xlpm.project, $C54,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4" s="297" t="str" cm="1">
        <f t="array" ref="EJ54">IFERROR(_xlfn.LET(
 _xlpm.project, $C54,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4" s="297" t="str" cm="1">
        <f t="array" ref="EK54">IFERROR(_xlfn.LET(
 _xlpm.project, $C54,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4" s="297" t="str" cm="1">
        <f t="array" ref="EL54">IFERROR(_xlfn.LET(
 _xlpm.project, $C54,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4" s="297" t="str" cm="1">
        <f t="array" ref="EM54">IFERROR(_xlfn.LET(
 _xlpm.project, $C54,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4" s="297" t="str" cm="1">
        <f t="array" ref="EN54">IFERROR(_xlfn.LET(
 _xlpm.project, $C54,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4" s="297" t="str" cm="1">
        <f t="array" ref="EO54">IFERROR(_xlfn.LET(
 _xlpm.project, $C54,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4" s="297" t="str" cm="1">
        <f t="array" ref="EP54">IFERROR(_xlfn.LET(
 _xlpm.project, $C54,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4" s="297" t="str" cm="1">
        <f t="array" ref="EQ54">IFERROR(_xlfn.LET(
 _xlpm.project, $C54,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4" s="297" t="str" cm="1">
        <f t="array" ref="ER54">IFERROR(_xlfn.LET(
 _xlpm.project, $C54,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4" s="297" t="str" cm="1">
        <f t="array" ref="ES54">IFERROR(_xlfn.LET(
 _xlpm.project, $C54,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4" s="297" t="str" cm="1">
        <f t="array" ref="ET54">IFERROR(_xlfn.LET(
 _xlpm.project, $C54,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4" s="297" t="str" cm="1">
        <f t="array" ref="EU54">IFERROR(_xlfn.LET(
 _xlpm.project, $C54,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4" s="297" t="str" cm="1">
        <f t="array" ref="EV54">IFERROR(_xlfn.LET(
 _xlpm.project, $C54,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4" s="297" t="str" cm="1">
        <f t="array" ref="EW54">IFERROR(_xlfn.LET(
 _xlpm.project, $C54,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4" s="297" t="str" cm="1">
        <f t="array" ref="EX54">IFERROR(_xlfn.LET(
 _xlpm.project, $C54,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4" s="297" t="str" cm="1">
        <f t="array" ref="EY54">IFERROR(_xlfn.LET(
 _xlpm.project, $C54,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4" s="297" t="str" cm="1">
        <f t="array" ref="EZ54">IFERROR(_xlfn.LET(
 _xlpm.project, $C54,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4" s="297" t="str" cm="1">
        <f t="array" ref="FA54">IFERROR(_xlfn.LET(
 _xlpm.project, $C54,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4" s="297" t="str" cm="1">
        <f t="array" ref="FB54">IFERROR(_xlfn.LET(
 _xlpm.project, $C54,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4" s="297" t="str" cm="1">
        <f t="array" ref="FC54">IFERROR(_xlfn.LET(
 _xlpm.project, $C54,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4" s="297" t="str" cm="1">
        <f t="array" ref="FD54">IFERROR(_xlfn.LET(
 _xlpm.project, $C54,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5" spans="2:160" ht="80.099999999999994" customHeight="1" thickBot="1" x14ac:dyDescent="0.35">
      <c r="B55" s="90"/>
      <c r="C55" s="300"/>
      <c r="D55" s="300"/>
      <c r="E55" s="297" t="str" cm="1">
        <f t="array" ref="E55">IFERROR(_xlfn.LET(
 _xlpm.project, $C55,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5" s="297" t="str" cm="1">
        <f t="array" ref="F55">IFERROR(_xlfn.LET(
 _xlpm.project, $C55,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5" s="297" t="str" cm="1">
        <f t="array" ref="G55">IFERROR(_xlfn.LET(
 _xlpm.project, $C55,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5" s="297" t="str" cm="1">
        <f t="array" ref="H55">IFERROR(_xlfn.LET(
 _xlpm.project, $C55,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5" s="297" t="str" cm="1">
        <f t="array" ref="I55">IFERROR(_xlfn.LET(
 _xlpm.project, $C55,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5" s="297" t="str" cm="1">
        <f t="array" ref="J55">IFERROR(_xlfn.LET(
 _xlpm.project, $C55,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5" s="297" t="str" cm="1">
        <f t="array" ref="K55">IFERROR(_xlfn.LET(
 _xlpm.project, $C55,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5" s="297" t="str" cm="1">
        <f t="array" ref="L55">IFERROR(_xlfn.LET(
 _xlpm.project, $C55,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5" s="297" t="str" cm="1">
        <f t="array" ref="M55">IFERROR(_xlfn.LET(
 _xlpm.project, $C55,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5" s="297" t="str" cm="1">
        <f t="array" ref="N55">IFERROR(_xlfn.LET(
 _xlpm.project, $C55,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5" s="297" t="str" cm="1">
        <f t="array" ref="O55">IFERROR(_xlfn.LET(
 _xlpm.project, $C55,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5" s="297" t="str" cm="1">
        <f t="array" ref="P55">IFERROR(_xlfn.LET(
 _xlpm.project, $C55,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5" s="297" t="str" cm="1">
        <f t="array" ref="Q55">IFERROR(_xlfn.LET(
 _xlpm.project, $C55,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5" s="297" t="str" cm="1">
        <f t="array" ref="R55">IFERROR(_xlfn.LET(
 _xlpm.project, $C55,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5" s="297" t="str" cm="1">
        <f t="array" ref="S55">IFERROR(_xlfn.LET(
 _xlpm.project, $C55,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5" s="297" t="str" cm="1">
        <f t="array" ref="T55">IFERROR(_xlfn.LET(
 _xlpm.project, $C55,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5" s="297" t="str" cm="1">
        <f t="array" ref="U55">IFERROR(_xlfn.LET(
 _xlpm.project, $C55,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5" s="297" t="str" cm="1">
        <f t="array" ref="V55">IFERROR(_xlfn.LET(
 _xlpm.project, $C55,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5" s="297" t="str" cm="1">
        <f t="array" ref="W55">IFERROR(_xlfn.LET(
 _xlpm.project, $C55,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5" s="297" t="str" cm="1">
        <f t="array" ref="X55">IFERROR(_xlfn.LET(
 _xlpm.project, $C55,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5" s="297" t="str" cm="1">
        <f t="array" ref="Y55">IFERROR(_xlfn.LET(
 _xlpm.project, $C55,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5" s="297" t="str" cm="1">
        <f t="array" ref="Z55">IFERROR(_xlfn.LET(
 _xlpm.project, $C55,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5" s="297" t="str" cm="1">
        <f t="array" ref="AA55">IFERROR(_xlfn.LET(
 _xlpm.project, $C55,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5" s="297" t="str" cm="1">
        <f t="array" ref="AB55">IFERROR(_xlfn.LET(
 _xlpm.project, $C55,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5" s="297" t="str" cm="1">
        <f t="array" ref="AC55">IFERROR(_xlfn.LET(
 _xlpm.project, $C55,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5" s="297" t="str" cm="1">
        <f t="array" ref="AD55">IFERROR(_xlfn.LET(
 _xlpm.project, $C55,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5" s="297" t="str" cm="1">
        <f t="array" ref="AE55">IFERROR(_xlfn.LET(
 _xlpm.project, $C55,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5" s="297" t="str" cm="1">
        <f t="array" ref="AF55">IFERROR(_xlfn.LET(
 _xlpm.project, $C55,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5" s="297" t="str" cm="1">
        <f t="array" ref="AG55">IFERROR(_xlfn.LET(
 _xlpm.project, $C55,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5" s="297" t="str" cm="1">
        <f t="array" ref="AH55">IFERROR(_xlfn.LET(
 _xlpm.project, $C55,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5" s="297" t="str" cm="1">
        <f t="array" ref="AI55">IFERROR(_xlfn.LET(
 _xlpm.project, $C55,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5" s="297" t="str" cm="1">
        <f t="array" ref="AJ55">IFERROR(_xlfn.LET(
 _xlpm.project, $C55,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5" s="297" t="str" cm="1">
        <f t="array" ref="AK55">IFERROR(_xlfn.LET(
 _xlpm.project, $C55,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5" s="297" t="str" cm="1">
        <f t="array" ref="AL55">IFERROR(_xlfn.LET(
 _xlpm.project, $C55,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5" s="297" t="str" cm="1">
        <f t="array" ref="AM55">IFERROR(_xlfn.LET(
 _xlpm.project, $C55,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5" s="297" t="str" cm="1">
        <f t="array" ref="AN55">IFERROR(_xlfn.LET(
 _xlpm.project, $C55,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5" s="297" t="str" cm="1">
        <f t="array" ref="AO55">IFERROR(_xlfn.LET(
 _xlpm.project, $C55,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5" s="297" t="str" cm="1">
        <f t="array" ref="AP55">IFERROR(_xlfn.LET(
 _xlpm.project, $C55,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5" s="297" t="str" cm="1">
        <f t="array" ref="AQ55">IFERROR(_xlfn.LET(
 _xlpm.project, $C55,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5" s="297" t="str" cm="1">
        <f t="array" ref="AR55">IFERROR(_xlfn.LET(
 _xlpm.project, $C55,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5" s="297" t="str" cm="1">
        <f t="array" ref="AS55">IFERROR(_xlfn.LET(
 _xlpm.project, $C55,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5" s="297" t="str" cm="1">
        <f t="array" ref="AT55">IFERROR(_xlfn.LET(
 _xlpm.project, $C55,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5" s="297" t="str" cm="1">
        <f t="array" ref="AU55">IFERROR(_xlfn.LET(
 _xlpm.project, $C55,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5" s="297" t="str" cm="1">
        <f t="array" ref="AV55">IFERROR(_xlfn.LET(
 _xlpm.project, $C55,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5" s="297" t="str" cm="1">
        <f t="array" ref="AW55">IFERROR(_xlfn.LET(
 _xlpm.project, $C55,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5" s="297" t="str" cm="1">
        <f t="array" ref="AX55">IFERROR(_xlfn.LET(
 _xlpm.project, $C55,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5" s="297" t="str" cm="1">
        <f t="array" ref="AY55">IFERROR(_xlfn.LET(
 _xlpm.project, $C55,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5" s="297" t="str" cm="1">
        <f t="array" ref="AZ55">IFERROR(_xlfn.LET(
 _xlpm.project, $C55,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5" s="297" t="str" cm="1">
        <f t="array" ref="BA55">IFERROR(_xlfn.LET(
 _xlpm.project, $C55,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5" s="297" t="str" cm="1">
        <f t="array" ref="BB55">IFERROR(_xlfn.LET(
 _xlpm.project, $C55,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5" s="297" t="str" cm="1">
        <f t="array" ref="BC55">IFERROR(_xlfn.LET(
 _xlpm.project, $C55,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5" s="297" t="str" cm="1">
        <f t="array" ref="BD55">IFERROR(_xlfn.LET(
 _xlpm.project, $C55,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5" s="297" t="str" cm="1">
        <f t="array" ref="BE55">IFERROR(_xlfn.LET(
 _xlpm.project, $C55,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5" s="297" t="str" cm="1">
        <f t="array" ref="BF55">IFERROR(_xlfn.LET(
 _xlpm.project, $C55,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5" s="297" t="str" cm="1">
        <f t="array" ref="BG55">IFERROR(_xlfn.LET(
 _xlpm.project, $C55,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5" s="297" t="str" cm="1">
        <f t="array" ref="BH55">IFERROR(_xlfn.LET(
 _xlpm.project, $C55,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5" s="297" t="str" cm="1">
        <f t="array" ref="BI55">IFERROR(_xlfn.LET(
 _xlpm.project, $C55,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5" s="297" t="str" cm="1">
        <f t="array" ref="BJ55">IFERROR(_xlfn.LET(
 _xlpm.project, $C55,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5" s="297" t="str" cm="1">
        <f t="array" ref="BK55">IFERROR(_xlfn.LET(
 _xlpm.project, $C55,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5" s="297" t="str" cm="1">
        <f t="array" ref="BL55">IFERROR(_xlfn.LET(
 _xlpm.project, $C55,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5" s="297" t="str" cm="1">
        <f t="array" ref="BM55">IFERROR(_xlfn.LET(
 _xlpm.project, $C55,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5" s="297" t="str" cm="1">
        <f t="array" ref="BN55">IFERROR(_xlfn.LET(
 _xlpm.project, $C55,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5" s="297" t="str" cm="1">
        <f t="array" ref="BO55">IFERROR(_xlfn.LET(
 _xlpm.project, $C55,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5" s="297" t="str" cm="1">
        <f t="array" ref="BP55">IFERROR(_xlfn.LET(
 _xlpm.project, $C55,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5" s="297" t="str" cm="1">
        <f t="array" ref="BQ55">IFERROR(_xlfn.LET(
 _xlpm.project, $C55,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5" s="297" t="str" cm="1">
        <f t="array" ref="BR55">IFERROR(_xlfn.LET(
 _xlpm.project, $C55,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5" s="297" t="str" cm="1">
        <f t="array" ref="BS55">IFERROR(_xlfn.LET(
 _xlpm.project, $C55,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5" s="297" t="str" cm="1">
        <f t="array" ref="BT55">IFERROR(_xlfn.LET(
 _xlpm.project, $C55,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5" s="297" t="str" cm="1">
        <f t="array" ref="BU55">IFERROR(_xlfn.LET(
 _xlpm.project, $C55,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5" s="297" t="str" cm="1">
        <f t="array" ref="BV55">IFERROR(_xlfn.LET(
 _xlpm.project, $C55,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5" s="297" t="str" cm="1">
        <f t="array" ref="BW55">IFERROR(_xlfn.LET(
 _xlpm.project, $C55,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5" s="297" t="str" cm="1">
        <f t="array" ref="BX55">IFERROR(_xlfn.LET(
 _xlpm.project, $C55,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5" s="297" t="str" cm="1">
        <f t="array" ref="BY55">IFERROR(_xlfn.LET(
 _xlpm.project, $C55,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5" s="297" t="str" cm="1">
        <f t="array" ref="BZ55">IFERROR(_xlfn.LET(
 _xlpm.project, $C55,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5" s="297" t="str" cm="1">
        <f t="array" ref="CA55">IFERROR(_xlfn.LET(
 _xlpm.project, $C55,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5" s="297" t="str" cm="1">
        <f t="array" ref="CB55">IFERROR(_xlfn.LET(
 _xlpm.project, $C55,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5" s="297" t="str" cm="1">
        <f t="array" ref="CC55">IFERROR(_xlfn.LET(
 _xlpm.project, $C55,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5" s="297" t="str" cm="1">
        <f t="array" ref="CD55">IFERROR(_xlfn.LET(
 _xlpm.project, $C55,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5" s="297" t="str" cm="1">
        <f t="array" ref="CE55">IFERROR(_xlfn.LET(
 _xlpm.project, $C55,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5" s="297" t="str" cm="1">
        <f t="array" ref="CF55">IFERROR(_xlfn.LET(
 _xlpm.project, $C55,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5" s="297" t="str" cm="1">
        <f t="array" ref="CG55">IFERROR(_xlfn.LET(
 _xlpm.project, $C55,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5" s="297" t="str" cm="1">
        <f t="array" ref="CH55">IFERROR(_xlfn.LET(
 _xlpm.project, $C55,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5" s="297" t="str" cm="1">
        <f t="array" ref="CI55">IFERROR(_xlfn.LET(
 _xlpm.project, $C55,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5" s="297" t="str" cm="1">
        <f t="array" ref="CJ55">IFERROR(_xlfn.LET(
 _xlpm.project, $C55,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5" s="297" t="str" cm="1">
        <f t="array" ref="CK55">IFERROR(_xlfn.LET(
 _xlpm.project, $C55,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5" s="297" t="str" cm="1">
        <f t="array" ref="CL55">IFERROR(_xlfn.LET(
 _xlpm.project, $C55,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5" s="297" t="str" cm="1">
        <f t="array" ref="CM55">IFERROR(_xlfn.LET(
 _xlpm.project, $C55,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5" s="297" t="str" cm="1">
        <f t="array" ref="CN55">IFERROR(_xlfn.LET(
 _xlpm.project, $C55,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5" s="297" t="str" cm="1">
        <f t="array" ref="CO55">IFERROR(_xlfn.LET(
 _xlpm.project, $C55,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5" s="297" t="str" cm="1">
        <f t="array" ref="CP55">IFERROR(_xlfn.LET(
 _xlpm.project, $C55,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5" s="297" t="str" cm="1">
        <f t="array" ref="CQ55">IFERROR(_xlfn.LET(
 _xlpm.project, $C55,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5" s="297" t="str" cm="1">
        <f t="array" ref="CR55">IFERROR(_xlfn.LET(
 _xlpm.project, $C55,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5" s="297" t="str" cm="1">
        <f t="array" ref="CS55">IFERROR(_xlfn.LET(
 _xlpm.project, $C55,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5" s="297" t="str" cm="1">
        <f t="array" ref="CT55">IFERROR(_xlfn.LET(
 _xlpm.project, $C55,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5" s="297" t="str" cm="1">
        <f t="array" ref="CU55">IFERROR(_xlfn.LET(
 _xlpm.project, $C55,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5" s="297" t="str" cm="1">
        <f t="array" ref="CV55">IFERROR(_xlfn.LET(
 _xlpm.project, $C55,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5" s="297" t="str" cm="1">
        <f t="array" ref="CW55">IFERROR(_xlfn.LET(
 _xlpm.project, $C55,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5" s="297" t="str" cm="1">
        <f t="array" ref="CX55">IFERROR(_xlfn.LET(
 _xlpm.project, $C55,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5" s="297" t="str" cm="1">
        <f t="array" ref="CY55">IFERROR(_xlfn.LET(
 _xlpm.project, $C55,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5" s="297" t="str" cm="1">
        <f t="array" ref="CZ55">IFERROR(_xlfn.LET(
 _xlpm.project, $C55,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5" s="297" t="str" cm="1">
        <f t="array" ref="DA55">IFERROR(_xlfn.LET(
 _xlpm.project, $C55,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5" s="297" t="str" cm="1">
        <f t="array" ref="DB55">IFERROR(_xlfn.LET(
 _xlpm.project, $C55,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5" s="297" t="str" cm="1">
        <f t="array" ref="DC55">IFERROR(_xlfn.LET(
 _xlpm.project, $C55,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5" s="297" t="str" cm="1">
        <f t="array" ref="DD55">IFERROR(_xlfn.LET(
 _xlpm.project, $C55,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5" s="297" t="str" cm="1">
        <f t="array" ref="DE55">IFERROR(_xlfn.LET(
 _xlpm.project, $C55,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5" s="297" t="str" cm="1">
        <f t="array" ref="DF55">IFERROR(_xlfn.LET(
 _xlpm.project, $C55,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5" s="297" t="str" cm="1">
        <f t="array" ref="DG55">IFERROR(_xlfn.LET(
 _xlpm.project, $C55,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5" s="297" t="str" cm="1">
        <f t="array" ref="DH55">IFERROR(_xlfn.LET(
 _xlpm.project, $C55,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5" s="297" t="str" cm="1">
        <f t="array" ref="DI55">IFERROR(_xlfn.LET(
 _xlpm.project, $C55,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5" s="297" t="str" cm="1">
        <f t="array" ref="DJ55">IFERROR(_xlfn.LET(
 _xlpm.project, $C55,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5" s="297" t="str" cm="1">
        <f t="array" ref="DK55">IFERROR(_xlfn.LET(
 _xlpm.project, $C55,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5" s="297" t="str" cm="1">
        <f t="array" ref="DL55">IFERROR(_xlfn.LET(
 _xlpm.project, $C55,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5" s="297" t="str" cm="1">
        <f t="array" ref="DM55">IFERROR(_xlfn.LET(
 _xlpm.project, $C55,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5" s="297" t="str" cm="1">
        <f t="array" ref="DN55">IFERROR(_xlfn.LET(
 _xlpm.project, $C55,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5" s="297" t="str" cm="1">
        <f t="array" ref="DO55">IFERROR(_xlfn.LET(
 _xlpm.project, $C55,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5" s="297" t="str" cm="1">
        <f t="array" ref="DP55">IFERROR(_xlfn.LET(
 _xlpm.project, $C55,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5" s="297" t="str" cm="1">
        <f t="array" ref="DQ55">IFERROR(_xlfn.LET(
 _xlpm.project, $C55,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5" s="297" t="str" cm="1">
        <f t="array" ref="DR55">IFERROR(_xlfn.LET(
 _xlpm.project, $C55,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5" s="297" t="str" cm="1">
        <f t="array" ref="DS55">IFERROR(_xlfn.LET(
 _xlpm.project, $C55,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5" s="297" t="str" cm="1">
        <f t="array" ref="DT55">IFERROR(_xlfn.LET(
 _xlpm.project, $C55,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5" s="297" t="str" cm="1">
        <f t="array" ref="DU55">IFERROR(_xlfn.LET(
 _xlpm.project, $C55,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5" s="297" t="str" cm="1">
        <f t="array" ref="DV55">IFERROR(_xlfn.LET(
 _xlpm.project, $C55,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5" s="297" t="str" cm="1">
        <f t="array" ref="DW55">IFERROR(_xlfn.LET(
 _xlpm.project, $C55,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5" s="297" t="str" cm="1">
        <f t="array" ref="DX55">IFERROR(_xlfn.LET(
 _xlpm.project, $C55,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5" s="297" t="str" cm="1">
        <f t="array" ref="DY55">IFERROR(_xlfn.LET(
 _xlpm.project, $C55,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5" s="297" t="str" cm="1">
        <f t="array" ref="DZ55">IFERROR(_xlfn.LET(
 _xlpm.project, $C55,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5" s="297" t="str" cm="1">
        <f t="array" ref="EA55">IFERROR(_xlfn.LET(
 _xlpm.project, $C55,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5" s="297" t="str" cm="1">
        <f t="array" ref="EB55">IFERROR(_xlfn.LET(
 _xlpm.project, $C55,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5" s="297" t="str" cm="1">
        <f t="array" ref="EC55">IFERROR(_xlfn.LET(
 _xlpm.project, $C55,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5" s="297" t="str" cm="1">
        <f t="array" ref="ED55">IFERROR(_xlfn.LET(
 _xlpm.project, $C55,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5" s="297" t="str" cm="1">
        <f t="array" ref="EE55">IFERROR(_xlfn.LET(
 _xlpm.project, $C55,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5" s="297" t="str" cm="1">
        <f t="array" ref="EF55">IFERROR(_xlfn.LET(
 _xlpm.project, $C55,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5" s="297" t="str" cm="1">
        <f t="array" ref="EG55">IFERROR(_xlfn.LET(
 _xlpm.project, $C55,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5" s="297" t="str" cm="1">
        <f t="array" ref="EH55">IFERROR(_xlfn.LET(
 _xlpm.project, $C55,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5" s="297" t="str" cm="1">
        <f t="array" ref="EI55">IFERROR(_xlfn.LET(
 _xlpm.project, $C55,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5" s="297" t="str" cm="1">
        <f t="array" ref="EJ55">IFERROR(_xlfn.LET(
 _xlpm.project, $C55,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5" s="297" t="str" cm="1">
        <f t="array" ref="EK55">IFERROR(_xlfn.LET(
 _xlpm.project, $C55,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5" s="297" t="str" cm="1">
        <f t="array" ref="EL55">IFERROR(_xlfn.LET(
 _xlpm.project, $C55,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5" s="297" t="str" cm="1">
        <f t="array" ref="EM55">IFERROR(_xlfn.LET(
 _xlpm.project, $C55,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5" s="297" t="str" cm="1">
        <f t="array" ref="EN55">IFERROR(_xlfn.LET(
 _xlpm.project, $C55,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5" s="297" t="str" cm="1">
        <f t="array" ref="EO55">IFERROR(_xlfn.LET(
 _xlpm.project, $C55,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5" s="297" t="str" cm="1">
        <f t="array" ref="EP55">IFERROR(_xlfn.LET(
 _xlpm.project, $C55,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5" s="297" t="str" cm="1">
        <f t="array" ref="EQ55">IFERROR(_xlfn.LET(
 _xlpm.project, $C55,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5" s="297" t="str" cm="1">
        <f t="array" ref="ER55">IFERROR(_xlfn.LET(
 _xlpm.project, $C55,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5" s="297" t="str" cm="1">
        <f t="array" ref="ES55">IFERROR(_xlfn.LET(
 _xlpm.project, $C55,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5" s="297" t="str" cm="1">
        <f t="array" ref="ET55">IFERROR(_xlfn.LET(
 _xlpm.project, $C55,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5" s="297" t="str" cm="1">
        <f t="array" ref="EU55">IFERROR(_xlfn.LET(
 _xlpm.project, $C55,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5" s="297" t="str" cm="1">
        <f t="array" ref="EV55">IFERROR(_xlfn.LET(
 _xlpm.project, $C55,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5" s="297" t="str" cm="1">
        <f t="array" ref="EW55">IFERROR(_xlfn.LET(
 _xlpm.project, $C55,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5" s="297" t="str" cm="1">
        <f t="array" ref="EX55">IFERROR(_xlfn.LET(
 _xlpm.project, $C55,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5" s="297" t="str" cm="1">
        <f t="array" ref="EY55">IFERROR(_xlfn.LET(
 _xlpm.project, $C55,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5" s="297" t="str" cm="1">
        <f t="array" ref="EZ55">IFERROR(_xlfn.LET(
 _xlpm.project, $C55,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5" s="297" t="str" cm="1">
        <f t="array" ref="FA55">IFERROR(_xlfn.LET(
 _xlpm.project, $C55,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5" s="297" t="str" cm="1">
        <f t="array" ref="FB55">IFERROR(_xlfn.LET(
 _xlpm.project, $C55,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5" s="297" t="str" cm="1">
        <f t="array" ref="FC55">IFERROR(_xlfn.LET(
 _xlpm.project, $C55,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5" s="297" t="str" cm="1">
        <f t="array" ref="FD55">IFERROR(_xlfn.LET(
 _xlpm.project, $C55,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6" spans="2:160" ht="80.099999999999994" customHeight="1" thickBot="1" x14ac:dyDescent="0.35">
      <c r="B56" s="90"/>
      <c r="C56" s="300"/>
      <c r="D56" s="300"/>
      <c r="E56" s="297" t="str" cm="1">
        <f t="array" ref="E56">IFERROR(_xlfn.LET(
 _xlpm.project, $C56,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6" s="297" t="str" cm="1">
        <f t="array" ref="F56">IFERROR(_xlfn.LET(
 _xlpm.project, $C56,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6" s="297" t="str" cm="1">
        <f t="array" ref="G56">IFERROR(_xlfn.LET(
 _xlpm.project, $C56,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6" s="297" t="str" cm="1">
        <f t="array" ref="H56">IFERROR(_xlfn.LET(
 _xlpm.project, $C56,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6" s="297" t="str" cm="1">
        <f t="array" ref="I56">IFERROR(_xlfn.LET(
 _xlpm.project, $C56,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6" s="297" t="str" cm="1">
        <f t="array" ref="J56">IFERROR(_xlfn.LET(
 _xlpm.project, $C56,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6" s="297" t="str" cm="1">
        <f t="array" ref="K56">IFERROR(_xlfn.LET(
 _xlpm.project, $C56,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6" s="297" t="str" cm="1">
        <f t="array" ref="L56">IFERROR(_xlfn.LET(
 _xlpm.project, $C56,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6" s="297" t="str" cm="1">
        <f t="array" ref="M56">IFERROR(_xlfn.LET(
 _xlpm.project, $C56,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6" s="297" t="str" cm="1">
        <f t="array" ref="N56">IFERROR(_xlfn.LET(
 _xlpm.project, $C56,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6" s="297" t="str" cm="1">
        <f t="array" ref="O56">IFERROR(_xlfn.LET(
 _xlpm.project, $C56,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6" s="297" t="str" cm="1">
        <f t="array" ref="P56">IFERROR(_xlfn.LET(
 _xlpm.project, $C56,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6" s="297" t="str" cm="1">
        <f t="array" ref="Q56">IFERROR(_xlfn.LET(
 _xlpm.project, $C56,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6" s="297" t="str" cm="1">
        <f t="array" ref="R56">IFERROR(_xlfn.LET(
 _xlpm.project, $C56,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6" s="297" t="str" cm="1">
        <f t="array" ref="S56">IFERROR(_xlfn.LET(
 _xlpm.project, $C56,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6" s="297" t="str" cm="1">
        <f t="array" ref="T56">IFERROR(_xlfn.LET(
 _xlpm.project, $C56,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6" s="297" t="str" cm="1">
        <f t="array" ref="U56">IFERROR(_xlfn.LET(
 _xlpm.project, $C56,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6" s="297" t="str" cm="1">
        <f t="array" ref="V56">IFERROR(_xlfn.LET(
 _xlpm.project, $C56,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6" s="297" t="str" cm="1">
        <f t="array" ref="W56">IFERROR(_xlfn.LET(
 _xlpm.project, $C56,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6" s="297" t="str" cm="1">
        <f t="array" ref="X56">IFERROR(_xlfn.LET(
 _xlpm.project, $C56,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6" s="297" t="str" cm="1">
        <f t="array" ref="Y56">IFERROR(_xlfn.LET(
 _xlpm.project, $C56,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6" s="297" t="str" cm="1">
        <f t="array" ref="Z56">IFERROR(_xlfn.LET(
 _xlpm.project, $C56,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6" s="297" t="str" cm="1">
        <f t="array" ref="AA56">IFERROR(_xlfn.LET(
 _xlpm.project, $C56,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6" s="297" t="str" cm="1">
        <f t="array" ref="AB56">IFERROR(_xlfn.LET(
 _xlpm.project, $C56,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6" s="297" t="str" cm="1">
        <f t="array" ref="AC56">IFERROR(_xlfn.LET(
 _xlpm.project, $C56,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6" s="297" t="str" cm="1">
        <f t="array" ref="AD56">IFERROR(_xlfn.LET(
 _xlpm.project, $C56,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6" s="297" t="str" cm="1">
        <f t="array" ref="AE56">IFERROR(_xlfn.LET(
 _xlpm.project, $C56,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6" s="297" t="str" cm="1">
        <f t="array" ref="AF56">IFERROR(_xlfn.LET(
 _xlpm.project, $C56,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6" s="297" t="str" cm="1">
        <f t="array" ref="AG56">IFERROR(_xlfn.LET(
 _xlpm.project, $C56,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6" s="297" t="str" cm="1">
        <f t="array" ref="AH56">IFERROR(_xlfn.LET(
 _xlpm.project, $C56,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6" s="297" t="str" cm="1">
        <f t="array" ref="AI56">IFERROR(_xlfn.LET(
 _xlpm.project, $C56,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6" s="297" t="str" cm="1">
        <f t="array" ref="AJ56">IFERROR(_xlfn.LET(
 _xlpm.project, $C56,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6" s="297" t="str" cm="1">
        <f t="array" ref="AK56">IFERROR(_xlfn.LET(
 _xlpm.project, $C56,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6" s="297" t="str" cm="1">
        <f t="array" ref="AL56">IFERROR(_xlfn.LET(
 _xlpm.project, $C56,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6" s="297" t="str" cm="1">
        <f t="array" ref="AM56">IFERROR(_xlfn.LET(
 _xlpm.project, $C56,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6" s="297" t="str" cm="1">
        <f t="array" ref="AN56">IFERROR(_xlfn.LET(
 _xlpm.project, $C56,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6" s="297" t="str" cm="1">
        <f t="array" ref="AO56">IFERROR(_xlfn.LET(
 _xlpm.project, $C56,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6" s="297" t="str" cm="1">
        <f t="array" ref="AP56">IFERROR(_xlfn.LET(
 _xlpm.project, $C56,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6" s="297" t="str" cm="1">
        <f t="array" ref="AQ56">IFERROR(_xlfn.LET(
 _xlpm.project, $C56,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6" s="297" t="str" cm="1">
        <f t="array" ref="AR56">IFERROR(_xlfn.LET(
 _xlpm.project, $C56,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6" s="297" t="str" cm="1">
        <f t="array" ref="AS56">IFERROR(_xlfn.LET(
 _xlpm.project, $C56,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6" s="297" t="str" cm="1">
        <f t="array" ref="AT56">IFERROR(_xlfn.LET(
 _xlpm.project, $C56,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6" s="297" t="str" cm="1">
        <f t="array" ref="AU56">IFERROR(_xlfn.LET(
 _xlpm.project, $C56,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6" s="297" t="str" cm="1">
        <f t="array" ref="AV56">IFERROR(_xlfn.LET(
 _xlpm.project, $C56,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6" s="297" t="str" cm="1">
        <f t="array" ref="AW56">IFERROR(_xlfn.LET(
 _xlpm.project, $C56,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6" s="297" t="str" cm="1">
        <f t="array" ref="AX56">IFERROR(_xlfn.LET(
 _xlpm.project, $C56,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6" s="297" t="str" cm="1">
        <f t="array" ref="AY56">IFERROR(_xlfn.LET(
 _xlpm.project, $C56,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6" s="297" t="str" cm="1">
        <f t="array" ref="AZ56">IFERROR(_xlfn.LET(
 _xlpm.project, $C56,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6" s="297" t="str" cm="1">
        <f t="array" ref="BA56">IFERROR(_xlfn.LET(
 _xlpm.project, $C56,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6" s="297" t="str" cm="1">
        <f t="array" ref="BB56">IFERROR(_xlfn.LET(
 _xlpm.project, $C56,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6" s="297" t="str" cm="1">
        <f t="array" ref="BC56">IFERROR(_xlfn.LET(
 _xlpm.project, $C56,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6" s="297" t="str" cm="1">
        <f t="array" ref="BD56">IFERROR(_xlfn.LET(
 _xlpm.project, $C56,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6" s="297" t="str" cm="1">
        <f t="array" ref="BE56">IFERROR(_xlfn.LET(
 _xlpm.project, $C56,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6" s="297" t="str" cm="1">
        <f t="array" ref="BF56">IFERROR(_xlfn.LET(
 _xlpm.project, $C56,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6" s="297" t="str" cm="1">
        <f t="array" ref="BG56">IFERROR(_xlfn.LET(
 _xlpm.project, $C56,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6" s="297" t="str" cm="1">
        <f t="array" ref="BH56">IFERROR(_xlfn.LET(
 _xlpm.project, $C56,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6" s="297" t="str" cm="1">
        <f t="array" ref="BI56">IFERROR(_xlfn.LET(
 _xlpm.project, $C56,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6" s="297" t="str" cm="1">
        <f t="array" ref="BJ56">IFERROR(_xlfn.LET(
 _xlpm.project, $C56,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6" s="297" t="str" cm="1">
        <f t="array" ref="BK56">IFERROR(_xlfn.LET(
 _xlpm.project, $C56,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6" s="297" t="str" cm="1">
        <f t="array" ref="BL56">IFERROR(_xlfn.LET(
 _xlpm.project, $C56,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6" s="297" t="str" cm="1">
        <f t="array" ref="BM56">IFERROR(_xlfn.LET(
 _xlpm.project, $C56,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6" s="297" t="str" cm="1">
        <f t="array" ref="BN56">IFERROR(_xlfn.LET(
 _xlpm.project, $C56,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6" s="297" t="str" cm="1">
        <f t="array" ref="BO56">IFERROR(_xlfn.LET(
 _xlpm.project, $C56,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6" s="297" t="str" cm="1">
        <f t="array" ref="BP56">IFERROR(_xlfn.LET(
 _xlpm.project, $C56,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6" s="297" t="str" cm="1">
        <f t="array" ref="BQ56">IFERROR(_xlfn.LET(
 _xlpm.project, $C56,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6" s="297" t="str" cm="1">
        <f t="array" ref="BR56">IFERROR(_xlfn.LET(
 _xlpm.project, $C56,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6" s="297" t="str" cm="1">
        <f t="array" ref="BS56">IFERROR(_xlfn.LET(
 _xlpm.project, $C56,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6" s="297" t="str" cm="1">
        <f t="array" ref="BT56">IFERROR(_xlfn.LET(
 _xlpm.project, $C56,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6" s="297" t="str" cm="1">
        <f t="array" ref="BU56">IFERROR(_xlfn.LET(
 _xlpm.project, $C56,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6" s="297" t="str" cm="1">
        <f t="array" ref="BV56">IFERROR(_xlfn.LET(
 _xlpm.project, $C56,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6" s="297" t="str" cm="1">
        <f t="array" ref="BW56">IFERROR(_xlfn.LET(
 _xlpm.project, $C56,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6" s="297" t="str" cm="1">
        <f t="array" ref="BX56">IFERROR(_xlfn.LET(
 _xlpm.project, $C56,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6" s="297" t="str" cm="1">
        <f t="array" ref="BY56">IFERROR(_xlfn.LET(
 _xlpm.project, $C56,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6" s="297" t="str" cm="1">
        <f t="array" ref="BZ56">IFERROR(_xlfn.LET(
 _xlpm.project, $C56,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6" s="297" t="str" cm="1">
        <f t="array" ref="CA56">IFERROR(_xlfn.LET(
 _xlpm.project, $C56,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6" s="297" t="str" cm="1">
        <f t="array" ref="CB56">IFERROR(_xlfn.LET(
 _xlpm.project, $C56,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6" s="297" t="str" cm="1">
        <f t="array" ref="CC56">IFERROR(_xlfn.LET(
 _xlpm.project, $C56,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6" s="297" t="str" cm="1">
        <f t="array" ref="CD56">IFERROR(_xlfn.LET(
 _xlpm.project, $C56,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6" s="297" t="str" cm="1">
        <f t="array" ref="CE56">IFERROR(_xlfn.LET(
 _xlpm.project, $C56,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6" s="297" t="str" cm="1">
        <f t="array" ref="CF56">IFERROR(_xlfn.LET(
 _xlpm.project, $C56,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6" s="297" t="str" cm="1">
        <f t="array" ref="CG56">IFERROR(_xlfn.LET(
 _xlpm.project, $C56,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6" s="297" t="str" cm="1">
        <f t="array" ref="CH56">IFERROR(_xlfn.LET(
 _xlpm.project, $C56,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6" s="297" t="str" cm="1">
        <f t="array" ref="CI56">IFERROR(_xlfn.LET(
 _xlpm.project, $C56,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6" s="297" t="str" cm="1">
        <f t="array" ref="CJ56">IFERROR(_xlfn.LET(
 _xlpm.project, $C56,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6" s="297" t="str" cm="1">
        <f t="array" ref="CK56">IFERROR(_xlfn.LET(
 _xlpm.project, $C56,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6" s="297" t="str" cm="1">
        <f t="array" ref="CL56">IFERROR(_xlfn.LET(
 _xlpm.project, $C56,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6" s="297" t="str" cm="1">
        <f t="array" ref="CM56">IFERROR(_xlfn.LET(
 _xlpm.project, $C56,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6" s="297" t="str" cm="1">
        <f t="array" ref="CN56">IFERROR(_xlfn.LET(
 _xlpm.project, $C56,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6" s="297" t="str" cm="1">
        <f t="array" ref="CO56">IFERROR(_xlfn.LET(
 _xlpm.project, $C56,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6" s="297" t="str" cm="1">
        <f t="array" ref="CP56">IFERROR(_xlfn.LET(
 _xlpm.project, $C56,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6" s="297" t="str" cm="1">
        <f t="array" ref="CQ56">IFERROR(_xlfn.LET(
 _xlpm.project, $C56,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6" s="297" t="str" cm="1">
        <f t="array" ref="CR56">IFERROR(_xlfn.LET(
 _xlpm.project, $C56,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6" s="297" t="str" cm="1">
        <f t="array" ref="CS56">IFERROR(_xlfn.LET(
 _xlpm.project, $C56,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6" s="297" t="str" cm="1">
        <f t="array" ref="CT56">IFERROR(_xlfn.LET(
 _xlpm.project, $C56,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6" s="297" t="str" cm="1">
        <f t="array" ref="CU56">IFERROR(_xlfn.LET(
 _xlpm.project, $C56,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6" s="297" t="str" cm="1">
        <f t="array" ref="CV56">IFERROR(_xlfn.LET(
 _xlpm.project, $C56,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6" s="297" t="str" cm="1">
        <f t="array" ref="CW56">IFERROR(_xlfn.LET(
 _xlpm.project, $C56,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6" s="297" t="str" cm="1">
        <f t="array" ref="CX56">IFERROR(_xlfn.LET(
 _xlpm.project, $C56,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6" s="297" t="str" cm="1">
        <f t="array" ref="CY56">IFERROR(_xlfn.LET(
 _xlpm.project, $C56,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6" s="297" t="str" cm="1">
        <f t="array" ref="CZ56">IFERROR(_xlfn.LET(
 _xlpm.project, $C56,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6" s="297" t="str" cm="1">
        <f t="array" ref="DA56">IFERROR(_xlfn.LET(
 _xlpm.project, $C56,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6" s="297" t="str" cm="1">
        <f t="array" ref="DB56">IFERROR(_xlfn.LET(
 _xlpm.project, $C56,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6" s="297" t="str" cm="1">
        <f t="array" ref="DC56">IFERROR(_xlfn.LET(
 _xlpm.project, $C56,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6" s="297" t="str" cm="1">
        <f t="array" ref="DD56">IFERROR(_xlfn.LET(
 _xlpm.project, $C56,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6" s="297" t="str" cm="1">
        <f t="array" ref="DE56">IFERROR(_xlfn.LET(
 _xlpm.project, $C56,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6" s="297" t="str" cm="1">
        <f t="array" ref="DF56">IFERROR(_xlfn.LET(
 _xlpm.project, $C56,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6" s="297" t="str" cm="1">
        <f t="array" ref="DG56">IFERROR(_xlfn.LET(
 _xlpm.project, $C56,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6" s="297" t="str" cm="1">
        <f t="array" ref="DH56">IFERROR(_xlfn.LET(
 _xlpm.project, $C56,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6" s="297" t="str" cm="1">
        <f t="array" ref="DI56">IFERROR(_xlfn.LET(
 _xlpm.project, $C56,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6" s="297" t="str" cm="1">
        <f t="array" ref="DJ56">IFERROR(_xlfn.LET(
 _xlpm.project, $C56,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6" s="297" t="str" cm="1">
        <f t="array" ref="DK56">IFERROR(_xlfn.LET(
 _xlpm.project, $C56,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6" s="297" t="str" cm="1">
        <f t="array" ref="DL56">IFERROR(_xlfn.LET(
 _xlpm.project, $C56,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6" s="297" t="str" cm="1">
        <f t="array" ref="DM56">IFERROR(_xlfn.LET(
 _xlpm.project, $C56,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6" s="297" t="str" cm="1">
        <f t="array" ref="DN56">IFERROR(_xlfn.LET(
 _xlpm.project, $C56,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6" s="297" t="str" cm="1">
        <f t="array" ref="DO56">IFERROR(_xlfn.LET(
 _xlpm.project, $C56,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6" s="297" t="str" cm="1">
        <f t="array" ref="DP56">IFERROR(_xlfn.LET(
 _xlpm.project, $C56,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6" s="297" t="str" cm="1">
        <f t="array" ref="DQ56">IFERROR(_xlfn.LET(
 _xlpm.project, $C56,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6" s="297" t="str" cm="1">
        <f t="array" ref="DR56">IFERROR(_xlfn.LET(
 _xlpm.project, $C56,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6" s="297" t="str" cm="1">
        <f t="array" ref="DS56">IFERROR(_xlfn.LET(
 _xlpm.project, $C56,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6" s="297" t="str" cm="1">
        <f t="array" ref="DT56">IFERROR(_xlfn.LET(
 _xlpm.project, $C56,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6" s="297" t="str" cm="1">
        <f t="array" ref="DU56">IFERROR(_xlfn.LET(
 _xlpm.project, $C56,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6" s="297" t="str" cm="1">
        <f t="array" ref="DV56">IFERROR(_xlfn.LET(
 _xlpm.project, $C56,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6" s="297" t="str" cm="1">
        <f t="array" ref="DW56">IFERROR(_xlfn.LET(
 _xlpm.project, $C56,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6" s="297" t="str" cm="1">
        <f t="array" ref="DX56">IFERROR(_xlfn.LET(
 _xlpm.project, $C56,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6" s="297" t="str" cm="1">
        <f t="array" ref="DY56">IFERROR(_xlfn.LET(
 _xlpm.project, $C56,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6" s="297" t="str" cm="1">
        <f t="array" ref="DZ56">IFERROR(_xlfn.LET(
 _xlpm.project, $C56,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6" s="297" t="str" cm="1">
        <f t="array" ref="EA56">IFERROR(_xlfn.LET(
 _xlpm.project, $C56,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6" s="297" t="str" cm="1">
        <f t="array" ref="EB56">IFERROR(_xlfn.LET(
 _xlpm.project, $C56,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6" s="297" t="str" cm="1">
        <f t="array" ref="EC56">IFERROR(_xlfn.LET(
 _xlpm.project, $C56,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6" s="297" t="str" cm="1">
        <f t="array" ref="ED56">IFERROR(_xlfn.LET(
 _xlpm.project, $C56,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6" s="297" t="str" cm="1">
        <f t="array" ref="EE56">IFERROR(_xlfn.LET(
 _xlpm.project, $C56,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6" s="297" t="str" cm="1">
        <f t="array" ref="EF56">IFERROR(_xlfn.LET(
 _xlpm.project, $C56,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6" s="297" t="str" cm="1">
        <f t="array" ref="EG56">IFERROR(_xlfn.LET(
 _xlpm.project, $C56,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6" s="297" t="str" cm="1">
        <f t="array" ref="EH56">IFERROR(_xlfn.LET(
 _xlpm.project, $C56,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6" s="297" t="str" cm="1">
        <f t="array" ref="EI56">IFERROR(_xlfn.LET(
 _xlpm.project, $C56,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6" s="297" t="str" cm="1">
        <f t="array" ref="EJ56">IFERROR(_xlfn.LET(
 _xlpm.project, $C56,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6" s="297" t="str" cm="1">
        <f t="array" ref="EK56">IFERROR(_xlfn.LET(
 _xlpm.project, $C56,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6" s="297" t="str" cm="1">
        <f t="array" ref="EL56">IFERROR(_xlfn.LET(
 _xlpm.project, $C56,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6" s="297" t="str" cm="1">
        <f t="array" ref="EM56">IFERROR(_xlfn.LET(
 _xlpm.project, $C56,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6" s="297" t="str" cm="1">
        <f t="array" ref="EN56">IFERROR(_xlfn.LET(
 _xlpm.project, $C56,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6" s="297" t="str" cm="1">
        <f t="array" ref="EO56">IFERROR(_xlfn.LET(
 _xlpm.project, $C56,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6" s="297" t="str" cm="1">
        <f t="array" ref="EP56">IFERROR(_xlfn.LET(
 _xlpm.project, $C56,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6" s="297" t="str" cm="1">
        <f t="array" ref="EQ56">IFERROR(_xlfn.LET(
 _xlpm.project, $C56,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6" s="297" t="str" cm="1">
        <f t="array" ref="ER56">IFERROR(_xlfn.LET(
 _xlpm.project, $C56,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6" s="297" t="str" cm="1">
        <f t="array" ref="ES56">IFERROR(_xlfn.LET(
 _xlpm.project, $C56,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6" s="297" t="str" cm="1">
        <f t="array" ref="ET56">IFERROR(_xlfn.LET(
 _xlpm.project, $C56,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6" s="297" t="str" cm="1">
        <f t="array" ref="EU56">IFERROR(_xlfn.LET(
 _xlpm.project, $C56,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6" s="297" t="str" cm="1">
        <f t="array" ref="EV56">IFERROR(_xlfn.LET(
 _xlpm.project, $C56,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6" s="297" t="str" cm="1">
        <f t="array" ref="EW56">IFERROR(_xlfn.LET(
 _xlpm.project, $C56,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6" s="297" t="str" cm="1">
        <f t="array" ref="EX56">IFERROR(_xlfn.LET(
 _xlpm.project, $C56,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6" s="297" t="str" cm="1">
        <f t="array" ref="EY56">IFERROR(_xlfn.LET(
 _xlpm.project, $C56,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6" s="297" t="str" cm="1">
        <f t="array" ref="EZ56">IFERROR(_xlfn.LET(
 _xlpm.project, $C56,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6" s="297" t="str" cm="1">
        <f t="array" ref="FA56">IFERROR(_xlfn.LET(
 _xlpm.project, $C56,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6" s="297" t="str" cm="1">
        <f t="array" ref="FB56">IFERROR(_xlfn.LET(
 _xlpm.project, $C56,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6" s="297" t="str" cm="1">
        <f t="array" ref="FC56">IFERROR(_xlfn.LET(
 _xlpm.project, $C56,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6" s="297" t="str" cm="1">
        <f t="array" ref="FD56">IFERROR(_xlfn.LET(
 _xlpm.project, $C56,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7" spans="2:160" ht="80.099999999999994" customHeight="1" thickBot="1" x14ac:dyDescent="0.35">
      <c r="B57" s="90"/>
      <c r="C57" s="300"/>
      <c r="D57" s="300"/>
      <c r="E57" s="297" t="str" cm="1">
        <f t="array" ref="E57">IFERROR(_xlfn.LET(
 _xlpm.project, $C57,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7" s="297" t="str" cm="1">
        <f t="array" ref="F57">IFERROR(_xlfn.LET(
 _xlpm.project, $C57,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7" s="297" t="str" cm="1">
        <f t="array" ref="G57">IFERROR(_xlfn.LET(
 _xlpm.project, $C57,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7" s="297" t="str" cm="1">
        <f t="array" ref="H57">IFERROR(_xlfn.LET(
 _xlpm.project, $C57,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7" s="297" t="str" cm="1">
        <f t="array" ref="I57">IFERROR(_xlfn.LET(
 _xlpm.project, $C57,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7" s="297" t="str" cm="1">
        <f t="array" ref="J57">IFERROR(_xlfn.LET(
 _xlpm.project, $C57,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7" s="297" t="str" cm="1">
        <f t="array" ref="K57">IFERROR(_xlfn.LET(
 _xlpm.project, $C57,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7" s="297" t="str" cm="1">
        <f t="array" ref="L57">IFERROR(_xlfn.LET(
 _xlpm.project, $C57,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7" s="297" t="str" cm="1">
        <f t="array" ref="M57">IFERROR(_xlfn.LET(
 _xlpm.project, $C57,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7" s="297" t="str" cm="1">
        <f t="array" ref="N57">IFERROR(_xlfn.LET(
 _xlpm.project, $C57,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7" s="297" t="str" cm="1">
        <f t="array" ref="O57">IFERROR(_xlfn.LET(
 _xlpm.project, $C57,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7" s="297" t="str" cm="1">
        <f t="array" ref="P57">IFERROR(_xlfn.LET(
 _xlpm.project, $C57,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7" s="297" t="str" cm="1">
        <f t="array" ref="Q57">IFERROR(_xlfn.LET(
 _xlpm.project, $C57,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7" s="297" t="str" cm="1">
        <f t="array" ref="R57">IFERROR(_xlfn.LET(
 _xlpm.project, $C57,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7" s="297" t="str" cm="1">
        <f t="array" ref="S57">IFERROR(_xlfn.LET(
 _xlpm.project, $C57,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7" s="297" t="str" cm="1">
        <f t="array" ref="T57">IFERROR(_xlfn.LET(
 _xlpm.project, $C57,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7" s="297" t="str" cm="1">
        <f t="array" ref="U57">IFERROR(_xlfn.LET(
 _xlpm.project, $C57,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7" s="297" t="str" cm="1">
        <f t="array" ref="V57">IFERROR(_xlfn.LET(
 _xlpm.project, $C57,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7" s="297" t="str" cm="1">
        <f t="array" ref="W57">IFERROR(_xlfn.LET(
 _xlpm.project, $C57,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7" s="297" t="str" cm="1">
        <f t="array" ref="X57">IFERROR(_xlfn.LET(
 _xlpm.project, $C57,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7" s="297" t="str" cm="1">
        <f t="array" ref="Y57">IFERROR(_xlfn.LET(
 _xlpm.project, $C57,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7" s="297" t="str" cm="1">
        <f t="array" ref="Z57">IFERROR(_xlfn.LET(
 _xlpm.project, $C57,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7" s="297" t="str" cm="1">
        <f t="array" ref="AA57">IFERROR(_xlfn.LET(
 _xlpm.project, $C57,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7" s="297" t="str" cm="1">
        <f t="array" ref="AB57">IFERROR(_xlfn.LET(
 _xlpm.project, $C57,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7" s="297" t="str" cm="1">
        <f t="array" ref="AC57">IFERROR(_xlfn.LET(
 _xlpm.project, $C57,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7" s="297" t="str" cm="1">
        <f t="array" ref="AD57">IFERROR(_xlfn.LET(
 _xlpm.project, $C57,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7" s="297" t="str" cm="1">
        <f t="array" ref="AE57">IFERROR(_xlfn.LET(
 _xlpm.project, $C57,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7" s="297" t="str" cm="1">
        <f t="array" ref="AF57">IFERROR(_xlfn.LET(
 _xlpm.project, $C57,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7" s="297" t="str" cm="1">
        <f t="array" ref="AG57">IFERROR(_xlfn.LET(
 _xlpm.project, $C57,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7" s="297" t="str" cm="1">
        <f t="array" ref="AH57">IFERROR(_xlfn.LET(
 _xlpm.project, $C57,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7" s="297" t="str" cm="1">
        <f t="array" ref="AI57">IFERROR(_xlfn.LET(
 _xlpm.project, $C57,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7" s="297" t="str" cm="1">
        <f t="array" ref="AJ57">IFERROR(_xlfn.LET(
 _xlpm.project, $C57,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7" s="297" t="str" cm="1">
        <f t="array" ref="AK57">IFERROR(_xlfn.LET(
 _xlpm.project, $C57,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7" s="297" t="str" cm="1">
        <f t="array" ref="AL57">IFERROR(_xlfn.LET(
 _xlpm.project, $C57,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7" s="297" t="str" cm="1">
        <f t="array" ref="AM57">IFERROR(_xlfn.LET(
 _xlpm.project, $C57,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7" s="297" t="str" cm="1">
        <f t="array" ref="AN57">IFERROR(_xlfn.LET(
 _xlpm.project, $C57,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7" s="297" t="str" cm="1">
        <f t="array" ref="AO57">IFERROR(_xlfn.LET(
 _xlpm.project, $C57,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7" s="297" t="str" cm="1">
        <f t="array" ref="AP57">IFERROR(_xlfn.LET(
 _xlpm.project, $C57,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7" s="297" t="str" cm="1">
        <f t="array" ref="AQ57">IFERROR(_xlfn.LET(
 _xlpm.project, $C57,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7" s="297" t="str" cm="1">
        <f t="array" ref="AR57">IFERROR(_xlfn.LET(
 _xlpm.project, $C57,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7" s="297" t="str" cm="1">
        <f t="array" ref="AS57">IFERROR(_xlfn.LET(
 _xlpm.project, $C57,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7" s="297" t="str" cm="1">
        <f t="array" ref="AT57">IFERROR(_xlfn.LET(
 _xlpm.project, $C57,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7" s="297" t="str" cm="1">
        <f t="array" ref="AU57">IFERROR(_xlfn.LET(
 _xlpm.project, $C57,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7" s="297" t="str" cm="1">
        <f t="array" ref="AV57">IFERROR(_xlfn.LET(
 _xlpm.project, $C57,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7" s="297" t="str" cm="1">
        <f t="array" ref="AW57">IFERROR(_xlfn.LET(
 _xlpm.project, $C57,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7" s="297" t="str" cm="1">
        <f t="array" ref="AX57">IFERROR(_xlfn.LET(
 _xlpm.project, $C57,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7" s="297" t="str" cm="1">
        <f t="array" ref="AY57">IFERROR(_xlfn.LET(
 _xlpm.project, $C57,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7" s="297" t="str" cm="1">
        <f t="array" ref="AZ57">IFERROR(_xlfn.LET(
 _xlpm.project, $C57,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7" s="297" t="str" cm="1">
        <f t="array" ref="BA57">IFERROR(_xlfn.LET(
 _xlpm.project, $C57,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7" s="297" t="str" cm="1">
        <f t="array" ref="BB57">IFERROR(_xlfn.LET(
 _xlpm.project, $C57,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7" s="297" t="str" cm="1">
        <f t="array" ref="BC57">IFERROR(_xlfn.LET(
 _xlpm.project, $C57,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7" s="297" t="str" cm="1">
        <f t="array" ref="BD57">IFERROR(_xlfn.LET(
 _xlpm.project, $C57,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7" s="297" t="str" cm="1">
        <f t="array" ref="BE57">IFERROR(_xlfn.LET(
 _xlpm.project, $C57,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7" s="297" t="str" cm="1">
        <f t="array" ref="BF57">IFERROR(_xlfn.LET(
 _xlpm.project, $C57,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7" s="297" t="str" cm="1">
        <f t="array" ref="BG57">IFERROR(_xlfn.LET(
 _xlpm.project, $C57,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7" s="297" t="str" cm="1">
        <f t="array" ref="BH57">IFERROR(_xlfn.LET(
 _xlpm.project, $C57,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7" s="297" t="str" cm="1">
        <f t="array" ref="BI57">IFERROR(_xlfn.LET(
 _xlpm.project, $C57,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7" s="297" t="str" cm="1">
        <f t="array" ref="BJ57">IFERROR(_xlfn.LET(
 _xlpm.project, $C57,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7" s="297" t="str" cm="1">
        <f t="array" ref="BK57">IFERROR(_xlfn.LET(
 _xlpm.project, $C57,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7" s="297" t="str" cm="1">
        <f t="array" ref="BL57">IFERROR(_xlfn.LET(
 _xlpm.project, $C57,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7" s="297" t="str" cm="1">
        <f t="array" ref="BM57">IFERROR(_xlfn.LET(
 _xlpm.project, $C57,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7" s="297" t="str" cm="1">
        <f t="array" ref="BN57">IFERROR(_xlfn.LET(
 _xlpm.project, $C57,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7" s="297" t="str" cm="1">
        <f t="array" ref="BO57">IFERROR(_xlfn.LET(
 _xlpm.project, $C57,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7" s="297" t="str" cm="1">
        <f t="array" ref="BP57">IFERROR(_xlfn.LET(
 _xlpm.project, $C57,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7" s="297" t="str" cm="1">
        <f t="array" ref="BQ57">IFERROR(_xlfn.LET(
 _xlpm.project, $C57,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7" s="297" t="str" cm="1">
        <f t="array" ref="BR57">IFERROR(_xlfn.LET(
 _xlpm.project, $C57,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7" s="297" t="str" cm="1">
        <f t="array" ref="BS57">IFERROR(_xlfn.LET(
 _xlpm.project, $C57,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7" s="297" t="str" cm="1">
        <f t="array" ref="BT57">IFERROR(_xlfn.LET(
 _xlpm.project, $C57,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7" s="297" t="str" cm="1">
        <f t="array" ref="BU57">IFERROR(_xlfn.LET(
 _xlpm.project, $C57,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7" s="297" t="str" cm="1">
        <f t="array" ref="BV57">IFERROR(_xlfn.LET(
 _xlpm.project, $C57,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7" s="297" t="str" cm="1">
        <f t="array" ref="BW57">IFERROR(_xlfn.LET(
 _xlpm.project, $C57,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7" s="297" t="str" cm="1">
        <f t="array" ref="BX57">IFERROR(_xlfn.LET(
 _xlpm.project, $C57,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7" s="297" t="str" cm="1">
        <f t="array" ref="BY57">IFERROR(_xlfn.LET(
 _xlpm.project, $C57,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7" s="297" t="str" cm="1">
        <f t="array" ref="BZ57">IFERROR(_xlfn.LET(
 _xlpm.project, $C57,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7" s="297" t="str" cm="1">
        <f t="array" ref="CA57">IFERROR(_xlfn.LET(
 _xlpm.project, $C57,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7" s="297" t="str" cm="1">
        <f t="array" ref="CB57">IFERROR(_xlfn.LET(
 _xlpm.project, $C57,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7" s="297" t="str" cm="1">
        <f t="array" ref="CC57">IFERROR(_xlfn.LET(
 _xlpm.project, $C57,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7" s="297" t="str" cm="1">
        <f t="array" ref="CD57">IFERROR(_xlfn.LET(
 _xlpm.project, $C57,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7" s="297" t="str" cm="1">
        <f t="array" ref="CE57">IFERROR(_xlfn.LET(
 _xlpm.project, $C57,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7" s="297" t="str" cm="1">
        <f t="array" ref="CF57">IFERROR(_xlfn.LET(
 _xlpm.project, $C57,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7" s="297" t="str" cm="1">
        <f t="array" ref="CG57">IFERROR(_xlfn.LET(
 _xlpm.project, $C57,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7" s="297" t="str" cm="1">
        <f t="array" ref="CH57">IFERROR(_xlfn.LET(
 _xlpm.project, $C57,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7" s="297" t="str" cm="1">
        <f t="array" ref="CI57">IFERROR(_xlfn.LET(
 _xlpm.project, $C57,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7" s="297" t="str" cm="1">
        <f t="array" ref="CJ57">IFERROR(_xlfn.LET(
 _xlpm.project, $C57,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7" s="297" t="str" cm="1">
        <f t="array" ref="CK57">IFERROR(_xlfn.LET(
 _xlpm.project, $C57,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7" s="297" t="str" cm="1">
        <f t="array" ref="CL57">IFERROR(_xlfn.LET(
 _xlpm.project, $C57,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7" s="297" t="str" cm="1">
        <f t="array" ref="CM57">IFERROR(_xlfn.LET(
 _xlpm.project, $C57,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7" s="297" t="str" cm="1">
        <f t="array" ref="CN57">IFERROR(_xlfn.LET(
 _xlpm.project, $C57,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7" s="297" t="str" cm="1">
        <f t="array" ref="CO57">IFERROR(_xlfn.LET(
 _xlpm.project, $C57,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7" s="297" t="str" cm="1">
        <f t="array" ref="CP57">IFERROR(_xlfn.LET(
 _xlpm.project, $C57,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7" s="297" t="str" cm="1">
        <f t="array" ref="CQ57">IFERROR(_xlfn.LET(
 _xlpm.project, $C57,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7" s="297" t="str" cm="1">
        <f t="array" ref="CR57">IFERROR(_xlfn.LET(
 _xlpm.project, $C57,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7" s="297" t="str" cm="1">
        <f t="array" ref="CS57">IFERROR(_xlfn.LET(
 _xlpm.project, $C57,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7" s="297" t="str" cm="1">
        <f t="array" ref="CT57">IFERROR(_xlfn.LET(
 _xlpm.project, $C57,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7" s="297" t="str" cm="1">
        <f t="array" ref="CU57">IFERROR(_xlfn.LET(
 _xlpm.project, $C57,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7" s="297" t="str" cm="1">
        <f t="array" ref="CV57">IFERROR(_xlfn.LET(
 _xlpm.project, $C57,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7" s="297" t="str" cm="1">
        <f t="array" ref="CW57">IFERROR(_xlfn.LET(
 _xlpm.project, $C57,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7" s="297" t="str" cm="1">
        <f t="array" ref="CX57">IFERROR(_xlfn.LET(
 _xlpm.project, $C57,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7" s="297" t="str" cm="1">
        <f t="array" ref="CY57">IFERROR(_xlfn.LET(
 _xlpm.project, $C57,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7" s="297" t="str" cm="1">
        <f t="array" ref="CZ57">IFERROR(_xlfn.LET(
 _xlpm.project, $C57,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7" s="297" t="str" cm="1">
        <f t="array" ref="DA57">IFERROR(_xlfn.LET(
 _xlpm.project, $C57,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7" s="297" t="str" cm="1">
        <f t="array" ref="DB57">IFERROR(_xlfn.LET(
 _xlpm.project, $C57,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7" s="297" t="str" cm="1">
        <f t="array" ref="DC57">IFERROR(_xlfn.LET(
 _xlpm.project, $C57,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7" s="297" t="str" cm="1">
        <f t="array" ref="DD57">IFERROR(_xlfn.LET(
 _xlpm.project, $C57,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7" s="297" t="str" cm="1">
        <f t="array" ref="DE57">IFERROR(_xlfn.LET(
 _xlpm.project, $C57,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7" s="297" t="str" cm="1">
        <f t="array" ref="DF57">IFERROR(_xlfn.LET(
 _xlpm.project, $C57,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7" s="297" t="str" cm="1">
        <f t="array" ref="DG57">IFERROR(_xlfn.LET(
 _xlpm.project, $C57,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7" s="297" t="str" cm="1">
        <f t="array" ref="DH57">IFERROR(_xlfn.LET(
 _xlpm.project, $C57,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7" s="297" t="str" cm="1">
        <f t="array" ref="DI57">IFERROR(_xlfn.LET(
 _xlpm.project, $C57,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7" s="297" t="str" cm="1">
        <f t="array" ref="DJ57">IFERROR(_xlfn.LET(
 _xlpm.project, $C57,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7" s="297" t="str" cm="1">
        <f t="array" ref="DK57">IFERROR(_xlfn.LET(
 _xlpm.project, $C57,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7" s="297" t="str" cm="1">
        <f t="array" ref="DL57">IFERROR(_xlfn.LET(
 _xlpm.project, $C57,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7" s="297" t="str" cm="1">
        <f t="array" ref="DM57">IFERROR(_xlfn.LET(
 _xlpm.project, $C57,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7" s="297" t="str" cm="1">
        <f t="array" ref="DN57">IFERROR(_xlfn.LET(
 _xlpm.project, $C57,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7" s="297" t="str" cm="1">
        <f t="array" ref="DO57">IFERROR(_xlfn.LET(
 _xlpm.project, $C57,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7" s="297" t="str" cm="1">
        <f t="array" ref="DP57">IFERROR(_xlfn.LET(
 _xlpm.project, $C57,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7" s="297" t="str" cm="1">
        <f t="array" ref="DQ57">IFERROR(_xlfn.LET(
 _xlpm.project, $C57,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7" s="297" t="str" cm="1">
        <f t="array" ref="DR57">IFERROR(_xlfn.LET(
 _xlpm.project, $C57,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7" s="297" t="str" cm="1">
        <f t="array" ref="DS57">IFERROR(_xlfn.LET(
 _xlpm.project, $C57,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7" s="297" t="str" cm="1">
        <f t="array" ref="DT57">IFERROR(_xlfn.LET(
 _xlpm.project, $C57,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7" s="297" t="str" cm="1">
        <f t="array" ref="DU57">IFERROR(_xlfn.LET(
 _xlpm.project, $C57,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7" s="297" t="str" cm="1">
        <f t="array" ref="DV57">IFERROR(_xlfn.LET(
 _xlpm.project, $C57,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7" s="297" t="str" cm="1">
        <f t="array" ref="DW57">IFERROR(_xlfn.LET(
 _xlpm.project, $C57,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7" s="297" t="str" cm="1">
        <f t="array" ref="DX57">IFERROR(_xlfn.LET(
 _xlpm.project, $C57,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7" s="297" t="str" cm="1">
        <f t="array" ref="DY57">IFERROR(_xlfn.LET(
 _xlpm.project, $C57,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7" s="297" t="str" cm="1">
        <f t="array" ref="DZ57">IFERROR(_xlfn.LET(
 _xlpm.project, $C57,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7" s="297" t="str" cm="1">
        <f t="array" ref="EA57">IFERROR(_xlfn.LET(
 _xlpm.project, $C57,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7" s="297" t="str" cm="1">
        <f t="array" ref="EB57">IFERROR(_xlfn.LET(
 _xlpm.project, $C57,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7" s="297" t="str" cm="1">
        <f t="array" ref="EC57">IFERROR(_xlfn.LET(
 _xlpm.project, $C57,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7" s="297" t="str" cm="1">
        <f t="array" ref="ED57">IFERROR(_xlfn.LET(
 _xlpm.project, $C57,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7" s="297" t="str" cm="1">
        <f t="array" ref="EE57">IFERROR(_xlfn.LET(
 _xlpm.project, $C57,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7" s="297" t="str" cm="1">
        <f t="array" ref="EF57">IFERROR(_xlfn.LET(
 _xlpm.project, $C57,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7" s="297" t="str" cm="1">
        <f t="array" ref="EG57">IFERROR(_xlfn.LET(
 _xlpm.project, $C57,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7" s="297" t="str" cm="1">
        <f t="array" ref="EH57">IFERROR(_xlfn.LET(
 _xlpm.project, $C57,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7" s="297" t="str" cm="1">
        <f t="array" ref="EI57">IFERROR(_xlfn.LET(
 _xlpm.project, $C57,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7" s="297" t="str" cm="1">
        <f t="array" ref="EJ57">IFERROR(_xlfn.LET(
 _xlpm.project, $C57,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7" s="297" t="str" cm="1">
        <f t="array" ref="EK57">IFERROR(_xlfn.LET(
 _xlpm.project, $C57,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7" s="297" t="str" cm="1">
        <f t="array" ref="EL57">IFERROR(_xlfn.LET(
 _xlpm.project, $C57,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7" s="297" t="str" cm="1">
        <f t="array" ref="EM57">IFERROR(_xlfn.LET(
 _xlpm.project, $C57,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7" s="297" t="str" cm="1">
        <f t="array" ref="EN57">IFERROR(_xlfn.LET(
 _xlpm.project, $C57,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7" s="297" t="str" cm="1">
        <f t="array" ref="EO57">IFERROR(_xlfn.LET(
 _xlpm.project, $C57,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7" s="297" t="str" cm="1">
        <f t="array" ref="EP57">IFERROR(_xlfn.LET(
 _xlpm.project, $C57,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7" s="297" t="str" cm="1">
        <f t="array" ref="EQ57">IFERROR(_xlfn.LET(
 _xlpm.project, $C57,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7" s="297" t="str" cm="1">
        <f t="array" ref="ER57">IFERROR(_xlfn.LET(
 _xlpm.project, $C57,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7" s="297" t="str" cm="1">
        <f t="array" ref="ES57">IFERROR(_xlfn.LET(
 _xlpm.project, $C57,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7" s="297" t="str" cm="1">
        <f t="array" ref="ET57">IFERROR(_xlfn.LET(
 _xlpm.project, $C57,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7" s="297" t="str" cm="1">
        <f t="array" ref="EU57">IFERROR(_xlfn.LET(
 _xlpm.project, $C57,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7" s="297" t="str" cm="1">
        <f t="array" ref="EV57">IFERROR(_xlfn.LET(
 _xlpm.project, $C57,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7" s="297" t="str" cm="1">
        <f t="array" ref="EW57">IFERROR(_xlfn.LET(
 _xlpm.project, $C57,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7" s="297" t="str" cm="1">
        <f t="array" ref="EX57">IFERROR(_xlfn.LET(
 _xlpm.project, $C57,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7" s="297" t="str" cm="1">
        <f t="array" ref="EY57">IFERROR(_xlfn.LET(
 _xlpm.project, $C57,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7" s="297" t="str" cm="1">
        <f t="array" ref="EZ57">IFERROR(_xlfn.LET(
 _xlpm.project, $C57,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7" s="297" t="str" cm="1">
        <f t="array" ref="FA57">IFERROR(_xlfn.LET(
 _xlpm.project, $C57,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7" s="297" t="str" cm="1">
        <f t="array" ref="FB57">IFERROR(_xlfn.LET(
 _xlpm.project, $C57,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7" s="297" t="str" cm="1">
        <f t="array" ref="FC57">IFERROR(_xlfn.LET(
 _xlpm.project, $C57,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7" s="297" t="str" cm="1">
        <f t="array" ref="FD57">IFERROR(_xlfn.LET(
 _xlpm.project, $C57,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8" spans="2:160" ht="80.099999999999994" customHeight="1" thickBot="1" x14ac:dyDescent="0.35">
      <c r="B58" s="90"/>
      <c r="C58" s="300"/>
      <c r="D58" s="300"/>
      <c r="E58" s="297" t="str" cm="1">
        <f t="array" ref="E58">IFERROR(_xlfn.LET(
 _xlpm.project, $C58,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8" s="297" t="str" cm="1">
        <f t="array" ref="F58">IFERROR(_xlfn.LET(
 _xlpm.project, $C58,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8" s="297" t="str" cm="1">
        <f t="array" ref="G58">IFERROR(_xlfn.LET(
 _xlpm.project, $C58,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8" s="297" t="str" cm="1">
        <f t="array" ref="H58">IFERROR(_xlfn.LET(
 _xlpm.project, $C58,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8" s="297" t="str" cm="1">
        <f t="array" ref="I58">IFERROR(_xlfn.LET(
 _xlpm.project, $C58,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8" s="297" t="str" cm="1">
        <f t="array" ref="J58">IFERROR(_xlfn.LET(
 _xlpm.project, $C58,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8" s="297" t="str" cm="1">
        <f t="array" ref="K58">IFERROR(_xlfn.LET(
 _xlpm.project, $C58,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8" s="297" t="str" cm="1">
        <f t="array" ref="L58">IFERROR(_xlfn.LET(
 _xlpm.project, $C58,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8" s="297" t="str" cm="1">
        <f t="array" ref="M58">IFERROR(_xlfn.LET(
 _xlpm.project, $C58,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8" s="297" t="str" cm="1">
        <f t="array" ref="N58">IFERROR(_xlfn.LET(
 _xlpm.project, $C58,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8" s="297" t="str" cm="1">
        <f t="array" ref="O58">IFERROR(_xlfn.LET(
 _xlpm.project, $C58,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8" s="297" t="str" cm="1">
        <f t="array" ref="P58">IFERROR(_xlfn.LET(
 _xlpm.project, $C58,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8" s="297" t="str" cm="1">
        <f t="array" ref="Q58">IFERROR(_xlfn.LET(
 _xlpm.project, $C58,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8" s="297" t="str" cm="1">
        <f t="array" ref="R58">IFERROR(_xlfn.LET(
 _xlpm.project, $C58,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8" s="297" t="str" cm="1">
        <f t="array" ref="S58">IFERROR(_xlfn.LET(
 _xlpm.project, $C58,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8" s="297" t="str" cm="1">
        <f t="array" ref="T58">IFERROR(_xlfn.LET(
 _xlpm.project, $C58,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8" s="297" t="str" cm="1">
        <f t="array" ref="U58">IFERROR(_xlfn.LET(
 _xlpm.project, $C58,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8" s="297" t="str" cm="1">
        <f t="array" ref="V58">IFERROR(_xlfn.LET(
 _xlpm.project, $C58,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8" s="297" t="str" cm="1">
        <f t="array" ref="W58">IFERROR(_xlfn.LET(
 _xlpm.project, $C58,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8" s="297" t="str" cm="1">
        <f t="array" ref="X58">IFERROR(_xlfn.LET(
 _xlpm.project, $C58,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8" s="297" t="str" cm="1">
        <f t="array" ref="Y58">IFERROR(_xlfn.LET(
 _xlpm.project, $C58,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8" s="297" t="str" cm="1">
        <f t="array" ref="Z58">IFERROR(_xlfn.LET(
 _xlpm.project, $C58,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8" s="297" t="str" cm="1">
        <f t="array" ref="AA58">IFERROR(_xlfn.LET(
 _xlpm.project, $C58,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8" s="297" t="str" cm="1">
        <f t="array" ref="AB58">IFERROR(_xlfn.LET(
 _xlpm.project, $C58,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8" s="297" t="str" cm="1">
        <f t="array" ref="AC58">IFERROR(_xlfn.LET(
 _xlpm.project, $C58,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8" s="297" t="str" cm="1">
        <f t="array" ref="AD58">IFERROR(_xlfn.LET(
 _xlpm.project, $C58,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8" s="297" t="str" cm="1">
        <f t="array" ref="AE58">IFERROR(_xlfn.LET(
 _xlpm.project, $C58,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8" s="297" t="str" cm="1">
        <f t="array" ref="AF58">IFERROR(_xlfn.LET(
 _xlpm.project, $C58,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8" s="297" t="str" cm="1">
        <f t="array" ref="AG58">IFERROR(_xlfn.LET(
 _xlpm.project, $C58,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8" s="297" t="str" cm="1">
        <f t="array" ref="AH58">IFERROR(_xlfn.LET(
 _xlpm.project, $C58,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8" s="297" t="str" cm="1">
        <f t="array" ref="AI58">IFERROR(_xlfn.LET(
 _xlpm.project, $C58,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8" s="297" t="str" cm="1">
        <f t="array" ref="AJ58">IFERROR(_xlfn.LET(
 _xlpm.project, $C58,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8" s="297" t="str" cm="1">
        <f t="array" ref="AK58">IFERROR(_xlfn.LET(
 _xlpm.project, $C58,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8" s="297" t="str" cm="1">
        <f t="array" ref="AL58">IFERROR(_xlfn.LET(
 _xlpm.project, $C58,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8" s="297" t="str" cm="1">
        <f t="array" ref="AM58">IFERROR(_xlfn.LET(
 _xlpm.project, $C58,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8" s="297" t="str" cm="1">
        <f t="array" ref="AN58">IFERROR(_xlfn.LET(
 _xlpm.project, $C58,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8" s="297" t="str" cm="1">
        <f t="array" ref="AO58">IFERROR(_xlfn.LET(
 _xlpm.project, $C58,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8" s="297" t="str" cm="1">
        <f t="array" ref="AP58">IFERROR(_xlfn.LET(
 _xlpm.project, $C58,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8" s="297" t="str" cm="1">
        <f t="array" ref="AQ58">IFERROR(_xlfn.LET(
 _xlpm.project, $C58,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8" s="297" t="str" cm="1">
        <f t="array" ref="AR58">IFERROR(_xlfn.LET(
 _xlpm.project, $C58,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8" s="297" t="str" cm="1">
        <f t="array" ref="AS58">IFERROR(_xlfn.LET(
 _xlpm.project, $C58,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8" s="297" t="str" cm="1">
        <f t="array" ref="AT58">IFERROR(_xlfn.LET(
 _xlpm.project, $C58,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8" s="297" t="str" cm="1">
        <f t="array" ref="AU58">IFERROR(_xlfn.LET(
 _xlpm.project, $C58,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8" s="297" t="str" cm="1">
        <f t="array" ref="AV58">IFERROR(_xlfn.LET(
 _xlpm.project, $C58,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8" s="297" t="str" cm="1">
        <f t="array" ref="AW58">IFERROR(_xlfn.LET(
 _xlpm.project, $C58,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8" s="297" t="str" cm="1">
        <f t="array" ref="AX58">IFERROR(_xlfn.LET(
 _xlpm.project, $C58,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8" s="297" t="str" cm="1">
        <f t="array" ref="AY58">IFERROR(_xlfn.LET(
 _xlpm.project, $C58,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8" s="297" t="str" cm="1">
        <f t="array" ref="AZ58">IFERROR(_xlfn.LET(
 _xlpm.project, $C58,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8" s="297" t="str" cm="1">
        <f t="array" ref="BA58">IFERROR(_xlfn.LET(
 _xlpm.project, $C58,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8" s="297" t="str" cm="1">
        <f t="array" ref="BB58">IFERROR(_xlfn.LET(
 _xlpm.project, $C58,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8" s="297" t="str" cm="1">
        <f t="array" ref="BC58">IFERROR(_xlfn.LET(
 _xlpm.project, $C58,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8" s="297" t="str" cm="1">
        <f t="array" ref="BD58">IFERROR(_xlfn.LET(
 _xlpm.project, $C58,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8" s="297" t="str" cm="1">
        <f t="array" ref="BE58">IFERROR(_xlfn.LET(
 _xlpm.project, $C58,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8" s="297" t="str" cm="1">
        <f t="array" ref="BF58">IFERROR(_xlfn.LET(
 _xlpm.project, $C58,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8" s="297" t="str" cm="1">
        <f t="array" ref="BG58">IFERROR(_xlfn.LET(
 _xlpm.project, $C58,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8" s="297" t="str" cm="1">
        <f t="array" ref="BH58">IFERROR(_xlfn.LET(
 _xlpm.project, $C58,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8" s="297" t="str" cm="1">
        <f t="array" ref="BI58">IFERROR(_xlfn.LET(
 _xlpm.project, $C58,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8" s="297" t="str" cm="1">
        <f t="array" ref="BJ58">IFERROR(_xlfn.LET(
 _xlpm.project, $C58,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8" s="297" t="str" cm="1">
        <f t="array" ref="BK58">IFERROR(_xlfn.LET(
 _xlpm.project, $C58,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8" s="297" t="str" cm="1">
        <f t="array" ref="BL58">IFERROR(_xlfn.LET(
 _xlpm.project, $C58,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8" s="297" t="str" cm="1">
        <f t="array" ref="BM58">IFERROR(_xlfn.LET(
 _xlpm.project, $C58,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8" s="297" t="str" cm="1">
        <f t="array" ref="BN58">IFERROR(_xlfn.LET(
 _xlpm.project, $C58,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8" s="297" t="str" cm="1">
        <f t="array" ref="BO58">IFERROR(_xlfn.LET(
 _xlpm.project, $C58,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8" s="297" t="str" cm="1">
        <f t="array" ref="BP58">IFERROR(_xlfn.LET(
 _xlpm.project, $C58,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8" s="297" t="str" cm="1">
        <f t="array" ref="BQ58">IFERROR(_xlfn.LET(
 _xlpm.project, $C58,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8" s="297" t="str" cm="1">
        <f t="array" ref="BR58">IFERROR(_xlfn.LET(
 _xlpm.project, $C58,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8" s="297" t="str" cm="1">
        <f t="array" ref="BS58">IFERROR(_xlfn.LET(
 _xlpm.project, $C58,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8" s="297" t="str" cm="1">
        <f t="array" ref="BT58">IFERROR(_xlfn.LET(
 _xlpm.project, $C58,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8" s="297" t="str" cm="1">
        <f t="array" ref="BU58">IFERROR(_xlfn.LET(
 _xlpm.project, $C58,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8" s="297" t="str" cm="1">
        <f t="array" ref="BV58">IFERROR(_xlfn.LET(
 _xlpm.project, $C58,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8" s="297" t="str" cm="1">
        <f t="array" ref="BW58">IFERROR(_xlfn.LET(
 _xlpm.project, $C58,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8" s="297" t="str" cm="1">
        <f t="array" ref="BX58">IFERROR(_xlfn.LET(
 _xlpm.project, $C58,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8" s="297" t="str" cm="1">
        <f t="array" ref="BY58">IFERROR(_xlfn.LET(
 _xlpm.project, $C58,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8" s="297" t="str" cm="1">
        <f t="array" ref="BZ58">IFERROR(_xlfn.LET(
 _xlpm.project, $C58,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8" s="297" t="str" cm="1">
        <f t="array" ref="CA58">IFERROR(_xlfn.LET(
 _xlpm.project, $C58,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8" s="297" t="str" cm="1">
        <f t="array" ref="CB58">IFERROR(_xlfn.LET(
 _xlpm.project, $C58,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8" s="297" t="str" cm="1">
        <f t="array" ref="CC58">IFERROR(_xlfn.LET(
 _xlpm.project, $C58,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8" s="297" t="str" cm="1">
        <f t="array" ref="CD58">IFERROR(_xlfn.LET(
 _xlpm.project, $C58,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8" s="297" t="str" cm="1">
        <f t="array" ref="CE58">IFERROR(_xlfn.LET(
 _xlpm.project, $C58,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8" s="297" t="str" cm="1">
        <f t="array" ref="CF58">IFERROR(_xlfn.LET(
 _xlpm.project, $C58,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8" s="297" t="str" cm="1">
        <f t="array" ref="CG58">IFERROR(_xlfn.LET(
 _xlpm.project, $C58,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8" s="297" t="str" cm="1">
        <f t="array" ref="CH58">IFERROR(_xlfn.LET(
 _xlpm.project, $C58,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8" s="297" t="str" cm="1">
        <f t="array" ref="CI58">IFERROR(_xlfn.LET(
 _xlpm.project, $C58,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8" s="297" t="str" cm="1">
        <f t="array" ref="CJ58">IFERROR(_xlfn.LET(
 _xlpm.project, $C58,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8" s="297" t="str" cm="1">
        <f t="array" ref="CK58">IFERROR(_xlfn.LET(
 _xlpm.project, $C58,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8" s="297" t="str" cm="1">
        <f t="array" ref="CL58">IFERROR(_xlfn.LET(
 _xlpm.project, $C58,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8" s="297" t="str" cm="1">
        <f t="array" ref="CM58">IFERROR(_xlfn.LET(
 _xlpm.project, $C58,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8" s="297" t="str" cm="1">
        <f t="array" ref="CN58">IFERROR(_xlfn.LET(
 _xlpm.project, $C58,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8" s="297" t="str" cm="1">
        <f t="array" ref="CO58">IFERROR(_xlfn.LET(
 _xlpm.project, $C58,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8" s="297" t="str" cm="1">
        <f t="array" ref="CP58">IFERROR(_xlfn.LET(
 _xlpm.project, $C58,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8" s="297" t="str" cm="1">
        <f t="array" ref="CQ58">IFERROR(_xlfn.LET(
 _xlpm.project, $C58,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8" s="297" t="str" cm="1">
        <f t="array" ref="CR58">IFERROR(_xlfn.LET(
 _xlpm.project, $C58,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8" s="297" t="str" cm="1">
        <f t="array" ref="CS58">IFERROR(_xlfn.LET(
 _xlpm.project, $C58,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8" s="297" t="str" cm="1">
        <f t="array" ref="CT58">IFERROR(_xlfn.LET(
 _xlpm.project, $C58,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8" s="297" t="str" cm="1">
        <f t="array" ref="CU58">IFERROR(_xlfn.LET(
 _xlpm.project, $C58,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8" s="297" t="str" cm="1">
        <f t="array" ref="CV58">IFERROR(_xlfn.LET(
 _xlpm.project, $C58,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8" s="297" t="str" cm="1">
        <f t="array" ref="CW58">IFERROR(_xlfn.LET(
 _xlpm.project, $C58,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8" s="297" t="str" cm="1">
        <f t="array" ref="CX58">IFERROR(_xlfn.LET(
 _xlpm.project, $C58,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8" s="297" t="str" cm="1">
        <f t="array" ref="CY58">IFERROR(_xlfn.LET(
 _xlpm.project, $C58,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8" s="297" t="str" cm="1">
        <f t="array" ref="CZ58">IFERROR(_xlfn.LET(
 _xlpm.project, $C58,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8" s="297" t="str" cm="1">
        <f t="array" ref="DA58">IFERROR(_xlfn.LET(
 _xlpm.project, $C58,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8" s="297" t="str" cm="1">
        <f t="array" ref="DB58">IFERROR(_xlfn.LET(
 _xlpm.project, $C58,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8" s="297" t="str" cm="1">
        <f t="array" ref="DC58">IFERROR(_xlfn.LET(
 _xlpm.project, $C58,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8" s="297" t="str" cm="1">
        <f t="array" ref="DD58">IFERROR(_xlfn.LET(
 _xlpm.project, $C58,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8" s="297" t="str" cm="1">
        <f t="array" ref="DE58">IFERROR(_xlfn.LET(
 _xlpm.project, $C58,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8" s="297" t="str" cm="1">
        <f t="array" ref="DF58">IFERROR(_xlfn.LET(
 _xlpm.project, $C58,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8" s="297" t="str" cm="1">
        <f t="array" ref="DG58">IFERROR(_xlfn.LET(
 _xlpm.project, $C58,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8" s="297" t="str" cm="1">
        <f t="array" ref="DH58">IFERROR(_xlfn.LET(
 _xlpm.project, $C58,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8" s="297" t="str" cm="1">
        <f t="array" ref="DI58">IFERROR(_xlfn.LET(
 _xlpm.project, $C58,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8" s="297" t="str" cm="1">
        <f t="array" ref="DJ58">IFERROR(_xlfn.LET(
 _xlpm.project, $C58,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8" s="297" t="str" cm="1">
        <f t="array" ref="DK58">IFERROR(_xlfn.LET(
 _xlpm.project, $C58,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8" s="297" t="str" cm="1">
        <f t="array" ref="DL58">IFERROR(_xlfn.LET(
 _xlpm.project, $C58,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8" s="297" t="str" cm="1">
        <f t="array" ref="DM58">IFERROR(_xlfn.LET(
 _xlpm.project, $C58,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8" s="297" t="str" cm="1">
        <f t="array" ref="DN58">IFERROR(_xlfn.LET(
 _xlpm.project, $C58,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8" s="297" t="str" cm="1">
        <f t="array" ref="DO58">IFERROR(_xlfn.LET(
 _xlpm.project, $C58,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8" s="297" t="str" cm="1">
        <f t="array" ref="DP58">IFERROR(_xlfn.LET(
 _xlpm.project, $C58,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8" s="297" t="str" cm="1">
        <f t="array" ref="DQ58">IFERROR(_xlfn.LET(
 _xlpm.project, $C58,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8" s="297" t="str" cm="1">
        <f t="array" ref="DR58">IFERROR(_xlfn.LET(
 _xlpm.project, $C58,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8" s="297" t="str" cm="1">
        <f t="array" ref="DS58">IFERROR(_xlfn.LET(
 _xlpm.project, $C58,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8" s="297" t="str" cm="1">
        <f t="array" ref="DT58">IFERROR(_xlfn.LET(
 _xlpm.project, $C58,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8" s="297" t="str" cm="1">
        <f t="array" ref="DU58">IFERROR(_xlfn.LET(
 _xlpm.project, $C58,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8" s="297" t="str" cm="1">
        <f t="array" ref="DV58">IFERROR(_xlfn.LET(
 _xlpm.project, $C58,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8" s="297" t="str" cm="1">
        <f t="array" ref="DW58">IFERROR(_xlfn.LET(
 _xlpm.project, $C58,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8" s="297" t="str" cm="1">
        <f t="array" ref="DX58">IFERROR(_xlfn.LET(
 _xlpm.project, $C58,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8" s="297" t="str" cm="1">
        <f t="array" ref="DY58">IFERROR(_xlfn.LET(
 _xlpm.project, $C58,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8" s="297" t="str" cm="1">
        <f t="array" ref="DZ58">IFERROR(_xlfn.LET(
 _xlpm.project, $C58,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8" s="297" t="str" cm="1">
        <f t="array" ref="EA58">IFERROR(_xlfn.LET(
 _xlpm.project, $C58,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8" s="297" t="str" cm="1">
        <f t="array" ref="EB58">IFERROR(_xlfn.LET(
 _xlpm.project, $C58,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8" s="297" t="str" cm="1">
        <f t="array" ref="EC58">IFERROR(_xlfn.LET(
 _xlpm.project, $C58,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8" s="297" t="str" cm="1">
        <f t="array" ref="ED58">IFERROR(_xlfn.LET(
 _xlpm.project, $C58,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8" s="297" t="str" cm="1">
        <f t="array" ref="EE58">IFERROR(_xlfn.LET(
 _xlpm.project, $C58,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8" s="297" t="str" cm="1">
        <f t="array" ref="EF58">IFERROR(_xlfn.LET(
 _xlpm.project, $C58,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8" s="297" t="str" cm="1">
        <f t="array" ref="EG58">IFERROR(_xlfn.LET(
 _xlpm.project, $C58,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8" s="297" t="str" cm="1">
        <f t="array" ref="EH58">IFERROR(_xlfn.LET(
 _xlpm.project, $C58,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8" s="297" t="str" cm="1">
        <f t="array" ref="EI58">IFERROR(_xlfn.LET(
 _xlpm.project, $C58,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8" s="297" t="str" cm="1">
        <f t="array" ref="EJ58">IFERROR(_xlfn.LET(
 _xlpm.project, $C58,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8" s="297" t="str" cm="1">
        <f t="array" ref="EK58">IFERROR(_xlfn.LET(
 _xlpm.project, $C58,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8" s="297" t="str" cm="1">
        <f t="array" ref="EL58">IFERROR(_xlfn.LET(
 _xlpm.project, $C58,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8" s="297" t="str" cm="1">
        <f t="array" ref="EM58">IFERROR(_xlfn.LET(
 _xlpm.project, $C58,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8" s="297" t="str" cm="1">
        <f t="array" ref="EN58">IFERROR(_xlfn.LET(
 _xlpm.project, $C58,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8" s="297" t="str" cm="1">
        <f t="array" ref="EO58">IFERROR(_xlfn.LET(
 _xlpm.project, $C58,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8" s="297" t="str" cm="1">
        <f t="array" ref="EP58">IFERROR(_xlfn.LET(
 _xlpm.project, $C58,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8" s="297" t="str" cm="1">
        <f t="array" ref="EQ58">IFERROR(_xlfn.LET(
 _xlpm.project, $C58,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8" s="297" t="str" cm="1">
        <f t="array" ref="ER58">IFERROR(_xlfn.LET(
 _xlpm.project, $C58,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8" s="297" t="str" cm="1">
        <f t="array" ref="ES58">IFERROR(_xlfn.LET(
 _xlpm.project, $C58,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8" s="297" t="str" cm="1">
        <f t="array" ref="ET58">IFERROR(_xlfn.LET(
 _xlpm.project, $C58,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8" s="297" t="str" cm="1">
        <f t="array" ref="EU58">IFERROR(_xlfn.LET(
 _xlpm.project, $C58,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8" s="297" t="str" cm="1">
        <f t="array" ref="EV58">IFERROR(_xlfn.LET(
 _xlpm.project, $C58,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8" s="297" t="str" cm="1">
        <f t="array" ref="EW58">IFERROR(_xlfn.LET(
 _xlpm.project, $C58,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8" s="297" t="str" cm="1">
        <f t="array" ref="EX58">IFERROR(_xlfn.LET(
 _xlpm.project, $C58,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8" s="297" t="str" cm="1">
        <f t="array" ref="EY58">IFERROR(_xlfn.LET(
 _xlpm.project, $C58,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8" s="297" t="str" cm="1">
        <f t="array" ref="EZ58">IFERROR(_xlfn.LET(
 _xlpm.project, $C58,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8" s="297" t="str" cm="1">
        <f t="array" ref="FA58">IFERROR(_xlfn.LET(
 _xlpm.project, $C58,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8" s="297" t="str" cm="1">
        <f t="array" ref="FB58">IFERROR(_xlfn.LET(
 _xlpm.project, $C58,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8" s="297" t="str" cm="1">
        <f t="array" ref="FC58">IFERROR(_xlfn.LET(
 _xlpm.project, $C58,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8" s="297" t="str" cm="1">
        <f t="array" ref="FD58">IFERROR(_xlfn.LET(
 _xlpm.project, $C58,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59" spans="2:160" ht="80.099999999999994" customHeight="1" thickBot="1" x14ac:dyDescent="0.35">
      <c r="B59" s="90"/>
      <c r="C59" s="300"/>
      <c r="D59" s="300"/>
      <c r="E59" s="297" t="str" cm="1">
        <f t="array" ref="E59">IFERROR(_xlfn.LET(
 _xlpm.project, $C59,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59" s="297" t="str" cm="1">
        <f t="array" ref="F59">IFERROR(_xlfn.LET(
 _xlpm.project, $C59,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59" s="297" t="str" cm="1">
        <f t="array" ref="G59">IFERROR(_xlfn.LET(
 _xlpm.project, $C59,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59" s="297" t="str" cm="1">
        <f t="array" ref="H59">IFERROR(_xlfn.LET(
 _xlpm.project, $C59,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59" s="297" t="str" cm="1">
        <f t="array" ref="I59">IFERROR(_xlfn.LET(
 _xlpm.project, $C59,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59" s="297" t="str" cm="1">
        <f t="array" ref="J59">IFERROR(_xlfn.LET(
 _xlpm.project, $C59,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59" s="297" t="str" cm="1">
        <f t="array" ref="K59">IFERROR(_xlfn.LET(
 _xlpm.project, $C59,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59" s="297" t="str" cm="1">
        <f t="array" ref="L59">IFERROR(_xlfn.LET(
 _xlpm.project, $C59,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59" s="297" t="str" cm="1">
        <f t="array" ref="M59">IFERROR(_xlfn.LET(
 _xlpm.project, $C59,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59" s="297" t="str" cm="1">
        <f t="array" ref="N59">IFERROR(_xlfn.LET(
 _xlpm.project, $C59,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59" s="297" t="str" cm="1">
        <f t="array" ref="O59">IFERROR(_xlfn.LET(
 _xlpm.project, $C59,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59" s="297" t="str" cm="1">
        <f t="array" ref="P59">IFERROR(_xlfn.LET(
 _xlpm.project, $C59,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59" s="297" t="str" cm="1">
        <f t="array" ref="Q59">IFERROR(_xlfn.LET(
 _xlpm.project, $C59,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59" s="297" t="str" cm="1">
        <f t="array" ref="R59">IFERROR(_xlfn.LET(
 _xlpm.project, $C59,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59" s="297" t="str" cm="1">
        <f t="array" ref="S59">IFERROR(_xlfn.LET(
 _xlpm.project, $C59,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59" s="297" t="str" cm="1">
        <f t="array" ref="T59">IFERROR(_xlfn.LET(
 _xlpm.project, $C59,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59" s="297" t="str" cm="1">
        <f t="array" ref="U59">IFERROR(_xlfn.LET(
 _xlpm.project, $C59,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59" s="297" t="str" cm="1">
        <f t="array" ref="V59">IFERROR(_xlfn.LET(
 _xlpm.project, $C59,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59" s="297" t="str" cm="1">
        <f t="array" ref="W59">IFERROR(_xlfn.LET(
 _xlpm.project, $C59,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59" s="297" t="str" cm="1">
        <f t="array" ref="X59">IFERROR(_xlfn.LET(
 _xlpm.project, $C59,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59" s="297" t="str" cm="1">
        <f t="array" ref="Y59">IFERROR(_xlfn.LET(
 _xlpm.project, $C59,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59" s="297" t="str" cm="1">
        <f t="array" ref="Z59">IFERROR(_xlfn.LET(
 _xlpm.project, $C59,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59" s="297" t="str" cm="1">
        <f t="array" ref="AA59">IFERROR(_xlfn.LET(
 _xlpm.project, $C59,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59" s="297" t="str" cm="1">
        <f t="array" ref="AB59">IFERROR(_xlfn.LET(
 _xlpm.project, $C59,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59" s="297" t="str" cm="1">
        <f t="array" ref="AC59">IFERROR(_xlfn.LET(
 _xlpm.project, $C59,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59" s="297" t="str" cm="1">
        <f t="array" ref="AD59">IFERROR(_xlfn.LET(
 _xlpm.project, $C59,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59" s="297" t="str" cm="1">
        <f t="array" ref="AE59">IFERROR(_xlfn.LET(
 _xlpm.project, $C59,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59" s="297" t="str" cm="1">
        <f t="array" ref="AF59">IFERROR(_xlfn.LET(
 _xlpm.project, $C59,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59" s="297" t="str" cm="1">
        <f t="array" ref="AG59">IFERROR(_xlfn.LET(
 _xlpm.project, $C59,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59" s="297" t="str" cm="1">
        <f t="array" ref="AH59">IFERROR(_xlfn.LET(
 _xlpm.project, $C59,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59" s="297" t="str" cm="1">
        <f t="array" ref="AI59">IFERROR(_xlfn.LET(
 _xlpm.project, $C59,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59" s="297" t="str" cm="1">
        <f t="array" ref="AJ59">IFERROR(_xlfn.LET(
 _xlpm.project, $C59,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59" s="297" t="str" cm="1">
        <f t="array" ref="AK59">IFERROR(_xlfn.LET(
 _xlpm.project, $C59,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59" s="297" t="str" cm="1">
        <f t="array" ref="AL59">IFERROR(_xlfn.LET(
 _xlpm.project, $C59,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59" s="297" t="str" cm="1">
        <f t="array" ref="AM59">IFERROR(_xlfn.LET(
 _xlpm.project, $C59,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59" s="297" t="str" cm="1">
        <f t="array" ref="AN59">IFERROR(_xlfn.LET(
 _xlpm.project, $C59,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59" s="297" t="str" cm="1">
        <f t="array" ref="AO59">IFERROR(_xlfn.LET(
 _xlpm.project, $C59,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59" s="297" t="str" cm="1">
        <f t="array" ref="AP59">IFERROR(_xlfn.LET(
 _xlpm.project, $C59,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59" s="297" t="str" cm="1">
        <f t="array" ref="AQ59">IFERROR(_xlfn.LET(
 _xlpm.project, $C59,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59" s="297" t="str" cm="1">
        <f t="array" ref="AR59">IFERROR(_xlfn.LET(
 _xlpm.project, $C59,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59" s="297" t="str" cm="1">
        <f t="array" ref="AS59">IFERROR(_xlfn.LET(
 _xlpm.project, $C59,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59" s="297" t="str" cm="1">
        <f t="array" ref="AT59">IFERROR(_xlfn.LET(
 _xlpm.project, $C59,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59" s="297" t="str" cm="1">
        <f t="array" ref="AU59">IFERROR(_xlfn.LET(
 _xlpm.project, $C59,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59" s="297" t="str" cm="1">
        <f t="array" ref="AV59">IFERROR(_xlfn.LET(
 _xlpm.project, $C59,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59" s="297" t="str" cm="1">
        <f t="array" ref="AW59">IFERROR(_xlfn.LET(
 _xlpm.project, $C59,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59" s="297" t="str" cm="1">
        <f t="array" ref="AX59">IFERROR(_xlfn.LET(
 _xlpm.project, $C59,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59" s="297" t="str" cm="1">
        <f t="array" ref="AY59">IFERROR(_xlfn.LET(
 _xlpm.project, $C59,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59" s="297" t="str" cm="1">
        <f t="array" ref="AZ59">IFERROR(_xlfn.LET(
 _xlpm.project, $C59,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59" s="297" t="str" cm="1">
        <f t="array" ref="BA59">IFERROR(_xlfn.LET(
 _xlpm.project, $C59,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59" s="297" t="str" cm="1">
        <f t="array" ref="BB59">IFERROR(_xlfn.LET(
 _xlpm.project, $C59,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59" s="297" t="str" cm="1">
        <f t="array" ref="BC59">IFERROR(_xlfn.LET(
 _xlpm.project, $C59,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59" s="297" t="str" cm="1">
        <f t="array" ref="BD59">IFERROR(_xlfn.LET(
 _xlpm.project, $C59,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59" s="297" t="str" cm="1">
        <f t="array" ref="BE59">IFERROR(_xlfn.LET(
 _xlpm.project, $C59,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59" s="297" t="str" cm="1">
        <f t="array" ref="BF59">IFERROR(_xlfn.LET(
 _xlpm.project, $C59,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59" s="297" t="str" cm="1">
        <f t="array" ref="BG59">IFERROR(_xlfn.LET(
 _xlpm.project, $C59,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59" s="297" t="str" cm="1">
        <f t="array" ref="BH59">IFERROR(_xlfn.LET(
 _xlpm.project, $C59,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59" s="297" t="str" cm="1">
        <f t="array" ref="BI59">IFERROR(_xlfn.LET(
 _xlpm.project, $C59,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59" s="297" t="str" cm="1">
        <f t="array" ref="BJ59">IFERROR(_xlfn.LET(
 _xlpm.project, $C59,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59" s="297" t="str" cm="1">
        <f t="array" ref="BK59">IFERROR(_xlfn.LET(
 _xlpm.project, $C59,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59" s="297" t="str" cm="1">
        <f t="array" ref="BL59">IFERROR(_xlfn.LET(
 _xlpm.project, $C59,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59" s="297" t="str" cm="1">
        <f t="array" ref="BM59">IFERROR(_xlfn.LET(
 _xlpm.project, $C59,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59" s="297" t="str" cm="1">
        <f t="array" ref="BN59">IFERROR(_xlfn.LET(
 _xlpm.project, $C59,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59" s="297" t="str" cm="1">
        <f t="array" ref="BO59">IFERROR(_xlfn.LET(
 _xlpm.project, $C59,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59" s="297" t="str" cm="1">
        <f t="array" ref="BP59">IFERROR(_xlfn.LET(
 _xlpm.project, $C59,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59" s="297" t="str" cm="1">
        <f t="array" ref="BQ59">IFERROR(_xlfn.LET(
 _xlpm.project, $C59,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59" s="297" t="str" cm="1">
        <f t="array" ref="BR59">IFERROR(_xlfn.LET(
 _xlpm.project, $C59,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59" s="297" t="str" cm="1">
        <f t="array" ref="BS59">IFERROR(_xlfn.LET(
 _xlpm.project, $C59,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59" s="297" t="str" cm="1">
        <f t="array" ref="BT59">IFERROR(_xlfn.LET(
 _xlpm.project, $C59,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59" s="297" t="str" cm="1">
        <f t="array" ref="BU59">IFERROR(_xlfn.LET(
 _xlpm.project, $C59,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59" s="297" t="str" cm="1">
        <f t="array" ref="BV59">IFERROR(_xlfn.LET(
 _xlpm.project, $C59,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59" s="297" t="str" cm="1">
        <f t="array" ref="BW59">IFERROR(_xlfn.LET(
 _xlpm.project, $C59,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59" s="297" t="str" cm="1">
        <f t="array" ref="BX59">IFERROR(_xlfn.LET(
 _xlpm.project, $C59,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59" s="297" t="str" cm="1">
        <f t="array" ref="BY59">IFERROR(_xlfn.LET(
 _xlpm.project, $C59,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59" s="297" t="str" cm="1">
        <f t="array" ref="BZ59">IFERROR(_xlfn.LET(
 _xlpm.project, $C59,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59" s="297" t="str" cm="1">
        <f t="array" ref="CA59">IFERROR(_xlfn.LET(
 _xlpm.project, $C59,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59" s="297" t="str" cm="1">
        <f t="array" ref="CB59">IFERROR(_xlfn.LET(
 _xlpm.project, $C59,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59" s="297" t="str" cm="1">
        <f t="array" ref="CC59">IFERROR(_xlfn.LET(
 _xlpm.project, $C59,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59" s="297" t="str" cm="1">
        <f t="array" ref="CD59">IFERROR(_xlfn.LET(
 _xlpm.project, $C59,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59" s="297" t="str" cm="1">
        <f t="array" ref="CE59">IFERROR(_xlfn.LET(
 _xlpm.project, $C59,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59" s="297" t="str" cm="1">
        <f t="array" ref="CF59">IFERROR(_xlfn.LET(
 _xlpm.project, $C59,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59" s="297" t="str" cm="1">
        <f t="array" ref="CG59">IFERROR(_xlfn.LET(
 _xlpm.project, $C59,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59" s="297" t="str" cm="1">
        <f t="array" ref="CH59">IFERROR(_xlfn.LET(
 _xlpm.project, $C59,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59" s="297" t="str" cm="1">
        <f t="array" ref="CI59">IFERROR(_xlfn.LET(
 _xlpm.project, $C59,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59" s="297" t="str" cm="1">
        <f t="array" ref="CJ59">IFERROR(_xlfn.LET(
 _xlpm.project, $C59,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59" s="297" t="str" cm="1">
        <f t="array" ref="CK59">IFERROR(_xlfn.LET(
 _xlpm.project, $C59,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59" s="297" t="str" cm="1">
        <f t="array" ref="CL59">IFERROR(_xlfn.LET(
 _xlpm.project, $C59,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59" s="297" t="str" cm="1">
        <f t="array" ref="CM59">IFERROR(_xlfn.LET(
 _xlpm.project, $C59,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59" s="297" t="str" cm="1">
        <f t="array" ref="CN59">IFERROR(_xlfn.LET(
 _xlpm.project, $C59,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59" s="297" t="str" cm="1">
        <f t="array" ref="CO59">IFERROR(_xlfn.LET(
 _xlpm.project, $C59,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59" s="297" t="str" cm="1">
        <f t="array" ref="CP59">IFERROR(_xlfn.LET(
 _xlpm.project, $C59,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59" s="297" t="str" cm="1">
        <f t="array" ref="CQ59">IFERROR(_xlfn.LET(
 _xlpm.project, $C59,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59" s="297" t="str" cm="1">
        <f t="array" ref="CR59">IFERROR(_xlfn.LET(
 _xlpm.project, $C59,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59" s="297" t="str" cm="1">
        <f t="array" ref="CS59">IFERROR(_xlfn.LET(
 _xlpm.project, $C59,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59" s="297" t="str" cm="1">
        <f t="array" ref="CT59">IFERROR(_xlfn.LET(
 _xlpm.project, $C59,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59" s="297" t="str" cm="1">
        <f t="array" ref="CU59">IFERROR(_xlfn.LET(
 _xlpm.project, $C59,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59" s="297" t="str" cm="1">
        <f t="array" ref="CV59">IFERROR(_xlfn.LET(
 _xlpm.project, $C59,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59" s="297" t="str" cm="1">
        <f t="array" ref="CW59">IFERROR(_xlfn.LET(
 _xlpm.project, $C59,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59" s="297" t="str" cm="1">
        <f t="array" ref="CX59">IFERROR(_xlfn.LET(
 _xlpm.project, $C59,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59" s="297" t="str" cm="1">
        <f t="array" ref="CY59">IFERROR(_xlfn.LET(
 _xlpm.project, $C59,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59" s="297" t="str" cm="1">
        <f t="array" ref="CZ59">IFERROR(_xlfn.LET(
 _xlpm.project, $C59,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59" s="297" t="str" cm="1">
        <f t="array" ref="DA59">IFERROR(_xlfn.LET(
 _xlpm.project, $C59,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59" s="297" t="str" cm="1">
        <f t="array" ref="DB59">IFERROR(_xlfn.LET(
 _xlpm.project, $C59,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59" s="297" t="str" cm="1">
        <f t="array" ref="DC59">IFERROR(_xlfn.LET(
 _xlpm.project, $C59,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59" s="297" t="str" cm="1">
        <f t="array" ref="DD59">IFERROR(_xlfn.LET(
 _xlpm.project, $C59,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59" s="297" t="str" cm="1">
        <f t="array" ref="DE59">IFERROR(_xlfn.LET(
 _xlpm.project, $C59,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59" s="297" t="str" cm="1">
        <f t="array" ref="DF59">IFERROR(_xlfn.LET(
 _xlpm.project, $C59,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59" s="297" t="str" cm="1">
        <f t="array" ref="DG59">IFERROR(_xlfn.LET(
 _xlpm.project, $C59,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59" s="297" t="str" cm="1">
        <f t="array" ref="DH59">IFERROR(_xlfn.LET(
 _xlpm.project, $C59,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59" s="297" t="str" cm="1">
        <f t="array" ref="DI59">IFERROR(_xlfn.LET(
 _xlpm.project, $C59,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59" s="297" t="str" cm="1">
        <f t="array" ref="DJ59">IFERROR(_xlfn.LET(
 _xlpm.project, $C59,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59" s="297" t="str" cm="1">
        <f t="array" ref="DK59">IFERROR(_xlfn.LET(
 _xlpm.project, $C59,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59" s="297" t="str" cm="1">
        <f t="array" ref="DL59">IFERROR(_xlfn.LET(
 _xlpm.project, $C59,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59" s="297" t="str" cm="1">
        <f t="array" ref="DM59">IFERROR(_xlfn.LET(
 _xlpm.project, $C59,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59" s="297" t="str" cm="1">
        <f t="array" ref="DN59">IFERROR(_xlfn.LET(
 _xlpm.project, $C59,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59" s="297" t="str" cm="1">
        <f t="array" ref="DO59">IFERROR(_xlfn.LET(
 _xlpm.project, $C59,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59" s="297" t="str" cm="1">
        <f t="array" ref="DP59">IFERROR(_xlfn.LET(
 _xlpm.project, $C59,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59" s="297" t="str" cm="1">
        <f t="array" ref="DQ59">IFERROR(_xlfn.LET(
 _xlpm.project, $C59,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59" s="297" t="str" cm="1">
        <f t="array" ref="DR59">IFERROR(_xlfn.LET(
 _xlpm.project, $C59,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59" s="297" t="str" cm="1">
        <f t="array" ref="DS59">IFERROR(_xlfn.LET(
 _xlpm.project, $C59,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59" s="297" t="str" cm="1">
        <f t="array" ref="DT59">IFERROR(_xlfn.LET(
 _xlpm.project, $C59,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59" s="297" t="str" cm="1">
        <f t="array" ref="DU59">IFERROR(_xlfn.LET(
 _xlpm.project, $C59,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59" s="297" t="str" cm="1">
        <f t="array" ref="DV59">IFERROR(_xlfn.LET(
 _xlpm.project, $C59,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59" s="297" t="str" cm="1">
        <f t="array" ref="DW59">IFERROR(_xlfn.LET(
 _xlpm.project, $C59,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59" s="297" t="str" cm="1">
        <f t="array" ref="DX59">IFERROR(_xlfn.LET(
 _xlpm.project, $C59,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59" s="297" t="str" cm="1">
        <f t="array" ref="DY59">IFERROR(_xlfn.LET(
 _xlpm.project, $C59,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59" s="297" t="str" cm="1">
        <f t="array" ref="DZ59">IFERROR(_xlfn.LET(
 _xlpm.project, $C59,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59" s="297" t="str" cm="1">
        <f t="array" ref="EA59">IFERROR(_xlfn.LET(
 _xlpm.project, $C59,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59" s="297" t="str" cm="1">
        <f t="array" ref="EB59">IFERROR(_xlfn.LET(
 _xlpm.project, $C59,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59" s="297" t="str" cm="1">
        <f t="array" ref="EC59">IFERROR(_xlfn.LET(
 _xlpm.project, $C59,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59" s="297" t="str" cm="1">
        <f t="array" ref="ED59">IFERROR(_xlfn.LET(
 _xlpm.project, $C59,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59" s="297" t="str" cm="1">
        <f t="array" ref="EE59">IFERROR(_xlfn.LET(
 _xlpm.project, $C59,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59" s="297" t="str" cm="1">
        <f t="array" ref="EF59">IFERROR(_xlfn.LET(
 _xlpm.project, $C59,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59" s="297" t="str" cm="1">
        <f t="array" ref="EG59">IFERROR(_xlfn.LET(
 _xlpm.project, $C59,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59" s="297" t="str" cm="1">
        <f t="array" ref="EH59">IFERROR(_xlfn.LET(
 _xlpm.project, $C59,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59" s="297" t="str" cm="1">
        <f t="array" ref="EI59">IFERROR(_xlfn.LET(
 _xlpm.project, $C59,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59" s="297" t="str" cm="1">
        <f t="array" ref="EJ59">IFERROR(_xlfn.LET(
 _xlpm.project, $C59,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59" s="297" t="str" cm="1">
        <f t="array" ref="EK59">IFERROR(_xlfn.LET(
 _xlpm.project, $C59,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59" s="297" t="str" cm="1">
        <f t="array" ref="EL59">IFERROR(_xlfn.LET(
 _xlpm.project, $C59,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59" s="297" t="str" cm="1">
        <f t="array" ref="EM59">IFERROR(_xlfn.LET(
 _xlpm.project, $C59,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59" s="297" t="str" cm="1">
        <f t="array" ref="EN59">IFERROR(_xlfn.LET(
 _xlpm.project, $C59,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59" s="297" t="str" cm="1">
        <f t="array" ref="EO59">IFERROR(_xlfn.LET(
 _xlpm.project, $C59,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59" s="297" t="str" cm="1">
        <f t="array" ref="EP59">IFERROR(_xlfn.LET(
 _xlpm.project, $C59,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59" s="297" t="str" cm="1">
        <f t="array" ref="EQ59">IFERROR(_xlfn.LET(
 _xlpm.project, $C59,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59" s="297" t="str" cm="1">
        <f t="array" ref="ER59">IFERROR(_xlfn.LET(
 _xlpm.project, $C59,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59" s="297" t="str" cm="1">
        <f t="array" ref="ES59">IFERROR(_xlfn.LET(
 _xlpm.project, $C59,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59" s="297" t="str" cm="1">
        <f t="array" ref="ET59">IFERROR(_xlfn.LET(
 _xlpm.project, $C59,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59" s="297" t="str" cm="1">
        <f t="array" ref="EU59">IFERROR(_xlfn.LET(
 _xlpm.project, $C59,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59" s="297" t="str" cm="1">
        <f t="array" ref="EV59">IFERROR(_xlfn.LET(
 _xlpm.project, $C59,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59" s="297" t="str" cm="1">
        <f t="array" ref="EW59">IFERROR(_xlfn.LET(
 _xlpm.project, $C59,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59" s="297" t="str" cm="1">
        <f t="array" ref="EX59">IFERROR(_xlfn.LET(
 _xlpm.project, $C59,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59" s="297" t="str" cm="1">
        <f t="array" ref="EY59">IFERROR(_xlfn.LET(
 _xlpm.project, $C59,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59" s="297" t="str" cm="1">
        <f t="array" ref="EZ59">IFERROR(_xlfn.LET(
 _xlpm.project, $C59,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59" s="297" t="str" cm="1">
        <f t="array" ref="FA59">IFERROR(_xlfn.LET(
 _xlpm.project, $C59,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59" s="297" t="str" cm="1">
        <f t="array" ref="FB59">IFERROR(_xlfn.LET(
 _xlpm.project, $C59,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59" s="297" t="str" cm="1">
        <f t="array" ref="FC59">IFERROR(_xlfn.LET(
 _xlpm.project, $C59,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59" s="297" t="str" cm="1">
        <f t="array" ref="FD59">IFERROR(_xlfn.LET(
 _xlpm.project, $C59,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0" spans="2:160" ht="80.099999999999994" customHeight="1" thickBot="1" x14ac:dyDescent="0.35">
      <c r="B60" s="90"/>
      <c r="C60" s="300"/>
      <c r="D60" s="300"/>
      <c r="E60" s="297" t="str" cm="1">
        <f t="array" ref="E60">IFERROR(_xlfn.LET(
 _xlpm.project, $C60,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0" s="297" t="str" cm="1">
        <f t="array" ref="F60">IFERROR(_xlfn.LET(
 _xlpm.project, $C60,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0" s="297" t="str" cm="1">
        <f t="array" ref="G60">IFERROR(_xlfn.LET(
 _xlpm.project, $C60,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0" s="297" t="str" cm="1">
        <f t="array" ref="H60">IFERROR(_xlfn.LET(
 _xlpm.project, $C60,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0" s="297" t="str" cm="1">
        <f t="array" ref="I60">IFERROR(_xlfn.LET(
 _xlpm.project, $C60,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0" s="297" t="str" cm="1">
        <f t="array" ref="J60">IFERROR(_xlfn.LET(
 _xlpm.project, $C60,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0" s="297" t="str" cm="1">
        <f t="array" ref="K60">IFERROR(_xlfn.LET(
 _xlpm.project, $C60,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0" s="297" t="str" cm="1">
        <f t="array" ref="L60">IFERROR(_xlfn.LET(
 _xlpm.project, $C60,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0" s="297" t="str" cm="1">
        <f t="array" ref="M60">IFERROR(_xlfn.LET(
 _xlpm.project, $C60,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0" s="297" t="str" cm="1">
        <f t="array" ref="N60">IFERROR(_xlfn.LET(
 _xlpm.project, $C60,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0" s="297" t="str" cm="1">
        <f t="array" ref="O60">IFERROR(_xlfn.LET(
 _xlpm.project, $C60,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0" s="297" t="str" cm="1">
        <f t="array" ref="P60">IFERROR(_xlfn.LET(
 _xlpm.project, $C60,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0" s="297" t="str" cm="1">
        <f t="array" ref="Q60">IFERROR(_xlfn.LET(
 _xlpm.project, $C60,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0" s="297" t="str" cm="1">
        <f t="array" ref="R60">IFERROR(_xlfn.LET(
 _xlpm.project, $C60,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0" s="297" t="str" cm="1">
        <f t="array" ref="S60">IFERROR(_xlfn.LET(
 _xlpm.project, $C60,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0" s="297" t="str" cm="1">
        <f t="array" ref="T60">IFERROR(_xlfn.LET(
 _xlpm.project, $C60,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0" s="297" t="str" cm="1">
        <f t="array" ref="U60">IFERROR(_xlfn.LET(
 _xlpm.project, $C60,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0" s="297" t="str" cm="1">
        <f t="array" ref="V60">IFERROR(_xlfn.LET(
 _xlpm.project, $C60,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0" s="297" t="str" cm="1">
        <f t="array" ref="W60">IFERROR(_xlfn.LET(
 _xlpm.project, $C60,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0" s="297" t="str" cm="1">
        <f t="array" ref="X60">IFERROR(_xlfn.LET(
 _xlpm.project, $C60,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0" s="297" t="str" cm="1">
        <f t="array" ref="Y60">IFERROR(_xlfn.LET(
 _xlpm.project, $C60,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0" s="297" t="str" cm="1">
        <f t="array" ref="Z60">IFERROR(_xlfn.LET(
 _xlpm.project, $C60,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0" s="297" t="str" cm="1">
        <f t="array" ref="AA60">IFERROR(_xlfn.LET(
 _xlpm.project, $C60,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0" s="297" t="str" cm="1">
        <f t="array" ref="AB60">IFERROR(_xlfn.LET(
 _xlpm.project, $C60,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0" s="297" t="str" cm="1">
        <f t="array" ref="AC60">IFERROR(_xlfn.LET(
 _xlpm.project, $C60,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0" s="297" t="str" cm="1">
        <f t="array" ref="AD60">IFERROR(_xlfn.LET(
 _xlpm.project, $C60,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0" s="297" t="str" cm="1">
        <f t="array" ref="AE60">IFERROR(_xlfn.LET(
 _xlpm.project, $C60,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0" s="297" t="str" cm="1">
        <f t="array" ref="AF60">IFERROR(_xlfn.LET(
 _xlpm.project, $C60,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0" s="297" t="str" cm="1">
        <f t="array" ref="AG60">IFERROR(_xlfn.LET(
 _xlpm.project, $C60,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0" s="297" t="str" cm="1">
        <f t="array" ref="AH60">IFERROR(_xlfn.LET(
 _xlpm.project, $C60,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0" s="297" t="str" cm="1">
        <f t="array" ref="AI60">IFERROR(_xlfn.LET(
 _xlpm.project, $C60,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0" s="297" t="str" cm="1">
        <f t="array" ref="AJ60">IFERROR(_xlfn.LET(
 _xlpm.project, $C60,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0" s="297" t="str" cm="1">
        <f t="array" ref="AK60">IFERROR(_xlfn.LET(
 _xlpm.project, $C60,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0" s="297" t="str" cm="1">
        <f t="array" ref="AL60">IFERROR(_xlfn.LET(
 _xlpm.project, $C60,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0" s="297" t="str" cm="1">
        <f t="array" ref="AM60">IFERROR(_xlfn.LET(
 _xlpm.project, $C60,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0" s="297" t="str" cm="1">
        <f t="array" ref="AN60">IFERROR(_xlfn.LET(
 _xlpm.project, $C60,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0" s="297" t="str" cm="1">
        <f t="array" ref="AO60">IFERROR(_xlfn.LET(
 _xlpm.project, $C60,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0" s="297" t="str" cm="1">
        <f t="array" ref="AP60">IFERROR(_xlfn.LET(
 _xlpm.project, $C60,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0" s="297" t="str" cm="1">
        <f t="array" ref="AQ60">IFERROR(_xlfn.LET(
 _xlpm.project, $C60,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0" s="297" t="str" cm="1">
        <f t="array" ref="AR60">IFERROR(_xlfn.LET(
 _xlpm.project, $C60,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0" s="297" t="str" cm="1">
        <f t="array" ref="AS60">IFERROR(_xlfn.LET(
 _xlpm.project, $C60,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0" s="297" t="str" cm="1">
        <f t="array" ref="AT60">IFERROR(_xlfn.LET(
 _xlpm.project, $C60,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0" s="297" t="str" cm="1">
        <f t="array" ref="AU60">IFERROR(_xlfn.LET(
 _xlpm.project, $C60,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0" s="297" t="str" cm="1">
        <f t="array" ref="AV60">IFERROR(_xlfn.LET(
 _xlpm.project, $C60,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0" s="297" t="str" cm="1">
        <f t="array" ref="AW60">IFERROR(_xlfn.LET(
 _xlpm.project, $C60,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0" s="297" t="str" cm="1">
        <f t="array" ref="AX60">IFERROR(_xlfn.LET(
 _xlpm.project, $C60,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0" s="297" t="str" cm="1">
        <f t="array" ref="AY60">IFERROR(_xlfn.LET(
 _xlpm.project, $C60,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0" s="297" t="str" cm="1">
        <f t="array" ref="AZ60">IFERROR(_xlfn.LET(
 _xlpm.project, $C60,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0" s="297" t="str" cm="1">
        <f t="array" ref="BA60">IFERROR(_xlfn.LET(
 _xlpm.project, $C60,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0" s="297" t="str" cm="1">
        <f t="array" ref="BB60">IFERROR(_xlfn.LET(
 _xlpm.project, $C60,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0" s="297" t="str" cm="1">
        <f t="array" ref="BC60">IFERROR(_xlfn.LET(
 _xlpm.project, $C60,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0" s="297" t="str" cm="1">
        <f t="array" ref="BD60">IFERROR(_xlfn.LET(
 _xlpm.project, $C60,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0" s="297" t="str" cm="1">
        <f t="array" ref="BE60">IFERROR(_xlfn.LET(
 _xlpm.project, $C60,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0" s="297" t="str" cm="1">
        <f t="array" ref="BF60">IFERROR(_xlfn.LET(
 _xlpm.project, $C60,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0" s="297" t="str" cm="1">
        <f t="array" ref="BG60">IFERROR(_xlfn.LET(
 _xlpm.project, $C60,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0" s="297" t="str" cm="1">
        <f t="array" ref="BH60">IFERROR(_xlfn.LET(
 _xlpm.project, $C60,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0" s="297" t="str" cm="1">
        <f t="array" ref="BI60">IFERROR(_xlfn.LET(
 _xlpm.project, $C60,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0" s="297" t="str" cm="1">
        <f t="array" ref="BJ60">IFERROR(_xlfn.LET(
 _xlpm.project, $C60,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0" s="297" t="str" cm="1">
        <f t="array" ref="BK60">IFERROR(_xlfn.LET(
 _xlpm.project, $C60,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0" s="297" t="str" cm="1">
        <f t="array" ref="BL60">IFERROR(_xlfn.LET(
 _xlpm.project, $C60,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0" s="297" t="str" cm="1">
        <f t="array" ref="BM60">IFERROR(_xlfn.LET(
 _xlpm.project, $C60,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0" s="297" t="str" cm="1">
        <f t="array" ref="BN60">IFERROR(_xlfn.LET(
 _xlpm.project, $C60,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0" s="297" t="str" cm="1">
        <f t="array" ref="BO60">IFERROR(_xlfn.LET(
 _xlpm.project, $C60,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0" s="297" t="str" cm="1">
        <f t="array" ref="BP60">IFERROR(_xlfn.LET(
 _xlpm.project, $C60,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0" s="297" t="str" cm="1">
        <f t="array" ref="BQ60">IFERROR(_xlfn.LET(
 _xlpm.project, $C60,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0" s="297" t="str" cm="1">
        <f t="array" ref="BR60">IFERROR(_xlfn.LET(
 _xlpm.project, $C60,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0" s="297" t="str" cm="1">
        <f t="array" ref="BS60">IFERROR(_xlfn.LET(
 _xlpm.project, $C60,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0" s="297" t="str" cm="1">
        <f t="array" ref="BT60">IFERROR(_xlfn.LET(
 _xlpm.project, $C60,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0" s="297" t="str" cm="1">
        <f t="array" ref="BU60">IFERROR(_xlfn.LET(
 _xlpm.project, $C60,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0" s="297" t="str" cm="1">
        <f t="array" ref="BV60">IFERROR(_xlfn.LET(
 _xlpm.project, $C60,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0" s="297" t="str" cm="1">
        <f t="array" ref="BW60">IFERROR(_xlfn.LET(
 _xlpm.project, $C60,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0" s="297" t="str" cm="1">
        <f t="array" ref="BX60">IFERROR(_xlfn.LET(
 _xlpm.project, $C60,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0" s="297" t="str" cm="1">
        <f t="array" ref="BY60">IFERROR(_xlfn.LET(
 _xlpm.project, $C60,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0" s="297" t="str" cm="1">
        <f t="array" ref="BZ60">IFERROR(_xlfn.LET(
 _xlpm.project, $C60,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0" s="297" t="str" cm="1">
        <f t="array" ref="CA60">IFERROR(_xlfn.LET(
 _xlpm.project, $C60,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0" s="297" t="str" cm="1">
        <f t="array" ref="CB60">IFERROR(_xlfn.LET(
 _xlpm.project, $C60,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0" s="297" t="str" cm="1">
        <f t="array" ref="CC60">IFERROR(_xlfn.LET(
 _xlpm.project, $C60,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0" s="297" t="str" cm="1">
        <f t="array" ref="CD60">IFERROR(_xlfn.LET(
 _xlpm.project, $C60,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0" s="297" t="str" cm="1">
        <f t="array" ref="CE60">IFERROR(_xlfn.LET(
 _xlpm.project, $C60,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0" s="297" t="str" cm="1">
        <f t="array" ref="CF60">IFERROR(_xlfn.LET(
 _xlpm.project, $C60,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0" s="297" t="str" cm="1">
        <f t="array" ref="CG60">IFERROR(_xlfn.LET(
 _xlpm.project, $C60,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0" s="297" t="str" cm="1">
        <f t="array" ref="CH60">IFERROR(_xlfn.LET(
 _xlpm.project, $C60,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0" s="297" t="str" cm="1">
        <f t="array" ref="CI60">IFERROR(_xlfn.LET(
 _xlpm.project, $C60,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0" s="297" t="str" cm="1">
        <f t="array" ref="CJ60">IFERROR(_xlfn.LET(
 _xlpm.project, $C60,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0" s="297" t="str" cm="1">
        <f t="array" ref="CK60">IFERROR(_xlfn.LET(
 _xlpm.project, $C60,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0" s="297" t="str" cm="1">
        <f t="array" ref="CL60">IFERROR(_xlfn.LET(
 _xlpm.project, $C60,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0" s="297" t="str" cm="1">
        <f t="array" ref="CM60">IFERROR(_xlfn.LET(
 _xlpm.project, $C60,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0" s="297" t="str" cm="1">
        <f t="array" ref="CN60">IFERROR(_xlfn.LET(
 _xlpm.project, $C60,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0" s="297" t="str" cm="1">
        <f t="array" ref="CO60">IFERROR(_xlfn.LET(
 _xlpm.project, $C60,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0" s="297" t="str" cm="1">
        <f t="array" ref="CP60">IFERROR(_xlfn.LET(
 _xlpm.project, $C60,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0" s="297" t="str" cm="1">
        <f t="array" ref="CQ60">IFERROR(_xlfn.LET(
 _xlpm.project, $C60,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0" s="297" t="str" cm="1">
        <f t="array" ref="CR60">IFERROR(_xlfn.LET(
 _xlpm.project, $C60,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0" s="297" t="str" cm="1">
        <f t="array" ref="CS60">IFERROR(_xlfn.LET(
 _xlpm.project, $C60,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0" s="297" t="str" cm="1">
        <f t="array" ref="CT60">IFERROR(_xlfn.LET(
 _xlpm.project, $C60,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0" s="297" t="str" cm="1">
        <f t="array" ref="CU60">IFERROR(_xlfn.LET(
 _xlpm.project, $C60,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0" s="297" t="str" cm="1">
        <f t="array" ref="CV60">IFERROR(_xlfn.LET(
 _xlpm.project, $C60,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0" s="297" t="str" cm="1">
        <f t="array" ref="CW60">IFERROR(_xlfn.LET(
 _xlpm.project, $C60,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0" s="297" t="str" cm="1">
        <f t="array" ref="CX60">IFERROR(_xlfn.LET(
 _xlpm.project, $C60,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0" s="297" t="str" cm="1">
        <f t="array" ref="CY60">IFERROR(_xlfn.LET(
 _xlpm.project, $C60,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0" s="297" t="str" cm="1">
        <f t="array" ref="CZ60">IFERROR(_xlfn.LET(
 _xlpm.project, $C60,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0" s="297" t="str" cm="1">
        <f t="array" ref="DA60">IFERROR(_xlfn.LET(
 _xlpm.project, $C60,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0" s="297" t="str" cm="1">
        <f t="array" ref="DB60">IFERROR(_xlfn.LET(
 _xlpm.project, $C60,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0" s="297" t="str" cm="1">
        <f t="array" ref="DC60">IFERROR(_xlfn.LET(
 _xlpm.project, $C60,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0" s="297" t="str" cm="1">
        <f t="array" ref="DD60">IFERROR(_xlfn.LET(
 _xlpm.project, $C60,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0" s="297" t="str" cm="1">
        <f t="array" ref="DE60">IFERROR(_xlfn.LET(
 _xlpm.project, $C60,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0" s="297" t="str" cm="1">
        <f t="array" ref="DF60">IFERROR(_xlfn.LET(
 _xlpm.project, $C60,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0" s="297" t="str" cm="1">
        <f t="array" ref="DG60">IFERROR(_xlfn.LET(
 _xlpm.project, $C60,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0" s="297" t="str" cm="1">
        <f t="array" ref="DH60">IFERROR(_xlfn.LET(
 _xlpm.project, $C60,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0" s="297" t="str" cm="1">
        <f t="array" ref="DI60">IFERROR(_xlfn.LET(
 _xlpm.project, $C60,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0" s="297" t="str" cm="1">
        <f t="array" ref="DJ60">IFERROR(_xlfn.LET(
 _xlpm.project, $C60,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0" s="297" t="str" cm="1">
        <f t="array" ref="DK60">IFERROR(_xlfn.LET(
 _xlpm.project, $C60,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0" s="297" t="str" cm="1">
        <f t="array" ref="DL60">IFERROR(_xlfn.LET(
 _xlpm.project, $C60,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0" s="297" t="str" cm="1">
        <f t="array" ref="DM60">IFERROR(_xlfn.LET(
 _xlpm.project, $C60,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0" s="297" t="str" cm="1">
        <f t="array" ref="DN60">IFERROR(_xlfn.LET(
 _xlpm.project, $C60,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0" s="297" t="str" cm="1">
        <f t="array" ref="DO60">IFERROR(_xlfn.LET(
 _xlpm.project, $C60,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0" s="297" t="str" cm="1">
        <f t="array" ref="DP60">IFERROR(_xlfn.LET(
 _xlpm.project, $C60,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0" s="297" t="str" cm="1">
        <f t="array" ref="DQ60">IFERROR(_xlfn.LET(
 _xlpm.project, $C60,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0" s="297" t="str" cm="1">
        <f t="array" ref="DR60">IFERROR(_xlfn.LET(
 _xlpm.project, $C60,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0" s="297" t="str" cm="1">
        <f t="array" ref="DS60">IFERROR(_xlfn.LET(
 _xlpm.project, $C60,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0" s="297" t="str" cm="1">
        <f t="array" ref="DT60">IFERROR(_xlfn.LET(
 _xlpm.project, $C60,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0" s="297" t="str" cm="1">
        <f t="array" ref="DU60">IFERROR(_xlfn.LET(
 _xlpm.project, $C60,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0" s="297" t="str" cm="1">
        <f t="array" ref="DV60">IFERROR(_xlfn.LET(
 _xlpm.project, $C60,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0" s="297" t="str" cm="1">
        <f t="array" ref="DW60">IFERROR(_xlfn.LET(
 _xlpm.project, $C60,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0" s="297" t="str" cm="1">
        <f t="array" ref="DX60">IFERROR(_xlfn.LET(
 _xlpm.project, $C60,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0" s="297" t="str" cm="1">
        <f t="array" ref="DY60">IFERROR(_xlfn.LET(
 _xlpm.project, $C60,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0" s="297" t="str" cm="1">
        <f t="array" ref="DZ60">IFERROR(_xlfn.LET(
 _xlpm.project, $C60,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0" s="297" t="str" cm="1">
        <f t="array" ref="EA60">IFERROR(_xlfn.LET(
 _xlpm.project, $C60,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0" s="297" t="str" cm="1">
        <f t="array" ref="EB60">IFERROR(_xlfn.LET(
 _xlpm.project, $C60,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0" s="297" t="str" cm="1">
        <f t="array" ref="EC60">IFERROR(_xlfn.LET(
 _xlpm.project, $C60,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0" s="297" t="str" cm="1">
        <f t="array" ref="ED60">IFERROR(_xlfn.LET(
 _xlpm.project, $C60,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0" s="297" t="str" cm="1">
        <f t="array" ref="EE60">IFERROR(_xlfn.LET(
 _xlpm.project, $C60,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0" s="297" t="str" cm="1">
        <f t="array" ref="EF60">IFERROR(_xlfn.LET(
 _xlpm.project, $C60,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0" s="297" t="str" cm="1">
        <f t="array" ref="EG60">IFERROR(_xlfn.LET(
 _xlpm.project, $C60,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0" s="297" t="str" cm="1">
        <f t="array" ref="EH60">IFERROR(_xlfn.LET(
 _xlpm.project, $C60,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0" s="297" t="str" cm="1">
        <f t="array" ref="EI60">IFERROR(_xlfn.LET(
 _xlpm.project, $C60,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0" s="297" t="str" cm="1">
        <f t="array" ref="EJ60">IFERROR(_xlfn.LET(
 _xlpm.project, $C60,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0" s="297" t="str" cm="1">
        <f t="array" ref="EK60">IFERROR(_xlfn.LET(
 _xlpm.project, $C60,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0" s="297" t="str" cm="1">
        <f t="array" ref="EL60">IFERROR(_xlfn.LET(
 _xlpm.project, $C60,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0" s="297" t="str" cm="1">
        <f t="array" ref="EM60">IFERROR(_xlfn.LET(
 _xlpm.project, $C60,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0" s="297" t="str" cm="1">
        <f t="array" ref="EN60">IFERROR(_xlfn.LET(
 _xlpm.project, $C60,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0" s="297" t="str" cm="1">
        <f t="array" ref="EO60">IFERROR(_xlfn.LET(
 _xlpm.project, $C60,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0" s="297" t="str" cm="1">
        <f t="array" ref="EP60">IFERROR(_xlfn.LET(
 _xlpm.project, $C60,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0" s="297" t="str" cm="1">
        <f t="array" ref="EQ60">IFERROR(_xlfn.LET(
 _xlpm.project, $C60,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0" s="297" t="str" cm="1">
        <f t="array" ref="ER60">IFERROR(_xlfn.LET(
 _xlpm.project, $C60,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0" s="297" t="str" cm="1">
        <f t="array" ref="ES60">IFERROR(_xlfn.LET(
 _xlpm.project, $C60,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0" s="297" t="str" cm="1">
        <f t="array" ref="ET60">IFERROR(_xlfn.LET(
 _xlpm.project, $C60,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0" s="297" t="str" cm="1">
        <f t="array" ref="EU60">IFERROR(_xlfn.LET(
 _xlpm.project, $C60,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0" s="297" t="str" cm="1">
        <f t="array" ref="EV60">IFERROR(_xlfn.LET(
 _xlpm.project, $C60,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0" s="297" t="str" cm="1">
        <f t="array" ref="EW60">IFERROR(_xlfn.LET(
 _xlpm.project, $C60,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0" s="297" t="str" cm="1">
        <f t="array" ref="EX60">IFERROR(_xlfn.LET(
 _xlpm.project, $C60,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0" s="297" t="str" cm="1">
        <f t="array" ref="EY60">IFERROR(_xlfn.LET(
 _xlpm.project, $C60,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0" s="297" t="str" cm="1">
        <f t="array" ref="EZ60">IFERROR(_xlfn.LET(
 _xlpm.project, $C60,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0" s="297" t="str" cm="1">
        <f t="array" ref="FA60">IFERROR(_xlfn.LET(
 _xlpm.project, $C60,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0" s="297" t="str" cm="1">
        <f t="array" ref="FB60">IFERROR(_xlfn.LET(
 _xlpm.project, $C60,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0" s="297" t="str" cm="1">
        <f t="array" ref="FC60">IFERROR(_xlfn.LET(
 _xlpm.project, $C60,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0" s="297" t="str" cm="1">
        <f t="array" ref="FD60">IFERROR(_xlfn.LET(
 _xlpm.project, $C60,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1" spans="2:160" ht="80.099999999999994" customHeight="1" thickBot="1" x14ac:dyDescent="0.35">
      <c r="B61" s="90"/>
      <c r="C61" s="300"/>
      <c r="D61" s="300"/>
      <c r="E61" s="297" t="str" cm="1">
        <f t="array" ref="E61">IFERROR(_xlfn.LET(
 _xlpm.project, $C61,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1" s="297" t="str" cm="1">
        <f t="array" ref="F61">IFERROR(_xlfn.LET(
 _xlpm.project, $C61,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1" s="297" t="str" cm="1">
        <f t="array" ref="G61">IFERROR(_xlfn.LET(
 _xlpm.project, $C61,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1" s="297" t="str" cm="1">
        <f t="array" ref="H61">IFERROR(_xlfn.LET(
 _xlpm.project, $C61,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1" s="297" t="str" cm="1">
        <f t="array" ref="I61">IFERROR(_xlfn.LET(
 _xlpm.project, $C61,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1" s="297" t="str" cm="1">
        <f t="array" ref="J61">IFERROR(_xlfn.LET(
 _xlpm.project, $C61,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1" s="297" t="str" cm="1">
        <f t="array" ref="K61">IFERROR(_xlfn.LET(
 _xlpm.project, $C61,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1" s="297" t="str" cm="1">
        <f t="array" ref="L61">IFERROR(_xlfn.LET(
 _xlpm.project, $C61,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1" s="297" t="str" cm="1">
        <f t="array" ref="M61">IFERROR(_xlfn.LET(
 _xlpm.project, $C61,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1" s="297" t="str" cm="1">
        <f t="array" ref="N61">IFERROR(_xlfn.LET(
 _xlpm.project, $C61,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1" s="297" t="str" cm="1">
        <f t="array" ref="O61">IFERROR(_xlfn.LET(
 _xlpm.project, $C61,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1" s="297" t="str" cm="1">
        <f t="array" ref="P61">IFERROR(_xlfn.LET(
 _xlpm.project, $C61,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1" s="297" t="str" cm="1">
        <f t="array" ref="Q61">IFERROR(_xlfn.LET(
 _xlpm.project, $C61,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1" s="297" t="str" cm="1">
        <f t="array" ref="R61">IFERROR(_xlfn.LET(
 _xlpm.project, $C61,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1" s="297" t="str" cm="1">
        <f t="array" ref="S61">IFERROR(_xlfn.LET(
 _xlpm.project, $C61,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1" s="297" t="str" cm="1">
        <f t="array" ref="T61">IFERROR(_xlfn.LET(
 _xlpm.project, $C61,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1" s="297" t="str" cm="1">
        <f t="array" ref="U61">IFERROR(_xlfn.LET(
 _xlpm.project, $C61,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1" s="297" t="str" cm="1">
        <f t="array" ref="V61">IFERROR(_xlfn.LET(
 _xlpm.project, $C61,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1" s="297" t="str" cm="1">
        <f t="array" ref="W61">IFERROR(_xlfn.LET(
 _xlpm.project, $C61,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1" s="297" t="str" cm="1">
        <f t="array" ref="X61">IFERROR(_xlfn.LET(
 _xlpm.project, $C61,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1" s="297" t="str" cm="1">
        <f t="array" ref="Y61">IFERROR(_xlfn.LET(
 _xlpm.project, $C61,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1" s="297" t="str" cm="1">
        <f t="array" ref="Z61">IFERROR(_xlfn.LET(
 _xlpm.project, $C61,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1" s="297" t="str" cm="1">
        <f t="array" ref="AA61">IFERROR(_xlfn.LET(
 _xlpm.project, $C61,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1" s="297" t="str" cm="1">
        <f t="array" ref="AB61">IFERROR(_xlfn.LET(
 _xlpm.project, $C61,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1" s="297" t="str" cm="1">
        <f t="array" ref="AC61">IFERROR(_xlfn.LET(
 _xlpm.project, $C61,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1" s="297" t="str" cm="1">
        <f t="array" ref="AD61">IFERROR(_xlfn.LET(
 _xlpm.project, $C61,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1" s="297" t="str" cm="1">
        <f t="array" ref="AE61">IFERROR(_xlfn.LET(
 _xlpm.project, $C61,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1" s="297" t="str" cm="1">
        <f t="array" ref="AF61">IFERROR(_xlfn.LET(
 _xlpm.project, $C61,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1" s="297" t="str" cm="1">
        <f t="array" ref="AG61">IFERROR(_xlfn.LET(
 _xlpm.project, $C61,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1" s="297" t="str" cm="1">
        <f t="array" ref="AH61">IFERROR(_xlfn.LET(
 _xlpm.project, $C61,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1" s="297" t="str" cm="1">
        <f t="array" ref="AI61">IFERROR(_xlfn.LET(
 _xlpm.project, $C61,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1" s="297" t="str" cm="1">
        <f t="array" ref="AJ61">IFERROR(_xlfn.LET(
 _xlpm.project, $C61,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1" s="297" t="str" cm="1">
        <f t="array" ref="AK61">IFERROR(_xlfn.LET(
 _xlpm.project, $C61,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1" s="297" t="str" cm="1">
        <f t="array" ref="AL61">IFERROR(_xlfn.LET(
 _xlpm.project, $C61,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1" s="297" t="str" cm="1">
        <f t="array" ref="AM61">IFERROR(_xlfn.LET(
 _xlpm.project, $C61,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1" s="297" t="str" cm="1">
        <f t="array" ref="AN61">IFERROR(_xlfn.LET(
 _xlpm.project, $C61,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1" s="297" t="str" cm="1">
        <f t="array" ref="AO61">IFERROR(_xlfn.LET(
 _xlpm.project, $C61,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1" s="297" t="str" cm="1">
        <f t="array" ref="AP61">IFERROR(_xlfn.LET(
 _xlpm.project, $C61,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1" s="297" t="str" cm="1">
        <f t="array" ref="AQ61">IFERROR(_xlfn.LET(
 _xlpm.project, $C61,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1" s="297" t="str" cm="1">
        <f t="array" ref="AR61">IFERROR(_xlfn.LET(
 _xlpm.project, $C61,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1" s="297" t="str" cm="1">
        <f t="array" ref="AS61">IFERROR(_xlfn.LET(
 _xlpm.project, $C61,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1" s="297" t="str" cm="1">
        <f t="array" ref="AT61">IFERROR(_xlfn.LET(
 _xlpm.project, $C61,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1" s="297" t="str" cm="1">
        <f t="array" ref="AU61">IFERROR(_xlfn.LET(
 _xlpm.project, $C61,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1" s="297" t="str" cm="1">
        <f t="array" ref="AV61">IFERROR(_xlfn.LET(
 _xlpm.project, $C61,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1" s="297" t="str" cm="1">
        <f t="array" ref="AW61">IFERROR(_xlfn.LET(
 _xlpm.project, $C61,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1" s="297" t="str" cm="1">
        <f t="array" ref="AX61">IFERROR(_xlfn.LET(
 _xlpm.project, $C61,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1" s="297" t="str" cm="1">
        <f t="array" ref="AY61">IFERROR(_xlfn.LET(
 _xlpm.project, $C61,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1" s="297" t="str" cm="1">
        <f t="array" ref="AZ61">IFERROR(_xlfn.LET(
 _xlpm.project, $C61,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1" s="297" t="str" cm="1">
        <f t="array" ref="BA61">IFERROR(_xlfn.LET(
 _xlpm.project, $C61,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1" s="297" t="str" cm="1">
        <f t="array" ref="BB61">IFERROR(_xlfn.LET(
 _xlpm.project, $C61,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1" s="297" t="str" cm="1">
        <f t="array" ref="BC61">IFERROR(_xlfn.LET(
 _xlpm.project, $C61,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1" s="297" t="str" cm="1">
        <f t="array" ref="BD61">IFERROR(_xlfn.LET(
 _xlpm.project, $C61,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1" s="297" t="str" cm="1">
        <f t="array" ref="BE61">IFERROR(_xlfn.LET(
 _xlpm.project, $C61,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1" s="297" t="str" cm="1">
        <f t="array" ref="BF61">IFERROR(_xlfn.LET(
 _xlpm.project, $C61,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1" s="297" t="str" cm="1">
        <f t="array" ref="BG61">IFERROR(_xlfn.LET(
 _xlpm.project, $C61,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1" s="297" t="str" cm="1">
        <f t="array" ref="BH61">IFERROR(_xlfn.LET(
 _xlpm.project, $C61,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1" s="297" t="str" cm="1">
        <f t="array" ref="BI61">IFERROR(_xlfn.LET(
 _xlpm.project, $C61,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1" s="297" t="str" cm="1">
        <f t="array" ref="BJ61">IFERROR(_xlfn.LET(
 _xlpm.project, $C61,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1" s="297" t="str" cm="1">
        <f t="array" ref="BK61">IFERROR(_xlfn.LET(
 _xlpm.project, $C61,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1" s="297" t="str" cm="1">
        <f t="array" ref="BL61">IFERROR(_xlfn.LET(
 _xlpm.project, $C61,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1" s="297" t="str" cm="1">
        <f t="array" ref="BM61">IFERROR(_xlfn.LET(
 _xlpm.project, $C61,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1" s="297" t="str" cm="1">
        <f t="array" ref="BN61">IFERROR(_xlfn.LET(
 _xlpm.project, $C61,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1" s="297" t="str" cm="1">
        <f t="array" ref="BO61">IFERROR(_xlfn.LET(
 _xlpm.project, $C61,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1" s="297" t="str" cm="1">
        <f t="array" ref="BP61">IFERROR(_xlfn.LET(
 _xlpm.project, $C61,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1" s="297" t="str" cm="1">
        <f t="array" ref="BQ61">IFERROR(_xlfn.LET(
 _xlpm.project, $C61,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1" s="297" t="str" cm="1">
        <f t="array" ref="BR61">IFERROR(_xlfn.LET(
 _xlpm.project, $C61,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1" s="297" t="str" cm="1">
        <f t="array" ref="BS61">IFERROR(_xlfn.LET(
 _xlpm.project, $C61,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1" s="297" t="str" cm="1">
        <f t="array" ref="BT61">IFERROR(_xlfn.LET(
 _xlpm.project, $C61,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1" s="297" t="str" cm="1">
        <f t="array" ref="BU61">IFERROR(_xlfn.LET(
 _xlpm.project, $C61,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1" s="297" t="str" cm="1">
        <f t="array" ref="BV61">IFERROR(_xlfn.LET(
 _xlpm.project, $C61,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1" s="297" t="str" cm="1">
        <f t="array" ref="BW61">IFERROR(_xlfn.LET(
 _xlpm.project, $C61,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1" s="297" t="str" cm="1">
        <f t="array" ref="BX61">IFERROR(_xlfn.LET(
 _xlpm.project, $C61,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1" s="297" t="str" cm="1">
        <f t="array" ref="BY61">IFERROR(_xlfn.LET(
 _xlpm.project, $C61,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1" s="297" t="str" cm="1">
        <f t="array" ref="BZ61">IFERROR(_xlfn.LET(
 _xlpm.project, $C61,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1" s="297" t="str" cm="1">
        <f t="array" ref="CA61">IFERROR(_xlfn.LET(
 _xlpm.project, $C61,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1" s="297" t="str" cm="1">
        <f t="array" ref="CB61">IFERROR(_xlfn.LET(
 _xlpm.project, $C61,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1" s="297" t="str" cm="1">
        <f t="array" ref="CC61">IFERROR(_xlfn.LET(
 _xlpm.project, $C61,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1" s="297" t="str" cm="1">
        <f t="array" ref="CD61">IFERROR(_xlfn.LET(
 _xlpm.project, $C61,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1" s="297" t="str" cm="1">
        <f t="array" ref="CE61">IFERROR(_xlfn.LET(
 _xlpm.project, $C61,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1" s="297" t="str" cm="1">
        <f t="array" ref="CF61">IFERROR(_xlfn.LET(
 _xlpm.project, $C61,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1" s="297" t="str" cm="1">
        <f t="array" ref="CG61">IFERROR(_xlfn.LET(
 _xlpm.project, $C61,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1" s="297" t="str" cm="1">
        <f t="array" ref="CH61">IFERROR(_xlfn.LET(
 _xlpm.project, $C61,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1" s="297" t="str" cm="1">
        <f t="array" ref="CI61">IFERROR(_xlfn.LET(
 _xlpm.project, $C61,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1" s="297" t="str" cm="1">
        <f t="array" ref="CJ61">IFERROR(_xlfn.LET(
 _xlpm.project, $C61,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1" s="297" t="str" cm="1">
        <f t="array" ref="CK61">IFERROR(_xlfn.LET(
 _xlpm.project, $C61,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1" s="297" t="str" cm="1">
        <f t="array" ref="CL61">IFERROR(_xlfn.LET(
 _xlpm.project, $C61,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1" s="297" t="str" cm="1">
        <f t="array" ref="CM61">IFERROR(_xlfn.LET(
 _xlpm.project, $C61,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1" s="297" t="str" cm="1">
        <f t="array" ref="CN61">IFERROR(_xlfn.LET(
 _xlpm.project, $C61,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1" s="297" t="str" cm="1">
        <f t="array" ref="CO61">IFERROR(_xlfn.LET(
 _xlpm.project, $C61,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1" s="297" t="str" cm="1">
        <f t="array" ref="CP61">IFERROR(_xlfn.LET(
 _xlpm.project, $C61,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1" s="297" t="str" cm="1">
        <f t="array" ref="CQ61">IFERROR(_xlfn.LET(
 _xlpm.project, $C61,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1" s="297" t="str" cm="1">
        <f t="array" ref="CR61">IFERROR(_xlfn.LET(
 _xlpm.project, $C61,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1" s="297" t="str" cm="1">
        <f t="array" ref="CS61">IFERROR(_xlfn.LET(
 _xlpm.project, $C61,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1" s="297" t="str" cm="1">
        <f t="array" ref="CT61">IFERROR(_xlfn.LET(
 _xlpm.project, $C61,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1" s="297" t="str" cm="1">
        <f t="array" ref="CU61">IFERROR(_xlfn.LET(
 _xlpm.project, $C61,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1" s="297" t="str" cm="1">
        <f t="array" ref="CV61">IFERROR(_xlfn.LET(
 _xlpm.project, $C61,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1" s="297" t="str" cm="1">
        <f t="array" ref="CW61">IFERROR(_xlfn.LET(
 _xlpm.project, $C61,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1" s="297" t="str" cm="1">
        <f t="array" ref="CX61">IFERROR(_xlfn.LET(
 _xlpm.project, $C61,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1" s="297" t="str" cm="1">
        <f t="array" ref="CY61">IFERROR(_xlfn.LET(
 _xlpm.project, $C61,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1" s="297" t="str" cm="1">
        <f t="array" ref="CZ61">IFERROR(_xlfn.LET(
 _xlpm.project, $C61,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1" s="297" t="str" cm="1">
        <f t="array" ref="DA61">IFERROR(_xlfn.LET(
 _xlpm.project, $C61,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1" s="297" t="str" cm="1">
        <f t="array" ref="DB61">IFERROR(_xlfn.LET(
 _xlpm.project, $C61,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1" s="297" t="str" cm="1">
        <f t="array" ref="DC61">IFERROR(_xlfn.LET(
 _xlpm.project, $C61,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1" s="297" t="str" cm="1">
        <f t="array" ref="DD61">IFERROR(_xlfn.LET(
 _xlpm.project, $C61,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1" s="297" t="str" cm="1">
        <f t="array" ref="DE61">IFERROR(_xlfn.LET(
 _xlpm.project, $C61,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1" s="297" t="str" cm="1">
        <f t="array" ref="DF61">IFERROR(_xlfn.LET(
 _xlpm.project, $C61,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1" s="297" t="str" cm="1">
        <f t="array" ref="DG61">IFERROR(_xlfn.LET(
 _xlpm.project, $C61,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1" s="297" t="str" cm="1">
        <f t="array" ref="DH61">IFERROR(_xlfn.LET(
 _xlpm.project, $C61,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1" s="297" t="str" cm="1">
        <f t="array" ref="DI61">IFERROR(_xlfn.LET(
 _xlpm.project, $C61,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1" s="297" t="str" cm="1">
        <f t="array" ref="DJ61">IFERROR(_xlfn.LET(
 _xlpm.project, $C61,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1" s="297" t="str" cm="1">
        <f t="array" ref="DK61">IFERROR(_xlfn.LET(
 _xlpm.project, $C61,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1" s="297" t="str" cm="1">
        <f t="array" ref="DL61">IFERROR(_xlfn.LET(
 _xlpm.project, $C61,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1" s="297" t="str" cm="1">
        <f t="array" ref="DM61">IFERROR(_xlfn.LET(
 _xlpm.project, $C61,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1" s="297" t="str" cm="1">
        <f t="array" ref="DN61">IFERROR(_xlfn.LET(
 _xlpm.project, $C61,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1" s="297" t="str" cm="1">
        <f t="array" ref="DO61">IFERROR(_xlfn.LET(
 _xlpm.project, $C61,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1" s="297" t="str" cm="1">
        <f t="array" ref="DP61">IFERROR(_xlfn.LET(
 _xlpm.project, $C61,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1" s="297" t="str" cm="1">
        <f t="array" ref="DQ61">IFERROR(_xlfn.LET(
 _xlpm.project, $C61,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1" s="297" t="str" cm="1">
        <f t="array" ref="DR61">IFERROR(_xlfn.LET(
 _xlpm.project, $C61,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1" s="297" t="str" cm="1">
        <f t="array" ref="DS61">IFERROR(_xlfn.LET(
 _xlpm.project, $C61,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1" s="297" t="str" cm="1">
        <f t="array" ref="DT61">IFERROR(_xlfn.LET(
 _xlpm.project, $C61,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1" s="297" t="str" cm="1">
        <f t="array" ref="DU61">IFERROR(_xlfn.LET(
 _xlpm.project, $C61,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1" s="297" t="str" cm="1">
        <f t="array" ref="DV61">IFERROR(_xlfn.LET(
 _xlpm.project, $C61,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1" s="297" t="str" cm="1">
        <f t="array" ref="DW61">IFERROR(_xlfn.LET(
 _xlpm.project, $C61,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1" s="297" t="str" cm="1">
        <f t="array" ref="DX61">IFERROR(_xlfn.LET(
 _xlpm.project, $C61,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1" s="297" t="str" cm="1">
        <f t="array" ref="DY61">IFERROR(_xlfn.LET(
 _xlpm.project, $C61,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1" s="297" t="str" cm="1">
        <f t="array" ref="DZ61">IFERROR(_xlfn.LET(
 _xlpm.project, $C61,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1" s="297" t="str" cm="1">
        <f t="array" ref="EA61">IFERROR(_xlfn.LET(
 _xlpm.project, $C61,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1" s="297" t="str" cm="1">
        <f t="array" ref="EB61">IFERROR(_xlfn.LET(
 _xlpm.project, $C61,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1" s="297" t="str" cm="1">
        <f t="array" ref="EC61">IFERROR(_xlfn.LET(
 _xlpm.project, $C61,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1" s="297" t="str" cm="1">
        <f t="array" ref="ED61">IFERROR(_xlfn.LET(
 _xlpm.project, $C61,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1" s="297" t="str" cm="1">
        <f t="array" ref="EE61">IFERROR(_xlfn.LET(
 _xlpm.project, $C61,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1" s="297" t="str" cm="1">
        <f t="array" ref="EF61">IFERROR(_xlfn.LET(
 _xlpm.project, $C61,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1" s="297" t="str" cm="1">
        <f t="array" ref="EG61">IFERROR(_xlfn.LET(
 _xlpm.project, $C61,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1" s="297" t="str" cm="1">
        <f t="array" ref="EH61">IFERROR(_xlfn.LET(
 _xlpm.project, $C61,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1" s="297" t="str" cm="1">
        <f t="array" ref="EI61">IFERROR(_xlfn.LET(
 _xlpm.project, $C61,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1" s="297" t="str" cm="1">
        <f t="array" ref="EJ61">IFERROR(_xlfn.LET(
 _xlpm.project, $C61,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1" s="297" t="str" cm="1">
        <f t="array" ref="EK61">IFERROR(_xlfn.LET(
 _xlpm.project, $C61,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1" s="297" t="str" cm="1">
        <f t="array" ref="EL61">IFERROR(_xlfn.LET(
 _xlpm.project, $C61,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1" s="297" t="str" cm="1">
        <f t="array" ref="EM61">IFERROR(_xlfn.LET(
 _xlpm.project, $C61,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1" s="297" t="str" cm="1">
        <f t="array" ref="EN61">IFERROR(_xlfn.LET(
 _xlpm.project, $C61,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1" s="297" t="str" cm="1">
        <f t="array" ref="EO61">IFERROR(_xlfn.LET(
 _xlpm.project, $C61,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1" s="297" t="str" cm="1">
        <f t="array" ref="EP61">IFERROR(_xlfn.LET(
 _xlpm.project, $C61,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1" s="297" t="str" cm="1">
        <f t="array" ref="EQ61">IFERROR(_xlfn.LET(
 _xlpm.project, $C61,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1" s="297" t="str" cm="1">
        <f t="array" ref="ER61">IFERROR(_xlfn.LET(
 _xlpm.project, $C61,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1" s="297" t="str" cm="1">
        <f t="array" ref="ES61">IFERROR(_xlfn.LET(
 _xlpm.project, $C61,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1" s="297" t="str" cm="1">
        <f t="array" ref="ET61">IFERROR(_xlfn.LET(
 _xlpm.project, $C61,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1" s="297" t="str" cm="1">
        <f t="array" ref="EU61">IFERROR(_xlfn.LET(
 _xlpm.project, $C61,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1" s="297" t="str" cm="1">
        <f t="array" ref="EV61">IFERROR(_xlfn.LET(
 _xlpm.project, $C61,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1" s="297" t="str" cm="1">
        <f t="array" ref="EW61">IFERROR(_xlfn.LET(
 _xlpm.project, $C61,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1" s="297" t="str" cm="1">
        <f t="array" ref="EX61">IFERROR(_xlfn.LET(
 _xlpm.project, $C61,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1" s="297" t="str" cm="1">
        <f t="array" ref="EY61">IFERROR(_xlfn.LET(
 _xlpm.project, $C61,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1" s="297" t="str" cm="1">
        <f t="array" ref="EZ61">IFERROR(_xlfn.LET(
 _xlpm.project, $C61,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1" s="297" t="str" cm="1">
        <f t="array" ref="FA61">IFERROR(_xlfn.LET(
 _xlpm.project, $C61,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1" s="297" t="str" cm="1">
        <f t="array" ref="FB61">IFERROR(_xlfn.LET(
 _xlpm.project, $C61,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1" s="297" t="str" cm="1">
        <f t="array" ref="FC61">IFERROR(_xlfn.LET(
 _xlpm.project, $C61,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1" s="297" t="str" cm="1">
        <f t="array" ref="FD61">IFERROR(_xlfn.LET(
 _xlpm.project, $C61,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2" spans="2:160" ht="80.099999999999994" customHeight="1" thickBot="1" x14ac:dyDescent="0.35">
      <c r="B62" s="90"/>
      <c r="C62" s="300"/>
      <c r="D62" s="300"/>
      <c r="E62" s="297" t="str" cm="1">
        <f t="array" ref="E62">IFERROR(_xlfn.LET(
 _xlpm.project, $C62,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2" s="297" t="str" cm="1">
        <f t="array" ref="F62">IFERROR(_xlfn.LET(
 _xlpm.project, $C62,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2" s="297" t="str" cm="1">
        <f t="array" ref="G62">IFERROR(_xlfn.LET(
 _xlpm.project, $C62,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2" s="297" t="str" cm="1">
        <f t="array" ref="H62">IFERROR(_xlfn.LET(
 _xlpm.project, $C62,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2" s="297" t="str" cm="1">
        <f t="array" ref="I62">IFERROR(_xlfn.LET(
 _xlpm.project, $C62,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2" s="297" t="str" cm="1">
        <f t="array" ref="J62">IFERROR(_xlfn.LET(
 _xlpm.project, $C62,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2" s="297" t="str" cm="1">
        <f t="array" ref="K62">IFERROR(_xlfn.LET(
 _xlpm.project, $C62,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2" s="297" t="str" cm="1">
        <f t="array" ref="L62">IFERROR(_xlfn.LET(
 _xlpm.project, $C62,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2" s="297" t="str" cm="1">
        <f t="array" ref="M62">IFERROR(_xlfn.LET(
 _xlpm.project, $C62,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2" s="297" t="str" cm="1">
        <f t="array" ref="N62">IFERROR(_xlfn.LET(
 _xlpm.project, $C62,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2" s="297" t="str" cm="1">
        <f t="array" ref="O62">IFERROR(_xlfn.LET(
 _xlpm.project, $C62,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2" s="297" t="str" cm="1">
        <f t="array" ref="P62">IFERROR(_xlfn.LET(
 _xlpm.project, $C62,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2" s="297" t="str" cm="1">
        <f t="array" ref="Q62">IFERROR(_xlfn.LET(
 _xlpm.project, $C62,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2" s="297" t="str" cm="1">
        <f t="array" ref="R62">IFERROR(_xlfn.LET(
 _xlpm.project, $C62,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2" s="297" t="str" cm="1">
        <f t="array" ref="S62">IFERROR(_xlfn.LET(
 _xlpm.project, $C62,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2" s="297" t="str" cm="1">
        <f t="array" ref="T62">IFERROR(_xlfn.LET(
 _xlpm.project, $C62,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2" s="297" t="str" cm="1">
        <f t="array" ref="U62">IFERROR(_xlfn.LET(
 _xlpm.project, $C62,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2" s="297" t="str" cm="1">
        <f t="array" ref="V62">IFERROR(_xlfn.LET(
 _xlpm.project, $C62,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2" s="297" t="str" cm="1">
        <f t="array" ref="W62">IFERROR(_xlfn.LET(
 _xlpm.project, $C62,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2" s="297" t="str" cm="1">
        <f t="array" ref="X62">IFERROR(_xlfn.LET(
 _xlpm.project, $C62,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2" s="297" t="str" cm="1">
        <f t="array" ref="Y62">IFERROR(_xlfn.LET(
 _xlpm.project, $C62,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2" s="297" t="str" cm="1">
        <f t="array" ref="Z62">IFERROR(_xlfn.LET(
 _xlpm.project, $C62,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2" s="297" t="str" cm="1">
        <f t="array" ref="AA62">IFERROR(_xlfn.LET(
 _xlpm.project, $C62,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2" s="297" t="str" cm="1">
        <f t="array" ref="AB62">IFERROR(_xlfn.LET(
 _xlpm.project, $C62,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2" s="297" t="str" cm="1">
        <f t="array" ref="AC62">IFERROR(_xlfn.LET(
 _xlpm.project, $C62,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2" s="297" t="str" cm="1">
        <f t="array" ref="AD62">IFERROR(_xlfn.LET(
 _xlpm.project, $C62,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2" s="297" t="str" cm="1">
        <f t="array" ref="AE62">IFERROR(_xlfn.LET(
 _xlpm.project, $C62,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2" s="297" t="str" cm="1">
        <f t="array" ref="AF62">IFERROR(_xlfn.LET(
 _xlpm.project, $C62,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2" s="297" t="str" cm="1">
        <f t="array" ref="AG62">IFERROR(_xlfn.LET(
 _xlpm.project, $C62,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2" s="297" t="str" cm="1">
        <f t="array" ref="AH62">IFERROR(_xlfn.LET(
 _xlpm.project, $C62,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2" s="297" t="str" cm="1">
        <f t="array" ref="AI62">IFERROR(_xlfn.LET(
 _xlpm.project, $C62,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2" s="297" t="str" cm="1">
        <f t="array" ref="AJ62">IFERROR(_xlfn.LET(
 _xlpm.project, $C62,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2" s="297" t="str" cm="1">
        <f t="array" ref="AK62">IFERROR(_xlfn.LET(
 _xlpm.project, $C62,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2" s="297" t="str" cm="1">
        <f t="array" ref="AL62">IFERROR(_xlfn.LET(
 _xlpm.project, $C62,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2" s="297" t="str" cm="1">
        <f t="array" ref="AM62">IFERROR(_xlfn.LET(
 _xlpm.project, $C62,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2" s="297" t="str" cm="1">
        <f t="array" ref="AN62">IFERROR(_xlfn.LET(
 _xlpm.project, $C62,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2" s="297" t="str" cm="1">
        <f t="array" ref="AO62">IFERROR(_xlfn.LET(
 _xlpm.project, $C62,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2" s="297" t="str" cm="1">
        <f t="array" ref="AP62">IFERROR(_xlfn.LET(
 _xlpm.project, $C62,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2" s="297" t="str" cm="1">
        <f t="array" ref="AQ62">IFERROR(_xlfn.LET(
 _xlpm.project, $C62,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2" s="297" t="str" cm="1">
        <f t="array" ref="AR62">IFERROR(_xlfn.LET(
 _xlpm.project, $C62,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2" s="297" t="str" cm="1">
        <f t="array" ref="AS62">IFERROR(_xlfn.LET(
 _xlpm.project, $C62,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2" s="297" t="str" cm="1">
        <f t="array" ref="AT62">IFERROR(_xlfn.LET(
 _xlpm.project, $C62,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2" s="297" t="str" cm="1">
        <f t="array" ref="AU62">IFERROR(_xlfn.LET(
 _xlpm.project, $C62,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2" s="297" t="str" cm="1">
        <f t="array" ref="AV62">IFERROR(_xlfn.LET(
 _xlpm.project, $C62,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2" s="297" t="str" cm="1">
        <f t="array" ref="AW62">IFERROR(_xlfn.LET(
 _xlpm.project, $C62,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2" s="297" t="str" cm="1">
        <f t="array" ref="AX62">IFERROR(_xlfn.LET(
 _xlpm.project, $C62,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2" s="297" t="str" cm="1">
        <f t="array" ref="AY62">IFERROR(_xlfn.LET(
 _xlpm.project, $C62,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2" s="297" t="str" cm="1">
        <f t="array" ref="AZ62">IFERROR(_xlfn.LET(
 _xlpm.project, $C62,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2" s="297" t="str" cm="1">
        <f t="array" ref="BA62">IFERROR(_xlfn.LET(
 _xlpm.project, $C62,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2" s="297" t="str" cm="1">
        <f t="array" ref="BB62">IFERROR(_xlfn.LET(
 _xlpm.project, $C62,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2" s="297" t="str" cm="1">
        <f t="array" ref="BC62">IFERROR(_xlfn.LET(
 _xlpm.project, $C62,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2" s="297" t="str" cm="1">
        <f t="array" ref="BD62">IFERROR(_xlfn.LET(
 _xlpm.project, $C62,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2" s="297" t="str" cm="1">
        <f t="array" ref="BE62">IFERROR(_xlfn.LET(
 _xlpm.project, $C62,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2" s="297" t="str" cm="1">
        <f t="array" ref="BF62">IFERROR(_xlfn.LET(
 _xlpm.project, $C62,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2" s="297" t="str" cm="1">
        <f t="array" ref="BG62">IFERROR(_xlfn.LET(
 _xlpm.project, $C62,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2" s="297" t="str" cm="1">
        <f t="array" ref="BH62">IFERROR(_xlfn.LET(
 _xlpm.project, $C62,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2" s="297" t="str" cm="1">
        <f t="array" ref="BI62">IFERROR(_xlfn.LET(
 _xlpm.project, $C62,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2" s="297" t="str" cm="1">
        <f t="array" ref="BJ62">IFERROR(_xlfn.LET(
 _xlpm.project, $C62,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2" s="297" t="str" cm="1">
        <f t="array" ref="BK62">IFERROR(_xlfn.LET(
 _xlpm.project, $C62,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2" s="297" t="str" cm="1">
        <f t="array" ref="BL62">IFERROR(_xlfn.LET(
 _xlpm.project, $C62,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2" s="297" t="str" cm="1">
        <f t="array" ref="BM62">IFERROR(_xlfn.LET(
 _xlpm.project, $C62,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2" s="297" t="str" cm="1">
        <f t="array" ref="BN62">IFERROR(_xlfn.LET(
 _xlpm.project, $C62,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2" s="297" t="str" cm="1">
        <f t="array" ref="BO62">IFERROR(_xlfn.LET(
 _xlpm.project, $C62,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2" s="297" t="str" cm="1">
        <f t="array" ref="BP62">IFERROR(_xlfn.LET(
 _xlpm.project, $C62,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2" s="297" t="str" cm="1">
        <f t="array" ref="BQ62">IFERROR(_xlfn.LET(
 _xlpm.project, $C62,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2" s="297" t="str" cm="1">
        <f t="array" ref="BR62">IFERROR(_xlfn.LET(
 _xlpm.project, $C62,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2" s="297" t="str" cm="1">
        <f t="array" ref="BS62">IFERROR(_xlfn.LET(
 _xlpm.project, $C62,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2" s="297" t="str" cm="1">
        <f t="array" ref="BT62">IFERROR(_xlfn.LET(
 _xlpm.project, $C62,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2" s="297" t="str" cm="1">
        <f t="array" ref="BU62">IFERROR(_xlfn.LET(
 _xlpm.project, $C62,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2" s="297" t="str" cm="1">
        <f t="array" ref="BV62">IFERROR(_xlfn.LET(
 _xlpm.project, $C62,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2" s="297" t="str" cm="1">
        <f t="array" ref="BW62">IFERROR(_xlfn.LET(
 _xlpm.project, $C62,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2" s="297" t="str" cm="1">
        <f t="array" ref="BX62">IFERROR(_xlfn.LET(
 _xlpm.project, $C62,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2" s="297" t="str" cm="1">
        <f t="array" ref="BY62">IFERROR(_xlfn.LET(
 _xlpm.project, $C62,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2" s="297" t="str" cm="1">
        <f t="array" ref="BZ62">IFERROR(_xlfn.LET(
 _xlpm.project, $C62,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2" s="297" t="str" cm="1">
        <f t="array" ref="CA62">IFERROR(_xlfn.LET(
 _xlpm.project, $C62,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2" s="297" t="str" cm="1">
        <f t="array" ref="CB62">IFERROR(_xlfn.LET(
 _xlpm.project, $C62,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2" s="297" t="str" cm="1">
        <f t="array" ref="CC62">IFERROR(_xlfn.LET(
 _xlpm.project, $C62,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2" s="297" t="str" cm="1">
        <f t="array" ref="CD62">IFERROR(_xlfn.LET(
 _xlpm.project, $C62,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2" s="297" t="str" cm="1">
        <f t="array" ref="CE62">IFERROR(_xlfn.LET(
 _xlpm.project, $C62,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2" s="297" t="str" cm="1">
        <f t="array" ref="CF62">IFERROR(_xlfn.LET(
 _xlpm.project, $C62,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2" s="297" t="str" cm="1">
        <f t="array" ref="CG62">IFERROR(_xlfn.LET(
 _xlpm.project, $C62,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2" s="297" t="str" cm="1">
        <f t="array" ref="CH62">IFERROR(_xlfn.LET(
 _xlpm.project, $C62,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2" s="297" t="str" cm="1">
        <f t="array" ref="CI62">IFERROR(_xlfn.LET(
 _xlpm.project, $C62,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2" s="297" t="str" cm="1">
        <f t="array" ref="CJ62">IFERROR(_xlfn.LET(
 _xlpm.project, $C62,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2" s="297" t="str" cm="1">
        <f t="array" ref="CK62">IFERROR(_xlfn.LET(
 _xlpm.project, $C62,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2" s="297" t="str" cm="1">
        <f t="array" ref="CL62">IFERROR(_xlfn.LET(
 _xlpm.project, $C62,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2" s="297" t="str" cm="1">
        <f t="array" ref="CM62">IFERROR(_xlfn.LET(
 _xlpm.project, $C62,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2" s="297" t="str" cm="1">
        <f t="array" ref="CN62">IFERROR(_xlfn.LET(
 _xlpm.project, $C62,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2" s="297" t="str" cm="1">
        <f t="array" ref="CO62">IFERROR(_xlfn.LET(
 _xlpm.project, $C62,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2" s="297" t="str" cm="1">
        <f t="array" ref="CP62">IFERROR(_xlfn.LET(
 _xlpm.project, $C62,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2" s="297" t="str" cm="1">
        <f t="array" ref="CQ62">IFERROR(_xlfn.LET(
 _xlpm.project, $C62,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2" s="297" t="str" cm="1">
        <f t="array" ref="CR62">IFERROR(_xlfn.LET(
 _xlpm.project, $C62,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2" s="297" t="str" cm="1">
        <f t="array" ref="CS62">IFERROR(_xlfn.LET(
 _xlpm.project, $C62,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2" s="297" t="str" cm="1">
        <f t="array" ref="CT62">IFERROR(_xlfn.LET(
 _xlpm.project, $C62,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2" s="297" t="str" cm="1">
        <f t="array" ref="CU62">IFERROR(_xlfn.LET(
 _xlpm.project, $C62,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2" s="297" t="str" cm="1">
        <f t="array" ref="CV62">IFERROR(_xlfn.LET(
 _xlpm.project, $C62,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2" s="297" t="str" cm="1">
        <f t="array" ref="CW62">IFERROR(_xlfn.LET(
 _xlpm.project, $C62,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2" s="297" t="str" cm="1">
        <f t="array" ref="CX62">IFERROR(_xlfn.LET(
 _xlpm.project, $C62,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2" s="297" t="str" cm="1">
        <f t="array" ref="CY62">IFERROR(_xlfn.LET(
 _xlpm.project, $C62,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2" s="297" t="str" cm="1">
        <f t="array" ref="CZ62">IFERROR(_xlfn.LET(
 _xlpm.project, $C62,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2" s="297" t="str" cm="1">
        <f t="array" ref="DA62">IFERROR(_xlfn.LET(
 _xlpm.project, $C62,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2" s="297" t="str" cm="1">
        <f t="array" ref="DB62">IFERROR(_xlfn.LET(
 _xlpm.project, $C62,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2" s="297" t="str" cm="1">
        <f t="array" ref="DC62">IFERROR(_xlfn.LET(
 _xlpm.project, $C62,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2" s="297" t="str" cm="1">
        <f t="array" ref="DD62">IFERROR(_xlfn.LET(
 _xlpm.project, $C62,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2" s="297" t="str" cm="1">
        <f t="array" ref="DE62">IFERROR(_xlfn.LET(
 _xlpm.project, $C62,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2" s="297" t="str" cm="1">
        <f t="array" ref="DF62">IFERROR(_xlfn.LET(
 _xlpm.project, $C62,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2" s="297" t="str" cm="1">
        <f t="array" ref="DG62">IFERROR(_xlfn.LET(
 _xlpm.project, $C62,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2" s="297" t="str" cm="1">
        <f t="array" ref="DH62">IFERROR(_xlfn.LET(
 _xlpm.project, $C62,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2" s="297" t="str" cm="1">
        <f t="array" ref="DI62">IFERROR(_xlfn.LET(
 _xlpm.project, $C62,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2" s="297" t="str" cm="1">
        <f t="array" ref="DJ62">IFERROR(_xlfn.LET(
 _xlpm.project, $C62,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2" s="297" t="str" cm="1">
        <f t="array" ref="DK62">IFERROR(_xlfn.LET(
 _xlpm.project, $C62,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2" s="297" t="str" cm="1">
        <f t="array" ref="DL62">IFERROR(_xlfn.LET(
 _xlpm.project, $C62,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2" s="297" t="str" cm="1">
        <f t="array" ref="DM62">IFERROR(_xlfn.LET(
 _xlpm.project, $C62,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2" s="297" t="str" cm="1">
        <f t="array" ref="DN62">IFERROR(_xlfn.LET(
 _xlpm.project, $C62,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2" s="297" t="str" cm="1">
        <f t="array" ref="DO62">IFERROR(_xlfn.LET(
 _xlpm.project, $C62,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2" s="297" t="str" cm="1">
        <f t="array" ref="DP62">IFERROR(_xlfn.LET(
 _xlpm.project, $C62,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2" s="297" t="str" cm="1">
        <f t="array" ref="DQ62">IFERROR(_xlfn.LET(
 _xlpm.project, $C62,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2" s="297" t="str" cm="1">
        <f t="array" ref="DR62">IFERROR(_xlfn.LET(
 _xlpm.project, $C62,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2" s="297" t="str" cm="1">
        <f t="array" ref="DS62">IFERROR(_xlfn.LET(
 _xlpm.project, $C62,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2" s="297" t="str" cm="1">
        <f t="array" ref="DT62">IFERROR(_xlfn.LET(
 _xlpm.project, $C62,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2" s="297" t="str" cm="1">
        <f t="array" ref="DU62">IFERROR(_xlfn.LET(
 _xlpm.project, $C62,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2" s="297" t="str" cm="1">
        <f t="array" ref="DV62">IFERROR(_xlfn.LET(
 _xlpm.project, $C62,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2" s="297" t="str" cm="1">
        <f t="array" ref="DW62">IFERROR(_xlfn.LET(
 _xlpm.project, $C62,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2" s="297" t="str" cm="1">
        <f t="array" ref="DX62">IFERROR(_xlfn.LET(
 _xlpm.project, $C62,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2" s="297" t="str" cm="1">
        <f t="array" ref="DY62">IFERROR(_xlfn.LET(
 _xlpm.project, $C62,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2" s="297" t="str" cm="1">
        <f t="array" ref="DZ62">IFERROR(_xlfn.LET(
 _xlpm.project, $C62,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2" s="297" t="str" cm="1">
        <f t="array" ref="EA62">IFERROR(_xlfn.LET(
 _xlpm.project, $C62,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2" s="297" t="str" cm="1">
        <f t="array" ref="EB62">IFERROR(_xlfn.LET(
 _xlpm.project, $C62,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2" s="297" t="str" cm="1">
        <f t="array" ref="EC62">IFERROR(_xlfn.LET(
 _xlpm.project, $C62,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2" s="297" t="str" cm="1">
        <f t="array" ref="ED62">IFERROR(_xlfn.LET(
 _xlpm.project, $C62,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2" s="297" t="str" cm="1">
        <f t="array" ref="EE62">IFERROR(_xlfn.LET(
 _xlpm.project, $C62,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2" s="297" t="str" cm="1">
        <f t="array" ref="EF62">IFERROR(_xlfn.LET(
 _xlpm.project, $C62,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2" s="297" t="str" cm="1">
        <f t="array" ref="EG62">IFERROR(_xlfn.LET(
 _xlpm.project, $C62,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2" s="297" t="str" cm="1">
        <f t="array" ref="EH62">IFERROR(_xlfn.LET(
 _xlpm.project, $C62,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2" s="297" t="str" cm="1">
        <f t="array" ref="EI62">IFERROR(_xlfn.LET(
 _xlpm.project, $C62,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2" s="297" t="str" cm="1">
        <f t="array" ref="EJ62">IFERROR(_xlfn.LET(
 _xlpm.project, $C62,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2" s="297" t="str" cm="1">
        <f t="array" ref="EK62">IFERROR(_xlfn.LET(
 _xlpm.project, $C62,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2" s="297" t="str" cm="1">
        <f t="array" ref="EL62">IFERROR(_xlfn.LET(
 _xlpm.project, $C62,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2" s="297" t="str" cm="1">
        <f t="array" ref="EM62">IFERROR(_xlfn.LET(
 _xlpm.project, $C62,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2" s="297" t="str" cm="1">
        <f t="array" ref="EN62">IFERROR(_xlfn.LET(
 _xlpm.project, $C62,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2" s="297" t="str" cm="1">
        <f t="array" ref="EO62">IFERROR(_xlfn.LET(
 _xlpm.project, $C62,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2" s="297" t="str" cm="1">
        <f t="array" ref="EP62">IFERROR(_xlfn.LET(
 _xlpm.project, $C62,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2" s="297" t="str" cm="1">
        <f t="array" ref="EQ62">IFERROR(_xlfn.LET(
 _xlpm.project, $C62,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2" s="297" t="str" cm="1">
        <f t="array" ref="ER62">IFERROR(_xlfn.LET(
 _xlpm.project, $C62,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2" s="297" t="str" cm="1">
        <f t="array" ref="ES62">IFERROR(_xlfn.LET(
 _xlpm.project, $C62,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2" s="297" t="str" cm="1">
        <f t="array" ref="ET62">IFERROR(_xlfn.LET(
 _xlpm.project, $C62,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2" s="297" t="str" cm="1">
        <f t="array" ref="EU62">IFERROR(_xlfn.LET(
 _xlpm.project, $C62,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2" s="297" t="str" cm="1">
        <f t="array" ref="EV62">IFERROR(_xlfn.LET(
 _xlpm.project, $C62,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2" s="297" t="str" cm="1">
        <f t="array" ref="EW62">IFERROR(_xlfn.LET(
 _xlpm.project, $C62,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2" s="297" t="str" cm="1">
        <f t="array" ref="EX62">IFERROR(_xlfn.LET(
 _xlpm.project, $C62,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2" s="297" t="str" cm="1">
        <f t="array" ref="EY62">IFERROR(_xlfn.LET(
 _xlpm.project, $C62,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2" s="297" t="str" cm="1">
        <f t="array" ref="EZ62">IFERROR(_xlfn.LET(
 _xlpm.project, $C62,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2" s="297" t="str" cm="1">
        <f t="array" ref="FA62">IFERROR(_xlfn.LET(
 _xlpm.project, $C62,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2" s="297" t="str" cm="1">
        <f t="array" ref="FB62">IFERROR(_xlfn.LET(
 _xlpm.project, $C62,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2" s="297" t="str" cm="1">
        <f t="array" ref="FC62">IFERROR(_xlfn.LET(
 _xlpm.project, $C62,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2" s="297" t="str" cm="1">
        <f t="array" ref="FD62">IFERROR(_xlfn.LET(
 _xlpm.project, $C62,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3" spans="2:160" ht="80.099999999999994" customHeight="1" thickBot="1" x14ac:dyDescent="0.35">
      <c r="B63" s="90"/>
      <c r="C63" s="300"/>
      <c r="D63" s="300"/>
      <c r="E63" s="297" t="str" cm="1">
        <f t="array" ref="E63">IFERROR(_xlfn.LET(
 _xlpm.project, $C63,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3" s="297" t="str" cm="1">
        <f t="array" ref="F63">IFERROR(_xlfn.LET(
 _xlpm.project, $C63,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3" s="297" t="str" cm="1">
        <f t="array" ref="G63">IFERROR(_xlfn.LET(
 _xlpm.project, $C63,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3" s="297" t="str" cm="1">
        <f t="array" ref="H63">IFERROR(_xlfn.LET(
 _xlpm.project, $C63,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3" s="297" t="str" cm="1">
        <f t="array" ref="I63">IFERROR(_xlfn.LET(
 _xlpm.project, $C63,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3" s="297" t="str" cm="1">
        <f t="array" ref="J63">IFERROR(_xlfn.LET(
 _xlpm.project, $C63,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3" s="297" t="str" cm="1">
        <f t="array" ref="K63">IFERROR(_xlfn.LET(
 _xlpm.project, $C63,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3" s="297" t="str" cm="1">
        <f t="array" ref="L63">IFERROR(_xlfn.LET(
 _xlpm.project, $C63,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3" s="297" t="str" cm="1">
        <f t="array" ref="M63">IFERROR(_xlfn.LET(
 _xlpm.project, $C63,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3" s="297" t="str" cm="1">
        <f t="array" ref="N63">IFERROR(_xlfn.LET(
 _xlpm.project, $C63,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3" s="297" t="str" cm="1">
        <f t="array" ref="O63">IFERROR(_xlfn.LET(
 _xlpm.project, $C63,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3" s="297" t="str" cm="1">
        <f t="array" ref="P63">IFERROR(_xlfn.LET(
 _xlpm.project, $C63,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3" s="297" t="str" cm="1">
        <f t="array" ref="Q63">IFERROR(_xlfn.LET(
 _xlpm.project, $C63,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3" s="297" t="str" cm="1">
        <f t="array" ref="R63">IFERROR(_xlfn.LET(
 _xlpm.project, $C63,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3" s="297" t="str" cm="1">
        <f t="array" ref="S63">IFERROR(_xlfn.LET(
 _xlpm.project, $C63,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3" s="297" t="str" cm="1">
        <f t="array" ref="T63">IFERROR(_xlfn.LET(
 _xlpm.project, $C63,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3" s="297" t="str" cm="1">
        <f t="array" ref="U63">IFERROR(_xlfn.LET(
 _xlpm.project, $C63,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3" s="297" t="str" cm="1">
        <f t="array" ref="V63">IFERROR(_xlfn.LET(
 _xlpm.project, $C63,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3" s="297" t="str" cm="1">
        <f t="array" ref="W63">IFERROR(_xlfn.LET(
 _xlpm.project, $C63,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3" s="297" t="str" cm="1">
        <f t="array" ref="X63">IFERROR(_xlfn.LET(
 _xlpm.project, $C63,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3" s="297" t="str" cm="1">
        <f t="array" ref="Y63">IFERROR(_xlfn.LET(
 _xlpm.project, $C63,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3" s="297" t="str" cm="1">
        <f t="array" ref="Z63">IFERROR(_xlfn.LET(
 _xlpm.project, $C63,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3" s="297" t="str" cm="1">
        <f t="array" ref="AA63">IFERROR(_xlfn.LET(
 _xlpm.project, $C63,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3" s="297" t="str" cm="1">
        <f t="array" ref="AB63">IFERROR(_xlfn.LET(
 _xlpm.project, $C63,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3" s="297" t="str" cm="1">
        <f t="array" ref="AC63">IFERROR(_xlfn.LET(
 _xlpm.project, $C63,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3" s="297" t="str" cm="1">
        <f t="array" ref="AD63">IFERROR(_xlfn.LET(
 _xlpm.project, $C63,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3" s="297" t="str" cm="1">
        <f t="array" ref="AE63">IFERROR(_xlfn.LET(
 _xlpm.project, $C63,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3" s="297" t="str" cm="1">
        <f t="array" ref="AF63">IFERROR(_xlfn.LET(
 _xlpm.project, $C63,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3" s="297" t="str" cm="1">
        <f t="array" ref="AG63">IFERROR(_xlfn.LET(
 _xlpm.project, $C63,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3" s="297" t="str" cm="1">
        <f t="array" ref="AH63">IFERROR(_xlfn.LET(
 _xlpm.project, $C63,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3" s="297" t="str" cm="1">
        <f t="array" ref="AI63">IFERROR(_xlfn.LET(
 _xlpm.project, $C63,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3" s="297" t="str" cm="1">
        <f t="array" ref="AJ63">IFERROR(_xlfn.LET(
 _xlpm.project, $C63,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3" s="297" t="str" cm="1">
        <f t="array" ref="AK63">IFERROR(_xlfn.LET(
 _xlpm.project, $C63,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3" s="297" t="str" cm="1">
        <f t="array" ref="AL63">IFERROR(_xlfn.LET(
 _xlpm.project, $C63,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3" s="297" t="str" cm="1">
        <f t="array" ref="AM63">IFERROR(_xlfn.LET(
 _xlpm.project, $C63,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3" s="297" t="str" cm="1">
        <f t="array" ref="AN63">IFERROR(_xlfn.LET(
 _xlpm.project, $C63,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3" s="297" t="str" cm="1">
        <f t="array" ref="AO63">IFERROR(_xlfn.LET(
 _xlpm.project, $C63,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3" s="297" t="str" cm="1">
        <f t="array" ref="AP63">IFERROR(_xlfn.LET(
 _xlpm.project, $C63,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3" s="297" t="str" cm="1">
        <f t="array" ref="AQ63">IFERROR(_xlfn.LET(
 _xlpm.project, $C63,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3" s="297" t="str" cm="1">
        <f t="array" ref="AR63">IFERROR(_xlfn.LET(
 _xlpm.project, $C63,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3" s="297" t="str" cm="1">
        <f t="array" ref="AS63">IFERROR(_xlfn.LET(
 _xlpm.project, $C63,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3" s="297" t="str" cm="1">
        <f t="array" ref="AT63">IFERROR(_xlfn.LET(
 _xlpm.project, $C63,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3" s="297" t="str" cm="1">
        <f t="array" ref="AU63">IFERROR(_xlfn.LET(
 _xlpm.project, $C63,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3" s="297" t="str" cm="1">
        <f t="array" ref="AV63">IFERROR(_xlfn.LET(
 _xlpm.project, $C63,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3" s="297" t="str" cm="1">
        <f t="array" ref="AW63">IFERROR(_xlfn.LET(
 _xlpm.project, $C63,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3" s="297" t="str" cm="1">
        <f t="array" ref="AX63">IFERROR(_xlfn.LET(
 _xlpm.project, $C63,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3" s="297" t="str" cm="1">
        <f t="array" ref="AY63">IFERROR(_xlfn.LET(
 _xlpm.project, $C63,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3" s="297" t="str" cm="1">
        <f t="array" ref="AZ63">IFERROR(_xlfn.LET(
 _xlpm.project, $C63,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3" s="297" t="str" cm="1">
        <f t="array" ref="BA63">IFERROR(_xlfn.LET(
 _xlpm.project, $C63,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3" s="297" t="str" cm="1">
        <f t="array" ref="BB63">IFERROR(_xlfn.LET(
 _xlpm.project, $C63,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3" s="297" t="str" cm="1">
        <f t="array" ref="BC63">IFERROR(_xlfn.LET(
 _xlpm.project, $C63,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3" s="297" t="str" cm="1">
        <f t="array" ref="BD63">IFERROR(_xlfn.LET(
 _xlpm.project, $C63,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3" s="297" t="str" cm="1">
        <f t="array" ref="BE63">IFERROR(_xlfn.LET(
 _xlpm.project, $C63,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3" s="297" t="str" cm="1">
        <f t="array" ref="BF63">IFERROR(_xlfn.LET(
 _xlpm.project, $C63,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3" s="297" t="str" cm="1">
        <f t="array" ref="BG63">IFERROR(_xlfn.LET(
 _xlpm.project, $C63,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3" s="297" t="str" cm="1">
        <f t="array" ref="BH63">IFERROR(_xlfn.LET(
 _xlpm.project, $C63,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3" s="297" t="str" cm="1">
        <f t="array" ref="BI63">IFERROR(_xlfn.LET(
 _xlpm.project, $C63,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3" s="297" t="str" cm="1">
        <f t="array" ref="BJ63">IFERROR(_xlfn.LET(
 _xlpm.project, $C63,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3" s="297" t="str" cm="1">
        <f t="array" ref="BK63">IFERROR(_xlfn.LET(
 _xlpm.project, $C63,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3" s="297" t="str" cm="1">
        <f t="array" ref="BL63">IFERROR(_xlfn.LET(
 _xlpm.project, $C63,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3" s="297" t="str" cm="1">
        <f t="array" ref="BM63">IFERROR(_xlfn.LET(
 _xlpm.project, $C63,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3" s="297" t="str" cm="1">
        <f t="array" ref="BN63">IFERROR(_xlfn.LET(
 _xlpm.project, $C63,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3" s="297" t="str" cm="1">
        <f t="array" ref="BO63">IFERROR(_xlfn.LET(
 _xlpm.project, $C63,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3" s="297" t="str" cm="1">
        <f t="array" ref="BP63">IFERROR(_xlfn.LET(
 _xlpm.project, $C63,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3" s="297" t="str" cm="1">
        <f t="array" ref="BQ63">IFERROR(_xlfn.LET(
 _xlpm.project, $C63,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3" s="297" t="str" cm="1">
        <f t="array" ref="BR63">IFERROR(_xlfn.LET(
 _xlpm.project, $C63,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3" s="297" t="str" cm="1">
        <f t="array" ref="BS63">IFERROR(_xlfn.LET(
 _xlpm.project, $C63,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3" s="297" t="str" cm="1">
        <f t="array" ref="BT63">IFERROR(_xlfn.LET(
 _xlpm.project, $C63,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3" s="297" t="str" cm="1">
        <f t="array" ref="BU63">IFERROR(_xlfn.LET(
 _xlpm.project, $C63,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3" s="297" t="str" cm="1">
        <f t="array" ref="BV63">IFERROR(_xlfn.LET(
 _xlpm.project, $C63,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3" s="297" t="str" cm="1">
        <f t="array" ref="BW63">IFERROR(_xlfn.LET(
 _xlpm.project, $C63,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3" s="297" t="str" cm="1">
        <f t="array" ref="BX63">IFERROR(_xlfn.LET(
 _xlpm.project, $C63,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3" s="297" t="str" cm="1">
        <f t="array" ref="BY63">IFERROR(_xlfn.LET(
 _xlpm.project, $C63,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3" s="297" t="str" cm="1">
        <f t="array" ref="BZ63">IFERROR(_xlfn.LET(
 _xlpm.project, $C63,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3" s="297" t="str" cm="1">
        <f t="array" ref="CA63">IFERROR(_xlfn.LET(
 _xlpm.project, $C63,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3" s="297" t="str" cm="1">
        <f t="array" ref="CB63">IFERROR(_xlfn.LET(
 _xlpm.project, $C63,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3" s="297" t="str" cm="1">
        <f t="array" ref="CC63">IFERROR(_xlfn.LET(
 _xlpm.project, $C63,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3" s="297" t="str" cm="1">
        <f t="array" ref="CD63">IFERROR(_xlfn.LET(
 _xlpm.project, $C63,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3" s="297" t="str" cm="1">
        <f t="array" ref="CE63">IFERROR(_xlfn.LET(
 _xlpm.project, $C63,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3" s="297" t="str" cm="1">
        <f t="array" ref="CF63">IFERROR(_xlfn.LET(
 _xlpm.project, $C63,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3" s="297" t="str" cm="1">
        <f t="array" ref="CG63">IFERROR(_xlfn.LET(
 _xlpm.project, $C63,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3" s="297" t="str" cm="1">
        <f t="array" ref="CH63">IFERROR(_xlfn.LET(
 _xlpm.project, $C63,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3" s="297" t="str" cm="1">
        <f t="array" ref="CI63">IFERROR(_xlfn.LET(
 _xlpm.project, $C63,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3" s="297" t="str" cm="1">
        <f t="array" ref="CJ63">IFERROR(_xlfn.LET(
 _xlpm.project, $C63,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3" s="297" t="str" cm="1">
        <f t="array" ref="CK63">IFERROR(_xlfn.LET(
 _xlpm.project, $C63,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3" s="297" t="str" cm="1">
        <f t="array" ref="CL63">IFERROR(_xlfn.LET(
 _xlpm.project, $C63,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3" s="297" t="str" cm="1">
        <f t="array" ref="CM63">IFERROR(_xlfn.LET(
 _xlpm.project, $C63,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3" s="297" t="str" cm="1">
        <f t="array" ref="CN63">IFERROR(_xlfn.LET(
 _xlpm.project, $C63,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3" s="297" t="str" cm="1">
        <f t="array" ref="CO63">IFERROR(_xlfn.LET(
 _xlpm.project, $C63,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3" s="297" t="str" cm="1">
        <f t="array" ref="CP63">IFERROR(_xlfn.LET(
 _xlpm.project, $C63,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3" s="297" t="str" cm="1">
        <f t="array" ref="CQ63">IFERROR(_xlfn.LET(
 _xlpm.project, $C63,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3" s="297" t="str" cm="1">
        <f t="array" ref="CR63">IFERROR(_xlfn.LET(
 _xlpm.project, $C63,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3" s="297" t="str" cm="1">
        <f t="array" ref="CS63">IFERROR(_xlfn.LET(
 _xlpm.project, $C63,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3" s="297" t="str" cm="1">
        <f t="array" ref="CT63">IFERROR(_xlfn.LET(
 _xlpm.project, $C63,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3" s="297" t="str" cm="1">
        <f t="array" ref="CU63">IFERROR(_xlfn.LET(
 _xlpm.project, $C63,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3" s="297" t="str" cm="1">
        <f t="array" ref="CV63">IFERROR(_xlfn.LET(
 _xlpm.project, $C63,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3" s="297" t="str" cm="1">
        <f t="array" ref="CW63">IFERROR(_xlfn.LET(
 _xlpm.project, $C63,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3" s="297" t="str" cm="1">
        <f t="array" ref="CX63">IFERROR(_xlfn.LET(
 _xlpm.project, $C63,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3" s="297" t="str" cm="1">
        <f t="array" ref="CY63">IFERROR(_xlfn.LET(
 _xlpm.project, $C63,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3" s="297" t="str" cm="1">
        <f t="array" ref="CZ63">IFERROR(_xlfn.LET(
 _xlpm.project, $C63,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3" s="297" t="str" cm="1">
        <f t="array" ref="DA63">IFERROR(_xlfn.LET(
 _xlpm.project, $C63,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3" s="297" t="str" cm="1">
        <f t="array" ref="DB63">IFERROR(_xlfn.LET(
 _xlpm.project, $C63,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3" s="297" t="str" cm="1">
        <f t="array" ref="DC63">IFERROR(_xlfn.LET(
 _xlpm.project, $C63,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3" s="297" t="str" cm="1">
        <f t="array" ref="DD63">IFERROR(_xlfn.LET(
 _xlpm.project, $C63,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3" s="297" t="str" cm="1">
        <f t="array" ref="DE63">IFERROR(_xlfn.LET(
 _xlpm.project, $C63,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3" s="297" t="str" cm="1">
        <f t="array" ref="DF63">IFERROR(_xlfn.LET(
 _xlpm.project, $C63,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3" s="297" t="str" cm="1">
        <f t="array" ref="DG63">IFERROR(_xlfn.LET(
 _xlpm.project, $C63,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3" s="297" t="str" cm="1">
        <f t="array" ref="DH63">IFERROR(_xlfn.LET(
 _xlpm.project, $C63,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3" s="297" t="str" cm="1">
        <f t="array" ref="DI63">IFERROR(_xlfn.LET(
 _xlpm.project, $C63,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3" s="297" t="str" cm="1">
        <f t="array" ref="DJ63">IFERROR(_xlfn.LET(
 _xlpm.project, $C63,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3" s="297" t="str" cm="1">
        <f t="array" ref="DK63">IFERROR(_xlfn.LET(
 _xlpm.project, $C63,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3" s="297" t="str" cm="1">
        <f t="array" ref="DL63">IFERROR(_xlfn.LET(
 _xlpm.project, $C63,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3" s="297" t="str" cm="1">
        <f t="array" ref="DM63">IFERROR(_xlfn.LET(
 _xlpm.project, $C63,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3" s="297" t="str" cm="1">
        <f t="array" ref="DN63">IFERROR(_xlfn.LET(
 _xlpm.project, $C63,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3" s="297" t="str" cm="1">
        <f t="array" ref="DO63">IFERROR(_xlfn.LET(
 _xlpm.project, $C63,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3" s="297" t="str" cm="1">
        <f t="array" ref="DP63">IFERROR(_xlfn.LET(
 _xlpm.project, $C63,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3" s="297" t="str" cm="1">
        <f t="array" ref="DQ63">IFERROR(_xlfn.LET(
 _xlpm.project, $C63,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3" s="297" t="str" cm="1">
        <f t="array" ref="DR63">IFERROR(_xlfn.LET(
 _xlpm.project, $C63,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3" s="297" t="str" cm="1">
        <f t="array" ref="DS63">IFERROR(_xlfn.LET(
 _xlpm.project, $C63,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3" s="297" t="str" cm="1">
        <f t="array" ref="DT63">IFERROR(_xlfn.LET(
 _xlpm.project, $C63,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3" s="297" t="str" cm="1">
        <f t="array" ref="DU63">IFERROR(_xlfn.LET(
 _xlpm.project, $C63,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3" s="297" t="str" cm="1">
        <f t="array" ref="DV63">IFERROR(_xlfn.LET(
 _xlpm.project, $C63,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3" s="297" t="str" cm="1">
        <f t="array" ref="DW63">IFERROR(_xlfn.LET(
 _xlpm.project, $C63,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3" s="297" t="str" cm="1">
        <f t="array" ref="DX63">IFERROR(_xlfn.LET(
 _xlpm.project, $C63,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3" s="297" t="str" cm="1">
        <f t="array" ref="DY63">IFERROR(_xlfn.LET(
 _xlpm.project, $C63,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3" s="297" t="str" cm="1">
        <f t="array" ref="DZ63">IFERROR(_xlfn.LET(
 _xlpm.project, $C63,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3" s="297" t="str" cm="1">
        <f t="array" ref="EA63">IFERROR(_xlfn.LET(
 _xlpm.project, $C63,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3" s="297" t="str" cm="1">
        <f t="array" ref="EB63">IFERROR(_xlfn.LET(
 _xlpm.project, $C63,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3" s="297" t="str" cm="1">
        <f t="array" ref="EC63">IFERROR(_xlfn.LET(
 _xlpm.project, $C63,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3" s="297" t="str" cm="1">
        <f t="array" ref="ED63">IFERROR(_xlfn.LET(
 _xlpm.project, $C63,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3" s="297" t="str" cm="1">
        <f t="array" ref="EE63">IFERROR(_xlfn.LET(
 _xlpm.project, $C63,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3" s="297" t="str" cm="1">
        <f t="array" ref="EF63">IFERROR(_xlfn.LET(
 _xlpm.project, $C63,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3" s="297" t="str" cm="1">
        <f t="array" ref="EG63">IFERROR(_xlfn.LET(
 _xlpm.project, $C63,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3" s="297" t="str" cm="1">
        <f t="array" ref="EH63">IFERROR(_xlfn.LET(
 _xlpm.project, $C63,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3" s="297" t="str" cm="1">
        <f t="array" ref="EI63">IFERROR(_xlfn.LET(
 _xlpm.project, $C63,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3" s="297" t="str" cm="1">
        <f t="array" ref="EJ63">IFERROR(_xlfn.LET(
 _xlpm.project, $C63,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3" s="297" t="str" cm="1">
        <f t="array" ref="EK63">IFERROR(_xlfn.LET(
 _xlpm.project, $C63,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3" s="297" t="str" cm="1">
        <f t="array" ref="EL63">IFERROR(_xlfn.LET(
 _xlpm.project, $C63,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3" s="297" t="str" cm="1">
        <f t="array" ref="EM63">IFERROR(_xlfn.LET(
 _xlpm.project, $C63,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3" s="297" t="str" cm="1">
        <f t="array" ref="EN63">IFERROR(_xlfn.LET(
 _xlpm.project, $C63,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3" s="297" t="str" cm="1">
        <f t="array" ref="EO63">IFERROR(_xlfn.LET(
 _xlpm.project, $C63,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3" s="297" t="str" cm="1">
        <f t="array" ref="EP63">IFERROR(_xlfn.LET(
 _xlpm.project, $C63,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3" s="297" t="str" cm="1">
        <f t="array" ref="EQ63">IFERROR(_xlfn.LET(
 _xlpm.project, $C63,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3" s="297" t="str" cm="1">
        <f t="array" ref="ER63">IFERROR(_xlfn.LET(
 _xlpm.project, $C63,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3" s="297" t="str" cm="1">
        <f t="array" ref="ES63">IFERROR(_xlfn.LET(
 _xlpm.project, $C63,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3" s="297" t="str" cm="1">
        <f t="array" ref="ET63">IFERROR(_xlfn.LET(
 _xlpm.project, $C63,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3" s="297" t="str" cm="1">
        <f t="array" ref="EU63">IFERROR(_xlfn.LET(
 _xlpm.project, $C63,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3" s="297" t="str" cm="1">
        <f t="array" ref="EV63">IFERROR(_xlfn.LET(
 _xlpm.project, $C63,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3" s="297" t="str" cm="1">
        <f t="array" ref="EW63">IFERROR(_xlfn.LET(
 _xlpm.project, $C63,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3" s="297" t="str" cm="1">
        <f t="array" ref="EX63">IFERROR(_xlfn.LET(
 _xlpm.project, $C63,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3" s="297" t="str" cm="1">
        <f t="array" ref="EY63">IFERROR(_xlfn.LET(
 _xlpm.project, $C63,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3" s="297" t="str" cm="1">
        <f t="array" ref="EZ63">IFERROR(_xlfn.LET(
 _xlpm.project, $C63,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3" s="297" t="str" cm="1">
        <f t="array" ref="FA63">IFERROR(_xlfn.LET(
 _xlpm.project, $C63,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3" s="297" t="str" cm="1">
        <f t="array" ref="FB63">IFERROR(_xlfn.LET(
 _xlpm.project, $C63,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3" s="297" t="str" cm="1">
        <f t="array" ref="FC63">IFERROR(_xlfn.LET(
 _xlpm.project, $C63,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3" s="297" t="str" cm="1">
        <f t="array" ref="FD63">IFERROR(_xlfn.LET(
 _xlpm.project, $C63,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4" spans="2:160" ht="80.099999999999994" customHeight="1" thickBot="1" x14ac:dyDescent="0.35">
      <c r="B64" s="90"/>
      <c r="C64" s="300"/>
      <c r="D64" s="300"/>
      <c r="E64" s="297" t="str" cm="1">
        <f t="array" ref="E64">IFERROR(_xlfn.LET(
 _xlpm.project, $C64,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4" s="297" t="str" cm="1">
        <f t="array" ref="F64">IFERROR(_xlfn.LET(
 _xlpm.project, $C64,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4" s="297" t="str" cm="1">
        <f t="array" ref="G64">IFERROR(_xlfn.LET(
 _xlpm.project, $C64,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4" s="297" t="str" cm="1">
        <f t="array" ref="H64">IFERROR(_xlfn.LET(
 _xlpm.project, $C64,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4" s="297" t="str" cm="1">
        <f t="array" ref="I64">IFERROR(_xlfn.LET(
 _xlpm.project, $C64,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4" s="297" t="str" cm="1">
        <f t="array" ref="J64">IFERROR(_xlfn.LET(
 _xlpm.project, $C64,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4" s="297" t="str" cm="1">
        <f t="array" ref="K64">IFERROR(_xlfn.LET(
 _xlpm.project, $C64,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4" s="297" t="str" cm="1">
        <f t="array" ref="L64">IFERROR(_xlfn.LET(
 _xlpm.project, $C64,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4" s="297" t="str" cm="1">
        <f t="array" ref="M64">IFERROR(_xlfn.LET(
 _xlpm.project, $C64,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4" s="297" t="str" cm="1">
        <f t="array" ref="N64">IFERROR(_xlfn.LET(
 _xlpm.project, $C64,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4" s="297" t="str" cm="1">
        <f t="array" ref="O64">IFERROR(_xlfn.LET(
 _xlpm.project, $C64,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4" s="297" t="str" cm="1">
        <f t="array" ref="P64">IFERROR(_xlfn.LET(
 _xlpm.project, $C64,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4" s="297" t="str" cm="1">
        <f t="array" ref="Q64">IFERROR(_xlfn.LET(
 _xlpm.project, $C64,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4" s="297" t="str" cm="1">
        <f t="array" ref="R64">IFERROR(_xlfn.LET(
 _xlpm.project, $C64,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4" s="297" t="str" cm="1">
        <f t="array" ref="S64">IFERROR(_xlfn.LET(
 _xlpm.project, $C64,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4" s="297" t="str" cm="1">
        <f t="array" ref="T64">IFERROR(_xlfn.LET(
 _xlpm.project, $C64,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4" s="297" t="str" cm="1">
        <f t="array" ref="U64">IFERROR(_xlfn.LET(
 _xlpm.project, $C64,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4" s="297" t="str" cm="1">
        <f t="array" ref="V64">IFERROR(_xlfn.LET(
 _xlpm.project, $C64,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4" s="297" t="str" cm="1">
        <f t="array" ref="W64">IFERROR(_xlfn.LET(
 _xlpm.project, $C64,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4" s="297" t="str" cm="1">
        <f t="array" ref="X64">IFERROR(_xlfn.LET(
 _xlpm.project, $C64,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4" s="297" t="str" cm="1">
        <f t="array" ref="Y64">IFERROR(_xlfn.LET(
 _xlpm.project, $C64,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4" s="297" t="str" cm="1">
        <f t="array" ref="Z64">IFERROR(_xlfn.LET(
 _xlpm.project, $C64,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4" s="297" t="str" cm="1">
        <f t="array" ref="AA64">IFERROR(_xlfn.LET(
 _xlpm.project, $C64,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4" s="297" t="str" cm="1">
        <f t="array" ref="AB64">IFERROR(_xlfn.LET(
 _xlpm.project, $C64,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4" s="297" t="str" cm="1">
        <f t="array" ref="AC64">IFERROR(_xlfn.LET(
 _xlpm.project, $C64,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4" s="297" t="str" cm="1">
        <f t="array" ref="AD64">IFERROR(_xlfn.LET(
 _xlpm.project, $C64,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4" s="297" t="str" cm="1">
        <f t="array" ref="AE64">IFERROR(_xlfn.LET(
 _xlpm.project, $C64,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4" s="297" t="str" cm="1">
        <f t="array" ref="AF64">IFERROR(_xlfn.LET(
 _xlpm.project, $C64,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4" s="297" t="str" cm="1">
        <f t="array" ref="AG64">IFERROR(_xlfn.LET(
 _xlpm.project, $C64,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4" s="297" t="str" cm="1">
        <f t="array" ref="AH64">IFERROR(_xlfn.LET(
 _xlpm.project, $C64,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4" s="297" t="str" cm="1">
        <f t="array" ref="AI64">IFERROR(_xlfn.LET(
 _xlpm.project, $C64,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4" s="297" t="str" cm="1">
        <f t="array" ref="AJ64">IFERROR(_xlfn.LET(
 _xlpm.project, $C64,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4" s="297" t="str" cm="1">
        <f t="array" ref="AK64">IFERROR(_xlfn.LET(
 _xlpm.project, $C64,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4" s="297" t="str" cm="1">
        <f t="array" ref="AL64">IFERROR(_xlfn.LET(
 _xlpm.project, $C64,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4" s="297" t="str" cm="1">
        <f t="array" ref="AM64">IFERROR(_xlfn.LET(
 _xlpm.project, $C64,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4" s="297" t="str" cm="1">
        <f t="array" ref="AN64">IFERROR(_xlfn.LET(
 _xlpm.project, $C64,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4" s="297" t="str" cm="1">
        <f t="array" ref="AO64">IFERROR(_xlfn.LET(
 _xlpm.project, $C64,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4" s="297" t="str" cm="1">
        <f t="array" ref="AP64">IFERROR(_xlfn.LET(
 _xlpm.project, $C64,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4" s="297" t="str" cm="1">
        <f t="array" ref="AQ64">IFERROR(_xlfn.LET(
 _xlpm.project, $C64,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4" s="297" t="str" cm="1">
        <f t="array" ref="AR64">IFERROR(_xlfn.LET(
 _xlpm.project, $C64,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4" s="297" t="str" cm="1">
        <f t="array" ref="AS64">IFERROR(_xlfn.LET(
 _xlpm.project, $C64,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4" s="297" t="str" cm="1">
        <f t="array" ref="AT64">IFERROR(_xlfn.LET(
 _xlpm.project, $C64,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4" s="297" t="str" cm="1">
        <f t="array" ref="AU64">IFERROR(_xlfn.LET(
 _xlpm.project, $C64,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4" s="297" t="str" cm="1">
        <f t="array" ref="AV64">IFERROR(_xlfn.LET(
 _xlpm.project, $C64,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4" s="297" t="str" cm="1">
        <f t="array" ref="AW64">IFERROR(_xlfn.LET(
 _xlpm.project, $C64,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4" s="297" t="str" cm="1">
        <f t="array" ref="AX64">IFERROR(_xlfn.LET(
 _xlpm.project, $C64,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4" s="297" t="str" cm="1">
        <f t="array" ref="AY64">IFERROR(_xlfn.LET(
 _xlpm.project, $C64,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4" s="297" t="str" cm="1">
        <f t="array" ref="AZ64">IFERROR(_xlfn.LET(
 _xlpm.project, $C64,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4" s="297" t="str" cm="1">
        <f t="array" ref="BA64">IFERROR(_xlfn.LET(
 _xlpm.project, $C64,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4" s="297" t="str" cm="1">
        <f t="array" ref="BB64">IFERROR(_xlfn.LET(
 _xlpm.project, $C64,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4" s="297" t="str" cm="1">
        <f t="array" ref="BC64">IFERROR(_xlfn.LET(
 _xlpm.project, $C64,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4" s="297" t="str" cm="1">
        <f t="array" ref="BD64">IFERROR(_xlfn.LET(
 _xlpm.project, $C64,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4" s="297" t="str" cm="1">
        <f t="array" ref="BE64">IFERROR(_xlfn.LET(
 _xlpm.project, $C64,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4" s="297" t="str" cm="1">
        <f t="array" ref="BF64">IFERROR(_xlfn.LET(
 _xlpm.project, $C64,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4" s="297" t="str" cm="1">
        <f t="array" ref="BG64">IFERROR(_xlfn.LET(
 _xlpm.project, $C64,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4" s="297" t="str" cm="1">
        <f t="array" ref="BH64">IFERROR(_xlfn.LET(
 _xlpm.project, $C64,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4" s="297" t="str" cm="1">
        <f t="array" ref="BI64">IFERROR(_xlfn.LET(
 _xlpm.project, $C64,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4" s="297" t="str" cm="1">
        <f t="array" ref="BJ64">IFERROR(_xlfn.LET(
 _xlpm.project, $C64,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4" s="297" t="str" cm="1">
        <f t="array" ref="BK64">IFERROR(_xlfn.LET(
 _xlpm.project, $C64,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4" s="297" t="str" cm="1">
        <f t="array" ref="BL64">IFERROR(_xlfn.LET(
 _xlpm.project, $C64,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4" s="297" t="str" cm="1">
        <f t="array" ref="BM64">IFERROR(_xlfn.LET(
 _xlpm.project, $C64,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4" s="297" t="str" cm="1">
        <f t="array" ref="BN64">IFERROR(_xlfn.LET(
 _xlpm.project, $C64,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4" s="297" t="str" cm="1">
        <f t="array" ref="BO64">IFERROR(_xlfn.LET(
 _xlpm.project, $C64,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4" s="297" t="str" cm="1">
        <f t="array" ref="BP64">IFERROR(_xlfn.LET(
 _xlpm.project, $C64,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4" s="297" t="str" cm="1">
        <f t="array" ref="BQ64">IFERROR(_xlfn.LET(
 _xlpm.project, $C64,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4" s="297" t="str" cm="1">
        <f t="array" ref="BR64">IFERROR(_xlfn.LET(
 _xlpm.project, $C64,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4" s="297" t="str" cm="1">
        <f t="array" ref="BS64">IFERROR(_xlfn.LET(
 _xlpm.project, $C64,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4" s="297" t="str" cm="1">
        <f t="array" ref="BT64">IFERROR(_xlfn.LET(
 _xlpm.project, $C64,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4" s="297" t="str" cm="1">
        <f t="array" ref="BU64">IFERROR(_xlfn.LET(
 _xlpm.project, $C64,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4" s="297" t="str" cm="1">
        <f t="array" ref="BV64">IFERROR(_xlfn.LET(
 _xlpm.project, $C64,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4" s="297" t="str" cm="1">
        <f t="array" ref="BW64">IFERROR(_xlfn.LET(
 _xlpm.project, $C64,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4" s="297" t="str" cm="1">
        <f t="array" ref="BX64">IFERROR(_xlfn.LET(
 _xlpm.project, $C64,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4" s="297" t="str" cm="1">
        <f t="array" ref="BY64">IFERROR(_xlfn.LET(
 _xlpm.project, $C64,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4" s="297" t="str" cm="1">
        <f t="array" ref="BZ64">IFERROR(_xlfn.LET(
 _xlpm.project, $C64,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4" s="297" t="str" cm="1">
        <f t="array" ref="CA64">IFERROR(_xlfn.LET(
 _xlpm.project, $C64,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4" s="297" t="str" cm="1">
        <f t="array" ref="CB64">IFERROR(_xlfn.LET(
 _xlpm.project, $C64,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4" s="297" t="str" cm="1">
        <f t="array" ref="CC64">IFERROR(_xlfn.LET(
 _xlpm.project, $C64,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4" s="297" t="str" cm="1">
        <f t="array" ref="CD64">IFERROR(_xlfn.LET(
 _xlpm.project, $C64,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4" s="297" t="str" cm="1">
        <f t="array" ref="CE64">IFERROR(_xlfn.LET(
 _xlpm.project, $C64,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4" s="297" t="str" cm="1">
        <f t="array" ref="CF64">IFERROR(_xlfn.LET(
 _xlpm.project, $C64,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4" s="297" t="str" cm="1">
        <f t="array" ref="CG64">IFERROR(_xlfn.LET(
 _xlpm.project, $C64,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4" s="297" t="str" cm="1">
        <f t="array" ref="CH64">IFERROR(_xlfn.LET(
 _xlpm.project, $C64,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4" s="297" t="str" cm="1">
        <f t="array" ref="CI64">IFERROR(_xlfn.LET(
 _xlpm.project, $C64,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4" s="297" t="str" cm="1">
        <f t="array" ref="CJ64">IFERROR(_xlfn.LET(
 _xlpm.project, $C64,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4" s="297" t="str" cm="1">
        <f t="array" ref="CK64">IFERROR(_xlfn.LET(
 _xlpm.project, $C64,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4" s="297" t="str" cm="1">
        <f t="array" ref="CL64">IFERROR(_xlfn.LET(
 _xlpm.project, $C64,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4" s="297" t="str" cm="1">
        <f t="array" ref="CM64">IFERROR(_xlfn.LET(
 _xlpm.project, $C64,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4" s="297" t="str" cm="1">
        <f t="array" ref="CN64">IFERROR(_xlfn.LET(
 _xlpm.project, $C64,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4" s="297" t="str" cm="1">
        <f t="array" ref="CO64">IFERROR(_xlfn.LET(
 _xlpm.project, $C64,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4" s="297" t="str" cm="1">
        <f t="array" ref="CP64">IFERROR(_xlfn.LET(
 _xlpm.project, $C64,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4" s="297" t="str" cm="1">
        <f t="array" ref="CQ64">IFERROR(_xlfn.LET(
 _xlpm.project, $C64,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4" s="297" t="str" cm="1">
        <f t="array" ref="CR64">IFERROR(_xlfn.LET(
 _xlpm.project, $C64,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4" s="297" t="str" cm="1">
        <f t="array" ref="CS64">IFERROR(_xlfn.LET(
 _xlpm.project, $C64,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4" s="297" t="str" cm="1">
        <f t="array" ref="CT64">IFERROR(_xlfn.LET(
 _xlpm.project, $C64,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4" s="297" t="str" cm="1">
        <f t="array" ref="CU64">IFERROR(_xlfn.LET(
 _xlpm.project, $C64,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4" s="297" t="str" cm="1">
        <f t="array" ref="CV64">IFERROR(_xlfn.LET(
 _xlpm.project, $C64,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4" s="297" t="str" cm="1">
        <f t="array" ref="CW64">IFERROR(_xlfn.LET(
 _xlpm.project, $C64,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4" s="297" t="str" cm="1">
        <f t="array" ref="CX64">IFERROR(_xlfn.LET(
 _xlpm.project, $C64,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4" s="297" t="str" cm="1">
        <f t="array" ref="CY64">IFERROR(_xlfn.LET(
 _xlpm.project, $C64,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4" s="297" t="str" cm="1">
        <f t="array" ref="CZ64">IFERROR(_xlfn.LET(
 _xlpm.project, $C64,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4" s="297" t="str" cm="1">
        <f t="array" ref="DA64">IFERROR(_xlfn.LET(
 _xlpm.project, $C64,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4" s="297" t="str" cm="1">
        <f t="array" ref="DB64">IFERROR(_xlfn.LET(
 _xlpm.project, $C64,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4" s="297" t="str" cm="1">
        <f t="array" ref="DC64">IFERROR(_xlfn.LET(
 _xlpm.project, $C64,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4" s="297" t="str" cm="1">
        <f t="array" ref="DD64">IFERROR(_xlfn.LET(
 _xlpm.project, $C64,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4" s="297" t="str" cm="1">
        <f t="array" ref="DE64">IFERROR(_xlfn.LET(
 _xlpm.project, $C64,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4" s="297" t="str" cm="1">
        <f t="array" ref="DF64">IFERROR(_xlfn.LET(
 _xlpm.project, $C64,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4" s="297" t="str" cm="1">
        <f t="array" ref="DG64">IFERROR(_xlfn.LET(
 _xlpm.project, $C64,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4" s="297" t="str" cm="1">
        <f t="array" ref="DH64">IFERROR(_xlfn.LET(
 _xlpm.project, $C64,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4" s="297" t="str" cm="1">
        <f t="array" ref="DI64">IFERROR(_xlfn.LET(
 _xlpm.project, $C64,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4" s="297" t="str" cm="1">
        <f t="array" ref="DJ64">IFERROR(_xlfn.LET(
 _xlpm.project, $C64,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4" s="297" t="str" cm="1">
        <f t="array" ref="DK64">IFERROR(_xlfn.LET(
 _xlpm.project, $C64,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4" s="297" t="str" cm="1">
        <f t="array" ref="DL64">IFERROR(_xlfn.LET(
 _xlpm.project, $C64,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4" s="297" t="str" cm="1">
        <f t="array" ref="DM64">IFERROR(_xlfn.LET(
 _xlpm.project, $C64,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4" s="297" t="str" cm="1">
        <f t="array" ref="DN64">IFERROR(_xlfn.LET(
 _xlpm.project, $C64,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4" s="297" t="str" cm="1">
        <f t="array" ref="DO64">IFERROR(_xlfn.LET(
 _xlpm.project, $C64,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4" s="297" t="str" cm="1">
        <f t="array" ref="DP64">IFERROR(_xlfn.LET(
 _xlpm.project, $C64,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4" s="297" t="str" cm="1">
        <f t="array" ref="DQ64">IFERROR(_xlfn.LET(
 _xlpm.project, $C64,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4" s="297" t="str" cm="1">
        <f t="array" ref="DR64">IFERROR(_xlfn.LET(
 _xlpm.project, $C64,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4" s="297" t="str" cm="1">
        <f t="array" ref="DS64">IFERROR(_xlfn.LET(
 _xlpm.project, $C64,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4" s="297" t="str" cm="1">
        <f t="array" ref="DT64">IFERROR(_xlfn.LET(
 _xlpm.project, $C64,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4" s="297" t="str" cm="1">
        <f t="array" ref="DU64">IFERROR(_xlfn.LET(
 _xlpm.project, $C64,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4" s="297" t="str" cm="1">
        <f t="array" ref="DV64">IFERROR(_xlfn.LET(
 _xlpm.project, $C64,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4" s="297" t="str" cm="1">
        <f t="array" ref="DW64">IFERROR(_xlfn.LET(
 _xlpm.project, $C64,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4" s="297" t="str" cm="1">
        <f t="array" ref="DX64">IFERROR(_xlfn.LET(
 _xlpm.project, $C64,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4" s="297" t="str" cm="1">
        <f t="array" ref="DY64">IFERROR(_xlfn.LET(
 _xlpm.project, $C64,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4" s="297" t="str" cm="1">
        <f t="array" ref="DZ64">IFERROR(_xlfn.LET(
 _xlpm.project, $C64,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4" s="297" t="str" cm="1">
        <f t="array" ref="EA64">IFERROR(_xlfn.LET(
 _xlpm.project, $C64,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4" s="297" t="str" cm="1">
        <f t="array" ref="EB64">IFERROR(_xlfn.LET(
 _xlpm.project, $C64,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4" s="297" t="str" cm="1">
        <f t="array" ref="EC64">IFERROR(_xlfn.LET(
 _xlpm.project, $C64,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4" s="297" t="str" cm="1">
        <f t="array" ref="ED64">IFERROR(_xlfn.LET(
 _xlpm.project, $C64,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4" s="297" t="str" cm="1">
        <f t="array" ref="EE64">IFERROR(_xlfn.LET(
 _xlpm.project, $C64,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4" s="297" t="str" cm="1">
        <f t="array" ref="EF64">IFERROR(_xlfn.LET(
 _xlpm.project, $C64,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4" s="297" t="str" cm="1">
        <f t="array" ref="EG64">IFERROR(_xlfn.LET(
 _xlpm.project, $C64,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4" s="297" t="str" cm="1">
        <f t="array" ref="EH64">IFERROR(_xlfn.LET(
 _xlpm.project, $C64,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4" s="297" t="str" cm="1">
        <f t="array" ref="EI64">IFERROR(_xlfn.LET(
 _xlpm.project, $C64,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4" s="297" t="str" cm="1">
        <f t="array" ref="EJ64">IFERROR(_xlfn.LET(
 _xlpm.project, $C64,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4" s="297" t="str" cm="1">
        <f t="array" ref="EK64">IFERROR(_xlfn.LET(
 _xlpm.project, $C64,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4" s="297" t="str" cm="1">
        <f t="array" ref="EL64">IFERROR(_xlfn.LET(
 _xlpm.project, $C64,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4" s="297" t="str" cm="1">
        <f t="array" ref="EM64">IFERROR(_xlfn.LET(
 _xlpm.project, $C64,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4" s="297" t="str" cm="1">
        <f t="array" ref="EN64">IFERROR(_xlfn.LET(
 _xlpm.project, $C64,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4" s="297" t="str" cm="1">
        <f t="array" ref="EO64">IFERROR(_xlfn.LET(
 _xlpm.project, $C64,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4" s="297" t="str" cm="1">
        <f t="array" ref="EP64">IFERROR(_xlfn.LET(
 _xlpm.project, $C64,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4" s="297" t="str" cm="1">
        <f t="array" ref="EQ64">IFERROR(_xlfn.LET(
 _xlpm.project, $C64,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4" s="297" t="str" cm="1">
        <f t="array" ref="ER64">IFERROR(_xlfn.LET(
 _xlpm.project, $C64,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4" s="297" t="str" cm="1">
        <f t="array" ref="ES64">IFERROR(_xlfn.LET(
 _xlpm.project, $C64,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4" s="297" t="str" cm="1">
        <f t="array" ref="ET64">IFERROR(_xlfn.LET(
 _xlpm.project, $C64,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4" s="297" t="str" cm="1">
        <f t="array" ref="EU64">IFERROR(_xlfn.LET(
 _xlpm.project, $C64,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4" s="297" t="str" cm="1">
        <f t="array" ref="EV64">IFERROR(_xlfn.LET(
 _xlpm.project, $C64,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4" s="297" t="str" cm="1">
        <f t="array" ref="EW64">IFERROR(_xlfn.LET(
 _xlpm.project, $C64,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4" s="297" t="str" cm="1">
        <f t="array" ref="EX64">IFERROR(_xlfn.LET(
 _xlpm.project, $C64,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4" s="297" t="str" cm="1">
        <f t="array" ref="EY64">IFERROR(_xlfn.LET(
 _xlpm.project, $C64,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4" s="297" t="str" cm="1">
        <f t="array" ref="EZ64">IFERROR(_xlfn.LET(
 _xlpm.project, $C64,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4" s="297" t="str" cm="1">
        <f t="array" ref="FA64">IFERROR(_xlfn.LET(
 _xlpm.project, $C64,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4" s="297" t="str" cm="1">
        <f t="array" ref="FB64">IFERROR(_xlfn.LET(
 _xlpm.project, $C64,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4" s="297" t="str" cm="1">
        <f t="array" ref="FC64">IFERROR(_xlfn.LET(
 _xlpm.project, $C64,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4" s="297" t="str" cm="1">
        <f t="array" ref="FD64">IFERROR(_xlfn.LET(
 _xlpm.project, $C64,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5" spans="2:160" ht="80.099999999999994" customHeight="1" thickBot="1" x14ac:dyDescent="0.35">
      <c r="B65" s="90"/>
      <c r="C65" s="300"/>
      <c r="D65" s="300"/>
      <c r="E65" s="297" t="str" cm="1">
        <f t="array" ref="E65">IFERROR(_xlfn.LET(
 _xlpm.project, $C65,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5" s="297" t="str" cm="1">
        <f t="array" ref="F65">IFERROR(_xlfn.LET(
 _xlpm.project, $C65,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5" s="297" t="str" cm="1">
        <f t="array" ref="G65">IFERROR(_xlfn.LET(
 _xlpm.project, $C65,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5" s="297" t="str" cm="1">
        <f t="array" ref="H65">IFERROR(_xlfn.LET(
 _xlpm.project, $C65,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5" s="297" t="str" cm="1">
        <f t="array" ref="I65">IFERROR(_xlfn.LET(
 _xlpm.project, $C65,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5" s="297" t="str" cm="1">
        <f t="array" ref="J65">IFERROR(_xlfn.LET(
 _xlpm.project, $C65,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5" s="297" t="str" cm="1">
        <f t="array" ref="K65">IFERROR(_xlfn.LET(
 _xlpm.project, $C65,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5" s="297" t="str" cm="1">
        <f t="array" ref="L65">IFERROR(_xlfn.LET(
 _xlpm.project, $C65,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5" s="297" t="str" cm="1">
        <f t="array" ref="M65">IFERROR(_xlfn.LET(
 _xlpm.project, $C65,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5" s="297" t="str" cm="1">
        <f t="array" ref="N65">IFERROR(_xlfn.LET(
 _xlpm.project, $C65,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5" s="297" t="str" cm="1">
        <f t="array" ref="O65">IFERROR(_xlfn.LET(
 _xlpm.project, $C65,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5" s="297" t="str" cm="1">
        <f t="array" ref="P65">IFERROR(_xlfn.LET(
 _xlpm.project, $C65,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5" s="297" t="str" cm="1">
        <f t="array" ref="Q65">IFERROR(_xlfn.LET(
 _xlpm.project, $C65,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5" s="297" t="str" cm="1">
        <f t="array" ref="R65">IFERROR(_xlfn.LET(
 _xlpm.project, $C65,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5" s="297" t="str" cm="1">
        <f t="array" ref="S65">IFERROR(_xlfn.LET(
 _xlpm.project, $C65,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5" s="297" t="str" cm="1">
        <f t="array" ref="T65">IFERROR(_xlfn.LET(
 _xlpm.project, $C65,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5" s="297" t="str" cm="1">
        <f t="array" ref="U65">IFERROR(_xlfn.LET(
 _xlpm.project, $C65,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5" s="297" t="str" cm="1">
        <f t="array" ref="V65">IFERROR(_xlfn.LET(
 _xlpm.project, $C65,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5" s="297" t="str" cm="1">
        <f t="array" ref="W65">IFERROR(_xlfn.LET(
 _xlpm.project, $C65,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5" s="297" t="str" cm="1">
        <f t="array" ref="X65">IFERROR(_xlfn.LET(
 _xlpm.project, $C65,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5" s="297" t="str" cm="1">
        <f t="array" ref="Y65">IFERROR(_xlfn.LET(
 _xlpm.project, $C65,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5" s="297" t="str" cm="1">
        <f t="array" ref="Z65">IFERROR(_xlfn.LET(
 _xlpm.project, $C65,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5" s="297" t="str" cm="1">
        <f t="array" ref="AA65">IFERROR(_xlfn.LET(
 _xlpm.project, $C65,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5" s="297" t="str" cm="1">
        <f t="array" ref="AB65">IFERROR(_xlfn.LET(
 _xlpm.project, $C65,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5" s="297" t="str" cm="1">
        <f t="array" ref="AC65">IFERROR(_xlfn.LET(
 _xlpm.project, $C65,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5" s="297" t="str" cm="1">
        <f t="array" ref="AD65">IFERROR(_xlfn.LET(
 _xlpm.project, $C65,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5" s="297" t="str" cm="1">
        <f t="array" ref="AE65">IFERROR(_xlfn.LET(
 _xlpm.project, $C65,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5" s="297" t="str" cm="1">
        <f t="array" ref="AF65">IFERROR(_xlfn.LET(
 _xlpm.project, $C65,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5" s="297" t="str" cm="1">
        <f t="array" ref="AG65">IFERROR(_xlfn.LET(
 _xlpm.project, $C65,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5" s="297" t="str" cm="1">
        <f t="array" ref="AH65">IFERROR(_xlfn.LET(
 _xlpm.project, $C65,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5" s="297" t="str" cm="1">
        <f t="array" ref="AI65">IFERROR(_xlfn.LET(
 _xlpm.project, $C65,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5" s="297" t="str" cm="1">
        <f t="array" ref="AJ65">IFERROR(_xlfn.LET(
 _xlpm.project, $C65,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5" s="297" t="str" cm="1">
        <f t="array" ref="AK65">IFERROR(_xlfn.LET(
 _xlpm.project, $C65,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5" s="297" t="str" cm="1">
        <f t="array" ref="AL65">IFERROR(_xlfn.LET(
 _xlpm.project, $C65,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5" s="297" t="str" cm="1">
        <f t="array" ref="AM65">IFERROR(_xlfn.LET(
 _xlpm.project, $C65,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5" s="297" t="str" cm="1">
        <f t="array" ref="AN65">IFERROR(_xlfn.LET(
 _xlpm.project, $C65,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5" s="297" t="str" cm="1">
        <f t="array" ref="AO65">IFERROR(_xlfn.LET(
 _xlpm.project, $C65,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5" s="297" t="str" cm="1">
        <f t="array" ref="AP65">IFERROR(_xlfn.LET(
 _xlpm.project, $C65,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5" s="297" t="str" cm="1">
        <f t="array" ref="AQ65">IFERROR(_xlfn.LET(
 _xlpm.project, $C65,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5" s="297" t="str" cm="1">
        <f t="array" ref="AR65">IFERROR(_xlfn.LET(
 _xlpm.project, $C65,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5" s="297" t="str" cm="1">
        <f t="array" ref="AS65">IFERROR(_xlfn.LET(
 _xlpm.project, $C65,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5" s="297" t="str" cm="1">
        <f t="array" ref="AT65">IFERROR(_xlfn.LET(
 _xlpm.project, $C65,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5" s="297" t="str" cm="1">
        <f t="array" ref="AU65">IFERROR(_xlfn.LET(
 _xlpm.project, $C65,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5" s="297" t="str" cm="1">
        <f t="array" ref="AV65">IFERROR(_xlfn.LET(
 _xlpm.project, $C65,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5" s="297" t="str" cm="1">
        <f t="array" ref="AW65">IFERROR(_xlfn.LET(
 _xlpm.project, $C65,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5" s="297" t="str" cm="1">
        <f t="array" ref="AX65">IFERROR(_xlfn.LET(
 _xlpm.project, $C65,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5" s="297" t="str" cm="1">
        <f t="array" ref="AY65">IFERROR(_xlfn.LET(
 _xlpm.project, $C65,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5" s="297" t="str" cm="1">
        <f t="array" ref="AZ65">IFERROR(_xlfn.LET(
 _xlpm.project, $C65,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5" s="297" t="str" cm="1">
        <f t="array" ref="BA65">IFERROR(_xlfn.LET(
 _xlpm.project, $C65,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5" s="297" t="str" cm="1">
        <f t="array" ref="BB65">IFERROR(_xlfn.LET(
 _xlpm.project, $C65,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5" s="297" t="str" cm="1">
        <f t="array" ref="BC65">IFERROR(_xlfn.LET(
 _xlpm.project, $C65,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5" s="297" t="str" cm="1">
        <f t="array" ref="BD65">IFERROR(_xlfn.LET(
 _xlpm.project, $C65,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5" s="297" t="str" cm="1">
        <f t="array" ref="BE65">IFERROR(_xlfn.LET(
 _xlpm.project, $C65,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5" s="297" t="str" cm="1">
        <f t="array" ref="BF65">IFERROR(_xlfn.LET(
 _xlpm.project, $C65,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5" s="297" t="str" cm="1">
        <f t="array" ref="BG65">IFERROR(_xlfn.LET(
 _xlpm.project, $C65,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5" s="297" t="str" cm="1">
        <f t="array" ref="BH65">IFERROR(_xlfn.LET(
 _xlpm.project, $C65,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5" s="297" t="str" cm="1">
        <f t="array" ref="BI65">IFERROR(_xlfn.LET(
 _xlpm.project, $C65,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5" s="297" t="str" cm="1">
        <f t="array" ref="BJ65">IFERROR(_xlfn.LET(
 _xlpm.project, $C65,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5" s="297" t="str" cm="1">
        <f t="array" ref="BK65">IFERROR(_xlfn.LET(
 _xlpm.project, $C65,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5" s="297" t="str" cm="1">
        <f t="array" ref="BL65">IFERROR(_xlfn.LET(
 _xlpm.project, $C65,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5" s="297" t="str" cm="1">
        <f t="array" ref="BM65">IFERROR(_xlfn.LET(
 _xlpm.project, $C65,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5" s="297" t="str" cm="1">
        <f t="array" ref="BN65">IFERROR(_xlfn.LET(
 _xlpm.project, $C65,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5" s="297" t="str" cm="1">
        <f t="array" ref="BO65">IFERROR(_xlfn.LET(
 _xlpm.project, $C65,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5" s="297" t="str" cm="1">
        <f t="array" ref="BP65">IFERROR(_xlfn.LET(
 _xlpm.project, $C65,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5" s="297" t="str" cm="1">
        <f t="array" ref="BQ65">IFERROR(_xlfn.LET(
 _xlpm.project, $C65,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5" s="297" t="str" cm="1">
        <f t="array" ref="BR65">IFERROR(_xlfn.LET(
 _xlpm.project, $C65,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5" s="297" t="str" cm="1">
        <f t="array" ref="BS65">IFERROR(_xlfn.LET(
 _xlpm.project, $C65,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5" s="297" t="str" cm="1">
        <f t="array" ref="BT65">IFERROR(_xlfn.LET(
 _xlpm.project, $C65,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5" s="297" t="str" cm="1">
        <f t="array" ref="BU65">IFERROR(_xlfn.LET(
 _xlpm.project, $C65,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5" s="297" t="str" cm="1">
        <f t="array" ref="BV65">IFERROR(_xlfn.LET(
 _xlpm.project, $C65,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5" s="297" t="str" cm="1">
        <f t="array" ref="BW65">IFERROR(_xlfn.LET(
 _xlpm.project, $C65,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5" s="297" t="str" cm="1">
        <f t="array" ref="BX65">IFERROR(_xlfn.LET(
 _xlpm.project, $C65,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5" s="297" t="str" cm="1">
        <f t="array" ref="BY65">IFERROR(_xlfn.LET(
 _xlpm.project, $C65,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5" s="297" t="str" cm="1">
        <f t="array" ref="BZ65">IFERROR(_xlfn.LET(
 _xlpm.project, $C65,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5" s="297" t="str" cm="1">
        <f t="array" ref="CA65">IFERROR(_xlfn.LET(
 _xlpm.project, $C65,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5" s="297" t="str" cm="1">
        <f t="array" ref="CB65">IFERROR(_xlfn.LET(
 _xlpm.project, $C65,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5" s="297" t="str" cm="1">
        <f t="array" ref="CC65">IFERROR(_xlfn.LET(
 _xlpm.project, $C65,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5" s="297" t="str" cm="1">
        <f t="array" ref="CD65">IFERROR(_xlfn.LET(
 _xlpm.project, $C65,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5" s="297" t="str" cm="1">
        <f t="array" ref="CE65">IFERROR(_xlfn.LET(
 _xlpm.project, $C65,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5" s="297" t="str" cm="1">
        <f t="array" ref="CF65">IFERROR(_xlfn.LET(
 _xlpm.project, $C65,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5" s="297" t="str" cm="1">
        <f t="array" ref="CG65">IFERROR(_xlfn.LET(
 _xlpm.project, $C65,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5" s="297" t="str" cm="1">
        <f t="array" ref="CH65">IFERROR(_xlfn.LET(
 _xlpm.project, $C65,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5" s="297" t="str" cm="1">
        <f t="array" ref="CI65">IFERROR(_xlfn.LET(
 _xlpm.project, $C65,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5" s="297" t="str" cm="1">
        <f t="array" ref="CJ65">IFERROR(_xlfn.LET(
 _xlpm.project, $C65,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5" s="297" t="str" cm="1">
        <f t="array" ref="CK65">IFERROR(_xlfn.LET(
 _xlpm.project, $C65,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5" s="297" t="str" cm="1">
        <f t="array" ref="CL65">IFERROR(_xlfn.LET(
 _xlpm.project, $C65,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5" s="297" t="str" cm="1">
        <f t="array" ref="CM65">IFERROR(_xlfn.LET(
 _xlpm.project, $C65,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5" s="297" t="str" cm="1">
        <f t="array" ref="CN65">IFERROR(_xlfn.LET(
 _xlpm.project, $C65,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5" s="297" t="str" cm="1">
        <f t="array" ref="CO65">IFERROR(_xlfn.LET(
 _xlpm.project, $C65,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5" s="297" t="str" cm="1">
        <f t="array" ref="CP65">IFERROR(_xlfn.LET(
 _xlpm.project, $C65,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5" s="297" t="str" cm="1">
        <f t="array" ref="CQ65">IFERROR(_xlfn.LET(
 _xlpm.project, $C65,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5" s="297" t="str" cm="1">
        <f t="array" ref="CR65">IFERROR(_xlfn.LET(
 _xlpm.project, $C65,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5" s="297" t="str" cm="1">
        <f t="array" ref="CS65">IFERROR(_xlfn.LET(
 _xlpm.project, $C65,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5" s="297" t="str" cm="1">
        <f t="array" ref="CT65">IFERROR(_xlfn.LET(
 _xlpm.project, $C65,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5" s="297" t="str" cm="1">
        <f t="array" ref="CU65">IFERROR(_xlfn.LET(
 _xlpm.project, $C65,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5" s="297" t="str" cm="1">
        <f t="array" ref="CV65">IFERROR(_xlfn.LET(
 _xlpm.project, $C65,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5" s="297" t="str" cm="1">
        <f t="array" ref="CW65">IFERROR(_xlfn.LET(
 _xlpm.project, $C65,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5" s="297" t="str" cm="1">
        <f t="array" ref="CX65">IFERROR(_xlfn.LET(
 _xlpm.project, $C65,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5" s="297" t="str" cm="1">
        <f t="array" ref="CY65">IFERROR(_xlfn.LET(
 _xlpm.project, $C65,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5" s="297" t="str" cm="1">
        <f t="array" ref="CZ65">IFERROR(_xlfn.LET(
 _xlpm.project, $C65,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5" s="297" t="str" cm="1">
        <f t="array" ref="DA65">IFERROR(_xlfn.LET(
 _xlpm.project, $C65,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5" s="297" t="str" cm="1">
        <f t="array" ref="DB65">IFERROR(_xlfn.LET(
 _xlpm.project, $C65,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5" s="297" t="str" cm="1">
        <f t="array" ref="DC65">IFERROR(_xlfn.LET(
 _xlpm.project, $C65,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5" s="297" t="str" cm="1">
        <f t="array" ref="DD65">IFERROR(_xlfn.LET(
 _xlpm.project, $C65,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5" s="297" t="str" cm="1">
        <f t="array" ref="DE65">IFERROR(_xlfn.LET(
 _xlpm.project, $C65,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5" s="297" t="str" cm="1">
        <f t="array" ref="DF65">IFERROR(_xlfn.LET(
 _xlpm.project, $C65,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5" s="297" t="str" cm="1">
        <f t="array" ref="DG65">IFERROR(_xlfn.LET(
 _xlpm.project, $C65,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5" s="297" t="str" cm="1">
        <f t="array" ref="DH65">IFERROR(_xlfn.LET(
 _xlpm.project, $C65,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5" s="297" t="str" cm="1">
        <f t="array" ref="DI65">IFERROR(_xlfn.LET(
 _xlpm.project, $C65,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5" s="297" t="str" cm="1">
        <f t="array" ref="DJ65">IFERROR(_xlfn.LET(
 _xlpm.project, $C65,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5" s="297" t="str" cm="1">
        <f t="array" ref="DK65">IFERROR(_xlfn.LET(
 _xlpm.project, $C65,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5" s="297" t="str" cm="1">
        <f t="array" ref="DL65">IFERROR(_xlfn.LET(
 _xlpm.project, $C65,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5" s="297" t="str" cm="1">
        <f t="array" ref="DM65">IFERROR(_xlfn.LET(
 _xlpm.project, $C65,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5" s="297" t="str" cm="1">
        <f t="array" ref="DN65">IFERROR(_xlfn.LET(
 _xlpm.project, $C65,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5" s="297" t="str" cm="1">
        <f t="array" ref="DO65">IFERROR(_xlfn.LET(
 _xlpm.project, $C65,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5" s="297" t="str" cm="1">
        <f t="array" ref="DP65">IFERROR(_xlfn.LET(
 _xlpm.project, $C65,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5" s="297" t="str" cm="1">
        <f t="array" ref="DQ65">IFERROR(_xlfn.LET(
 _xlpm.project, $C65,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5" s="297" t="str" cm="1">
        <f t="array" ref="DR65">IFERROR(_xlfn.LET(
 _xlpm.project, $C65,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5" s="297" t="str" cm="1">
        <f t="array" ref="DS65">IFERROR(_xlfn.LET(
 _xlpm.project, $C65,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5" s="297" t="str" cm="1">
        <f t="array" ref="DT65">IFERROR(_xlfn.LET(
 _xlpm.project, $C65,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5" s="297" t="str" cm="1">
        <f t="array" ref="DU65">IFERROR(_xlfn.LET(
 _xlpm.project, $C65,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5" s="297" t="str" cm="1">
        <f t="array" ref="DV65">IFERROR(_xlfn.LET(
 _xlpm.project, $C65,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5" s="297" t="str" cm="1">
        <f t="array" ref="DW65">IFERROR(_xlfn.LET(
 _xlpm.project, $C65,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5" s="297" t="str" cm="1">
        <f t="array" ref="DX65">IFERROR(_xlfn.LET(
 _xlpm.project, $C65,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5" s="297" t="str" cm="1">
        <f t="array" ref="DY65">IFERROR(_xlfn.LET(
 _xlpm.project, $C65,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5" s="297" t="str" cm="1">
        <f t="array" ref="DZ65">IFERROR(_xlfn.LET(
 _xlpm.project, $C65,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5" s="297" t="str" cm="1">
        <f t="array" ref="EA65">IFERROR(_xlfn.LET(
 _xlpm.project, $C65,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5" s="297" t="str" cm="1">
        <f t="array" ref="EB65">IFERROR(_xlfn.LET(
 _xlpm.project, $C65,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5" s="297" t="str" cm="1">
        <f t="array" ref="EC65">IFERROR(_xlfn.LET(
 _xlpm.project, $C65,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5" s="297" t="str" cm="1">
        <f t="array" ref="ED65">IFERROR(_xlfn.LET(
 _xlpm.project, $C65,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5" s="297" t="str" cm="1">
        <f t="array" ref="EE65">IFERROR(_xlfn.LET(
 _xlpm.project, $C65,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5" s="297" t="str" cm="1">
        <f t="array" ref="EF65">IFERROR(_xlfn.LET(
 _xlpm.project, $C65,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5" s="297" t="str" cm="1">
        <f t="array" ref="EG65">IFERROR(_xlfn.LET(
 _xlpm.project, $C65,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5" s="297" t="str" cm="1">
        <f t="array" ref="EH65">IFERROR(_xlfn.LET(
 _xlpm.project, $C65,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5" s="297" t="str" cm="1">
        <f t="array" ref="EI65">IFERROR(_xlfn.LET(
 _xlpm.project, $C65,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5" s="297" t="str" cm="1">
        <f t="array" ref="EJ65">IFERROR(_xlfn.LET(
 _xlpm.project, $C65,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5" s="297" t="str" cm="1">
        <f t="array" ref="EK65">IFERROR(_xlfn.LET(
 _xlpm.project, $C65,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5" s="297" t="str" cm="1">
        <f t="array" ref="EL65">IFERROR(_xlfn.LET(
 _xlpm.project, $C65,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5" s="297" t="str" cm="1">
        <f t="array" ref="EM65">IFERROR(_xlfn.LET(
 _xlpm.project, $C65,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5" s="297" t="str" cm="1">
        <f t="array" ref="EN65">IFERROR(_xlfn.LET(
 _xlpm.project, $C65,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5" s="297" t="str" cm="1">
        <f t="array" ref="EO65">IFERROR(_xlfn.LET(
 _xlpm.project, $C65,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5" s="297" t="str" cm="1">
        <f t="array" ref="EP65">IFERROR(_xlfn.LET(
 _xlpm.project, $C65,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5" s="297" t="str" cm="1">
        <f t="array" ref="EQ65">IFERROR(_xlfn.LET(
 _xlpm.project, $C65,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5" s="297" t="str" cm="1">
        <f t="array" ref="ER65">IFERROR(_xlfn.LET(
 _xlpm.project, $C65,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5" s="297" t="str" cm="1">
        <f t="array" ref="ES65">IFERROR(_xlfn.LET(
 _xlpm.project, $C65,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5" s="297" t="str" cm="1">
        <f t="array" ref="ET65">IFERROR(_xlfn.LET(
 _xlpm.project, $C65,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5" s="297" t="str" cm="1">
        <f t="array" ref="EU65">IFERROR(_xlfn.LET(
 _xlpm.project, $C65,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5" s="297" t="str" cm="1">
        <f t="array" ref="EV65">IFERROR(_xlfn.LET(
 _xlpm.project, $C65,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5" s="297" t="str" cm="1">
        <f t="array" ref="EW65">IFERROR(_xlfn.LET(
 _xlpm.project, $C65,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5" s="297" t="str" cm="1">
        <f t="array" ref="EX65">IFERROR(_xlfn.LET(
 _xlpm.project, $C65,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5" s="297" t="str" cm="1">
        <f t="array" ref="EY65">IFERROR(_xlfn.LET(
 _xlpm.project, $C65,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5" s="297" t="str" cm="1">
        <f t="array" ref="EZ65">IFERROR(_xlfn.LET(
 _xlpm.project, $C65,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5" s="297" t="str" cm="1">
        <f t="array" ref="FA65">IFERROR(_xlfn.LET(
 _xlpm.project, $C65,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5" s="297" t="str" cm="1">
        <f t="array" ref="FB65">IFERROR(_xlfn.LET(
 _xlpm.project, $C65,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5" s="297" t="str" cm="1">
        <f t="array" ref="FC65">IFERROR(_xlfn.LET(
 _xlpm.project, $C65,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5" s="297" t="str" cm="1">
        <f t="array" ref="FD65">IFERROR(_xlfn.LET(
 _xlpm.project, $C65,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6" spans="2:160" ht="80.099999999999994" customHeight="1" thickBot="1" x14ac:dyDescent="0.35">
      <c r="B66" s="90"/>
      <c r="C66" s="300"/>
      <c r="D66" s="300"/>
      <c r="E66" s="297" t="str" cm="1">
        <f t="array" ref="E66">IFERROR(_xlfn.LET(
 _xlpm.project, $C66,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6" s="297" t="str" cm="1">
        <f t="array" ref="F66">IFERROR(_xlfn.LET(
 _xlpm.project, $C66,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6" s="297" t="str" cm="1">
        <f t="array" ref="G66">IFERROR(_xlfn.LET(
 _xlpm.project, $C66,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6" s="297" t="str" cm="1">
        <f t="array" ref="H66">IFERROR(_xlfn.LET(
 _xlpm.project, $C66,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6" s="297" t="str" cm="1">
        <f t="array" ref="I66">IFERROR(_xlfn.LET(
 _xlpm.project, $C66,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6" s="297" t="str" cm="1">
        <f t="array" ref="J66">IFERROR(_xlfn.LET(
 _xlpm.project, $C66,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6" s="297" t="str" cm="1">
        <f t="array" ref="K66">IFERROR(_xlfn.LET(
 _xlpm.project, $C66,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6" s="297" t="str" cm="1">
        <f t="array" ref="L66">IFERROR(_xlfn.LET(
 _xlpm.project, $C66,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6" s="297" t="str" cm="1">
        <f t="array" ref="M66">IFERROR(_xlfn.LET(
 _xlpm.project, $C66,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6" s="297" t="str" cm="1">
        <f t="array" ref="N66">IFERROR(_xlfn.LET(
 _xlpm.project, $C66,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6" s="297" t="str" cm="1">
        <f t="array" ref="O66">IFERROR(_xlfn.LET(
 _xlpm.project, $C66,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6" s="297" t="str" cm="1">
        <f t="array" ref="P66">IFERROR(_xlfn.LET(
 _xlpm.project, $C66,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6" s="297" t="str" cm="1">
        <f t="array" ref="Q66">IFERROR(_xlfn.LET(
 _xlpm.project, $C66,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6" s="297" t="str" cm="1">
        <f t="array" ref="R66">IFERROR(_xlfn.LET(
 _xlpm.project, $C66,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6" s="297" t="str" cm="1">
        <f t="array" ref="S66">IFERROR(_xlfn.LET(
 _xlpm.project, $C66,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6" s="297" t="str" cm="1">
        <f t="array" ref="T66">IFERROR(_xlfn.LET(
 _xlpm.project, $C66,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6" s="297" t="str" cm="1">
        <f t="array" ref="U66">IFERROR(_xlfn.LET(
 _xlpm.project, $C66,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6" s="297" t="str" cm="1">
        <f t="array" ref="V66">IFERROR(_xlfn.LET(
 _xlpm.project, $C66,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6" s="297" t="str" cm="1">
        <f t="array" ref="W66">IFERROR(_xlfn.LET(
 _xlpm.project, $C66,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6" s="297" t="str" cm="1">
        <f t="array" ref="X66">IFERROR(_xlfn.LET(
 _xlpm.project, $C66,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6" s="297" t="str" cm="1">
        <f t="array" ref="Y66">IFERROR(_xlfn.LET(
 _xlpm.project, $C66,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6" s="297" t="str" cm="1">
        <f t="array" ref="Z66">IFERROR(_xlfn.LET(
 _xlpm.project, $C66,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6" s="297" t="str" cm="1">
        <f t="array" ref="AA66">IFERROR(_xlfn.LET(
 _xlpm.project, $C66,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6" s="297" t="str" cm="1">
        <f t="array" ref="AB66">IFERROR(_xlfn.LET(
 _xlpm.project, $C66,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6" s="297" t="str" cm="1">
        <f t="array" ref="AC66">IFERROR(_xlfn.LET(
 _xlpm.project, $C66,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6" s="297" t="str" cm="1">
        <f t="array" ref="AD66">IFERROR(_xlfn.LET(
 _xlpm.project, $C66,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6" s="297" t="str" cm="1">
        <f t="array" ref="AE66">IFERROR(_xlfn.LET(
 _xlpm.project, $C66,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6" s="297" t="str" cm="1">
        <f t="array" ref="AF66">IFERROR(_xlfn.LET(
 _xlpm.project, $C66,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6" s="297" t="str" cm="1">
        <f t="array" ref="AG66">IFERROR(_xlfn.LET(
 _xlpm.project, $C66,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6" s="297" t="str" cm="1">
        <f t="array" ref="AH66">IFERROR(_xlfn.LET(
 _xlpm.project, $C66,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6" s="297" t="str" cm="1">
        <f t="array" ref="AI66">IFERROR(_xlfn.LET(
 _xlpm.project, $C66,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6" s="297" t="str" cm="1">
        <f t="array" ref="AJ66">IFERROR(_xlfn.LET(
 _xlpm.project, $C66,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6" s="297" t="str" cm="1">
        <f t="array" ref="AK66">IFERROR(_xlfn.LET(
 _xlpm.project, $C66,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6" s="297" t="str" cm="1">
        <f t="array" ref="AL66">IFERROR(_xlfn.LET(
 _xlpm.project, $C66,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6" s="297" t="str" cm="1">
        <f t="array" ref="AM66">IFERROR(_xlfn.LET(
 _xlpm.project, $C66,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6" s="297" t="str" cm="1">
        <f t="array" ref="AN66">IFERROR(_xlfn.LET(
 _xlpm.project, $C66,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6" s="297" t="str" cm="1">
        <f t="array" ref="AO66">IFERROR(_xlfn.LET(
 _xlpm.project, $C66,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6" s="297" t="str" cm="1">
        <f t="array" ref="AP66">IFERROR(_xlfn.LET(
 _xlpm.project, $C66,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6" s="297" t="str" cm="1">
        <f t="array" ref="AQ66">IFERROR(_xlfn.LET(
 _xlpm.project, $C66,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6" s="297" t="str" cm="1">
        <f t="array" ref="AR66">IFERROR(_xlfn.LET(
 _xlpm.project, $C66,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6" s="297" t="str" cm="1">
        <f t="array" ref="AS66">IFERROR(_xlfn.LET(
 _xlpm.project, $C66,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6" s="297" t="str" cm="1">
        <f t="array" ref="AT66">IFERROR(_xlfn.LET(
 _xlpm.project, $C66,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6" s="297" t="str" cm="1">
        <f t="array" ref="AU66">IFERROR(_xlfn.LET(
 _xlpm.project, $C66,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6" s="297" t="str" cm="1">
        <f t="array" ref="AV66">IFERROR(_xlfn.LET(
 _xlpm.project, $C66,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6" s="297" t="str" cm="1">
        <f t="array" ref="AW66">IFERROR(_xlfn.LET(
 _xlpm.project, $C66,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6" s="297" t="str" cm="1">
        <f t="array" ref="AX66">IFERROR(_xlfn.LET(
 _xlpm.project, $C66,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6" s="297" t="str" cm="1">
        <f t="array" ref="AY66">IFERROR(_xlfn.LET(
 _xlpm.project, $C66,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6" s="297" t="str" cm="1">
        <f t="array" ref="AZ66">IFERROR(_xlfn.LET(
 _xlpm.project, $C66,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6" s="297" t="str" cm="1">
        <f t="array" ref="BA66">IFERROR(_xlfn.LET(
 _xlpm.project, $C66,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6" s="297" t="str" cm="1">
        <f t="array" ref="BB66">IFERROR(_xlfn.LET(
 _xlpm.project, $C66,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6" s="297" t="str" cm="1">
        <f t="array" ref="BC66">IFERROR(_xlfn.LET(
 _xlpm.project, $C66,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6" s="297" t="str" cm="1">
        <f t="array" ref="BD66">IFERROR(_xlfn.LET(
 _xlpm.project, $C66,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6" s="297" t="str" cm="1">
        <f t="array" ref="BE66">IFERROR(_xlfn.LET(
 _xlpm.project, $C66,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6" s="297" t="str" cm="1">
        <f t="array" ref="BF66">IFERROR(_xlfn.LET(
 _xlpm.project, $C66,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6" s="297" t="str" cm="1">
        <f t="array" ref="BG66">IFERROR(_xlfn.LET(
 _xlpm.project, $C66,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6" s="297" t="str" cm="1">
        <f t="array" ref="BH66">IFERROR(_xlfn.LET(
 _xlpm.project, $C66,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6" s="297" t="str" cm="1">
        <f t="array" ref="BI66">IFERROR(_xlfn.LET(
 _xlpm.project, $C66,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6" s="297" t="str" cm="1">
        <f t="array" ref="BJ66">IFERROR(_xlfn.LET(
 _xlpm.project, $C66,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6" s="297" t="str" cm="1">
        <f t="array" ref="BK66">IFERROR(_xlfn.LET(
 _xlpm.project, $C66,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6" s="297" t="str" cm="1">
        <f t="array" ref="BL66">IFERROR(_xlfn.LET(
 _xlpm.project, $C66,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6" s="297" t="str" cm="1">
        <f t="array" ref="BM66">IFERROR(_xlfn.LET(
 _xlpm.project, $C66,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6" s="297" t="str" cm="1">
        <f t="array" ref="BN66">IFERROR(_xlfn.LET(
 _xlpm.project, $C66,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6" s="297" t="str" cm="1">
        <f t="array" ref="BO66">IFERROR(_xlfn.LET(
 _xlpm.project, $C66,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6" s="297" t="str" cm="1">
        <f t="array" ref="BP66">IFERROR(_xlfn.LET(
 _xlpm.project, $C66,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6" s="297" t="str" cm="1">
        <f t="array" ref="BQ66">IFERROR(_xlfn.LET(
 _xlpm.project, $C66,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6" s="297" t="str" cm="1">
        <f t="array" ref="BR66">IFERROR(_xlfn.LET(
 _xlpm.project, $C66,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6" s="297" t="str" cm="1">
        <f t="array" ref="BS66">IFERROR(_xlfn.LET(
 _xlpm.project, $C66,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6" s="297" t="str" cm="1">
        <f t="array" ref="BT66">IFERROR(_xlfn.LET(
 _xlpm.project, $C66,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6" s="297" t="str" cm="1">
        <f t="array" ref="BU66">IFERROR(_xlfn.LET(
 _xlpm.project, $C66,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6" s="297" t="str" cm="1">
        <f t="array" ref="BV66">IFERROR(_xlfn.LET(
 _xlpm.project, $C66,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6" s="297" t="str" cm="1">
        <f t="array" ref="BW66">IFERROR(_xlfn.LET(
 _xlpm.project, $C66,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6" s="297" t="str" cm="1">
        <f t="array" ref="BX66">IFERROR(_xlfn.LET(
 _xlpm.project, $C66,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6" s="297" t="str" cm="1">
        <f t="array" ref="BY66">IFERROR(_xlfn.LET(
 _xlpm.project, $C66,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6" s="297" t="str" cm="1">
        <f t="array" ref="BZ66">IFERROR(_xlfn.LET(
 _xlpm.project, $C66,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6" s="297" t="str" cm="1">
        <f t="array" ref="CA66">IFERROR(_xlfn.LET(
 _xlpm.project, $C66,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6" s="297" t="str" cm="1">
        <f t="array" ref="CB66">IFERROR(_xlfn.LET(
 _xlpm.project, $C66,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6" s="297" t="str" cm="1">
        <f t="array" ref="CC66">IFERROR(_xlfn.LET(
 _xlpm.project, $C66,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6" s="297" t="str" cm="1">
        <f t="array" ref="CD66">IFERROR(_xlfn.LET(
 _xlpm.project, $C66,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6" s="297" t="str" cm="1">
        <f t="array" ref="CE66">IFERROR(_xlfn.LET(
 _xlpm.project, $C66,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6" s="297" t="str" cm="1">
        <f t="array" ref="CF66">IFERROR(_xlfn.LET(
 _xlpm.project, $C66,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6" s="297" t="str" cm="1">
        <f t="array" ref="CG66">IFERROR(_xlfn.LET(
 _xlpm.project, $C66,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6" s="297" t="str" cm="1">
        <f t="array" ref="CH66">IFERROR(_xlfn.LET(
 _xlpm.project, $C66,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6" s="297" t="str" cm="1">
        <f t="array" ref="CI66">IFERROR(_xlfn.LET(
 _xlpm.project, $C66,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6" s="297" t="str" cm="1">
        <f t="array" ref="CJ66">IFERROR(_xlfn.LET(
 _xlpm.project, $C66,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6" s="297" t="str" cm="1">
        <f t="array" ref="CK66">IFERROR(_xlfn.LET(
 _xlpm.project, $C66,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6" s="297" t="str" cm="1">
        <f t="array" ref="CL66">IFERROR(_xlfn.LET(
 _xlpm.project, $C66,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6" s="297" t="str" cm="1">
        <f t="array" ref="CM66">IFERROR(_xlfn.LET(
 _xlpm.project, $C66,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6" s="297" t="str" cm="1">
        <f t="array" ref="CN66">IFERROR(_xlfn.LET(
 _xlpm.project, $C66,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6" s="297" t="str" cm="1">
        <f t="array" ref="CO66">IFERROR(_xlfn.LET(
 _xlpm.project, $C66,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6" s="297" t="str" cm="1">
        <f t="array" ref="CP66">IFERROR(_xlfn.LET(
 _xlpm.project, $C66,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6" s="297" t="str" cm="1">
        <f t="array" ref="CQ66">IFERROR(_xlfn.LET(
 _xlpm.project, $C66,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6" s="297" t="str" cm="1">
        <f t="array" ref="CR66">IFERROR(_xlfn.LET(
 _xlpm.project, $C66,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6" s="297" t="str" cm="1">
        <f t="array" ref="CS66">IFERROR(_xlfn.LET(
 _xlpm.project, $C66,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6" s="297" t="str" cm="1">
        <f t="array" ref="CT66">IFERROR(_xlfn.LET(
 _xlpm.project, $C66,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6" s="297" t="str" cm="1">
        <f t="array" ref="CU66">IFERROR(_xlfn.LET(
 _xlpm.project, $C66,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6" s="297" t="str" cm="1">
        <f t="array" ref="CV66">IFERROR(_xlfn.LET(
 _xlpm.project, $C66,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6" s="297" t="str" cm="1">
        <f t="array" ref="CW66">IFERROR(_xlfn.LET(
 _xlpm.project, $C66,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6" s="297" t="str" cm="1">
        <f t="array" ref="CX66">IFERROR(_xlfn.LET(
 _xlpm.project, $C66,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6" s="297" t="str" cm="1">
        <f t="array" ref="CY66">IFERROR(_xlfn.LET(
 _xlpm.project, $C66,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6" s="297" t="str" cm="1">
        <f t="array" ref="CZ66">IFERROR(_xlfn.LET(
 _xlpm.project, $C66,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6" s="297" t="str" cm="1">
        <f t="array" ref="DA66">IFERROR(_xlfn.LET(
 _xlpm.project, $C66,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6" s="297" t="str" cm="1">
        <f t="array" ref="DB66">IFERROR(_xlfn.LET(
 _xlpm.project, $C66,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6" s="297" t="str" cm="1">
        <f t="array" ref="DC66">IFERROR(_xlfn.LET(
 _xlpm.project, $C66,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6" s="297" t="str" cm="1">
        <f t="array" ref="DD66">IFERROR(_xlfn.LET(
 _xlpm.project, $C66,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6" s="297" t="str" cm="1">
        <f t="array" ref="DE66">IFERROR(_xlfn.LET(
 _xlpm.project, $C66,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6" s="297" t="str" cm="1">
        <f t="array" ref="DF66">IFERROR(_xlfn.LET(
 _xlpm.project, $C66,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6" s="297" t="str" cm="1">
        <f t="array" ref="DG66">IFERROR(_xlfn.LET(
 _xlpm.project, $C66,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6" s="297" t="str" cm="1">
        <f t="array" ref="DH66">IFERROR(_xlfn.LET(
 _xlpm.project, $C66,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6" s="297" t="str" cm="1">
        <f t="array" ref="DI66">IFERROR(_xlfn.LET(
 _xlpm.project, $C66,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6" s="297" t="str" cm="1">
        <f t="array" ref="DJ66">IFERROR(_xlfn.LET(
 _xlpm.project, $C66,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6" s="297" t="str" cm="1">
        <f t="array" ref="DK66">IFERROR(_xlfn.LET(
 _xlpm.project, $C66,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6" s="297" t="str" cm="1">
        <f t="array" ref="DL66">IFERROR(_xlfn.LET(
 _xlpm.project, $C66,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6" s="297" t="str" cm="1">
        <f t="array" ref="DM66">IFERROR(_xlfn.LET(
 _xlpm.project, $C66,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6" s="297" t="str" cm="1">
        <f t="array" ref="DN66">IFERROR(_xlfn.LET(
 _xlpm.project, $C66,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6" s="297" t="str" cm="1">
        <f t="array" ref="DO66">IFERROR(_xlfn.LET(
 _xlpm.project, $C66,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6" s="297" t="str" cm="1">
        <f t="array" ref="DP66">IFERROR(_xlfn.LET(
 _xlpm.project, $C66,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6" s="297" t="str" cm="1">
        <f t="array" ref="DQ66">IFERROR(_xlfn.LET(
 _xlpm.project, $C66,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6" s="297" t="str" cm="1">
        <f t="array" ref="DR66">IFERROR(_xlfn.LET(
 _xlpm.project, $C66,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6" s="297" t="str" cm="1">
        <f t="array" ref="DS66">IFERROR(_xlfn.LET(
 _xlpm.project, $C66,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6" s="297" t="str" cm="1">
        <f t="array" ref="DT66">IFERROR(_xlfn.LET(
 _xlpm.project, $C66,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6" s="297" t="str" cm="1">
        <f t="array" ref="DU66">IFERROR(_xlfn.LET(
 _xlpm.project, $C66,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6" s="297" t="str" cm="1">
        <f t="array" ref="DV66">IFERROR(_xlfn.LET(
 _xlpm.project, $C66,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6" s="297" t="str" cm="1">
        <f t="array" ref="DW66">IFERROR(_xlfn.LET(
 _xlpm.project, $C66,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6" s="297" t="str" cm="1">
        <f t="array" ref="DX66">IFERROR(_xlfn.LET(
 _xlpm.project, $C66,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6" s="297" t="str" cm="1">
        <f t="array" ref="DY66">IFERROR(_xlfn.LET(
 _xlpm.project, $C66,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6" s="297" t="str" cm="1">
        <f t="array" ref="DZ66">IFERROR(_xlfn.LET(
 _xlpm.project, $C66,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6" s="297" t="str" cm="1">
        <f t="array" ref="EA66">IFERROR(_xlfn.LET(
 _xlpm.project, $C66,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6" s="297" t="str" cm="1">
        <f t="array" ref="EB66">IFERROR(_xlfn.LET(
 _xlpm.project, $C66,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6" s="297" t="str" cm="1">
        <f t="array" ref="EC66">IFERROR(_xlfn.LET(
 _xlpm.project, $C66,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6" s="297" t="str" cm="1">
        <f t="array" ref="ED66">IFERROR(_xlfn.LET(
 _xlpm.project, $C66,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6" s="297" t="str" cm="1">
        <f t="array" ref="EE66">IFERROR(_xlfn.LET(
 _xlpm.project, $C66,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6" s="297" t="str" cm="1">
        <f t="array" ref="EF66">IFERROR(_xlfn.LET(
 _xlpm.project, $C66,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6" s="297" t="str" cm="1">
        <f t="array" ref="EG66">IFERROR(_xlfn.LET(
 _xlpm.project, $C66,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6" s="297" t="str" cm="1">
        <f t="array" ref="EH66">IFERROR(_xlfn.LET(
 _xlpm.project, $C66,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6" s="297" t="str" cm="1">
        <f t="array" ref="EI66">IFERROR(_xlfn.LET(
 _xlpm.project, $C66,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6" s="297" t="str" cm="1">
        <f t="array" ref="EJ66">IFERROR(_xlfn.LET(
 _xlpm.project, $C66,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6" s="297" t="str" cm="1">
        <f t="array" ref="EK66">IFERROR(_xlfn.LET(
 _xlpm.project, $C66,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6" s="297" t="str" cm="1">
        <f t="array" ref="EL66">IFERROR(_xlfn.LET(
 _xlpm.project, $C66,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6" s="297" t="str" cm="1">
        <f t="array" ref="EM66">IFERROR(_xlfn.LET(
 _xlpm.project, $C66,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6" s="297" t="str" cm="1">
        <f t="array" ref="EN66">IFERROR(_xlfn.LET(
 _xlpm.project, $C66,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6" s="297" t="str" cm="1">
        <f t="array" ref="EO66">IFERROR(_xlfn.LET(
 _xlpm.project, $C66,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6" s="297" t="str" cm="1">
        <f t="array" ref="EP66">IFERROR(_xlfn.LET(
 _xlpm.project, $C66,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6" s="297" t="str" cm="1">
        <f t="array" ref="EQ66">IFERROR(_xlfn.LET(
 _xlpm.project, $C66,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6" s="297" t="str" cm="1">
        <f t="array" ref="ER66">IFERROR(_xlfn.LET(
 _xlpm.project, $C66,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6" s="297" t="str" cm="1">
        <f t="array" ref="ES66">IFERROR(_xlfn.LET(
 _xlpm.project, $C66,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6" s="297" t="str" cm="1">
        <f t="array" ref="ET66">IFERROR(_xlfn.LET(
 _xlpm.project, $C66,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6" s="297" t="str" cm="1">
        <f t="array" ref="EU66">IFERROR(_xlfn.LET(
 _xlpm.project, $C66,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6" s="297" t="str" cm="1">
        <f t="array" ref="EV66">IFERROR(_xlfn.LET(
 _xlpm.project, $C66,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6" s="297" t="str" cm="1">
        <f t="array" ref="EW66">IFERROR(_xlfn.LET(
 _xlpm.project, $C66,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6" s="297" t="str" cm="1">
        <f t="array" ref="EX66">IFERROR(_xlfn.LET(
 _xlpm.project, $C66,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6" s="297" t="str" cm="1">
        <f t="array" ref="EY66">IFERROR(_xlfn.LET(
 _xlpm.project, $C66,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6" s="297" t="str" cm="1">
        <f t="array" ref="EZ66">IFERROR(_xlfn.LET(
 _xlpm.project, $C66,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6" s="297" t="str" cm="1">
        <f t="array" ref="FA66">IFERROR(_xlfn.LET(
 _xlpm.project, $C66,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6" s="297" t="str" cm="1">
        <f t="array" ref="FB66">IFERROR(_xlfn.LET(
 _xlpm.project, $C66,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6" s="297" t="str" cm="1">
        <f t="array" ref="FC66">IFERROR(_xlfn.LET(
 _xlpm.project, $C66,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6" s="297" t="str" cm="1">
        <f t="array" ref="FD66">IFERROR(_xlfn.LET(
 _xlpm.project, $C66,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7" spans="2:160" ht="80.099999999999994" customHeight="1" thickBot="1" x14ac:dyDescent="0.35">
      <c r="B67" s="90"/>
      <c r="C67" s="300"/>
      <c r="D67" s="300"/>
      <c r="E67" s="297" t="str" cm="1">
        <f t="array" ref="E67">IFERROR(_xlfn.LET(
 _xlpm.project, $C67,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7" s="297" t="str" cm="1">
        <f t="array" ref="F67">IFERROR(_xlfn.LET(
 _xlpm.project, $C67,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7" s="297" t="str" cm="1">
        <f t="array" ref="G67">IFERROR(_xlfn.LET(
 _xlpm.project, $C67,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7" s="297" t="str" cm="1">
        <f t="array" ref="H67">IFERROR(_xlfn.LET(
 _xlpm.project, $C67,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7" s="297" t="str" cm="1">
        <f t="array" ref="I67">IFERROR(_xlfn.LET(
 _xlpm.project, $C67,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7" s="297" t="str" cm="1">
        <f t="array" ref="J67">IFERROR(_xlfn.LET(
 _xlpm.project, $C67,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7" s="297" t="str" cm="1">
        <f t="array" ref="K67">IFERROR(_xlfn.LET(
 _xlpm.project, $C67,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7" s="297" t="str" cm="1">
        <f t="array" ref="L67">IFERROR(_xlfn.LET(
 _xlpm.project, $C67,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7" s="297" t="str" cm="1">
        <f t="array" ref="M67">IFERROR(_xlfn.LET(
 _xlpm.project, $C67,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7" s="297" t="str" cm="1">
        <f t="array" ref="N67">IFERROR(_xlfn.LET(
 _xlpm.project, $C67,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7" s="297" t="str" cm="1">
        <f t="array" ref="O67">IFERROR(_xlfn.LET(
 _xlpm.project, $C67,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7" s="297" t="str" cm="1">
        <f t="array" ref="P67">IFERROR(_xlfn.LET(
 _xlpm.project, $C67,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7" s="297" t="str" cm="1">
        <f t="array" ref="Q67">IFERROR(_xlfn.LET(
 _xlpm.project, $C67,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7" s="297" t="str" cm="1">
        <f t="array" ref="R67">IFERROR(_xlfn.LET(
 _xlpm.project, $C67,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7" s="297" t="str" cm="1">
        <f t="array" ref="S67">IFERROR(_xlfn.LET(
 _xlpm.project, $C67,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7" s="297" t="str" cm="1">
        <f t="array" ref="T67">IFERROR(_xlfn.LET(
 _xlpm.project, $C67,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7" s="297" t="str" cm="1">
        <f t="array" ref="U67">IFERROR(_xlfn.LET(
 _xlpm.project, $C67,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7" s="297" t="str" cm="1">
        <f t="array" ref="V67">IFERROR(_xlfn.LET(
 _xlpm.project, $C67,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7" s="297" t="str" cm="1">
        <f t="array" ref="W67">IFERROR(_xlfn.LET(
 _xlpm.project, $C67,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7" s="297" t="str" cm="1">
        <f t="array" ref="X67">IFERROR(_xlfn.LET(
 _xlpm.project, $C67,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7" s="297" t="str" cm="1">
        <f t="array" ref="Y67">IFERROR(_xlfn.LET(
 _xlpm.project, $C67,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7" s="297" t="str" cm="1">
        <f t="array" ref="Z67">IFERROR(_xlfn.LET(
 _xlpm.project, $C67,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7" s="297" t="str" cm="1">
        <f t="array" ref="AA67">IFERROR(_xlfn.LET(
 _xlpm.project, $C67,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7" s="297" t="str" cm="1">
        <f t="array" ref="AB67">IFERROR(_xlfn.LET(
 _xlpm.project, $C67,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7" s="297" t="str" cm="1">
        <f t="array" ref="AC67">IFERROR(_xlfn.LET(
 _xlpm.project, $C67,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7" s="297" t="str" cm="1">
        <f t="array" ref="AD67">IFERROR(_xlfn.LET(
 _xlpm.project, $C67,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7" s="297" t="str" cm="1">
        <f t="array" ref="AE67">IFERROR(_xlfn.LET(
 _xlpm.project, $C67,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7" s="297" t="str" cm="1">
        <f t="array" ref="AF67">IFERROR(_xlfn.LET(
 _xlpm.project, $C67,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7" s="297" t="str" cm="1">
        <f t="array" ref="AG67">IFERROR(_xlfn.LET(
 _xlpm.project, $C67,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7" s="297" t="str" cm="1">
        <f t="array" ref="AH67">IFERROR(_xlfn.LET(
 _xlpm.project, $C67,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7" s="297" t="str" cm="1">
        <f t="array" ref="AI67">IFERROR(_xlfn.LET(
 _xlpm.project, $C67,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7" s="297" t="str" cm="1">
        <f t="array" ref="AJ67">IFERROR(_xlfn.LET(
 _xlpm.project, $C67,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7" s="297" t="str" cm="1">
        <f t="array" ref="AK67">IFERROR(_xlfn.LET(
 _xlpm.project, $C67,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7" s="297" t="str" cm="1">
        <f t="array" ref="AL67">IFERROR(_xlfn.LET(
 _xlpm.project, $C67,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7" s="297" t="str" cm="1">
        <f t="array" ref="AM67">IFERROR(_xlfn.LET(
 _xlpm.project, $C67,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7" s="297" t="str" cm="1">
        <f t="array" ref="AN67">IFERROR(_xlfn.LET(
 _xlpm.project, $C67,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7" s="297" t="str" cm="1">
        <f t="array" ref="AO67">IFERROR(_xlfn.LET(
 _xlpm.project, $C67,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7" s="297" t="str" cm="1">
        <f t="array" ref="AP67">IFERROR(_xlfn.LET(
 _xlpm.project, $C67,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7" s="297" t="str" cm="1">
        <f t="array" ref="AQ67">IFERROR(_xlfn.LET(
 _xlpm.project, $C67,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7" s="297" t="str" cm="1">
        <f t="array" ref="AR67">IFERROR(_xlfn.LET(
 _xlpm.project, $C67,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7" s="297" t="str" cm="1">
        <f t="array" ref="AS67">IFERROR(_xlfn.LET(
 _xlpm.project, $C67,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7" s="297" t="str" cm="1">
        <f t="array" ref="AT67">IFERROR(_xlfn.LET(
 _xlpm.project, $C67,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7" s="297" t="str" cm="1">
        <f t="array" ref="AU67">IFERROR(_xlfn.LET(
 _xlpm.project, $C67,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7" s="297" t="str" cm="1">
        <f t="array" ref="AV67">IFERROR(_xlfn.LET(
 _xlpm.project, $C67,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7" s="297" t="str" cm="1">
        <f t="array" ref="AW67">IFERROR(_xlfn.LET(
 _xlpm.project, $C67,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7" s="297" t="str" cm="1">
        <f t="array" ref="AX67">IFERROR(_xlfn.LET(
 _xlpm.project, $C67,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7" s="297" t="str" cm="1">
        <f t="array" ref="AY67">IFERROR(_xlfn.LET(
 _xlpm.project, $C67,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7" s="297" t="str" cm="1">
        <f t="array" ref="AZ67">IFERROR(_xlfn.LET(
 _xlpm.project, $C67,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7" s="297" t="str" cm="1">
        <f t="array" ref="BA67">IFERROR(_xlfn.LET(
 _xlpm.project, $C67,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7" s="297" t="str" cm="1">
        <f t="array" ref="BB67">IFERROR(_xlfn.LET(
 _xlpm.project, $C67,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7" s="297" t="str" cm="1">
        <f t="array" ref="BC67">IFERROR(_xlfn.LET(
 _xlpm.project, $C67,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7" s="297" t="str" cm="1">
        <f t="array" ref="BD67">IFERROR(_xlfn.LET(
 _xlpm.project, $C67,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7" s="297" t="str" cm="1">
        <f t="array" ref="BE67">IFERROR(_xlfn.LET(
 _xlpm.project, $C67,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7" s="297" t="str" cm="1">
        <f t="array" ref="BF67">IFERROR(_xlfn.LET(
 _xlpm.project, $C67,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7" s="297" t="str" cm="1">
        <f t="array" ref="BG67">IFERROR(_xlfn.LET(
 _xlpm.project, $C67,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7" s="297" t="str" cm="1">
        <f t="array" ref="BH67">IFERROR(_xlfn.LET(
 _xlpm.project, $C67,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7" s="297" t="str" cm="1">
        <f t="array" ref="BI67">IFERROR(_xlfn.LET(
 _xlpm.project, $C67,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7" s="297" t="str" cm="1">
        <f t="array" ref="BJ67">IFERROR(_xlfn.LET(
 _xlpm.project, $C67,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7" s="297" t="str" cm="1">
        <f t="array" ref="BK67">IFERROR(_xlfn.LET(
 _xlpm.project, $C67,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7" s="297" t="str" cm="1">
        <f t="array" ref="BL67">IFERROR(_xlfn.LET(
 _xlpm.project, $C67,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7" s="297" t="str" cm="1">
        <f t="array" ref="BM67">IFERROR(_xlfn.LET(
 _xlpm.project, $C67,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7" s="297" t="str" cm="1">
        <f t="array" ref="BN67">IFERROR(_xlfn.LET(
 _xlpm.project, $C67,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7" s="297" t="str" cm="1">
        <f t="array" ref="BO67">IFERROR(_xlfn.LET(
 _xlpm.project, $C67,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7" s="297" t="str" cm="1">
        <f t="array" ref="BP67">IFERROR(_xlfn.LET(
 _xlpm.project, $C67,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7" s="297" t="str" cm="1">
        <f t="array" ref="BQ67">IFERROR(_xlfn.LET(
 _xlpm.project, $C67,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7" s="297" t="str" cm="1">
        <f t="array" ref="BR67">IFERROR(_xlfn.LET(
 _xlpm.project, $C67,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7" s="297" t="str" cm="1">
        <f t="array" ref="BS67">IFERROR(_xlfn.LET(
 _xlpm.project, $C67,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7" s="297" t="str" cm="1">
        <f t="array" ref="BT67">IFERROR(_xlfn.LET(
 _xlpm.project, $C67,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7" s="297" t="str" cm="1">
        <f t="array" ref="BU67">IFERROR(_xlfn.LET(
 _xlpm.project, $C67,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7" s="297" t="str" cm="1">
        <f t="array" ref="BV67">IFERROR(_xlfn.LET(
 _xlpm.project, $C67,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7" s="297" t="str" cm="1">
        <f t="array" ref="BW67">IFERROR(_xlfn.LET(
 _xlpm.project, $C67,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7" s="297" t="str" cm="1">
        <f t="array" ref="BX67">IFERROR(_xlfn.LET(
 _xlpm.project, $C67,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7" s="297" t="str" cm="1">
        <f t="array" ref="BY67">IFERROR(_xlfn.LET(
 _xlpm.project, $C67,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7" s="297" t="str" cm="1">
        <f t="array" ref="BZ67">IFERROR(_xlfn.LET(
 _xlpm.project, $C67,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7" s="297" t="str" cm="1">
        <f t="array" ref="CA67">IFERROR(_xlfn.LET(
 _xlpm.project, $C67,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7" s="297" t="str" cm="1">
        <f t="array" ref="CB67">IFERROR(_xlfn.LET(
 _xlpm.project, $C67,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7" s="297" t="str" cm="1">
        <f t="array" ref="CC67">IFERROR(_xlfn.LET(
 _xlpm.project, $C67,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7" s="297" t="str" cm="1">
        <f t="array" ref="CD67">IFERROR(_xlfn.LET(
 _xlpm.project, $C67,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7" s="297" t="str" cm="1">
        <f t="array" ref="CE67">IFERROR(_xlfn.LET(
 _xlpm.project, $C67,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7" s="297" t="str" cm="1">
        <f t="array" ref="CF67">IFERROR(_xlfn.LET(
 _xlpm.project, $C67,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7" s="297" t="str" cm="1">
        <f t="array" ref="CG67">IFERROR(_xlfn.LET(
 _xlpm.project, $C67,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7" s="297" t="str" cm="1">
        <f t="array" ref="CH67">IFERROR(_xlfn.LET(
 _xlpm.project, $C67,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7" s="297" t="str" cm="1">
        <f t="array" ref="CI67">IFERROR(_xlfn.LET(
 _xlpm.project, $C67,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7" s="297" t="str" cm="1">
        <f t="array" ref="CJ67">IFERROR(_xlfn.LET(
 _xlpm.project, $C67,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7" s="297" t="str" cm="1">
        <f t="array" ref="CK67">IFERROR(_xlfn.LET(
 _xlpm.project, $C67,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7" s="297" t="str" cm="1">
        <f t="array" ref="CL67">IFERROR(_xlfn.LET(
 _xlpm.project, $C67,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7" s="297" t="str" cm="1">
        <f t="array" ref="CM67">IFERROR(_xlfn.LET(
 _xlpm.project, $C67,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7" s="297" t="str" cm="1">
        <f t="array" ref="CN67">IFERROR(_xlfn.LET(
 _xlpm.project, $C67,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7" s="297" t="str" cm="1">
        <f t="array" ref="CO67">IFERROR(_xlfn.LET(
 _xlpm.project, $C67,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7" s="297" t="str" cm="1">
        <f t="array" ref="CP67">IFERROR(_xlfn.LET(
 _xlpm.project, $C67,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7" s="297" t="str" cm="1">
        <f t="array" ref="CQ67">IFERROR(_xlfn.LET(
 _xlpm.project, $C67,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7" s="297" t="str" cm="1">
        <f t="array" ref="CR67">IFERROR(_xlfn.LET(
 _xlpm.project, $C67,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7" s="297" t="str" cm="1">
        <f t="array" ref="CS67">IFERROR(_xlfn.LET(
 _xlpm.project, $C67,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7" s="297" t="str" cm="1">
        <f t="array" ref="CT67">IFERROR(_xlfn.LET(
 _xlpm.project, $C67,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7" s="297" t="str" cm="1">
        <f t="array" ref="CU67">IFERROR(_xlfn.LET(
 _xlpm.project, $C67,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7" s="297" t="str" cm="1">
        <f t="array" ref="CV67">IFERROR(_xlfn.LET(
 _xlpm.project, $C67,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7" s="297" t="str" cm="1">
        <f t="array" ref="CW67">IFERROR(_xlfn.LET(
 _xlpm.project, $C67,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7" s="297" t="str" cm="1">
        <f t="array" ref="CX67">IFERROR(_xlfn.LET(
 _xlpm.project, $C67,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7" s="297" t="str" cm="1">
        <f t="array" ref="CY67">IFERROR(_xlfn.LET(
 _xlpm.project, $C67,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7" s="297" t="str" cm="1">
        <f t="array" ref="CZ67">IFERROR(_xlfn.LET(
 _xlpm.project, $C67,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7" s="297" t="str" cm="1">
        <f t="array" ref="DA67">IFERROR(_xlfn.LET(
 _xlpm.project, $C67,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7" s="297" t="str" cm="1">
        <f t="array" ref="DB67">IFERROR(_xlfn.LET(
 _xlpm.project, $C67,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7" s="297" t="str" cm="1">
        <f t="array" ref="DC67">IFERROR(_xlfn.LET(
 _xlpm.project, $C67,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7" s="297" t="str" cm="1">
        <f t="array" ref="DD67">IFERROR(_xlfn.LET(
 _xlpm.project, $C67,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7" s="297" t="str" cm="1">
        <f t="array" ref="DE67">IFERROR(_xlfn.LET(
 _xlpm.project, $C67,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7" s="297" t="str" cm="1">
        <f t="array" ref="DF67">IFERROR(_xlfn.LET(
 _xlpm.project, $C67,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7" s="297" t="str" cm="1">
        <f t="array" ref="DG67">IFERROR(_xlfn.LET(
 _xlpm.project, $C67,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7" s="297" t="str" cm="1">
        <f t="array" ref="DH67">IFERROR(_xlfn.LET(
 _xlpm.project, $C67,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7" s="297" t="str" cm="1">
        <f t="array" ref="DI67">IFERROR(_xlfn.LET(
 _xlpm.project, $C67,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7" s="297" t="str" cm="1">
        <f t="array" ref="DJ67">IFERROR(_xlfn.LET(
 _xlpm.project, $C67,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7" s="297" t="str" cm="1">
        <f t="array" ref="DK67">IFERROR(_xlfn.LET(
 _xlpm.project, $C67,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7" s="297" t="str" cm="1">
        <f t="array" ref="DL67">IFERROR(_xlfn.LET(
 _xlpm.project, $C67,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7" s="297" t="str" cm="1">
        <f t="array" ref="DM67">IFERROR(_xlfn.LET(
 _xlpm.project, $C67,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7" s="297" t="str" cm="1">
        <f t="array" ref="DN67">IFERROR(_xlfn.LET(
 _xlpm.project, $C67,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7" s="297" t="str" cm="1">
        <f t="array" ref="DO67">IFERROR(_xlfn.LET(
 _xlpm.project, $C67,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7" s="297" t="str" cm="1">
        <f t="array" ref="DP67">IFERROR(_xlfn.LET(
 _xlpm.project, $C67,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7" s="297" t="str" cm="1">
        <f t="array" ref="DQ67">IFERROR(_xlfn.LET(
 _xlpm.project, $C67,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7" s="297" t="str" cm="1">
        <f t="array" ref="DR67">IFERROR(_xlfn.LET(
 _xlpm.project, $C67,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7" s="297" t="str" cm="1">
        <f t="array" ref="DS67">IFERROR(_xlfn.LET(
 _xlpm.project, $C67,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7" s="297" t="str" cm="1">
        <f t="array" ref="DT67">IFERROR(_xlfn.LET(
 _xlpm.project, $C67,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7" s="297" t="str" cm="1">
        <f t="array" ref="DU67">IFERROR(_xlfn.LET(
 _xlpm.project, $C67,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7" s="297" t="str" cm="1">
        <f t="array" ref="DV67">IFERROR(_xlfn.LET(
 _xlpm.project, $C67,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7" s="297" t="str" cm="1">
        <f t="array" ref="DW67">IFERROR(_xlfn.LET(
 _xlpm.project, $C67,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7" s="297" t="str" cm="1">
        <f t="array" ref="DX67">IFERROR(_xlfn.LET(
 _xlpm.project, $C67,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7" s="297" t="str" cm="1">
        <f t="array" ref="DY67">IFERROR(_xlfn.LET(
 _xlpm.project, $C67,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7" s="297" t="str" cm="1">
        <f t="array" ref="DZ67">IFERROR(_xlfn.LET(
 _xlpm.project, $C67,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7" s="297" t="str" cm="1">
        <f t="array" ref="EA67">IFERROR(_xlfn.LET(
 _xlpm.project, $C67,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7" s="297" t="str" cm="1">
        <f t="array" ref="EB67">IFERROR(_xlfn.LET(
 _xlpm.project, $C67,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7" s="297" t="str" cm="1">
        <f t="array" ref="EC67">IFERROR(_xlfn.LET(
 _xlpm.project, $C67,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7" s="297" t="str" cm="1">
        <f t="array" ref="ED67">IFERROR(_xlfn.LET(
 _xlpm.project, $C67,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7" s="297" t="str" cm="1">
        <f t="array" ref="EE67">IFERROR(_xlfn.LET(
 _xlpm.project, $C67,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7" s="297" t="str" cm="1">
        <f t="array" ref="EF67">IFERROR(_xlfn.LET(
 _xlpm.project, $C67,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7" s="297" t="str" cm="1">
        <f t="array" ref="EG67">IFERROR(_xlfn.LET(
 _xlpm.project, $C67,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7" s="297" t="str" cm="1">
        <f t="array" ref="EH67">IFERROR(_xlfn.LET(
 _xlpm.project, $C67,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7" s="297" t="str" cm="1">
        <f t="array" ref="EI67">IFERROR(_xlfn.LET(
 _xlpm.project, $C67,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7" s="297" t="str" cm="1">
        <f t="array" ref="EJ67">IFERROR(_xlfn.LET(
 _xlpm.project, $C67,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7" s="297" t="str" cm="1">
        <f t="array" ref="EK67">IFERROR(_xlfn.LET(
 _xlpm.project, $C67,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7" s="297" t="str" cm="1">
        <f t="array" ref="EL67">IFERROR(_xlfn.LET(
 _xlpm.project, $C67,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7" s="297" t="str" cm="1">
        <f t="array" ref="EM67">IFERROR(_xlfn.LET(
 _xlpm.project, $C67,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7" s="297" t="str" cm="1">
        <f t="array" ref="EN67">IFERROR(_xlfn.LET(
 _xlpm.project, $C67,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7" s="297" t="str" cm="1">
        <f t="array" ref="EO67">IFERROR(_xlfn.LET(
 _xlpm.project, $C67,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7" s="297" t="str" cm="1">
        <f t="array" ref="EP67">IFERROR(_xlfn.LET(
 _xlpm.project, $C67,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7" s="297" t="str" cm="1">
        <f t="array" ref="EQ67">IFERROR(_xlfn.LET(
 _xlpm.project, $C67,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7" s="297" t="str" cm="1">
        <f t="array" ref="ER67">IFERROR(_xlfn.LET(
 _xlpm.project, $C67,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7" s="297" t="str" cm="1">
        <f t="array" ref="ES67">IFERROR(_xlfn.LET(
 _xlpm.project, $C67,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7" s="297" t="str" cm="1">
        <f t="array" ref="ET67">IFERROR(_xlfn.LET(
 _xlpm.project, $C67,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7" s="297" t="str" cm="1">
        <f t="array" ref="EU67">IFERROR(_xlfn.LET(
 _xlpm.project, $C67,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7" s="297" t="str" cm="1">
        <f t="array" ref="EV67">IFERROR(_xlfn.LET(
 _xlpm.project, $C67,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7" s="297" t="str" cm="1">
        <f t="array" ref="EW67">IFERROR(_xlfn.LET(
 _xlpm.project, $C67,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7" s="297" t="str" cm="1">
        <f t="array" ref="EX67">IFERROR(_xlfn.LET(
 _xlpm.project, $C67,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7" s="297" t="str" cm="1">
        <f t="array" ref="EY67">IFERROR(_xlfn.LET(
 _xlpm.project, $C67,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7" s="297" t="str" cm="1">
        <f t="array" ref="EZ67">IFERROR(_xlfn.LET(
 _xlpm.project, $C67,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7" s="297" t="str" cm="1">
        <f t="array" ref="FA67">IFERROR(_xlfn.LET(
 _xlpm.project, $C67,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7" s="297" t="str" cm="1">
        <f t="array" ref="FB67">IFERROR(_xlfn.LET(
 _xlpm.project, $C67,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7" s="297" t="str" cm="1">
        <f t="array" ref="FC67">IFERROR(_xlfn.LET(
 _xlpm.project, $C67,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7" s="297" t="str" cm="1">
        <f t="array" ref="FD67">IFERROR(_xlfn.LET(
 _xlpm.project, $C67,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8" spans="2:160" ht="80.099999999999994" customHeight="1" thickBot="1" x14ac:dyDescent="0.35">
      <c r="B68" s="90"/>
      <c r="C68" s="300"/>
      <c r="D68" s="300"/>
      <c r="E68" s="297" t="str" cm="1">
        <f t="array" ref="E68">IFERROR(_xlfn.LET(
 _xlpm.project, $C68,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8" s="297" t="str" cm="1">
        <f t="array" ref="F68">IFERROR(_xlfn.LET(
 _xlpm.project, $C68,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8" s="297" t="str" cm="1">
        <f t="array" ref="G68">IFERROR(_xlfn.LET(
 _xlpm.project, $C68,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8" s="297" t="str" cm="1">
        <f t="array" ref="H68">IFERROR(_xlfn.LET(
 _xlpm.project, $C68,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8" s="297" t="str" cm="1">
        <f t="array" ref="I68">IFERROR(_xlfn.LET(
 _xlpm.project, $C68,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8" s="297" t="str" cm="1">
        <f t="array" ref="J68">IFERROR(_xlfn.LET(
 _xlpm.project, $C68,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8" s="297" t="str" cm="1">
        <f t="array" ref="K68">IFERROR(_xlfn.LET(
 _xlpm.project, $C68,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8" s="297" t="str" cm="1">
        <f t="array" ref="L68">IFERROR(_xlfn.LET(
 _xlpm.project, $C68,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8" s="297" t="str" cm="1">
        <f t="array" ref="M68">IFERROR(_xlfn.LET(
 _xlpm.project, $C68,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8" s="297" t="str" cm="1">
        <f t="array" ref="N68">IFERROR(_xlfn.LET(
 _xlpm.project, $C68,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8" s="297" t="str" cm="1">
        <f t="array" ref="O68">IFERROR(_xlfn.LET(
 _xlpm.project, $C68,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8" s="297" t="str" cm="1">
        <f t="array" ref="P68">IFERROR(_xlfn.LET(
 _xlpm.project, $C68,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8" s="297" t="str" cm="1">
        <f t="array" ref="Q68">IFERROR(_xlfn.LET(
 _xlpm.project, $C68,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8" s="297" t="str" cm="1">
        <f t="array" ref="R68">IFERROR(_xlfn.LET(
 _xlpm.project, $C68,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8" s="297" t="str" cm="1">
        <f t="array" ref="S68">IFERROR(_xlfn.LET(
 _xlpm.project, $C68,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8" s="297" t="str" cm="1">
        <f t="array" ref="T68">IFERROR(_xlfn.LET(
 _xlpm.project, $C68,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8" s="297" t="str" cm="1">
        <f t="array" ref="U68">IFERROR(_xlfn.LET(
 _xlpm.project, $C68,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8" s="297" t="str" cm="1">
        <f t="array" ref="V68">IFERROR(_xlfn.LET(
 _xlpm.project, $C68,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8" s="297" t="str" cm="1">
        <f t="array" ref="W68">IFERROR(_xlfn.LET(
 _xlpm.project, $C68,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8" s="297" t="str" cm="1">
        <f t="array" ref="X68">IFERROR(_xlfn.LET(
 _xlpm.project, $C68,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8" s="297" t="str" cm="1">
        <f t="array" ref="Y68">IFERROR(_xlfn.LET(
 _xlpm.project, $C68,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8" s="297" t="str" cm="1">
        <f t="array" ref="Z68">IFERROR(_xlfn.LET(
 _xlpm.project, $C68,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8" s="297" t="str" cm="1">
        <f t="array" ref="AA68">IFERROR(_xlfn.LET(
 _xlpm.project, $C68,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8" s="297" t="str" cm="1">
        <f t="array" ref="AB68">IFERROR(_xlfn.LET(
 _xlpm.project, $C68,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8" s="297" t="str" cm="1">
        <f t="array" ref="AC68">IFERROR(_xlfn.LET(
 _xlpm.project, $C68,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8" s="297" t="str" cm="1">
        <f t="array" ref="AD68">IFERROR(_xlfn.LET(
 _xlpm.project, $C68,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8" s="297" t="str" cm="1">
        <f t="array" ref="AE68">IFERROR(_xlfn.LET(
 _xlpm.project, $C68,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8" s="297" t="str" cm="1">
        <f t="array" ref="AF68">IFERROR(_xlfn.LET(
 _xlpm.project, $C68,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8" s="297" t="str" cm="1">
        <f t="array" ref="AG68">IFERROR(_xlfn.LET(
 _xlpm.project, $C68,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8" s="297" t="str" cm="1">
        <f t="array" ref="AH68">IFERROR(_xlfn.LET(
 _xlpm.project, $C68,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8" s="297" t="str" cm="1">
        <f t="array" ref="AI68">IFERROR(_xlfn.LET(
 _xlpm.project, $C68,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8" s="297" t="str" cm="1">
        <f t="array" ref="AJ68">IFERROR(_xlfn.LET(
 _xlpm.project, $C68,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8" s="297" t="str" cm="1">
        <f t="array" ref="AK68">IFERROR(_xlfn.LET(
 _xlpm.project, $C68,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8" s="297" t="str" cm="1">
        <f t="array" ref="AL68">IFERROR(_xlfn.LET(
 _xlpm.project, $C68,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8" s="297" t="str" cm="1">
        <f t="array" ref="AM68">IFERROR(_xlfn.LET(
 _xlpm.project, $C68,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8" s="297" t="str" cm="1">
        <f t="array" ref="AN68">IFERROR(_xlfn.LET(
 _xlpm.project, $C68,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8" s="297" t="str" cm="1">
        <f t="array" ref="AO68">IFERROR(_xlfn.LET(
 _xlpm.project, $C68,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8" s="297" t="str" cm="1">
        <f t="array" ref="AP68">IFERROR(_xlfn.LET(
 _xlpm.project, $C68,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8" s="297" t="str" cm="1">
        <f t="array" ref="AQ68">IFERROR(_xlfn.LET(
 _xlpm.project, $C68,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8" s="297" t="str" cm="1">
        <f t="array" ref="AR68">IFERROR(_xlfn.LET(
 _xlpm.project, $C68,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8" s="297" t="str" cm="1">
        <f t="array" ref="AS68">IFERROR(_xlfn.LET(
 _xlpm.project, $C68,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8" s="297" t="str" cm="1">
        <f t="array" ref="AT68">IFERROR(_xlfn.LET(
 _xlpm.project, $C68,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8" s="297" t="str" cm="1">
        <f t="array" ref="AU68">IFERROR(_xlfn.LET(
 _xlpm.project, $C68,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8" s="297" t="str" cm="1">
        <f t="array" ref="AV68">IFERROR(_xlfn.LET(
 _xlpm.project, $C68,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8" s="297" t="str" cm="1">
        <f t="array" ref="AW68">IFERROR(_xlfn.LET(
 _xlpm.project, $C68,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8" s="297" t="str" cm="1">
        <f t="array" ref="AX68">IFERROR(_xlfn.LET(
 _xlpm.project, $C68,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8" s="297" t="str" cm="1">
        <f t="array" ref="AY68">IFERROR(_xlfn.LET(
 _xlpm.project, $C68,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8" s="297" t="str" cm="1">
        <f t="array" ref="AZ68">IFERROR(_xlfn.LET(
 _xlpm.project, $C68,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8" s="297" t="str" cm="1">
        <f t="array" ref="BA68">IFERROR(_xlfn.LET(
 _xlpm.project, $C68,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8" s="297" t="str" cm="1">
        <f t="array" ref="BB68">IFERROR(_xlfn.LET(
 _xlpm.project, $C68,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8" s="297" t="str" cm="1">
        <f t="array" ref="BC68">IFERROR(_xlfn.LET(
 _xlpm.project, $C68,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8" s="297" t="str" cm="1">
        <f t="array" ref="BD68">IFERROR(_xlfn.LET(
 _xlpm.project, $C68,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8" s="297" t="str" cm="1">
        <f t="array" ref="BE68">IFERROR(_xlfn.LET(
 _xlpm.project, $C68,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8" s="297" t="str" cm="1">
        <f t="array" ref="BF68">IFERROR(_xlfn.LET(
 _xlpm.project, $C68,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8" s="297" t="str" cm="1">
        <f t="array" ref="BG68">IFERROR(_xlfn.LET(
 _xlpm.project, $C68,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8" s="297" t="str" cm="1">
        <f t="array" ref="BH68">IFERROR(_xlfn.LET(
 _xlpm.project, $C68,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8" s="297" t="str" cm="1">
        <f t="array" ref="BI68">IFERROR(_xlfn.LET(
 _xlpm.project, $C68,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8" s="297" t="str" cm="1">
        <f t="array" ref="BJ68">IFERROR(_xlfn.LET(
 _xlpm.project, $C68,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8" s="297" t="str" cm="1">
        <f t="array" ref="BK68">IFERROR(_xlfn.LET(
 _xlpm.project, $C68,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8" s="297" t="str" cm="1">
        <f t="array" ref="BL68">IFERROR(_xlfn.LET(
 _xlpm.project, $C68,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8" s="297" t="str" cm="1">
        <f t="array" ref="BM68">IFERROR(_xlfn.LET(
 _xlpm.project, $C68,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8" s="297" t="str" cm="1">
        <f t="array" ref="BN68">IFERROR(_xlfn.LET(
 _xlpm.project, $C68,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8" s="297" t="str" cm="1">
        <f t="array" ref="BO68">IFERROR(_xlfn.LET(
 _xlpm.project, $C68,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8" s="297" t="str" cm="1">
        <f t="array" ref="BP68">IFERROR(_xlfn.LET(
 _xlpm.project, $C68,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8" s="297" t="str" cm="1">
        <f t="array" ref="BQ68">IFERROR(_xlfn.LET(
 _xlpm.project, $C68,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8" s="297" t="str" cm="1">
        <f t="array" ref="BR68">IFERROR(_xlfn.LET(
 _xlpm.project, $C68,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8" s="297" t="str" cm="1">
        <f t="array" ref="BS68">IFERROR(_xlfn.LET(
 _xlpm.project, $C68,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8" s="297" t="str" cm="1">
        <f t="array" ref="BT68">IFERROR(_xlfn.LET(
 _xlpm.project, $C68,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8" s="297" t="str" cm="1">
        <f t="array" ref="BU68">IFERROR(_xlfn.LET(
 _xlpm.project, $C68,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8" s="297" t="str" cm="1">
        <f t="array" ref="BV68">IFERROR(_xlfn.LET(
 _xlpm.project, $C68,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8" s="297" t="str" cm="1">
        <f t="array" ref="BW68">IFERROR(_xlfn.LET(
 _xlpm.project, $C68,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8" s="297" t="str" cm="1">
        <f t="array" ref="BX68">IFERROR(_xlfn.LET(
 _xlpm.project, $C68,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8" s="297" t="str" cm="1">
        <f t="array" ref="BY68">IFERROR(_xlfn.LET(
 _xlpm.project, $C68,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8" s="297" t="str" cm="1">
        <f t="array" ref="BZ68">IFERROR(_xlfn.LET(
 _xlpm.project, $C68,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8" s="297" t="str" cm="1">
        <f t="array" ref="CA68">IFERROR(_xlfn.LET(
 _xlpm.project, $C68,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8" s="297" t="str" cm="1">
        <f t="array" ref="CB68">IFERROR(_xlfn.LET(
 _xlpm.project, $C68,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8" s="297" t="str" cm="1">
        <f t="array" ref="CC68">IFERROR(_xlfn.LET(
 _xlpm.project, $C68,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8" s="297" t="str" cm="1">
        <f t="array" ref="CD68">IFERROR(_xlfn.LET(
 _xlpm.project, $C68,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8" s="297" t="str" cm="1">
        <f t="array" ref="CE68">IFERROR(_xlfn.LET(
 _xlpm.project, $C68,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8" s="297" t="str" cm="1">
        <f t="array" ref="CF68">IFERROR(_xlfn.LET(
 _xlpm.project, $C68,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8" s="297" t="str" cm="1">
        <f t="array" ref="CG68">IFERROR(_xlfn.LET(
 _xlpm.project, $C68,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8" s="297" t="str" cm="1">
        <f t="array" ref="CH68">IFERROR(_xlfn.LET(
 _xlpm.project, $C68,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8" s="297" t="str" cm="1">
        <f t="array" ref="CI68">IFERROR(_xlfn.LET(
 _xlpm.project, $C68,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8" s="297" t="str" cm="1">
        <f t="array" ref="CJ68">IFERROR(_xlfn.LET(
 _xlpm.project, $C68,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8" s="297" t="str" cm="1">
        <f t="array" ref="CK68">IFERROR(_xlfn.LET(
 _xlpm.project, $C68,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8" s="297" t="str" cm="1">
        <f t="array" ref="CL68">IFERROR(_xlfn.LET(
 _xlpm.project, $C68,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8" s="297" t="str" cm="1">
        <f t="array" ref="CM68">IFERROR(_xlfn.LET(
 _xlpm.project, $C68,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8" s="297" t="str" cm="1">
        <f t="array" ref="CN68">IFERROR(_xlfn.LET(
 _xlpm.project, $C68,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8" s="297" t="str" cm="1">
        <f t="array" ref="CO68">IFERROR(_xlfn.LET(
 _xlpm.project, $C68,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8" s="297" t="str" cm="1">
        <f t="array" ref="CP68">IFERROR(_xlfn.LET(
 _xlpm.project, $C68,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8" s="297" t="str" cm="1">
        <f t="array" ref="CQ68">IFERROR(_xlfn.LET(
 _xlpm.project, $C68,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8" s="297" t="str" cm="1">
        <f t="array" ref="CR68">IFERROR(_xlfn.LET(
 _xlpm.project, $C68,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8" s="297" t="str" cm="1">
        <f t="array" ref="CS68">IFERROR(_xlfn.LET(
 _xlpm.project, $C68,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8" s="297" t="str" cm="1">
        <f t="array" ref="CT68">IFERROR(_xlfn.LET(
 _xlpm.project, $C68,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8" s="297" t="str" cm="1">
        <f t="array" ref="CU68">IFERROR(_xlfn.LET(
 _xlpm.project, $C68,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8" s="297" t="str" cm="1">
        <f t="array" ref="CV68">IFERROR(_xlfn.LET(
 _xlpm.project, $C68,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8" s="297" t="str" cm="1">
        <f t="array" ref="CW68">IFERROR(_xlfn.LET(
 _xlpm.project, $C68,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8" s="297" t="str" cm="1">
        <f t="array" ref="CX68">IFERROR(_xlfn.LET(
 _xlpm.project, $C68,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8" s="297" t="str" cm="1">
        <f t="array" ref="CY68">IFERROR(_xlfn.LET(
 _xlpm.project, $C68,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8" s="297" t="str" cm="1">
        <f t="array" ref="CZ68">IFERROR(_xlfn.LET(
 _xlpm.project, $C68,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8" s="297" t="str" cm="1">
        <f t="array" ref="DA68">IFERROR(_xlfn.LET(
 _xlpm.project, $C68,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8" s="297" t="str" cm="1">
        <f t="array" ref="DB68">IFERROR(_xlfn.LET(
 _xlpm.project, $C68,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8" s="297" t="str" cm="1">
        <f t="array" ref="DC68">IFERROR(_xlfn.LET(
 _xlpm.project, $C68,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8" s="297" t="str" cm="1">
        <f t="array" ref="DD68">IFERROR(_xlfn.LET(
 _xlpm.project, $C68,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8" s="297" t="str" cm="1">
        <f t="array" ref="DE68">IFERROR(_xlfn.LET(
 _xlpm.project, $C68,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8" s="297" t="str" cm="1">
        <f t="array" ref="DF68">IFERROR(_xlfn.LET(
 _xlpm.project, $C68,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8" s="297" t="str" cm="1">
        <f t="array" ref="DG68">IFERROR(_xlfn.LET(
 _xlpm.project, $C68,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8" s="297" t="str" cm="1">
        <f t="array" ref="DH68">IFERROR(_xlfn.LET(
 _xlpm.project, $C68,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8" s="297" t="str" cm="1">
        <f t="array" ref="DI68">IFERROR(_xlfn.LET(
 _xlpm.project, $C68,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8" s="297" t="str" cm="1">
        <f t="array" ref="DJ68">IFERROR(_xlfn.LET(
 _xlpm.project, $C68,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8" s="297" t="str" cm="1">
        <f t="array" ref="DK68">IFERROR(_xlfn.LET(
 _xlpm.project, $C68,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8" s="297" t="str" cm="1">
        <f t="array" ref="DL68">IFERROR(_xlfn.LET(
 _xlpm.project, $C68,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8" s="297" t="str" cm="1">
        <f t="array" ref="DM68">IFERROR(_xlfn.LET(
 _xlpm.project, $C68,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8" s="297" t="str" cm="1">
        <f t="array" ref="DN68">IFERROR(_xlfn.LET(
 _xlpm.project, $C68,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8" s="297" t="str" cm="1">
        <f t="array" ref="DO68">IFERROR(_xlfn.LET(
 _xlpm.project, $C68,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8" s="297" t="str" cm="1">
        <f t="array" ref="DP68">IFERROR(_xlfn.LET(
 _xlpm.project, $C68,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8" s="297" t="str" cm="1">
        <f t="array" ref="DQ68">IFERROR(_xlfn.LET(
 _xlpm.project, $C68,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8" s="297" t="str" cm="1">
        <f t="array" ref="DR68">IFERROR(_xlfn.LET(
 _xlpm.project, $C68,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8" s="297" t="str" cm="1">
        <f t="array" ref="DS68">IFERROR(_xlfn.LET(
 _xlpm.project, $C68,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8" s="297" t="str" cm="1">
        <f t="array" ref="DT68">IFERROR(_xlfn.LET(
 _xlpm.project, $C68,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8" s="297" t="str" cm="1">
        <f t="array" ref="DU68">IFERROR(_xlfn.LET(
 _xlpm.project, $C68,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8" s="297" t="str" cm="1">
        <f t="array" ref="DV68">IFERROR(_xlfn.LET(
 _xlpm.project, $C68,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8" s="297" t="str" cm="1">
        <f t="array" ref="DW68">IFERROR(_xlfn.LET(
 _xlpm.project, $C68,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8" s="297" t="str" cm="1">
        <f t="array" ref="DX68">IFERROR(_xlfn.LET(
 _xlpm.project, $C68,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8" s="297" t="str" cm="1">
        <f t="array" ref="DY68">IFERROR(_xlfn.LET(
 _xlpm.project, $C68,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8" s="297" t="str" cm="1">
        <f t="array" ref="DZ68">IFERROR(_xlfn.LET(
 _xlpm.project, $C68,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8" s="297" t="str" cm="1">
        <f t="array" ref="EA68">IFERROR(_xlfn.LET(
 _xlpm.project, $C68,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8" s="297" t="str" cm="1">
        <f t="array" ref="EB68">IFERROR(_xlfn.LET(
 _xlpm.project, $C68,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8" s="297" t="str" cm="1">
        <f t="array" ref="EC68">IFERROR(_xlfn.LET(
 _xlpm.project, $C68,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8" s="297" t="str" cm="1">
        <f t="array" ref="ED68">IFERROR(_xlfn.LET(
 _xlpm.project, $C68,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8" s="297" t="str" cm="1">
        <f t="array" ref="EE68">IFERROR(_xlfn.LET(
 _xlpm.project, $C68,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8" s="297" t="str" cm="1">
        <f t="array" ref="EF68">IFERROR(_xlfn.LET(
 _xlpm.project, $C68,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8" s="297" t="str" cm="1">
        <f t="array" ref="EG68">IFERROR(_xlfn.LET(
 _xlpm.project, $C68,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8" s="297" t="str" cm="1">
        <f t="array" ref="EH68">IFERROR(_xlfn.LET(
 _xlpm.project, $C68,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8" s="297" t="str" cm="1">
        <f t="array" ref="EI68">IFERROR(_xlfn.LET(
 _xlpm.project, $C68,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8" s="297" t="str" cm="1">
        <f t="array" ref="EJ68">IFERROR(_xlfn.LET(
 _xlpm.project, $C68,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8" s="297" t="str" cm="1">
        <f t="array" ref="EK68">IFERROR(_xlfn.LET(
 _xlpm.project, $C68,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8" s="297" t="str" cm="1">
        <f t="array" ref="EL68">IFERROR(_xlfn.LET(
 _xlpm.project, $C68,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8" s="297" t="str" cm="1">
        <f t="array" ref="EM68">IFERROR(_xlfn.LET(
 _xlpm.project, $C68,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8" s="297" t="str" cm="1">
        <f t="array" ref="EN68">IFERROR(_xlfn.LET(
 _xlpm.project, $C68,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8" s="297" t="str" cm="1">
        <f t="array" ref="EO68">IFERROR(_xlfn.LET(
 _xlpm.project, $C68,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8" s="297" t="str" cm="1">
        <f t="array" ref="EP68">IFERROR(_xlfn.LET(
 _xlpm.project, $C68,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8" s="297" t="str" cm="1">
        <f t="array" ref="EQ68">IFERROR(_xlfn.LET(
 _xlpm.project, $C68,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8" s="297" t="str" cm="1">
        <f t="array" ref="ER68">IFERROR(_xlfn.LET(
 _xlpm.project, $C68,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8" s="297" t="str" cm="1">
        <f t="array" ref="ES68">IFERROR(_xlfn.LET(
 _xlpm.project, $C68,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8" s="297" t="str" cm="1">
        <f t="array" ref="ET68">IFERROR(_xlfn.LET(
 _xlpm.project, $C68,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8" s="297" t="str" cm="1">
        <f t="array" ref="EU68">IFERROR(_xlfn.LET(
 _xlpm.project, $C68,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8" s="297" t="str" cm="1">
        <f t="array" ref="EV68">IFERROR(_xlfn.LET(
 _xlpm.project, $C68,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8" s="297" t="str" cm="1">
        <f t="array" ref="EW68">IFERROR(_xlfn.LET(
 _xlpm.project, $C68,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8" s="297" t="str" cm="1">
        <f t="array" ref="EX68">IFERROR(_xlfn.LET(
 _xlpm.project, $C68,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8" s="297" t="str" cm="1">
        <f t="array" ref="EY68">IFERROR(_xlfn.LET(
 _xlpm.project, $C68,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8" s="297" t="str" cm="1">
        <f t="array" ref="EZ68">IFERROR(_xlfn.LET(
 _xlpm.project, $C68,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8" s="297" t="str" cm="1">
        <f t="array" ref="FA68">IFERROR(_xlfn.LET(
 _xlpm.project, $C68,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8" s="297" t="str" cm="1">
        <f t="array" ref="FB68">IFERROR(_xlfn.LET(
 _xlpm.project, $C68,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8" s="297" t="str" cm="1">
        <f t="array" ref="FC68">IFERROR(_xlfn.LET(
 _xlpm.project, $C68,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8" s="297" t="str" cm="1">
        <f t="array" ref="FD68">IFERROR(_xlfn.LET(
 _xlpm.project, $C68,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69" spans="2:160" ht="80.099999999999994" customHeight="1" thickBot="1" x14ac:dyDescent="0.35">
      <c r="B69" s="90"/>
      <c r="C69" s="300"/>
      <c r="D69" s="300"/>
      <c r="E69" s="297" t="str" cm="1">
        <f t="array" ref="E69">IFERROR(_xlfn.LET(
 _xlpm.project, $C69,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69" s="297" t="str" cm="1">
        <f t="array" ref="F69">IFERROR(_xlfn.LET(
 _xlpm.project, $C69,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69" s="297" t="str" cm="1">
        <f t="array" ref="G69">IFERROR(_xlfn.LET(
 _xlpm.project, $C69,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69" s="297" t="str" cm="1">
        <f t="array" ref="H69">IFERROR(_xlfn.LET(
 _xlpm.project, $C69,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69" s="297" t="str" cm="1">
        <f t="array" ref="I69">IFERROR(_xlfn.LET(
 _xlpm.project, $C69,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69" s="297" t="str" cm="1">
        <f t="array" ref="J69">IFERROR(_xlfn.LET(
 _xlpm.project, $C69,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69" s="297" t="str" cm="1">
        <f t="array" ref="K69">IFERROR(_xlfn.LET(
 _xlpm.project, $C69,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69" s="297" t="str" cm="1">
        <f t="array" ref="L69">IFERROR(_xlfn.LET(
 _xlpm.project, $C69,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69" s="297" t="str" cm="1">
        <f t="array" ref="M69">IFERROR(_xlfn.LET(
 _xlpm.project, $C69,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69" s="297" t="str" cm="1">
        <f t="array" ref="N69">IFERROR(_xlfn.LET(
 _xlpm.project, $C69,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69" s="297" t="str" cm="1">
        <f t="array" ref="O69">IFERROR(_xlfn.LET(
 _xlpm.project, $C69,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69" s="297" t="str" cm="1">
        <f t="array" ref="P69">IFERROR(_xlfn.LET(
 _xlpm.project, $C69,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69" s="297" t="str" cm="1">
        <f t="array" ref="Q69">IFERROR(_xlfn.LET(
 _xlpm.project, $C69,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69" s="297" t="str" cm="1">
        <f t="array" ref="R69">IFERROR(_xlfn.LET(
 _xlpm.project, $C69,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69" s="297" t="str" cm="1">
        <f t="array" ref="S69">IFERROR(_xlfn.LET(
 _xlpm.project, $C69,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69" s="297" t="str" cm="1">
        <f t="array" ref="T69">IFERROR(_xlfn.LET(
 _xlpm.project, $C69,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69" s="297" t="str" cm="1">
        <f t="array" ref="U69">IFERROR(_xlfn.LET(
 _xlpm.project, $C69,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69" s="297" t="str" cm="1">
        <f t="array" ref="V69">IFERROR(_xlfn.LET(
 _xlpm.project, $C69,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69" s="297" t="str" cm="1">
        <f t="array" ref="W69">IFERROR(_xlfn.LET(
 _xlpm.project, $C69,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69" s="297" t="str" cm="1">
        <f t="array" ref="X69">IFERROR(_xlfn.LET(
 _xlpm.project, $C69,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69" s="297" t="str" cm="1">
        <f t="array" ref="Y69">IFERROR(_xlfn.LET(
 _xlpm.project, $C69,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69" s="297" t="str" cm="1">
        <f t="array" ref="Z69">IFERROR(_xlfn.LET(
 _xlpm.project, $C69,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69" s="297" t="str" cm="1">
        <f t="array" ref="AA69">IFERROR(_xlfn.LET(
 _xlpm.project, $C69,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69" s="297" t="str" cm="1">
        <f t="array" ref="AB69">IFERROR(_xlfn.LET(
 _xlpm.project, $C69,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69" s="297" t="str" cm="1">
        <f t="array" ref="AC69">IFERROR(_xlfn.LET(
 _xlpm.project, $C69,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69" s="297" t="str" cm="1">
        <f t="array" ref="AD69">IFERROR(_xlfn.LET(
 _xlpm.project, $C69,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69" s="297" t="str" cm="1">
        <f t="array" ref="AE69">IFERROR(_xlfn.LET(
 _xlpm.project, $C69,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69" s="297" t="str" cm="1">
        <f t="array" ref="AF69">IFERROR(_xlfn.LET(
 _xlpm.project, $C69,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69" s="297" t="str" cm="1">
        <f t="array" ref="AG69">IFERROR(_xlfn.LET(
 _xlpm.project, $C69,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69" s="297" t="str" cm="1">
        <f t="array" ref="AH69">IFERROR(_xlfn.LET(
 _xlpm.project, $C69,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69" s="297" t="str" cm="1">
        <f t="array" ref="AI69">IFERROR(_xlfn.LET(
 _xlpm.project, $C69,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69" s="297" t="str" cm="1">
        <f t="array" ref="AJ69">IFERROR(_xlfn.LET(
 _xlpm.project, $C69,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69" s="297" t="str" cm="1">
        <f t="array" ref="AK69">IFERROR(_xlfn.LET(
 _xlpm.project, $C69,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69" s="297" t="str" cm="1">
        <f t="array" ref="AL69">IFERROR(_xlfn.LET(
 _xlpm.project, $C69,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69" s="297" t="str" cm="1">
        <f t="array" ref="AM69">IFERROR(_xlfn.LET(
 _xlpm.project, $C69,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69" s="297" t="str" cm="1">
        <f t="array" ref="AN69">IFERROR(_xlfn.LET(
 _xlpm.project, $C69,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69" s="297" t="str" cm="1">
        <f t="array" ref="AO69">IFERROR(_xlfn.LET(
 _xlpm.project, $C69,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69" s="297" t="str" cm="1">
        <f t="array" ref="AP69">IFERROR(_xlfn.LET(
 _xlpm.project, $C69,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69" s="297" t="str" cm="1">
        <f t="array" ref="AQ69">IFERROR(_xlfn.LET(
 _xlpm.project, $C69,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69" s="297" t="str" cm="1">
        <f t="array" ref="AR69">IFERROR(_xlfn.LET(
 _xlpm.project, $C69,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69" s="297" t="str" cm="1">
        <f t="array" ref="AS69">IFERROR(_xlfn.LET(
 _xlpm.project, $C69,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69" s="297" t="str" cm="1">
        <f t="array" ref="AT69">IFERROR(_xlfn.LET(
 _xlpm.project, $C69,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69" s="297" t="str" cm="1">
        <f t="array" ref="AU69">IFERROR(_xlfn.LET(
 _xlpm.project, $C69,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69" s="297" t="str" cm="1">
        <f t="array" ref="AV69">IFERROR(_xlfn.LET(
 _xlpm.project, $C69,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69" s="297" t="str" cm="1">
        <f t="array" ref="AW69">IFERROR(_xlfn.LET(
 _xlpm.project, $C69,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69" s="297" t="str" cm="1">
        <f t="array" ref="AX69">IFERROR(_xlfn.LET(
 _xlpm.project, $C69,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69" s="297" t="str" cm="1">
        <f t="array" ref="AY69">IFERROR(_xlfn.LET(
 _xlpm.project, $C69,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69" s="297" t="str" cm="1">
        <f t="array" ref="AZ69">IFERROR(_xlfn.LET(
 _xlpm.project, $C69,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69" s="297" t="str" cm="1">
        <f t="array" ref="BA69">IFERROR(_xlfn.LET(
 _xlpm.project, $C69,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69" s="297" t="str" cm="1">
        <f t="array" ref="BB69">IFERROR(_xlfn.LET(
 _xlpm.project, $C69,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69" s="297" t="str" cm="1">
        <f t="array" ref="BC69">IFERROR(_xlfn.LET(
 _xlpm.project, $C69,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69" s="297" t="str" cm="1">
        <f t="array" ref="BD69">IFERROR(_xlfn.LET(
 _xlpm.project, $C69,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69" s="297" t="str" cm="1">
        <f t="array" ref="BE69">IFERROR(_xlfn.LET(
 _xlpm.project, $C69,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69" s="297" t="str" cm="1">
        <f t="array" ref="BF69">IFERROR(_xlfn.LET(
 _xlpm.project, $C69,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69" s="297" t="str" cm="1">
        <f t="array" ref="BG69">IFERROR(_xlfn.LET(
 _xlpm.project, $C69,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69" s="297" t="str" cm="1">
        <f t="array" ref="BH69">IFERROR(_xlfn.LET(
 _xlpm.project, $C69,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69" s="297" t="str" cm="1">
        <f t="array" ref="BI69">IFERROR(_xlfn.LET(
 _xlpm.project, $C69,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69" s="297" t="str" cm="1">
        <f t="array" ref="BJ69">IFERROR(_xlfn.LET(
 _xlpm.project, $C69,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69" s="297" t="str" cm="1">
        <f t="array" ref="BK69">IFERROR(_xlfn.LET(
 _xlpm.project, $C69,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69" s="297" t="str" cm="1">
        <f t="array" ref="BL69">IFERROR(_xlfn.LET(
 _xlpm.project, $C69,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69" s="297" t="str" cm="1">
        <f t="array" ref="BM69">IFERROR(_xlfn.LET(
 _xlpm.project, $C69,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69" s="297" t="str" cm="1">
        <f t="array" ref="BN69">IFERROR(_xlfn.LET(
 _xlpm.project, $C69,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69" s="297" t="str" cm="1">
        <f t="array" ref="BO69">IFERROR(_xlfn.LET(
 _xlpm.project, $C69,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69" s="297" t="str" cm="1">
        <f t="array" ref="BP69">IFERROR(_xlfn.LET(
 _xlpm.project, $C69,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69" s="297" t="str" cm="1">
        <f t="array" ref="BQ69">IFERROR(_xlfn.LET(
 _xlpm.project, $C69,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69" s="297" t="str" cm="1">
        <f t="array" ref="BR69">IFERROR(_xlfn.LET(
 _xlpm.project, $C69,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69" s="297" t="str" cm="1">
        <f t="array" ref="BS69">IFERROR(_xlfn.LET(
 _xlpm.project, $C69,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69" s="297" t="str" cm="1">
        <f t="array" ref="BT69">IFERROR(_xlfn.LET(
 _xlpm.project, $C69,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69" s="297" t="str" cm="1">
        <f t="array" ref="BU69">IFERROR(_xlfn.LET(
 _xlpm.project, $C69,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69" s="297" t="str" cm="1">
        <f t="array" ref="BV69">IFERROR(_xlfn.LET(
 _xlpm.project, $C69,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69" s="297" t="str" cm="1">
        <f t="array" ref="BW69">IFERROR(_xlfn.LET(
 _xlpm.project, $C69,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69" s="297" t="str" cm="1">
        <f t="array" ref="BX69">IFERROR(_xlfn.LET(
 _xlpm.project, $C69,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69" s="297" t="str" cm="1">
        <f t="array" ref="BY69">IFERROR(_xlfn.LET(
 _xlpm.project, $C69,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69" s="297" t="str" cm="1">
        <f t="array" ref="BZ69">IFERROR(_xlfn.LET(
 _xlpm.project, $C69,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69" s="297" t="str" cm="1">
        <f t="array" ref="CA69">IFERROR(_xlfn.LET(
 _xlpm.project, $C69,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69" s="297" t="str" cm="1">
        <f t="array" ref="CB69">IFERROR(_xlfn.LET(
 _xlpm.project, $C69,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69" s="297" t="str" cm="1">
        <f t="array" ref="CC69">IFERROR(_xlfn.LET(
 _xlpm.project, $C69,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69" s="297" t="str" cm="1">
        <f t="array" ref="CD69">IFERROR(_xlfn.LET(
 _xlpm.project, $C69,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69" s="297" t="str" cm="1">
        <f t="array" ref="CE69">IFERROR(_xlfn.LET(
 _xlpm.project, $C69,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69" s="297" t="str" cm="1">
        <f t="array" ref="CF69">IFERROR(_xlfn.LET(
 _xlpm.project, $C69,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69" s="297" t="str" cm="1">
        <f t="array" ref="CG69">IFERROR(_xlfn.LET(
 _xlpm.project, $C69,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69" s="297" t="str" cm="1">
        <f t="array" ref="CH69">IFERROR(_xlfn.LET(
 _xlpm.project, $C69,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69" s="297" t="str" cm="1">
        <f t="array" ref="CI69">IFERROR(_xlfn.LET(
 _xlpm.project, $C69,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69" s="297" t="str" cm="1">
        <f t="array" ref="CJ69">IFERROR(_xlfn.LET(
 _xlpm.project, $C69,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69" s="297" t="str" cm="1">
        <f t="array" ref="CK69">IFERROR(_xlfn.LET(
 _xlpm.project, $C69,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69" s="297" t="str" cm="1">
        <f t="array" ref="CL69">IFERROR(_xlfn.LET(
 _xlpm.project, $C69,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69" s="297" t="str" cm="1">
        <f t="array" ref="CM69">IFERROR(_xlfn.LET(
 _xlpm.project, $C69,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69" s="297" t="str" cm="1">
        <f t="array" ref="CN69">IFERROR(_xlfn.LET(
 _xlpm.project, $C69,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69" s="297" t="str" cm="1">
        <f t="array" ref="CO69">IFERROR(_xlfn.LET(
 _xlpm.project, $C69,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69" s="297" t="str" cm="1">
        <f t="array" ref="CP69">IFERROR(_xlfn.LET(
 _xlpm.project, $C69,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69" s="297" t="str" cm="1">
        <f t="array" ref="CQ69">IFERROR(_xlfn.LET(
 _xlpm.project, $C69,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69" s="297" t="str" cm="1">
        <f t="array" ref="CR69">IFERROR(_xlfn.LET(
 _xlpm.project, $C69,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69" s="297" t="str" cm="1">
        <f t="array" ref="CS69">IFERROR(_xlfn.LET(
 _xlpm.project, $C69,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69" s="297" t="str" cm="1">
        <f t="array" ref="CT69">IFERROR(_xlfn.LET(
 _xlpm.project, $C69,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69" s="297" t="str" cm="1">
        <f t="array" ref="CU69">IFERROR(_xlfn.LET(
 _xlpm.project, $C69,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69" s="297" t="str" cm="1">
        <f t="array" ref="CV69">IFERROR(_xlfn.LET(
 _xlpm.project, $C69,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69" s="297" t="str" cm="1">
        <f t="array" ref="CW69">IFERROR(_xlfn.LET(
 _xlpm.project, $C69,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69" s="297" t="str" cm="1">
        <f t="array" ref="CX69">IFERROR(_xlfn.LET(
 _xlpm.project, $C69,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69" s="297" t="str" cm="1">
        <f t="array" ref="CY69">IFERROR(_xlfn.LET(
 _xlpm.project, $C69,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69" s="297" t="str" cm="1">
        <f t="array" ref="CZ69">IFERROR(_xlfn.LET(
 _xlpm.project, $C69,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69" s="297" t="str" cm="1">
        <f t="array" ref="DA69">IFERROR(_xlfn.LET(
 _xlpm.project, $C69,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69" s="297" t="str" cm="1">
        <f t="array" ref="DB69">IFERROR(_xlfn.LET(
 _xlpm.project, $C69,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69" s="297" t="str" cm="1">
        <f t="array" ref="DC69">IFERROR(_xlfn.LET(
 _xlpm.project, $C69,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69" s="297" t="str" cm="1">
        <f t="array" ref="DD69">IFERROR(_xlfn.LET(
 _xlpm.project, $C69,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69" s="297" t="str" cm="1">
        <f t="array" ref="DE69">IFERROR(_xlfn.LET(
 _xlpm.project, $C69,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69" s="297" t="str" cm="1">
        <f t="array" ref="DF69">IFERROR(_xlfn.LET(
 _xlpm.project, $C69,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69" s="297" t="str" cm="1">
        <f t="array" ref="DG69">IFERROR(_xlfn.LET(
 _xlpm.project, $C69,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69" s="297" t="str" cm="1">
        <f t="array" ref="DH69">IFERROR(_xlfn.LET(
 _xlpm.project, $C69,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69" s="297" t="str" cm="1">
        <f t="array" ref="DI69">IFERROR(_xlfn.LET(
 _xlpm.project, $C69,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69" s="297" t="str" cm="1">
        <f t="array" ref="DJ69">IFERROR(_xlfn.LET(
 _xlpm.project, $C69,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69" s="297" t="str" cm="1">
        <f t="array" ref="DK69">IFERROR(_xlfn.LET(
 _xlpm.project, $C69,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69" s="297" t="str" cm="1">
        <f t="array" ref="DL69">IFERROR(_xlfn.LET(
 _xlpm.project, $C69,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69" s="297" t="str" cm="1">
        <f t="array" ref="DM69">IFERROR(_xlfn.LET(
 _xlpm.project, $C69,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69" s="297" t="str" cm="1">
        <f t="array" ref="DN69">IFERROR(_xlfn.LET(
 _xlpm.project, $C69,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69" s="297" t="str" cm="1">
        <f t="array" ref="DO69">IFERROR(_xlfn.LET(
 _xlpm.project, $C69,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69" s="297" t="str" cm="1">
        <f t="array" ref="DP69">IFERROR(_xlfn.LET(
 _xlpm.project, $C69,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69" s="297" t="str" cm="1">
        <f t="array" ref="DQ69">IFERROR(_xlfn.LET(
 _xlpm.project, $C69,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69" s="297" t="str" cm="1">
        <f t="array" ref="DR69">IFERROR(_xlfn.LET(
 _xlpm.project, $C69,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69" s="297" t="str" cm="1">
        <f t="array" ref="DS69">IFERROR(_xlfn.LET(
 _xlpm.project, $C69,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69" s="297" t="str" cm="1">
        <f t="array" ref="DT69">IFERROR(_xlfn.LET(
 _xlpm.project, $C69,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69" s="297" t="str" cm="1">
        <f t="array" ref="DU69">IFERROR(_xlfn.LET(
 _xlpm.project, $C69,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69" s="297" t="str" cm="1">
        <f t="array" ref="DV69">IFERROR(_xlfn.LET(
 _xlpm.project, $C69,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69" s="297" t="str" cm="1">
        <f t="array" ref="DW69">IFERROR(_xlfn.LET(
 _xlpm.project, $C69,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69" s="297" t="str" cm="1">
        <f t="array" ref="DX69">IFERROR(_xlfn.LET(
 _xlpm.project, $C69,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69" s="297" t="str" cm="1">
        <f t="array" ref="DY69">IFERROR(_xlfn.LET(
 _xlpm.project, $C69,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69" s="297" t="str" cm="1">
        <f t="array" ref="DZ69">IFERROR(_xlfn.LET(
 _xlpm.project, $C69,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69" s="297" t="str" cm="1">
        <f t="array" ref="EA69">IFERROR(_xlfn.LET(
 _xlpm.project, $C69,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69" s="297" t="str" cm="1">
        <f t="array" ref="EB69">IFERROR(_xlfn.LET(
 _xlpm.project, $C69,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69" s="297" t="str" cm="1">
        <f t="array" ref="EC69">IFERROR(_xlfn.LET(
 _xlpm.project, $C69,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69" s="297" t="str" cm="1">
        <f t="array" ref="ED69">IFERROR(_xlfn.LET(
 _xlpm.project, $C69,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69" s="297" t="str" cm="1">
        <f t="array" ref="EE69">IFERROR(_xlfn.LET(
 _xlpm.project, $C69,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69" s="297" t="str" cm="1">
        <f t="array" ref="EF69">IFERROR(_xlfn.LET(
 _xlpm.project, $C69,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69" s="297" t="str" cm="1">
        <f t="array" ref="EG69">IFERROR(_xlfn.LET(
 _xlpm.project, $C69,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69" s="297" t="str" cm="1">
        <f t="array" ref="EH69">IFERROR(_xlfn.LET(
 _xlpm.project, $C69,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69" s="297" t="str" cm="1">
        <f t="array" ref="EI69">IFERROR(_xlfn.LET(
 _xlpm.project, $C69,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69" s="297" t="str" cm="1">
        <f t="array" ref="EJ69">IFERROR(_xlfn.LET(
 _xlpm.project, $C69,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69" s="297" t="str" cm="1">
        <f t="array" ref="EK69">IFERROR(_xlfn.LET(
 _xlpm.project, $C69,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69" s="297" t="str" cm="1">
        <f t="array" ref="EL69">IFERROR(_xlfn.LET(
 _xlpm.project, $C69,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69" s="297" t="str" cm="1">
        <f t="array" ref="EM69">IFERROR(_xlfn.LET(
 _xlpm.project, $C69,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69" s="297" t="str" cm="1">
        <f t="array" ref="EN69">IFERROR(_xlfn.LET(
 _xlpm.project, $C69,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69" s="297" t="str" cm="1">
        <f t="array" ref="EO69">IFERROR(_xlfn.LET(
 _xlpm.project, $C69,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69" s="297" t="str" cm="1">
        <f t="array" ref="EP69">IFERROR(_xlfn.LET(
 _xlpm.project, $C69,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69" s="297" t="str" cm="1">
        <f t="array" ref="EQ69">IFERROR(_xlfn.LET(
 _xlpm.project, $C69,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69" s="297" t="str" cm="1">
        <f t="array" ref="ER69">IFERROR(_xlfn.LET(
 _xlpm.project, $C69,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69" s="297" t="str" cm="1">
        <f t="array" ref="ES69">IFERROR(_xlfn.LET(
 _xlpm.project, $C69,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69" s="297" t="str" cm="1">
        <f t="array" ref="ET69">IFERROR(_xlfn.LET(
 _xlpm.project, $C69,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69" s="297" t="str" cm="1">
        <f t="array" ref="EU69">IFERROR(_xlfn.LET(
 _xlpm.project, $C69,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69" s="297" t="str" cm="1">
        <f t="array" ref="EV69">IFERROR(_xlfn.LET(
 _xlpm.project, $C69,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69" s="297" t="str" cm="1">
        <f t="array" ref="EW69">IFERROR(_xlfn.LET(
 _xlpm.project, $C69,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69" s="297" t="str" cm="1">
        <f t="array" ref="EX69">IFERROR(_xlfn.LET(
 _xlpm.project, $C69,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69" s="297" t="str" cm="1">
        <f t="array" ref="EY69">IFERROR(_xlfn.LET(
 _xlpm.project, $C69,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69" s="297" t="str" cm="1">
        <f t="array" ref="EZ69">IFERROR(_xlfn.LET(
 _xlpm.project, $C69,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69" s="297" t="str" cm="1">
        <f t="array" ref="FA69">IFERROR(_xlfn.LET(
 _xlpm.project, $C69,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69" s="297" t="str" cm="1">
        <f t="array" ref="FB69">IFERROR(_xlfn.LET(
 _xlpm.project, $C69,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69" s="297" t="str" cm="1">
        <f t="array" ref="FC69">IFERROR(_xlfn.LET(
 _xlpm.project, $C69,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69" s="297" t="str" cm="1">
        <f t="array" ref="FD69">IFERROR(_xlfn.LET(
 _xlpm.project, $C69,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0" spans="2:160" ht="80.099999999999994" customHeight="1" thickBot="1" x14ac:dyDescent="0.35">
      <c r="B70" s="90"/>
      <c r="C70" s="300"/>
      <c r="D70" s="300"/>
      <c r="E70" s="297" t="str" cm="1">
        <f t="array" ref="E70">IFERROR(_xlfn.LET(
 _xlpm.project, $C70,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0" s="297" t="str" cm="1">
        <f t="array" ref="F70">IFERROR(_xlfn.LET(
 _xlpm.project, $C70,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0" s="297" t="str" cm="1">
        <f t="array" ref="G70">IFERROR(_xlfn.LET(
 _xlpm.project, $C70,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0" s="297" t="str" cm="1">
        <f t="array" ref="H70">IFERROR(_xlfn.LET(
 _xlpm.project, $C70,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0" s="297" t="str" cm="1">
        <f t="array" ref="I70">IFERROR(_xlfn.LET(
 _xlpm.project, $C70,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0" s="297" t="str" cm="1">
        <f t="array" ref="J70">IFERROR(_xlfn.LET(
 _xlpm.project, $C70,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0" s="297" t="str" cm="1">
        <f t="array" ref="K70">IFERROR(_xlfn.LET(
 _xlpm.project, $C70,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0" s="297" t="str" cm="1">
        <f t="array" ref="L70">IFERROR(_xlfn.LET(
 _xlpm.project, $C70,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0" s="297" t="str" cm="1">
        <f t="array" ref="M70">IFERROR(_xlfn.LET(
 _xlpm.project, $C70,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0" s="297" t="str" cm="1">
        <f t="array" ref="N70">IFERROR(_xlfn.LET(
 _xlpm.project, $C70,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0" s="297" t="str" cm="1">
        <f t="array" ref="O70">IFERROR(_xlfn.LET(
 _xlpm.project, $C70,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0" s="297" t="str" cm="1">
        <f t="array" ref="P70">IFERROR(_xlfn.LET(
 _xlpm.project, $C70,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0" s="297" t="str" cm="1">
        <f t="array" ref="Q70">IFERROR(_xlfn.LET(
 _xlpm.project, $C70,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0" s="297" t="str" cm="1">
        <f t="array" ref="R70">IFERROR(_xlfn.LET(
 _xlpm.project, $C70,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0" s="297" t="str" cm="1">
        <f t="array" ref="S70">IFERROR(_xlfn.LET(
 _xlpm.project, $C70,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0" s="297" t="str" cm="1">
        <f t="array" ref="T70">IFERROR(_xlfn.LET(
 _xlpm.project, $C70,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0" s="297" t="str" cm="1">
        <f t="array" ref="U70">IFERROR(_xlfn.LET(
 _xlpm.project, $C70,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0" s="297" t="str" cm="1">
        <f t="array" ref="V70">IFERROR(_xlfn.LET(
 _xlpm.project, $C70,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0" s="297" t="str" cm="1">
        <f t="array" ref="W70">IFERROR(_xlfn.LET(
 _xlpm.project, $C70,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0" s="297" t="str" cm="1">
        <f t="array" ref="X70">IFERROR(_xlfn.LET(
 _xlpm.project, $C70,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0" s="297" t="str" cm="1">
        <f t="array" ref="Y70">IFERROR(_xlfn.LET(
 _xlpm.project, $C70,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0" s="297" t="str" cm="1">
        <f t="array" ref="Z70">IFERROR(_xlfn.LET(
 _xlpm.project, $C70,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0" s="297" t="str" cm="1">
        <f t="array" ref="AA70">IFERROR(_xlfn.LET(
 _xlpm.project, $C70,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0" s="297" t="str" cm="1">
        <f t="array" ref="AB70">IFERROR(_xlfn.LET(
 _xlpm.project, $C70,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0" s="297" t="str" cm="1">
        <f t="array" ref="AC70">IFERROR(_xlfn.LET(
 _xlpm.project, $C70,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0" s="297" t="str" cm="1">
        <f t="array" ref="AD70">IFERROR(_xlfn.LET(
 _xlpm.project, $C70,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0" s="297" t="str" cm="1">
        <f t="array" ref="AE70">IFERROR(_xlfn.LET(
 _xlpm.project, $C70,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0" s="297" t="str" cm="1">
        <f t="array" ref="AF70">IFERROR(_xlfn.LET(
 _xlpm.project, $C70,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0" s="297" t="str" cm="1">
        <f t="array" ref="AG70">IFERROR(_xlfn.LET(
 _xlpm.project, $C70,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0" s="297" t="str" cm="1">
        <f t="array" ref="AH70">IFERROR(_xlfn.LET(
 _xlpm.project, $C70,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0" s="297" t="str" cm="1">
        <f t="array" ref="AI70">IFERROR(_xlfn.LET(
 _xlpm.project, $C70,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0" s="297" t="str" cm="1">
        <f t="array" ref="AJ70">IFERROR(_xlfn.LET(
 _xlpm.project, $C70,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0" s="297" t="str" cm="1">
        <f t="array" ref="AK70">IFERROR(_xlfn.LET(
 _xlpm.project, $C70,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0" s="297" t="str" cm="1">
        <f t="array" ref="AL70">IFERROR(_xlfn.LET(
 _xlpm.project, $C70,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0" s="297" t="str" cm="1">
        <f t="array" ref="AM70">IFERROR(_xlfn.LET(
 _xlpm.project, $C70,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0" s="297" t="str" cm="1">
        <f t="array" ref="AN70">IFERROR(_xlfn.LET(
 _xlpm.project, $C70,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0" s="297" t="str" cm="1">
        <f t="array" ref="AO70">IFERROR(_xlfn.LET(
 _xlpm.project, $C70,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0" s="297" t="str" cm="1">
        <f t="array" ref="AP70">IFERROR(_xlfn.LET(
 _xlpm.project, $C70,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0" s="297" t="str" cm="1">
        <f t="array" ref="AQ70">IFERROR(_xlfn.LET(
 _xlpm.project, $C70,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0" s="297" t="str" cm="1">
        <f t="array" ref="AR70">IFERROR(_xlfn.LET(
 _xlpm.project, $C70,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0" s="297" t="str" cm="1">
        <f t="array" ref="AS70">IFERROR(_xlfn.LET(
 _xlpm.project, $C70,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0" s="297" t="str" cm="1">
        <f t="array" ref="AT70">IFERROR(_xlfn.LET(
 _xlpm.project, $C70,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0" s="297" t="str" cm="1">
        <f t="array" ref="AU70">IFERROR(_xlfn.LET(
 _xlpm.project, $C70,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0" s="297" t="str" cm="1">
        <f t="array" ref="AV70">IFERROR(_xlfn.LET(
 _xlpm.project, $C70,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0" s="297" t="str" cm="1">
        <f t="array" ref="AW70">IFERROR(_xlfn.LET(
 _xlpm.project, $C70,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0" s="297" t="str" cm="1">
        <f t="array" ref="AX70">IFERROR(_xlfn.LET(
 _xlpm.project, $C70,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0" s="297" t="str" cm="1">
        <f t="array" ref="AY70">IFERROR(_xlfn.LET(
 _xlpm.project, $C70,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0" s="297" t="str" cm="1">
        <f t="array" ref="AZ70">IFERROR(_xlfn.LET(
 _xlpm.project, $C70,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0" s="297" t="str" cm="1">
        <f t="array" ref="BA70">IFERROR(_xlfn.LET(
 _xlpm.project, $C70,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0" s="297" t="str" cm="1">
        <f t="array" ref="BB70">IFERROR(_xlfn.LET(
 _xlpm.project, $C70,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0" s="297" t="str" cm="1">
        <f t="array" ref="BC70">IFERROR(_xlfn.LET(
 _xlpm.project, $C70,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0" s="297" t="str" cm="1">
        <f t="array" ref="BD70">IFERROR(_xlfn.LET(
 _xlpm.project, $C70,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0" s="297" t="str" cm="1">
        <f t="array" ref="BE70">IFERROR(_xlfn.LET(
 _xlpm.project, $C70,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0" s="297" t="str" cm="1">
        <f t="array" ref="BF70">IFERROR(_xlfn.LET(
 _xlpm.project, $C70,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0" s="297" t="str" cm="1">
        <f t="array" ref="BG70">IFERROR(_xlfn.LET(
 _xlpm.project, $C70,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0" s="297" t="str" cm="1">
        <f t="array" ref="BH70">IFERROR(_xlfn.LET(
 _xlpm.project, $C70,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0" s="297" t="str" cm="1">
        <f t="array" ref="BI70">IFERROR(_xlfn.LET(
 _xlpm.project, $C70,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0" s="297" t="str" cm="1">
        <f t="array" ref="BJ70">IFERROR(_xlfn.LET(
 _xlpm.project, $C70,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0" s="297" t="str" cm="1">
        <f t="array" ref="BK70">IFERROR(_xlfn.LET(
 _xlpm.project, $C70,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0" s="297" t="str" cm="1">
        <f t="array" ref="BL70">IFERROR(_xlfn.LET(
 _xlpm.project, $C70,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0" s="297" t="str" cm="1">
        <f t="array" ref="BM70">IFERROR(_xlfn.LET(
 _xlpm.project, $C70,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0" s="297" t="str" cm="1">
        <f t="array" ref="BN70">IFERROR(_xlfn.LET(
 _xlpm.project, $C70,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0" s="297" t="str" cm="1">
        <f t="array" ref="BO70">IFERROR(_xlfn.LET(
 _xlpm.project, $C70,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0" s="297" t="str" cm="1">
        <f t="array" ref="BP70">IFERROR(_xlfn.LET(
 _xlpm.project, $C70,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0" s="297" t="str" cm="1">
        <f t="array" ref="BQ70">IFERROR(_xlfn.LET(
 _xlpm.project, $C70,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0" s="297" t="str" cm="1">
        <f t="array" ref="BR70">IFERROR(_xlfn.LET(
 _xlpm.project, $C70,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0" s="297" t="str" cm="1">
        <f t="array" ref="BS70">IFERROR(_xlfn.LET(
 _xlpm.project, $C70,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0" s="297" t="str" cm="1">
        <f t="array" ref="BT70">IFERROR(_xlfn.LET(
 _xlpm.project, $C70,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0" s="297" t="str" cm="1">
        <f t="array" ref="BU70">IFERROR(_xlfn.LET(
 _xlpm.project, $C70,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0" s="297" t="str" cm="1">
        <f t="array" ref="BV70">IFERROR(_xlfn.LET(
 _xlpm.project, $C70,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0" s="297" t="str" cm="1">
        <f t="array" ref="BW70">IFERROR(_xlfn.LET(
 _xlpm.project, $C70,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0" s="297" t="str" cm="1">
        <f t="array" ref="BX70">IFERROR(_xlfn.LET(
 _xlpm.project, $C70,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0" s="297" t="str" cm="1">
        <f t="array" ref="BY70">IFERROR(_xlfn.LET(
 _xlpm.project, $C70,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0" s="297" t="str" cm="1">
        <f t="array" ref="BZ70">IFERROR(_xlfn.LET(
 _xlpm.project, $C70,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0" s="297" t="str" cm="1">
        <f t="array" ref="CA70">IFERROR(_xlfn.LET(
 _xlpm.project, $C70,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0" s="297" t="str" cm="1">
        <f t="array" ref="CB70">IFERROR(_xlfn.LET(
 _xlpm.project, $C70,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0" s="297" t="str" cm="1">
        <f t="array" ref="CC70">IFERROR(_xlfn.LET(
 _xlpm.project, $C70,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0" s="297" t="str" cm="1">
        <f t="array" ref="CD70">IFERROR(_xlfn.LET(
 _xlpm.project, $C70,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0" s="297" t="str" cm="1">
        <f t="array" ref="CE70">IFERROR(_xlfn.LET(
 _xlpm.project, $C70,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0" s="297" t="str" cm="1">
        <f t="array" ref="CF70">IFERROR(_xlfn.LET(
 _xlpm.project, $C70,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0" s="297" t="str" cm="1">
        <f t="array" ref="CG70">IFERROR(_xlfn.LET(
 _xlpm.project, $C70,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0" s="297" t="str" cm="1">
        <f t="array" ref="CH70">IFERROR(_xlfn.LET(
 _xlpm.project, $C70,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0" s="297" t="str" cm="1">
        <f t="array" ref="CI70">IFERROR(_xlfn.LET(
 _xlpm.project, $C70,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0" s="297" t="str" cm="1">
        <f t="array" ref="CJ70">IFERROR(_xlfn.LET(
 _xlpm.project, $C70,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0" s="297" t="str" cm="1">
        <f t="array" ref="CK70">IFERROR(_xlfn.LET(
 _xlpm.project, $C70,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0" s="297" t="str" cm="1">
        <f t="array" ref="CL70">IFERROR(_xlfn.LET(
 _xlpm.project, $C70,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0" s="297" t="str" cm="1">
        <f t="array" ref="CM70">IFERROR(_xlfn.LET(
 _xlpm.project, $C70,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0" s="297" t="str" cm="1">
        <f t="array" ref="CN70">IFERROR(_xlfn.LET(
 _xlpm.project, $C70,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0" s="297" t="str" cm="1">
        <f t="array" ref="CO70">IFERROR(_xlfn.LET(
 _xlpm.project, $C70,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0" s="297" t="str" cm="1">
        <f t="array" ref="CP70">IFERROR(_xlfn.LET(
 _xlpm.project, $C70,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0" s="297" t="str" cm="1">
        <f t="array" ref="CQ70">IFERROR(_xlfn.LET(
 _xlpm.project, $C70,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0" s="297" t="str" cm="1">
        <f t="array" ref="CR70">IFERROR(_xlfn.LET(
 _xlpm.project, $C70,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0" s="297" t="str" cm="1">
        <f t="array" ref="CS70">IFERROR(_xlfn.LET(
 _xlpm.project, $C70,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0" s="297" t="str" cm="1">
        <f t="array" ref="CT70">IFERROR(_xlfn.LET(
 _xlpm.project, $C70,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0" s="297" t="str" cm="1">
        <f t="array" ref="CU70">IFERROR(_xlfn.LET(
 _xlpm.project, $C70,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0" s="297" t="str" cm="1">
        <f t="array" ref="CV70">IFERROR(_xlfn.LET(
 _xlpm.project, $C70,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0" s="297" t="str" cm="1">
        <f t="array" ref="CW70">IFERROR(_xlfn.LET(
 _xlpm.project, $C70,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0" s="297" t="str" cm="1">
        <f t="array" ref="CX70">IFERROR(_xlfn.LET(
 _xlpm.project, $C70,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0" s="297" t="str" cm="1">
        <f t="array" ref="CY70">IFERROR(_xlfn.LET(
 _xlpm.project, $C70,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0" s="297" t="str" cm="1">
        <f t="array" ref="CZ70">IFERROR(_xlfn.LET(
 _xlpm.project, $C70,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0" s="297" t="str" cm="1">
        <f t="array" ref="DA70">IFERROR(_xlfn.LET(
 _xlpm.project, $C70,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0" s="297" t="str" cm="1">
        <f t="array" ref="DB70">IFERROR(_xlfn.LET(
 _xlpm.project, $C70,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0" s="297" t="str" cm="1">
        <f t="array" ref="DC70">IFERROR(_xlfn.LET(
 _xlpm.project, $C70,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0" s="297" t="str" cm="1">
        <f t="array" ref="DD70">IFERROR(_xlfn.LET(
 _xlpm.project, $C70,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0" s="297" t="str" cm="1">
        <f t="array" ref="DE70">IFERROR(_xlfn.LET(
 _xlpm.project, $C70,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0" s="297" t="str" cm="1">
        <f t="array" ref="DF70">IFERROR(_xlfn.LET(
 _xlpm.project, $C70,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0" s="297" t="str" cm="1">
        <f t="array" ref="DG70">IFERROR(_xlfn.LET(
 _xlpm.project, $C70,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0" s="297" t="str" cm="1">
        <f t="array" ref="DH70">IFERROR(_xlfn.LET(
 _xlpm.project, $C70,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0" s="297" t="str" cm="1">
        <f t="array" ref="DI70">IFERROR(_xlfn.LET(
 _xlpm.project, $C70,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0" s="297" t="str" cm="1">
        <f t="array" ref="DJ70">IFERROR(_xlfn.LET(
 _xlpm.project, $C70,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0" s="297" t="str" cm="1">
        <f t="array" ref="DK70">IFERROR(_xlfn.LET(
 _xlpm.project, $C70,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0" s="297" t="str" cm="1">
        <f t="array" ref="DL70">IFERROR(_xlfn.LET(
 _xlpm.project, $C70,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0" s="297" t="str" cm="1">
        <f t="array" ref="DM70">IFERROR(_xlfn.LET(
 _xlpm.project, $C70,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0" s="297" t="str" cm="1">
        <f t="array" ref="DN70">IFERROR(_xlfn.LET(
 _xlpm.project, $C70,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0" s="297" t="str" cm="1">
        <f t="array" ref="DO70">IFERROR(_xlfn.LET(
 _xlpm.project, $C70,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0" s="297" t="str" cm="1">
        <f t="array" ref="DP70">IFERROR(_xlfn.LET(
 _xlpm.project, $C70,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0" s="297" t="str" cm="1">
        <f t="array" ref="DQ70">IFERROR(_xlfn.LET(
 _xlpm.project, $C70,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0" s="297" t="str" cm="1">
        <f t="array" ref="DR70">IFERROR(_xlfn.LET(
 _xlpm.project, $C70,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0" s="297" t="str" cm="1">
        <f t="array" ref="DS70">IFERROR(_xlfn.LET(
 _xlpm.project, $C70,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0" s="297" t="str" cm="1">
        <f t="array" ref="DT70">IFERROR(_xlfn.LET(
 _xlpm.project, $C70,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0" s="297" t="str" cm="1">
        <f t="array" ref="DU70">IFERROR(_xlfn.LET(
 _xlpm.project, $C70,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0" s="297" t="str" cm="1">
        <f t="array" ref="DV70">IFERROR(_xlfn.LET(
 _xlpm.project, $C70,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0" s="297" t="str" cm="1">
        <f t="array" ref="DW70">IFERROR(_xlfn.LET(
 _xlpm.project, $C70,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0" s="297" t="str" cm="1">
        <f t="array" ref="DX70">IFERROR(_xlfn.LET(
 _xlpm.project, $C70,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0" s="297" t="str" cm="1">
        <f t="array" ref="DY70">IFERROR(_xlfn.LET(
 _xlpm.project, $C70,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0" s="297" t="str" cm="1">
        <f t="array" ref="DZ70">IFERROR(_xlfn.LET(
 _xlpm.project, $C70,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0" s="297" t="str" cm="1">
        <f t="array" ref="EA70">IFERROR(_xlfn.LET(
 _xlpm.project, $C70,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0" s="297" t="str" cm="1">
        <f t="array" ref="EB70">IFERROR(_xlfn.LET(
 _xlpm.project, $C70,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0" s="297" t="str" cm="1">
        <f t="array" ref="EC70">IFERROR(_xlfn.LET(
 _xlpm.project, $C70,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0" s="297" t="str" cm="1">
        <f t="array" ref="ED70">IFERROR(_xlfn.LET(
 _xlpm.project, $C70,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0" s="297" t="str" cm="1">
        <f t="array" ref="EE70">IFERROR(_xlfn.LET(
 _xlpm.project, $C70,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0" s="297" t="str" cm="1">
        <f t="array" ref="EF70">IFERROR(_xlfn.LET(
 _xlpm.project, $C70,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0" s="297" t="str" cm="1">
        <f t="array" ref="EG70">IFERROR(_xlfn.LET(
 _xlpm.project, $C70,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0" s="297" t="str" cm="1">
        <f t="array" ref="EH70">IFERROR(_xlfn.LET(
 _xlpm.project, $C70,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0" s="297" t="str" cm="1">
        <f t="array" ref="EI70">IFERROR(_xlfn.LET(
 _xlpm.project, $C70,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0" s="297" t="str" cm="1">
        <f t="array" ref="EJ70">IFERROR(_xlfn.LET(
 _xlpm.project, $C70,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0" s="297" t="str" cm="1">
        <f t="array" ref="EK70">IFERROR(_xlfn.LET(
 _xlpm.project, $C70,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0" s="297" t="str" cm="1">
        <f t="array" ref="EL70">IFERROR(_xlfn.LET(
 _xlpm.project, $C70,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0" s="297" t="str" cm="1">
        <f t="array" ref="EM70">IFERROR(_xlfn.LET(
 _xlpm.project, $C70,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0" s="297" t="str" cm="1">
        <f t="array" ref="EN70">IFERROR(_xlfn.LET(
 _xlpm.project, $C70,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0" s="297" t="str" cm="1">
        <f t="array" ref="EO70">IFERROR(_xlfn.LET(
 _xlpm.project, $C70,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0" s="297" t="str" cm="1">
        <f t="array" ref="EP70">IFERROR(_xlfn.LET(
 _xlpm.project, $C70,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0" s="297" t="str" cm="1">
        <f t="array" ref="EQ70">IFERROR(_xlfn.LET(
 _xlpm.project, $C70,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0" s="297" t="str" cm="1">
        <f t="array" ref="ER70">IFERROR(_xlfn.LET(
 _xlpm.project, $C70,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0" s="297" t="str" cm="1">
        <f t="array" ref="ES70">IFERROR(_xlfn.LET(
 _xlpm.project, $C70,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0" s="297" t="str" cm="1">
        <f t="array" ref="ET70">IFERROR(_xlfn.LET(
 _xlpm.project, $C70,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0" s="297" t="str" cm="1">
        <f t="array" ref="EU70">IFERROR(_xlfn.LET(
 _xlpm.project, $C70,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0" s="297" t="str" cm="1">
        <f t="array" ref="EV70">IFERROR(_xlfn.LET(
 _xlpm.project, $C70,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0" s="297" t="str" cm="1">
        <f t="array" ref="EW70">IFERROR(_xlfn.LET(
 _xlpm.project, $C70,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0" s="297" t="str" cm="1">
        <f t="array" ref="EX70">IFERROR(_xlfn.LET(
 _xlpm.project, $C70,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0" s="297" t="str" cm="1">
        <f t="array" ref="EY70">IFERROR(_xlfn.LET(
 _xlpm.project, $C70,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0" s="297" t="str" cm="1">
        <f t="array" ref="EZ70">IFERROR(_xlfn.LET(
 _xlpm.project, $C70,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0" s="297" t="str" cm="1">
        <f t="array" ref="FA70">IFERROR(_xlfn.LET(
 _xlpm.project, $C70,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0" s="297" t="str" cm="1">
        <f t="array" ref="FB70">IFERROR(_xlfn.LET(
 _xlpm.project, $C70,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0" s="297" t="str" cm="1">
        <f t="array" ref="FC70">IFERROR(_xlfn.LET(
 _xlpm.project, $C70,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0" s="297" t="str" cm="1">
        <f t="array" ref="FD70">IFERROR(_xlfn.LET(
 _xlpm.project, $C70,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1" spans="2:160" ht="80.099999999999994" customHeight="1" thickBot="1" x14ac:dyDescent="0.35">
      <c r="B71" s="90"/>
      <c r="C71" s="300"/>
      <c r="D71" s="300"/>
      <c r="E71" s="297" t="str" cm="1">
        <f t="array" ref="E71">IFERROR(_xlfn.LET(
 _xlpm.project, $C71,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1" s="297" t="str" cm="1">
        <f t="array" ref="F71">IFERROR(_xlfn.LET(
 _xlpm.project, $C71,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1" s="297" t="str" cm="1">
        <f t="array" ref="G71">IFERROR(_xlfn.LET(
 _xlpm.project, $C71,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1" s="297" t="str" cm="1">
        <f t="array" ref="H71">IFERROR(_xlfn.LET(
 _xlpm.project, $C71,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1" s="297" t="str" cm="1">
        <f t="array" ref="I71">IFERROR(_xlfn.LET(
 _xlpm.project, $C71,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1" s="297" t="str" cm="1">
        <f t="array" ref="J71">IFERROR(_xlfn.LET(
 _xlpm.project, $C71,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1" s="297" t="str" cm="1">
        <f t="array" ref="K71">IFERROR(_xlfn.LET(
 _xlpm.project, $C71,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1" s="297" t="str" cm="1">
        <f t="array" ref="L71">IFERROR(_xlfn.LET(
 _xlpm.project, $C71,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1" s="297" t="str" cm="1">
        <f t="array" ref="M71">IFERROR(_xlfn.LET(
 _xlpm.project, $C71,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1" s="297" t="str" cm="1">
        <f t="array" ref="N71">IFERROR(_xlfn.LET(
 _xlpm.project, $C71,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1" s="297" t="str" cm="1">
        <f t="array" ref="O71">IFERROR(_xlfn.LET(
 _xlpm.project, $C71,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1" s="297" t="str" cm="1">
        <f t="array" ref="P71">IFERROR(_xlfn.LET(
 _xlpm.project, $C71,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1" s="297" t="str" cm="1">
        <f t="array" ref="Q71">IFERROR(_xlfn.LET(
 _xlpm.project, $C71,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1" s="297" t="str" cm="1">
        <f t="array" ref="R71">IFERROR(_xlfn.LET(
 _xlpm.project, $C71,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1" s="297" t="str" cm="1">
        <f t="array" ref="S71">IFERROR(_xlfn.LET(
 _xlpm.project, $C71,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1" s="297" t="str" cm="1">
        <f t="array" ref="T71">IFERROR(_xlfn.LET(
 _xlpm.project, $C71,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1" s="297" t="str" cm="1">
        <f t="array" ref="U71">IFERROR(_xlfn.LET(
 _xlpm.project, $C71,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1" s="297" t="str" cm="1">
        <f t="array" ref="V71">IFERROR(_xlfn.LET(
 _xlpm.project, $C71,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1" s="297" t="str" cm="1">
        <f t="array" ref="W71">IFERROR(_xlfn.LET(
 _xlpm.project, $C71,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1" s="297" t="str" cm="1">
        <f t="array" ref="X71">IFERROR(_xlfn.LET(
 _xlpm.project, $C71,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1" s="297" t="str" cm="1">
        <f t="array" ref="Y71">IFERROR(_xlfn.LET(
 _xlpm.project, $C71,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1" s="297" t="str" cm="1">
        <f t="array" ref="Z71">IFERROR(_xlfn.LET(
 _xlpm.project, $C71,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1" s="297" t="str" cm="1">
        <f t="array" ref="AA71">IFERROR(_xlfn.LET(
 _xlpm.project, $C71,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1" s="297" t="str" cm="1">
        <f t="array" ref="AB71">IFERROR(_xlfn.LET(
 _xlpm.project, $C71,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1" s="297" t="str" cm="1">
        <f t="array" ref="AC71">IFERROR(_xlfn.LET(
 _xlpm.project, $C71,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1" s="297" t="str" cm="1">
        <f t="array" ref="AD71">IFERROR(_xlfn.LET(
 _xlpm.project, $C71,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1" s="297" t="str" cm="1">
        <f t="array" ref="AE71">IFERROR(_xlfn.LET(
 _xlpm.project, $C71,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1" s="297" t="str" cm="1">
        <f t="array" ref="AF71">IFERROR(_xlfn.LET(
 _xlpm.project, $C71,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1" s="297" t="str" cm="1">
        <f t="array" ref="AG71">IFERROR(_xlfn.LET(
 _xlpm.project, $C71,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1" s="297" t="str" cm="1">
        <f t="array" ref="AH71">IFERROR(_xlfn.LET(
 _xlpm.project, $C71,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1" s="297" t="str" cm="1">
        <f t="array" ref="AI71">IFERROR(_xlfn.LET(
 _xlpm.project, $C71,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1" s="297" t="str" cm="1">
        <f t="array" ref="AJ71">IFERROR(_xlfn.LET(
 _xlpm.project, $C71,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1" s="297" t="str" cm="1">
        <f t="array" ref="AK71">IFERROR(_xlfn.LET(
 _xlpm.project, $C71,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1" s="297" t="str" cm="1">
        <f t="array" ref="AL71">IFERROR(_xlfn.LET(
 _xlpm.project, $C71,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1" s="297" t="str" cm="1">
        <f t="array" ref="AM71">IFERROR(_xlfn.LET(
 _xlpm.project, $C71,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1" s="297" t="str" cm="1">
        <f t="array" ref="AN71">IFERROR(_xlfn.LET(
 _xlpm.project, $C71,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1" s="297" t="str" cm="1">
        <f t="array" ref="AO71">IFERROR(_xlfn.LET(
 _xlpm.project, $C71,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1" s="297" t="str" cm="1">
        <f t="array" ref="AP71">IFERROR(_xlfn.LET(
 _xlpm.project, $C71,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1" s="297" t="str" cm="1">
        <f t="array" ref="AQ71">IFERROR(_xlfn.LET(
 _xlpm.project, $C71,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1" s="297" t="str" cm="1">
        <f t="array" ref="AR71">IFERROR(_xlfn.LET(
 _xlpm.project, $C71,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1" s="297" t="str" cm="1">
        <f t="array" ref="AS71">IFERROR(_xlfn.LET(
 _xlpm.project, $C71,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1" s="297" t="str" cm="1">
        <f t="array" ref="AT71">IFERROR(_xlfn.LET(
 _xlpm.project, $C71,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1" s="297" t="str" cm="1">
        <f t="array" ref="AU71">IFERROR(_xlfn.LET(
 _xlpm.project, $C71,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1" s="297" t="str" cm="1">
        <f t="array" ref="AV71">IFERROR(_xlfn.LET(
 _xlpm.project, $C71,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1" s="297" t="str" cm="1">
        <f t="array" ref="AW71">IFERROR(_xlfn.LET(
 _xlpm.project, $C71,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1" s="297" t="str" cm="1">
        <f t="array" ref="AX71">IFERROR(_xlfn.LET(
 _xlpm.project, $C71,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1" s="297" t="str" cm="1">
        <f t="array" ref="AY71">IFERROR(_xlfn.LET(
 _xlpm.project, $C71,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1" s="297" t="str" cm="1">
        <f t="array" ref="AZ71">IFERROR(_xlfn.LET(
 _xlpm.project, $C71,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1" s="297" t="str" cm="1">
        <f t="array" ref="BA71">IFERROR(_xlfn.LET(
 _xlpm.project, $C71,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1" s="297" t="str" cm="1">
        <f t="array" ref="BB71">IFERROR(_xlfn.LET(
 _xlpm.project, $C71,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1" s="297" t="str" cm="1">
        <f t="array" ref="BC71">IFERROR(_xlfn.LET(
 _xlpm.project, $C71,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1" s="297" t="str" cm="1">
        <f t="array" ref="BD71">IFERROR(_xlfn.LET(
 _xlpm.project, $C71,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1" s="297" t="str" cm="1">
        <f t="array" ref="BE71">IFERROR(_xlfn.LET(
 _xlpm.project, $C71,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1" s="297" t="str" cm="1">
        <f t="array" ref="BF71">IFERROR(_xlfn.LET(
 _xlpm.project, $C71,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1" s="297" t="str" cm="1">
        <f t="array" ref="BG71">IFERROR(_xlfn.LET(
 _xlpm.project, $C71,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1" s="297" t="str" cm="1">
        <f t="array" ref="BH71">IFERROR(_xlfn.LET(
 _xlpm.project, $C71,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1" s="297" t="str" cm="1">
        <f t="array" ref="BI71">IFERROR(_xlfn.LET(
 _xlpm.project, $C71,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1" s="297" t="str" cm="1">
        <f t="array" ref="BJ71">IFERROR(_xlfn.LET(
 _xlpm.project, $C71,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1" s="297" t="str" cm="1">
        <f t="array" ref="BK71">IFERROR(_xlfn.LET(
 _xlpm.project, $C71,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1" s="297" t="str" cm="1">
        <f t="array" ref="BL71">IFERROR(_xlfn.LET(
 _xlpm.project, $C71,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1" s="297" t="str" cm="1">
        <f t="array" ref="BM71">IFERROR(_xlfn.LET(
 _xlpm.project, $C71,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1" s="297" t="str" cm="1">
        <f t="array" ref="BN71">IFERROR(_xlfn.LET(
 _xlpm.project, $C71,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1" s="297" t="str" cm="1">
        <f t="array" ref="BO71">IFERROR(_xlfn.LET(
 _xlpm.project, $C71,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1" s="297" t="str" cm="1">
        <f t="array" ref="BP71">IFERROR(_xlfn.LET(
 _xlpm.project, $C71,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1" s="297" t="str" cm="1">
        <f t="array" ref="BQ71">IFERROR(_xlfn.LET(
 _xlpm.project, $C71,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1" s="297" t="str" cm="1">
        <f t="array" ref="BR71">IFERROR(_xlfn.LET(
 _xlpm.project, $C71,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1" s="297" t="str" cm="1">
        <f t="array" ref="BS71">IFERROR(_xlfn.LET(
 _xlpm.project, $C71,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1" s="297" t="str" cm="1">
        <f t="array" ref="BT71">IFERROR(_xlfn.LET(
 _xlpm.project, $C71,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1" s="297" t="str" cm="1">
        <f t="array" ref="BU71">IFERROR(_xlfn.LET(
 _xlpm.project, $C71,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1" s="297" t="str" cm="1">
        <f t="array" ref="BV71">IFERROR(_xlfn.LET(
 _xlpm.project, $C71,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1" s="297" t="str" cm="1">
        <f t="array" ref="BW71">IFERROR(_xlfn.LET(
 _xlpm.project, $C71,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1" s="297" t="str" cm="1">
        <f t="array" ref="BX71">IFERROR(_xlfn.LET(
 _xlpm.project, $C71,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1" s="297" t="str" cm="1">
        <f t="array" ref="BY71">IFERROR(_xlfn.LET(
 _xlpm.project, $C71,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1" s="297" t="str" cm="1">
        <f t="array" ref="BZ71">IFERROR(_xlfn.LET(
 _xlpm.project, $C71,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1" s="297" t="str" cm="1">
        <f t="array" ref="CA71">IFERROR(_xlfn.LET(
 _xlpm.project, $C71,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1" s="297" t="str" cm="1">
        <f t="array" ref="CB71">IFERROR(_xlfn.LET(
 _xlpm.project, $C71,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1" s="297" t="str" cm="1">
        <f t="array" ref="CC71">IFERROR(_xlfn.LET(
 _xlpm.project, $C71,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1" s="297" t="str" cm="1">
        <f t="array" ref="CD71">IFERROR(_xlfn.LET(
 _xlpm.project, $C71,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1" s="297" t="str" cm="1">
        <f t="array" ref="CE71">IFERROR(_xlfn.LET(
 _xlpm.project, $C71,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1" s="297" t="str" cm="1">
        <f t="array" ref="CF71">IFERROR(_xlfn.LET(
 _xlpm.project, $C71,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1" s="297" t="str" cm="1">
        <f t="array" ref="CG71">IFERROR(_xlfn.LET(
 _xlpm.project, $C71,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1" s="297" t="str" cm="1">
        <f t="array" ref="CH71">IFERROR(_xlfn.LET(
 _xlpm.project, $C71,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1" s="297" t="str" cm="1">
        <f t="array" ref="CI71">IFERROR(_xlfn.LET(
 _xlpm.project, $C71,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1" s="297" t="str" cm="1">
        <f t="array" ref="CJ71">IFERROR(_xlfn.LET(
 _xlpm.project, $C71,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1" s="297" t="str" cm="1">
        <f t="array" ref="CK71">IFERROR(_xlfn.LET(
 _xlpm.project, $C71,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1" s="297" t="str" cm="1">
        <f t="array" ref="CL71">IFERROR(_xlfn.LET(
 _xlpm.project, $C71,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1" s="297" t="str" cm="1">
        <f t="array" ref="CM71">IFERROR(_xlfn.LET(
 _xlpm.project, $C71,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1" s="297" t="str" cm="1">
        <f t="array" ref="CN71">IFERROR(_xlfn.LET(
 _xlpm.project, $C71,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1" s="297" t="str" cm="1">
        <f t="array" ref="CO71">IFERROR(_xlfn.LET(
 _xlpm.project, $C71,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1" s="297" t="str" cm="1">
        <f t="array" ref="CP71">IFERROR(_xlfn.LET(
 _xlpm.project, $C71,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1" s="297" t="str" cm="1">
        <f t="array" ref="CQ71">IFERROR(_xlfn.LET(
 _xlpm.project, $C71,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1" s="297" t="str" cm="1">
        <f t="array" ref="CR71">IFERROR(_xlfn.LET(
 _xlpm.project, $C71,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1" s="297" t="str" cm="1">
        <f t="array" ref="CS71">IFERROR(_xlfn.LET(
 _xlpm.project, $C71,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1" s="297" t="str" cm="1">
        <f t="array" ref="CT71">IFERROR(_xlfn.LET(
 _xlpm.project, $C71,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1" s="297" t="str" cm="1">
        <f t="array" ref="CU71">IFERROR(_xlfn.LET(
 _xlpm.project, $C71,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1" s="297" t="str" cm="1">
        <f t="array" ref="CV71">IFERROR(_xlfn.LET(
 _xlpm.project, $C71,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1" s="297" t="str" cm="1">
        <f t="array" ref="CW71">IFERROR(_xlfn.LET(
 _xlpm.project, $C71,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1" s="297" t="str" cm="1">
        <f t="array" ref="CX71">IFERROR(_xlfn.LET(
 _xlpm.project, $C71,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1" s="297" t="str" cm="1">
        <f t="array" ref="CY71">IFERROR(_xlfn.LET(
 _xlpm.project, $C71,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1" s="297" t="str" cm="1">
        <f t="array" ref="CZ71">IFERROR(_xlfn.LET(
 _xlpm.project, $C71,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1" s="297" t="str" cm="1">
        <f t="array" ref="DA71">IFERROR(_xlfn.LET(
 _xlpm.project, $C71,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1" s="297" t="str" cm="1">
        <f t="array" ref="DB71">IFERROR(_xlfn.LET(
 _xlpm.project, $C71,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1" s="297" t="str" cm="1">
        <f t="array" ref="DC71">IFERROR(_xlfn.LET(
 _xlpm.project, $C71,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1" s="297" t="str" cm="1">
        <f t="array" ref="DD71">IFERROR(_xlfn.LET(
 _xlpm.project, $C71,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1" s="297" t="str" cm="1">
        <f t="array" ref="DE71">IFERROR(_xlfn.LET(
 _xlpm.project, $C71,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1" s="297" t="str" cm="1">
        <f t="array" ref="DF71">IFERROR(_xlfn.LET(
 _xlpm.project, $C71,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1" s="297" t="str" cm="1">
        <f t="array" ref="DG71">IFERROR(_xlfn.LET(
 _xlpm.project, $C71,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1" s="297" t="str" cm="1">
        <f t="array" ref="DH71">IFERROR(_xlfn.LET(
 _xlpm.project, $C71,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1" s="297" t="str" cm="1">
        <f t="array" ref="DI71">IFERROR(_xlfn.LET(
 _xlpm.project, $C71,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1" s="297" t="str" cm="1">
        <f t="array" ref="DJ71">IFERROR(_xlfn.LET(
 _xlpm.project, $C71,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1" s="297" t="str" cm="1">
        <f t="array" ref="DK71">IFERROR(_xlfn.LET(
 _xlpm.project, $C71,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1" s="297" t="str" cm="1">
        <f t="array" ref="DL71">IFERROR(_xlfn.LET(
 _xlpm.project, $C71,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1" s="297" t="str" cm="1">
        <f t="array" ref="DM71">IFERROR(_xlfn.LET(
 _xlpm.project, $C71,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1" s="297" t="str" cm="1">
        <f t="array" ref="DN71">IFERROR(_xlfn.LET(
 _xlpm.project, $C71,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1" s="297" t="str" cm="1">
        <f t="array" ref="DO71">IFERROR(_xlfn.LET(
 _xlpm.project, $C71,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1" s="297" t="str" cm="1">
        <f t="array" ref="DP71">IFERROR(_xlfn.LET(
 _xlpm.project, $C71,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1" s="297" t="str" cm="1">
        <f t="array" ref="DQ71">IFERROR(_xlfn.LET(
 _xlpm.project, $C71,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1" s="297" t="str" cm="1">
        <f t="array" ref="DR71">IFERROR(_xlfn.LET(
 _xlpm.project, $C71,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1" s="297" t="str" cm="1">
        <f t="array" ref="DS71">IFERROR(_xlfn.LET(
 _xlpm.project, $C71,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1" s="297" t="str" cm="1">
        <f t="array" ref="DT71">IFERROR(_xlfn.LET(
 _xlpm.project, $C71,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1" s="297" t="str" cm="1">
        <f t="array" ref="DU71">IFERROR(_xlfn.LET(
 _xlpm.project, $C71,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1" s="297" t="str" cm="1">
        <f t="array" ref="DV71">IFERROR(_xlfn.LET(
 _xlpm.project, $C71,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1" s="297" t="str" cm="1">
        <f t="array" ref="DW71">IFERROR(_xlfn.LET(
 _xlpm.project, $C71,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1" s="297" t="str" cm="1">
        <f t="array" ref="DX71">IFERROR(_xlfn.LET(
 _xlpm.project, $C71,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1" s="297" t="str" cm="1">
        <f t="array" ref="DY71">IFERROR(_xlfn.LET(
 _xlpm.project, $C71,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1" s="297" t="str" cm="1">
        <f t="array" ref="DZ71">IFERROR(_xlfn.LET(
 _xlpm.project, $C71,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1" s="297" t="str" cm="1">
        <f t="array" ref="EA71">IFERROR(_xlfn.LET(
 _xlpm.project, $C71,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1" s="297" t="str" cm="1">
        <f t="array" ref="EB71">IFERROR(_xlfn.LET(
 _xlpm.project, $C71,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1" s="297" t="str" cm="1">
        <f t="array" ref="EC71">IFERROR(_xlfn.LET(
 _xlpm.project, $C71,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1" s="297" t="str" cm="1">
        <f t="array" ref="ED71">IFERROR(_xlfn.LET(
 _xlpm.project, $C71,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1" s="297" t="str" cm="1">
        <f t="array" ref="EE71">IFERROR(_xlfn.LET(
 _xlpm.project, $C71,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1" s="297" t="str" cm="1">
        <f t="array" ref="EF71">IFERROR(_xlfn.LET(
 _xlpm.project, $C71,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1" s="297" t="str" cm="1">
        <f t="array" ref="EG71">IFERROR(_xlfn.LET(
 _xlpm.project, $C71,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1" s="297" t="str" cm="1">
        <f t="array" ref="EH71">IFERROR(_xlfn.LET(
 _xlpm.project, $C71,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1" s="297" t="str" cm="1">
        <f t="array" ref="EI71">IFERROR(_xlfn.LET(
 _xlpm.project, $C71,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1" s="297" t="str" cm="1">
        <f t="array" ref="EJ71">IFERROR(_xlfn.LET(
 _xlpm.project, $C71,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1" s="297" t="str" cm="1">
        <f t="array" ref="EK71">IFERROR(_xlfn.LET(
 _xlpm.project, $C71,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1" s="297" t="str" cm="1">
        <f t="array" ref="EL71">IFERROR(_xlfn.LET(
 _xlpm.project, $C71,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1" s="297" t="str" cm="1">
        <f t="array" ref="EM71">IFERROR(_xlfn.LET(
 _xlpm.project, $C71,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1" s="297" t="str" cm="1">
        <f t="array" ref="EN71">IFERROR(_xlfn.LET(
 _xlpm.project, $C71,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1" s="297" t="str" cm="1">
        <f t="array" ref="EO71">IFERROR(_xlfn.LET(
 _xlpm.project, $C71,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1" s="297" t="str" cm="1">
        <f t="array" ref="EP71">IFERROR(_xlfn.LET(
 _xlpm.project, $C71,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1" s="297" t="str" cm="1">
        <f t="array" ref="EQ71">IFERROR(_xlfn.LET(
 _xlpm.project, $C71,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1" s="297" t="str" cm="1">
        <f t="array" ref="ER71">IFERROR(_xlfn.LET(
 _xlpm.project, $C71,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1" s="297" t="str" cm="1">
        <f t="array" ref="ES71">IFERROR(_xlfn.LET(
 _xlpm.project, $C71,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1" s="297" t="str" cm="1">
        <f t="array" ref="ET71">IFERROR(_xlfn.LET(
 _xlpm.project, $C71,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1" s="297" t="str" cm="1">
        <f t="array" ref="EU71">IFERROR(_xlfn.LET(
 _xlpm.project, $C71,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1" s="297" t="str" cm="1">
        <f t="array" ref="EV71">IFERROR(_xlfn.LET(
 _xlpm.project, $C71,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1" s="297" t="str" cm="1">
        <f t="array" ref="EW71">IFERROR(_xlfn.LET(
 _xlpm.project, $C71,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1" s="297" t="str" cm="1">
        <f t="array" ref="EX71">IFERROR(_xlfn.LET(
 _xlpm.project, $C71,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1" s="297" t="str" cm="1">
        <f t="array" ref="EY71">IFERROR(_xlfn.LET(
 _xlpm.project, $C71,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1" s="297" t="str" cm="1">
        <f t="array" ref="EZ71">IFERROR(_xlfn.LET(
 _xlpm.project, $C71,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1" s="297" t="str" cm="1">
        <f t="array" ref="FA71">IFERROR(_xlfn.LET(
 _xlpm.project, $C71,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1" s="297" t="str" cm="1">
        <f t="array" ref="FB71">IFERROR(_xlfn.LET(
 _xlpm.project, $C71,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1" s="297" t="str" cm="1">
        <f t="array" ref="FC71">IFERROR(_xlfn.LET(
 _xlpm.project, $C71,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1" s="297" t="str" cm="1">
        <f t="array" ref="FD71">IFERROR(_xlfn.LET(
 _xlpm.project, $C71,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2" spans="2:160" ht="80.099999999999994" customHeight="1" thickBot="1" x14ac:dyDescent="0.35">
      <c r="B72" s="90"/>
      <c r="C72" s="300"/>
      <c r="D72" s="300"/>
      <c r="E72" s="297" t="str" cm="1">
        <f t="array" ref="E72">IFERROR(_xlfn.LET(
 _xlpm.project, $C72,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2" s="297" t="str" cm="1">
        <f t="array" ref="F72">IFERROR(_xlfn.LET(
 _xlpm.project, $C72,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2" s="297" t="str" cm="1">
        <f t="array" ref="G72">IFERROR(_xlfn.LET(
 _xlpm.project, $C72,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2" s="297" t="str" cm="1">
        <f t="array" ref="H72">IFERROR(_xlfn.LET(
 _xlpm.project, $C72,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2" s="297" t="str" cm="1">
        <f t="array" ref="I72">IFERROR(_xlfn.LET(
 _xlpm.project, $C72,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2" s="297" t="str" cm="1">
        <f t="array" ref="J72">IFERROR(_xlfn.LET(
 _xlpm.project, $C72,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2" s="297" t="str" cm="1">
        <f t="array" ref="K72">IFERROR(_xlfn.LET(
 _xlpm.project, $C72,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2" s="297" t="str" cm="1">
        <f t="array" ref="L72">IFERROR(_xlfn.LET(
 _xlpm.project, $C72,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2" s="297" t="str" cm="1">
        <f t="array" ref="M72">IFERROR(_xlfn.LET(
 _xlpm.project, $C72,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2" s="297" t="str" cm="1">
        <f t="array" ref="N72">IFERROR(_xlfn.LET(
 _xlpm.project, $C72,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2" s="297" t="str" cm="1">
        <f t="array" ref="O72">IFERROR(_xlfn.LET(
 _xlpm.project, $C72,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2" s="297" t="str" cm="1">
        <f t="array" ref="P72">IFERROR(_xlfn.LET(
 _xlpm.project, $C72,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2" s="297" t="str" cm="1">
        <f t="array" ref="Q72">IFERROR(_xlfn.LET(
 _xlpm.project, $C72,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2" s="297" t="str" cm="1">
        <f t="array" ref="R72">IFERROR(_xlfn.LET(
 _xlpm.project, $C72,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2" s="297" t="str" cm="1">
        <f t="array" ref="S72">IFERROR(_xlfn.LET(
 _xlpm.project, $C72,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2" s="297" t="str" cm="1">
        <f t="array" ref="T72">IFERROR(_xlfn.LET(
 _xlpm.project, $C72,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2" s="297" t="str" cm="1">
        <f t="array" ref="U72">IFERROR(_xlfn.LET(
 _xlpm.project, $C72,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2" s="297" t="str" cm="1">
        <f t="array" ref="V72">IFERROR(_xlfn.LET(
 _xlpm.project, $C72,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2" s="297" t="str" cm="1">
        <f t="array" ref="W72">IFERROR(_xlfn.LET(
 _xlpm.project, $C72,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2" s="297" t="str" cm="1">
        <f t="array" ref="X72">IFERROR(_xlfn.LET(
 _xlpm.project, $C72,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2" s="297" t="str" cm="1">
        <f t="array" ref="Y72">IFERROR(_xlfn.LET(
 _xlpm.project, $C72,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2" s="297" t="str" cm="1">
        <f t="array" ref="Z72">IFERROR(_xlfn.LET(
 _xlpm.project, $C72,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2" s="297" t="str" cm="1">
        <f t="array" ref="AA72">IFERROR(_xlfn.LET(
 _xlpm.project, $C72,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2" s="297" t="str" cm="1">
        <f t="array" ref="AB72">IFERROR(_xlfn.LET(
 _xlpm.project, $C72,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2" s="297" t="str" cm="1">
        <f t="array" ref="AC72">IFERROR(_xlfn.LET(
 _xlpm.project, $C72,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2" s="297" t="str" cm="1">
        <f t="array" ref="AD72">IFERROR(_xlfn.LET(
 _xlpm.project, $C72,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2" s="297" t="str" cm="1">
        <f t="array" ref="AE72">IFERROR(_xlfn.LET(
 _xlpm.project, $C72,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2" s="297" t="str" cm="1">
        <f t="array" ref="AF72">IFERROR(_xlfn.LET(
 _xlpm.project, $C72,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2" s="297" t="str" cm="1">
        <f t="array" ref="AG72">IFERROR(_xlfn.LET(
 _xlpm.project, $C72,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2" s="297" t="str" cm="1">
        <f t="array" ref="AH72">IFERROR(_xlfn.LET(
 _xlpm.project, $C72,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2" s="297" t="str" cm="1">
        <f t="array" ref="AI72">IFERROR(_xlfn.LET(
 _xlpm.project, $C72,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2" s="297" t="str" cm="1">
        <f t="array" ref="AJ72">IFERROR(_xlfn.LET(
 _xlpm.project, $C72,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2" s="297" t="str" cm="1">
        <f t="array" ref="AK72">IFERROR(_xlfn.LET(
 _xlpm.project, $C72,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2" s="297" t="str" cm="1">
        <f t="array" ref="AL72">IFERROR(_xlfn.LET(
 _xlpm.project, $C72,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2" s="297" t="str" cm="1">
        <f t="array" ref="AM72">IFERROR(_xlfn.LET(
 _xlpm.project, $C72,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2" s="297" t="str" cm="1">
        <f t="array" ref="AN72">IFERROR(_xlfn.LET(
 _xlpm.project, $C72,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2" s="297" t="str" cm="1">
        <f t="array" ref="AO72">IFERROR(_xlfn.LET(
 _xlpm.project, $C72,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2" s="297" t="str" cm="1">
        <f t="array" ref="AP72">IFERROR(_xlfn.LET(
 _xlpm.project, $C72,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2" s="297" t="str" cm="1">
        <f t="array" ref="AQ72">IFERROR(_xlfn.LET(
 _xlpm.project, $C72,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2" s="297" t="str" cm="1">
        <f t="array" ref="AR72">IFERROR(_xlfn.LET(
 _xlpm.project, $C72,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2" s="297" t="str" cm="1">
        <f t="array" ref="AS72">IFERROR(_xlfn.LET(
 _xlpm.project, $C72,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2" s="297" t="str" cm="1">
        <f t="array" ref="AT72">IFERROR(_xlfn.LET(
 _xlpm.project, $C72,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2" s="297" t="str" cm="1">
        <f t="array" ref="AU72">IFERROR(_xlfn.LET(
 _xlpm.project, $C72,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2" s="297" t="str" cm="1">
        <f t="array" ref="AV72">IFERROR(_xlfn.LET(
 _xlpm.project, $C72,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2" s="297" t="str" cm="1">
        <f t="array" ref="AW72">IFERROR(_xlfn.LET(
 _xlpm.project, $C72,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2" s="297" t="str" cm="1">
        <f t="array" ref="AX72">IFERROR(_xlfn.LET(
 _xlpm.project, $C72,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2" s="297" t="str" cm="1">
        <f t="array" ref="AY72">IFERROR(_xlfn.LET(
 _xlpm.project, $C72,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2" s="297" t="str" cm="1">
        <f t="array" ref="AZ72">IFERROR(_xlfn.LET(
 _xlpm.project, $C72,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2" s="297" t="str" cm="1">
        <f t="array" ref="BA72">IFERROR(_xlfn.LET(
 _xlpm.project, $C72,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2" s="297" t="str" cm="1">
        <f t="array" ref="BB72">IFERROR(_xlfn.LET(
 _xlpm.project, $C72,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2" s="297" t="str" cm="1">
        <f t="array" ref="BC72">IFERROR(_xlfn.LET(
 _xlpm.project, $C72,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2" s="297" t="str" cm="1">
        <f t="array" ref="BD72">IFERROR(_xlfn.LET(
 _xlpm.project, $C72,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2" s="297" t="str" cm="1">
        <f t="array" ref="BE72">IFERROR(_xlfn.LET(
 _xlpm.project, $C72,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2" s="297" t="str" cm="1">
        <f t="array" ref="BF72">IFERROR(_xlfn.LET(
 _xlpm.project, $C72,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2" s="297" t="str" cm="1">
        <f t="array" ref="BG72">IFERROR(_xlfn.LET(
 _xlpm.project, $C72,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2" s="297" t="str" cm="1">
        <f t="array" ref="BH72">IFERROR(_xlfn.LET(
 _xlpm.project, $C72,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2" s="297" t="str" cm="1">
        <f t="array" ref="BI72">IFERROR(_xlfn.LET(
 _xlpm.project, $C72,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2" s="297" t="str" cm="1">
        <f t="array" ref="BJ72">IFERROR(_xlfn.LET(
 _xlpm.project, $C72,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2" s="297" t="str" cm="1">
        <f t="array" ref="BK72">IFERROR(_xlfn.LET(
 _xlpm.project, $C72,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2" s="297" t="str" cm="1">
        <f t="array" ref="BL72">IFERROR(_xlfn.LET(
 _xlpm.project, $C72,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2" s="297" t="str" cm="1">
        <f t="array" ref="BM72">IFERROR(_xlfn.LET(
 _xlpm.project, $C72,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2" s="297" t="str" cm="1">
        <f t="array" ref="BN72">IFERROR(_xlfn.LET(
 _xlpm.project, $C72,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2" s="297" t="str" cm="1">
        <f t="array" ref="BO72">IFERROR(_xlfn.LET(
 _xlpm.project, $C72,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2" s="297" t="str" cm="1">
        <f t="array" ref="BP72">IFERROR(_xlfn.LET(
 _xlpm.project, $C72,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2" s="297" t="str" cm="1">
        <f t="array" ref="BQ72">IFERROR(_xlfn.LET(
 _xlpm.project, $C72,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2" s="297" t="str" cm="1">
        <f t="array" ref="BR72">IFERROR(_xlfn.LET(
 _xlpm.project, $C72,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2" s="297" t="str" cm="1">
        <f t="array" ref="BS72">IFERROR(_xlfn.LET(
 _xlpm.project, $C72,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2" s="297" t="str" cm="1">
        <f t="array" ref="BT72">IFERROR(_xlfn.LET(
 _xlpm.project, $C72,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2" s="297" t="str" cm="1">
        <f t="array" ref="BU72">IFERROR(_xlfn.LET(
 _xlpm.project, $C72,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2" s="297" t="str" cm="1">
        <f t="array" ref="BV72">IFERROR(_xlfn.LET(
 _xlpm.project, $C72,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2" s="297" t="str" cm="1">
        <f t="array" ref="BW72">IFERROR(_xlfn.LET(
 _xlpm.project, $C72,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2" s="297" t="str" cm="1">
        <f t="array" ref="BX72">IFERROR(_xlfn.LET(
 _xlpm.project, $C72,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2" s="297" t="str" cm="1">
        <f t="array" ref="BY72">IFERROR(_xlfn.LET(
 _xlpm.project, $C72,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2" s="297" t="str" cm="1">
        <f t="array" ref="BZ72">IFERROR(_xlfn.LET(
 _xlpm.project, $C72,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2" s="297" t="str" cm="1">
        <f t="array" ref="CA72">IFERROR(_xlfn.LET(
 _xlpm.project, $C72,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2" s="297" t="str" cm="1">
        <f t="array" ref="CB72">IFERROR(_xlfn.LET(
 _xlpm.project, $C72,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2" s="297" t="str" cm="1">
        <f t="array" ref="CC72">IFERROR(_xlfn.LET(
 _xlpm.project, $C72,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2" s="297" t="str" cm="1">
        <f t="array" ref="CD72">IFERROR(_xlfn.LET(
 _xlpm.project, $C72,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2" s="297" t="str" cm="1">
        <f t="array" ref="CE72">IFERROR(_xlfn.LET(
 _xlpm.project, $C72,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2" s="297" t="str" cm="1">
        <f t="array" ref="CF72">IFERROR(_xlfn.LET(
 _xlpm.project, $C72,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2" s="297" t="str" cm="1">
        <f t="array" ref="CG72">IFERROR(_xlfn.LET(
 _xlpm.project, $C72,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2" s="297" t="str" cm="1">
        <f t="array" ref="CH72">IFERROR(_xlfn.LET(
 _xlpm.project, $C72,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2" s="297" t="str" cm="1">
        <f t="array" ref="CI72">IFERROR(_xlfn.LET(
 _xlpm.project, $C72,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2" s="297" t="str" cm="1">
        <f t="array" ref="CJ72">IFERROR(_xlfn.LET(
 _xlpm.project, $C72,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2" s="297" t="str" cm="1">
        <f t="array" ref="CK72">IFERROR(_xlfn.LET(
 _xlpm.project, $C72,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2" s="297" t="str" cm="1">
        <f t="array" ref="CL72">IFERROR(_xlfn.LET(
 _xlpm.project, $C72,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2" s="297" t="str" cm="1">
        <f t="array" ref="CM72">IFERROR(_xlfn.LET(
 _xlpm.project, $C72,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2" s="297" t="str" cm="1">
        <f t="array" ref="CN72">IFERROR(_xlfn.LET(
 _xlpm.project, $C72,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2" s="297" t="str" cm="1">
        <f t="array" ref="CO72">IFERROR(_xlfn.LET(
 _xlpm.project, $C72,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2" s="297" t="str" cm="1">
        <f t="array" ref="CP72">IFERROR(_xlfn.LET(
 _xlpm.project, $C72,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2" s="297" t="str" cm="1">
        <f t="array" ref="CQ72">IFERROR(_xlfn.LET(
 _xlpm.project, $C72,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2" s="297" t="str" cm="1">
        <f t="array" ref="CR72">IFERROR(_xlfn.LET(
 _xlpm.project, $C72,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2" s="297" t="str" cm="1">
        <f t="array" ref="CS72">IFERROR(_xlfn.LET(
 _xlpm.project, $C72,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2" s="297" t="str" cm="1">
        <f t="array" ref="CT72">IFERROR(_xlfn.LET(
 _xlpm.project, $C72,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2" s="297" t="str" cm="1">
        <f t="array" ref="CU72">IFERROR(_xlfn.LET(
 _xlpm.project, $C72,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2" s="297" t="str" cm="1">
        <f t="array" ref="CV72">IFERROR(_xlfn.LET(
 _xlpm.project, $C72,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2" s="297" t="str" cm="1">
        <f t="array" ref="CW72">IFERROR(_xlfn.LET(
 _xlpm.project, $C72,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2" s="297" t="str" cm="1">
        <f t="array" ref="CX72">IFERROR(_xlfn.LET(
 _xlpm.project, $C72,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2" s="297" t="str" cm="1">
        <f t="array" ref="CY72">IFERROR(_xlfn.LET(
 _xlpm.project, $C72,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2" s="297" t="str" cm="1">
        <f t="array" ref="CZ72">IFERROR(_xlfn.LET(
 _xlpm.project, $C72,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2" s="297" t="str" cm="1">
        <f t="array" ref="DA72">IFERROR(_xlfn.LET(
 _xlpm.project, $C72,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2" s="297" t="str" cm="1">
        <f t="array" ref="DB72">IFERROR(_xlfn.LET(
 _xlpm.project, $C72,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2" s="297" t="str" cm="1">
        <f t="array" ref="DC72">IFERROR(_xlfn.LET(
 _xlpm.project, $C72,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2" s="297" t="str" cm="1">
        <f t="array" ref="DD72">IFERROR(_xlfn.LET(
 _xlpm.project, $C72,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2" s="297" t="str" cm="1">
        <f t="array" ref="DE72">IFERROR(_xlfn.LET(
 _xlpm.project, $C72,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2" s="297" t="str" cm="1">
        <f t="array" ref="DF72">IFERROR(_xlfn.LET(
 _xlpm.project, $C72,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2" s="297" t="str" cm="1">
        <f t="array" ref="DG72">IFERROR(_xlfn.LET(
 _xlpm.project, $C72,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2" s="297" t="str" cm="1">
        <f t="array" ref="DH72">IFERROR(_xlfn.LET(
 _xlpm.project, $C72,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2" s="297" t="str" cm="1">
        <f t="array" ref="DI72">IFERROR(_xlfn.LET(
 _xlpm.project, $C72,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2" s="297" t="str" cm="1">
        <f t="array" ref="DJ72">IFERROR(_xlfn.LET(
 _xlpm.project, $C72,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2" s="297" t="str" cm="1">
        <f t="array" ref="DK72">IFERROR(_xlfn.LET(
 _xlpm.project, $C72,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2" s="297" t="str" cm="1">
        <f t="array" ref="DL72">IFERROR(_xlfn.LET(
 _xlpm.project, $C72,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2" s="297" t="str" cm="1">
        <f t="array" ref="DM72">IFERROR(_xlfn.LET(
 _xlpm.project, $C72,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2" s="297" t="str" cm="1">
        <f t="array" ref="DN72">IFERROR(_xlfn.LET(
 _xlpm.project, $C72,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2" s="297" t="str" cm="1">
        <f t="array" ref="DO72">IFERROR(_xlfn.LET(
 _xlpm.project, $C72,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2" s="297" t="str" cm="1">
        <f t="array" ref="DP72">IFERROR(_xlfn.LET(
 _xlpm.project, $C72,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2" s="297" t="str" cm="1">
        <f t="array" ref="DQ72">IFERROR(_xlfn.LET(
 _xlpm.project, $C72,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2" s="297" t="str" cm="1">
        <f t="array" ref="DR72">IFERROR(_xlfn.LET(
 _xlpm.project, $C72,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2" s="297" t="str" cm="1">
        <f t="array" ref="DS72">IFERROR(_xlfn.LET(
 _xlpm.project, $C72,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2" s="297" t="str" cm="1">
        <f t="array" ref="DT72">IFERROR(_xlfn.LET(
 _xlpm.project, $C72,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2" s="297" t="str" cm="1">
        <f t="array" ref="DU72">IFERROR(_xlfn.LET(
 _xlpm.project, $C72,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2" s="297" t="str" cm="1">
        <f t="array" ref="DV72">IFERROR(_xlfn.LET(
 _xlpm.project, $C72,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2" s="297" t="str" cm="1">
        <f t="array" ref="DW72">IFERROR(_xlfn.LET(
 _xlpm.project, $C72,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2" s="297" t="str" cm="1">
        <f t="array" ref="DX72">IFERROR(_xlfn.LET(
 _xlpm.project, $C72,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2" s="297" t="str" cm="1">
        <f t="array" ref="DY72">IFERROR(_xlfn.LET(
 _xlpm.project, $C72,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2" s="297" t="str" cm="1">
        <f t="array" ref="DZ72">IFERROR(_xlfn.LET(
 _xlpm.project, $C72,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2" s="297" t="str" cm="1">
        <f t="array" ref="EA72">IFERROR(_xlfn.LET(
 _xlpm.project, $C72,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2" s="297" t="str" cm="1">
        <f t="array" ref="EB72">IFERROR(_xlfn.LET(
 _xlpm.project, $C72,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2" s="297" t="str" cm="1">
        <f t="array" ref="EC72">IFERROR(_xlfn.LET(
 _xlpm.project, $C72,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2" s="297" t="str" cm="1">
        <f t="array" ref="ED72">IFERROR(_xlfn.LET(
 _xlpm.project, $C72,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2" s="297" t="str" cm="1">
        <f t="array" ref="EE72">IFERROR(_xlfn.LET(
 _xlpm.project, $C72,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2" s="297" t="str" cm="1">
        <f t="array" ref="EF72">IFERROR(_xlfn.LET(
 _xlpm.project, $C72,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2" s="297" t="str" cm="1">
        <f t="array" ref="EG72">IFERROR(_xlfn.LET(
 _xlpm.project, $C72,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2" s="297" t="str" cm="1">
        <f t="array" ref="EH72">IFERROR(_xlfn.LET(
 _xlpm.project, $C72,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2" s="297" t="str" cm="1">
        <f t="array" ref="EI72">IFERROR(_xlfn.LET(
 _xlpm.project, $C72,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2" s="297" t="str" cm="1">
        <f t="array" ref="EJ72">IFERROR(_xlfn.LET(
 _xlpm.project, $C72,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2" s="297" t="str" cm="1">
        <f t="array" ref="EK72">IFERROR(_xlfn.LET(
 _xlpm.project, $C72,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2" s="297" t="str" cm="1">
        <f t="array" ref="EL72">IFERROR(_xlfn.LET(
 _xlpm.project, $C72,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2" s="297" t="str" cm="1">
        <f t="array" ref="EM72">IFERROR(_xlfn.LET(
 _xlpm.project, $C72,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2" s="297" t="str" cm="1">
        <f t="array" ref="EN72">IFERROR(_xlfn.LET(
 _xlpm.project, $C72,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2" s="297" t="str" cm="1">
        <f t="array" ref="EO72">IFERROR(_xlfn.LET(
 _xlpm.project, $C72,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2" s="297" t="str" cm="1">
        <f t="array" ref="EP72">IFERROR(_xlfn.LET(
 _xlpm.project, $C72,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2" s="297" t="str" cm="1">
        <f t="array" ref="EQ72">IFERROR(_xlfn.LET(
 _xlpm.project, $C72,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2" s="297" t="str" cm="1">
        <f t="array" ref="ER72">IFERROR(_xlfn.LET(
 _xlpm.project, $C72,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2" s="297" t="str" cm="1">
        <f t="array" ref="ES72">IFERROR(_xlfn.LET(
 _xlpm.project, $C72,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2" s="297" t="str" cm="1">
        <f t="array" ref="ET72">IFERROR(_xlfn.LET(
 _xlpm.project, $C72,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2" s="297" t="str" cm="1">
        <f t="array" ref="EU72">IFERROR(_xlfn.LET(
 _xlpm.project, $C72,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2" s="297" t="str" cm="1">
        <f t="array" ref="EV72">IFERROR(_xlfn.LET(
 _xlpm.project, $C72,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2" s="297" t="str" cm="1">
        <f t="array" ref="EW72">IFERROR(_xlfn.LET(
 _xlpm.project, $C72,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2" s="297" t="str" cm="1">
        <f t="array" ref="EX72">IFERROR(_xlfn.LET(
 _xlpm.project, $C72,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2" s="297" t="str" cm="1">
        <f t="array" ref="EY72">IFERROR(_xlfn.LET(
 _xlpm.project, $C72,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2" s="297" t="str" cm="1">
        <f t="array" ref="EZ72">IFERROR(_xlfn.LET(
 _xlpm.project, $C72,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2" s="297" t="str" cm="1">
        <f t="array" ref="FA72">IFERROR(_xlfn.LET(
 _xlpm.project, $C72,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2" s="297" t="str" cm="1">
        <f t="array" ref="FB72">IFERROR(_xlfn.LET(
 _xlpm.project, $C72,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2" s="297" t="str" cm="1">
        <f t="array" ref="FC72">IFERROR(_xlfn.LET(
 _xlpm.project, $C72,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2" s="297" t="str" cm="1">
        <f t="array" ref="FD72">IFERROR(_xlfn.LET(
 _xlpm.project, $C72,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3" spans="2:160" ht="80.099999999999994" customHeight="1" thickBot="1" x14ac:dyDescent="0.35">
      <c r="B73" s="90"/>
      <c r="C73" s="300"/>
      <c r="D73" s="300"/>
      <c r="E73" s="297" t="str" cm="1">
        <f t="array" ref="E73">IFERROR(_xlfn.LET(
 _xlpm.project, $C73,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3" s="297" t="str" cm="1">
        <f t="array" ref="F73">IFERROR(_xlfn.LET(
 _xlpm.project, $C73,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3" s="297" t="str" cm="1">
        <f t="array" ref="G73">IFERROR(_xlfn.LET(
 _xlpm.project, $C73,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3" s="297" t="str" cm="1">
        <f t="array" ref="H73">IFERROR(_xlfn.LET(
 _xlpm.project, $C73,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3" s="297" t="str" cm="1">
        <f t="array" ref="I73">IFERROR(_xlfn.LET(
 _xlpm.project, $C73,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3" s="297" t="str" cm="1">
        <f t="array" ref="J73">IFERROR(_xlfn.LET(
 _xlpm.project, $C73,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3" s="297" t="str" cm="1">
        <f t="array" ref="K73">IFERROR(_xlfn.LET(
 _xlpm.project, $C73,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3" s="297" t="str" cm="1">
        <f t="array" ref="L73">IFERROR(_xlfn.LET(
 _xlpm.project, $C73,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3" s="297" t="str" cm="1">
        <f t="array" ref="M73">IFERROR(_xlfn.LET(
 _xlpm.project, $C73,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3" s="297" t="str" cm="1">
        <f t="array" ref="N73">IFERROR(_xlfn.LET(
 _xlpm.project, $C73,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3" s="297" t="str" cm="1">
        <f t="array" ref="O73">IFERROR(_xlfn.LET(
 _xlpm.project, $C73,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3" s="297" t="str" cm="1">
        <f t="array" ref="P73">IFERROR(_xlfn.LET(
 _xlpm.project, $C73,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3" s="297" t="str" cm="1">
        <f t="array" ref="Q73">IFERROR(_xlfn.LET(
 _xlpm.project, $C73,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3" s="297" t="str" cm="1">
        <f t="array" ref="R73">IFERROR(_xlfn.LET(
 _xlpm.project, $C73,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3" s="297" t="str" cm="1">
        <f t="array" ref="S73">IFERROR(_xlfn.LET(
 _xlpm.project, $C73,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3" s="297" t="str" cm="1">
        <f t="array" ref="T73">IFERROR(_xlfn.LET(
 _xlpm.project, $C73,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3" s="297" t="str" cm="1">
        <f t="array" ref="U73">IFERROR(_xlfn.LET(
 _xlpm.project, $C73,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3" s="297" t="str" cm="1">
        <f t="array" ref="V73">IFERROR(_xlfn.LET(
 _xlpm.project, $C73,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3" s="297" t="str" cm="1">
        <f t="array" ref="W73">IFERROR(_xlfn.LET(
 _xlpm.project, $C73,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3" s="297" t="str" cm="1">
        <f t="array" ref="X73">IFERROR(_xlfn.LET(
 _xlpm.project, $C73,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3" s="297" t="str" cm="1">
        <f t="array" ref="Y73">IFERROR(_xlfn.LET(
 _xlpm.project, $C73,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3" s="297" t="str" cm="1">
        <f t="array" ref="Z73">IFERROR(_xlfn.LET(
 _xlpm.project, $C73,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3" s="297" t="str" cm="1">
        <f t="array" ref="AA73">IFERROR(_xlfn.LET(
 _xlpm.project, $C73,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3" s="297" t="str" cm="1">
        <f t="array" ref="AB73">IFERROR(_xlfn.LET(
 _xlpm.project, $C73,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3" s="297" t="str" cm="1">
        <f t="array" ref="AC73">IFERROR(_xlfn.LET(
 _xlpm.project, $C73,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3" s="297" t="str" cm="1">
        <f t="array" ref="AD73">IFERROR(_xlfn.LET(
 _xlpm.project, $C73,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3" s="297" t="str" cm="1">
        <f t="array" ref="AE73">IFERROR(_xlfn.LET(
 _xlpm.project, $C73,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3" s="297" t="str" cm="1">
        <f t="array" ref="AF73">IFERROR(_xlfn.LET(
 _xlpm.project, $C73,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3" s="297" t="str" cm="1">
        <f t="array" ref="AG73">IFERROR(_xlfn.LET(
 _xlpm.project, $C73,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3" s="297" t="str" cm="1">
        <f t="array" ref="AH73">IFERROR(_xlfn.LET(
 _xlpm.project, $C73,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3" s="297" t="str" cm="1">
        <f t="array" ref="AI73">IFERROR(_xlfn.LET(
 _xlpm.project, $C73,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3" s="297" t="str" cm="1">
        <f t="array" ref="AJ73">IFERROR(_xlfn.LET(
 _xlpm.project, $C73,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3" s="297" t="str" cm="1">
        <f t="array" ref="AK73">IFERROR(_xlfn.LET(
 _xlpm.project, $C73,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3" s="297" t="str" cm="1">
        <f t="array" ref="AL73">IFERROR(_xlfn.LET(
 _xlpm.project, $C73,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3" s="297" t="str" cm="1">
        <f t="array" ref="AM73">IFERROR(_xlfn.LET(
 _xlpm.project, $C73,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3" s="297" t="str" cm="1">
        <f t="array" ref="AN73">IFERROR(_xlfn.LET(
 _xlpm.project, $C73,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3" s="297" t="str" cm="1">
        <f t="array" ref="AO73">IFERROR(_xlfn.LET(
 _xlpm.project, $C73,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3" s="297" t="str" cm="1">
        <f t="array" ref="AP73">IFERROR(_xlfn.LET(
 _xlpm.project, $C73,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3" s="297" t="str" cm="1">
        <f t="array" ref="AQ73">IFERROR(_xlfn.LET(
 _xlpm.project, $C73,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3" s="297" t="str" cm="1">
        <f t="array" ref="AR73">IFERROR(_xlfn.LET(
 _xlpm.project, $C73,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3" s="297" t="str" cm="1">
        <f t="array" ref="AS73">IFERROR(_xlfn.LET(
 _xlpm.project, $C73,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3" s="297" t="str" cm="1">
        <f t="array" ref="AT73">IFERROR(_xlfn.LET(
 _xlpm.project, $C73,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3" s="297" t="str" cm="1">
        <f t="array" ref="AU73">IFERROR(_xlfn.LET(
 _xlpm.project, $C73,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3" s="297" t="str" cm="1">
        <f t="array" ref="AV73">IFERROR(_xlfn.LET(
 _xlpm.project, $C73,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3" s="297" t="str" cm="1">
        <f t="array" ref="AW73">IFERROR(_xlfn.LET(
 _xlpm.project, $C73,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3" s="297" t="str" cm="1">
        <f t="array" ref="AX73">IFERROR(_xlfn.LET(
 _xlpm.project, $C73,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3" s="297" t="str" cm="1">
        <f t="array" ref="AY73">IFERROR(_xlfn.LET(
 _xlpm.project, $C73,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3" s="297" t="str" cm="1">
        <f t="array" ref="AZ73">IFERROR(_xlfn.LET(
 _xlpm.project, $C73,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3" s="297" t="str" cm="1">
        <f t="array" ref="BA73">IFERROR(_xlfn.LET(
 _xlpm.project, $C73,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3" s="297" t="str" cm="1">
        <f t="array" ref="BB73">IFERROR(_xlfn.LET(
 _xlpm.project, $C73,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3" s="297" t="str" cm="1">
        <f t="array" ref="BC73">IFERROR(_xlfn.LET(
 _xlpm.project, $C73,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3" s="297" t="str" cm="1">
        <f t="array" ref="BD73">IFERROR(_xlfn.LET(
 _xlpm.project, $C73,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3" s="297" t="str" cm="1">
        <f t="array" ref="BE73">IFERROR(_xlfn.LET(
 _xlpm.project, $C73,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3" s="297" t="str" cm="1">
        <f t="array" ref="BF73">IFERROR(_xlfn.LET(
 _xlpm.project, $C73,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3" s="297" t="str" cm="1">
        <f t="array" ref="BG73">IFERROR(_xlfn.LET(
 _xlpm.project, $C73,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3" s="297" t="str" cm="1">
        <f t="array" ref="BH73">IFERROR(_xlfn.LET(
 _xlpm.project, $C73,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3" s="297" t="str" cm="1">
        <f t="array" ref="BI73">IFERROR(_xlfn.LET(
 _xlpm.project, $C73,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3" s="297" t="str" cm="1">
        <f t="array" ref="BJ73">IFERROR(_xlfn.LET(
 _xlpm.project, $C73,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3" s="297" t="str" cm="1">
        <f t="array" ref="BK73">IFERROR(_xlfn.LET(
 _xlpm.project, $C73,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3" s="297" t="str" cm="1">
        <f t="array" ref="BL73">IFERROR(_xlfn.LET(
 _xlpm.project, $C73,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3" s="297" t="str" cm="1">
        <f t="array" ref="BM73">IFERROR(_xlfn.LET(
 _xlpm.project, $C73,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3" s="297" t="str" cm="1">
        <f t="array" ref="BN73">IFERROR(_xlfn.LET(
 _xlpm.project, $C73,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3" s="297" t="str" cm="1">
        <f t="array" ref="BO73">IFERROR(_xlfn.LET(
 _xlpm.project, $C73,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3" s="297" t="str" cm="1">
        <f t="array" ref="BP73">IFERROR(_xlfn.LET(
 _xlpm.project, $C73,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3" s="297" t="str" cm="1">
        <f t="array" ref="BQ73">IFERROR(_xlfn.LET(
 _xlpm.project, $C73,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3" s="297" t="str" cm="1">
        <f t="array" ref="BR73">IFERROR(_xlfn.LET(
 _xlpm.project, $C73,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3" s="297" t="str" cm="1">
        <f t="array" ref="BS73">IFERROR(_xlfn.LET(
 _xlpm.project, $C73,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3" s="297" t="str" cm="1">
        <f t="array" ref="BT73">IFERROR(_xlfn.LET(
 _xlpm.project, $C73,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3" s="297" t="str" cm="1">
        <f t="array" ref="BU73">IFERROR(_xlfn.LET(
 _xlpm.project, $C73,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3" s="297" t="str" cm="1">
        <f t="array" ref="BV73">IFERROR(_xlfn.LET(
 _xlpm.project, $C73,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3" s="297" t="str" cm="1">
        <f t="array" ref="BW73">IFERROR(_xlfn.LET(
 _xlpm.project, $C73,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3" s="297" t="str" cm="1">
        <f t="array" ref="BX73">IFERROR(_xlfn.LET(
 _xlpm.project, $C73,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3" s="297" t="str" cm="1">
        <f t="array" ref="BY73">IFERROR(_xlfn.LET(
 _xlpm.project, $C73,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3" s="297" t="str" cm="1">
        <f t="array" ref="BZ73">IFERROR(_xlfn.LET(
 _xlpm.project, $C73,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3" s="297" t="str" cm="1">
        <f t="array" ref="CA73">IFERROR(_xlfn.LET(
 _xlpm.project, $C73,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3" s="297" t="str" cm="1">
        <f t="array" ref="CB73">IFERROR(_xlfn.LET(
 _xlpm.project, $C73,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3" s="297" t="str" cm="1">
        <f t="array" ref="CC73">IFERROR(_xlfn.LET(
 _xlpm.project, $C73,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3" s="297" t="str" cm="1">
        <f t="array" ref="CD73">IFERROR(_xlfn.LET(
 _xlpm.project, $C73,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3" s="297" t="str" cm="1">
        <f t="array" ref="CE73">IFERROR(_xlfn.LET(
 _xlpm.project, $C73,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3" s="297" t="str" cm="1">
        <f t="array" ref="CF73">IFERROR(_xlfn.LET(
 _xlpm.project, $C73,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3" s="297" t="str" cm="1">
        <f t="array" ref="CG73">IFERROR(_xlfn.LET(
 _xlpm.project, $C73,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3" s="297" t="str" cm="1">
        <f t="array" ref="CH73">IFERROR(_xlfn.LET(
 _xlpm.project, $C73,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3" s="297" t="str" cm="1">
        <f t="array" ref="CI73">IFERROR(_xlfn.LET(
 _xlpm.project, $C73,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3" s="297" t="str" cm="1">
        <f t="array" ref="CJ73">IFERROR(_xlfn.LET(
 _xlpm.project, $C73,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3" s="297" t="str" cm="1">
        <f t="array" ref="CK73">IFERROR(_xlfn.LET(
 _xlpm.project, $C73,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3" s="297" t="str" cm="1">
        <f t="array" ref="CL73">IFERROR(_xlfn.LET(
 _xlpm.project, $C73,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3" s="297" t="str" cm="1">
        <f t="array" ref="CM73">IFERROR(_xlfn.LET(
 _xlpm.project, $C73,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3" s="297" t="str" cm="1">
        <f t="array" ref="CN73">IFERROR(_xlfn.LET(
 _xlpm.project, $C73,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3" s="297" t="str" cm="1">
        <f t="array" ref="CO73">IFERROR(_xlfn.LET(
 _xlpm.project, $C73,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3" s="297" t="str" cm="1">
        <f t="array" ref="CP73">IFERROR(_xlfn.LET(
 _xlpm.project, $C73,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3" s="297" t="str" cm="1">
        <f t="array" ref="CQ73">IFERROR(_xlfn.LET(
 _xlpm.project, $C73,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3" s="297" t="str" cm="1">
        <f t="array" ref="CR73">IFERROR(_xlfn.LET(
 _xlpm.project, $C73,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3" s="297" t="str" cm="1">
        <f t="array" ref="CS73">IFERROR(_xlfn.LET(
 _xlpm.project, $C73,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3" s="297" t="str" cm="1">
        <f t="array" ref="CT73">IFERROR(_xlfn.LET(
 _xlpm.project, $C73,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3" s="297" t="str" cm="1">
        <f t="array" ref="CU73">IFERROR(_xlfn.LET(
 _xlpm.project, $C73,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3" s="297" t="str" cm="1">
        <f t="array" ref="CV73">IFERROR(_xlfn.LET(
 _xlpm.project, $C73,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3" s="297" t="str" cm="1">
        <f t="array" ref="CW73">IFERROR(_xlfn.LET(
 _xlpm.project, $C73,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3" s="297" t="str" cm="1">
        <f t="array" ref="CX73">IFERROR(_xlfn.LET(
 _xlpm.project, $C73,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3" s="297" t="str" cm="1">
        <f t="array" ref="CY73">IFERROR(_xlfn.LET(
 _xlpm.project, $C73,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3" s="297" t="str" cm="1">
        <f t="array" ref="CZ73">IFERROR(_xlfn.LET(
 _xlpm.project, $C73,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3" s="297" t="str" cm="1">
        <f t="array" ref="DA73">IFERROR(_xlfn.LET(
 _xlpm.project, $C73,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3" s="297" t="str" cm="1">
        <f t="array" ref="DB73">IFERROR(_xlfn.LET(
 _xlpm.project, $C73,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3" s="297" t="str" cm="1">
        <f t="array" ref="DC73">IFERROR(_xlfn.LET(
 _xlpm.project, $C73,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3" s="297" t="str" cm="1">
        <f t="array" ref="DD73">IFERROR(_xlfn.LET(
 _xlpm.project, $C73,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3" s="297" t="str" cm="1">
        <f t="array" ref="DE73">IFERROR(_xlfn.LET(
 _xlpm.project, $C73,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3" s="297" t="str" cm="1">
        <f t="array" ref="DF73">IFERROR(_xlfn.LET(
 _xlpm.project, $C73,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3" s="297" t="str" cm="1">
        <f t="array" ref="DG73">IFERROR(_xlfn.LET(
 _xlpm.project, $C73,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3" s="297" t="str" cm="1">
        <f t="array" ref="DH73">IFERROR(_xlfn.LET(
 _xlpm.project, $C73,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3" s="297" t="str" cm="1">
        <f t="array" ref="DI73">IFERROR(_xlfn.LET(
 _xlpm.project, $C73,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3" s="297" t="str" cm="1">
        <f t="array" ref="DJ73">IFERROR(_xlfn.LET(
 _xlpm.project, $C73,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3" s="297" t="str" cm="1">
        <f t="array" ref="DK73">IFERROR(_xlfn.LET(
 _xlpm.project, $C73,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3" s="297" t="str" cm="1">
        <f t="array" ref="DL73">IFERROR(_xlfn.LET(
 _xlpm.project, $C73,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3" s="297" t="str" cm="1">
        <f t="array" ref="DM73">IFERROR(_xlfn.LET(
 _xlpm.project, $C73,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3" s="297" t="str" cm="1">
        <f t="array" ref="DN73">IFERROR(_xlfn.LET(
 _xlpm.project, $C73,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3" s="297" t="str" cm="1">
        <f t="array" ref="DO73">IFERROR(_xlfn.LET(
 _xlpm.project, $C73,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3" s="297" t="str" cm="1">
        <f t="array" ref="DP73">IFERROR(_xlfn.LET(
 _xlpm.project, $C73,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3" s="297" t="str" cm="1">
        <f t="array" ref="DQ73">IFERROR(_xlfn.LET(
 _xlpm.project, $C73,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3" s="297" t="str" cm="1">
        <f t="array" ref="DR73">IFERROR(_xlfn.LET(
 _xlpm.project, $C73,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3" s="297" t="str" cm="1">
        <f t="array" ref="DS73">IFERROR(_xlfn.LET(
 _xlpm.project, $C73,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3" s="297" t="str" cm="1">
        <f t="array" ref="DT73">IFERROR(_xlfn.LET(
 _xlpm.project, $C73,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3" s="297" t="str" cm="1">
        <f t="array" ref="DU73">IFERROR(_xlfn.LET(
 _xlpm.project, $C73,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3" s="297" t="str" cm="1">
        <f t="array" ref="DV73">IFERROR(_xlfn.LET(
 _xlpm.project, $C73,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3" s="297" t="str" cm="1">
        <f t="array" ref="DW73">IFERROR(_xlfn.LET(
 _xlpm.project, $C73,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3" s="297" t="str" cm="1">
        <f t="array" ref="DX73">IFERROR(_xlfn.LET(
 _xlpm.project, $C73,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3" s="297" t="str" cm="1">
        <f t="array" ref="DY73">IFERROR(_xlfn.LET(
 _xlpm.project, $C73,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3" s="297" t="str" cm="1">
        <f t="array" ref="DZ73">IFERROR(_xlfn.LET(
 _xlpm.project, $C73,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3" s="297" t="str" cm="1">
        <f t="array" ref="EA73">IFERROR(_xlfn.LET(
 _xlpm.project, $C73,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3" s="297" t="str" cm="1">
        <f t="array" ref="EB73">IFERROR(_xlfn.LET(
 _xlpm.project, $C73,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3" s="297" t="str" cm="1">
        <f t="array" ref="EC73">IFERROR(_xlfn.LET(
 _xlpm.project, $C73,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3" s="297" t="str" cm="1">
        <f t="array" ref="ED73">IFERROR(_xlfn.LET(
 _xlpm.project, $C73,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3" s="297" t="str" cm="1">
        <f t="array" ref="EE73">IFERROR(_xlfn.LET(
 _xlpm.project, $C73,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3" s="297" t="str" cm="1">
        <f t="array" ref="EF73">IFERROR(_xlfn.LET(
 _xlpm.project, $C73,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3" s="297" t="str" cm="1">
        <f t="array" ref="EG73">IFERROR(_xlfn.LET(
 _xlpm.project, $C73,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3" s="297" t="str" cm="1">
        <f t="array" ref="EH73">IFERROR(_xlfn.LET(
 _xlpm.project, $C73,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3" s="297" t="str" cm="1">
        <f t="array" ref="EI73">IFERROR(_xlfn.LET(
 _xlpm.project, $C73,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3" s="297" t="str" cm="1">
        <f t="array" ref="EJ73">IFERROR(_xlfn.LET(
 _xlpm.project, $C73,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3" s="297" t="str" cm="1">
        <f t="array" ref="EK73">IFERROR(_xlfn.LET(
 _xlpm.project, $C73,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3" s="297" t="str" cm="1">
        <f t="array" ref="EL73">IFERROR(_xlfn.LET(
 _xlpm.project, $C73,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3" s="297" t="str" cm="1">
        <f t="array" ref="EM73">IFERROR(_xlfn.LET(
 _xlpm.project, $C73,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3" s="297" t="str" cm="1">
        <f t="array" ref="EN73">IFERROR(_xlfn.LET(
 _xlpm.project, $C73,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3" s="297" t="str" cm="1">
        <f t="array" ref="EO73">IFERROR(_xlfn.LET(
 _xlpm.project, $C73,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3" s="297" t="str" cm="1">
        <f t="array" ref="EP73">IFERROR(_xlfn.LET(
 _xlpm.project, $C73,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3" s="297" t="str" cm="1">
        <f t="array" ref="EQ73">IFERROR(_xlfn.LET(
 _xlpm.project, $C73,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3" s="297" t="str" cm="1">
        <f t="array" ref="ER73">IFERROR(_xlfn.LET(
 _xlpm.project, $C73,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3" s="297" t="str" cm="1">
        <f t="array" ref="ES73">IFERROR(_xlfn.LET(
 _xlpm.project, $C73,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3" s="297" t="str" cm="1">
        <f t="array" ref="ET73">IFERROR(_xlfn.LET(
 _xlpm.project, $C73,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3" s="297" t="str" cm="1">
        <f t="array" ref="EU73">IFERROR(_xlfn.LET(
 _xlpm.project, $C73,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3" s="297" t="str" cm="1">
        <f t="array" ref="EV73">IFERROR(_xlfn.LET(
 _xlpm.project, $C73,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3" s="297" t="str" cm="1">
        <f t="array" ref="EW73">IFERROR(_xlfn.LET(
 _xlpm.project, $C73,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3" s="297" t="str" cm="1">
        <f t="array" ref="EX73">IFERROR(_xlfn.LET(
 _xlpm.project, $C73,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3" s="297" t="str" cm="1">
        <f t="array" ref="EY73">IFERROR(_xlfn.LET(
 _xlpm.project, $C73,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3" s="297" t="str" cm="1">
        <f t="array" ref="EZ73">IFERROR(_xlfn.LET(
 _xlpm.project, $C73,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3" s="297" t="str" cm="1">
        <f t="array" ref="FA73">IFERROR(_xlfn.LET(
 _xlpm.project, $C73,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3" s="297" t="str" cm="1">
        <f t="array" ref="FB73">IFERROR(_xlfn.LET(
 _xlpm.project, $C73,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3" s="297" t="str" cm="1">
        <f t="array" ref="FC73">IFERROR(_xlfn.LET(
 _xlpm.project, $C73,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3" s="297" t="str" cm="1">
        <f t="array" ref="FD73">IFERROR(_xlfn.LET(
 _xlpm.project, $C73,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4" spans="2:160" ht="80.099999999999994" customHeight="1" thickBot="1" x14ac:dyDescent="0.35">
      <c r="B74" s="90"/>
      <c r="C74" s="300"/>
      <c r="D74" s="300"/>
      <c r="E74" s="297" t="str" cm="1">
        <f t="array" ref="E74">IFERROR(_xlfn.LET(
 _xlpm.project, $C74,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4" s="297" t="str" cm="1">
        <f t="array" ref="F74">IFERROR(_xlfn.LET(
 _xlpm.project, $C74,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4" s="297" t="str" cm="1">
        <f t="array" ref="G74">IFERROR(_xlfn.LET(
 _xlpm.project, $C74,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4" s="297" t="str" cm="1">
        <f t="array" ref="H74">IFERROR(_xlfn.LET(
 _xlpm.project, $C74,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4" s="297" t="str" cm="1">
        <f t="array" ref="I74">IFERROR(_xlfn.LET(
 _xlpm.project, $C74,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4" s="297" t="str" cm="1">
        <f t="array" ref="J74">IFERROR(_xlfn.LET(
 _xlpm.project, $C74,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4" s="297" t="str" cm="1">
        <f t="array" ref="K74">IFERROR(_xlfn.LET(
 _xlpm.project, $C74,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4" s="297" t="str" cm="1">
        <f t="array" ref="L74">IFERROR(_xlfn.LET(
 _xlpm.project, $C74,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4" s="297" t="str" cm="1">
        <f t="array" ref="M74">IFERROR(_xlfn.LET(
 _xlpm.project, $C74,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4" s="297" t="str" cm="1">
        <f t="array" ref="N74">IFERROR(_xlfn.LET(
 _xlpm.project, $C74,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4" s="297" t="str" cm="1">
        <f t="array" ref="O74">IFERROR(_xlfn.LET(
 _xlpm.project, $C74,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4" s="297" t="str" cm="1">
        <f t="array" ref="P74">IFERROR(_xlfn.LET(
 _xlpm.project, $C74,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4" s="297" t="str" cm="1">
        <f t="array" ref="Q74">IFERROR(_xlfn.LET(
 _xlpm.project, $C74,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4" s="297" t="str" cm="1">
        <f t="array" ref="R74">IFERROR(_xlfn.LET(
 _xlpm.project, $C74,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4" s="297" t="str" cm="1">
        <f t="array" ref="S74">IFERROR(_xlfn.LET(
 _xlpm.project, $C74,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4" s="297" t="str" cm="1">
        <f t="array" ref="T74">IFERROR(_xlfn.LET(
 _xlpm.project, $C74,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4" s="297" t="str" cm="1">
        <f t="array" ref="U74">IFERROR(_xlfn.LET(
 _xlpm.project, $C74,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4" s="297" t="str" cm="1">
        <f t="array" ref="V74">IFERROR(_xlfn.LET(
 _xlpm.project, $C74,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4" s="297" t="str" cm="1">
        <f t="array" ref="W74">IFERROR(_xlfn.LET(
 _xlpm.project, $C74,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4" s="297" t="str" cm="1">
        <f t="array" ref="X74">IFERROR(_xlfn.LET(
 _xlpm.project, $C74,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4" s="297" t="str" cm="1">
        <f t="array" ref="Y74">IFERROR(_xlfn.LET(
 _xlpm.project, $C74,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4" s="297" t="str" cm="1">
        <f t="array" ref="Z74">IFERROR(_xlfn.LET(
 _xlpm.project, $C74,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4" s="297" t="str" cm="1">
        <f t="array" ref="AA74">IFERROR(_xlfn.LET(
 _xlpm.project, $C74,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4" s="297" t="str" cm="1">
        <f t="array" ref="AB74">IFERROR(_xlfn.LET(
 _xlpm.project, $C74,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4" s="297" t="str" cm="1">
        <f t="array" ref="AC74">IFERROR(_xlfn.LET(
 _xlpm.project, $C74,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4" s="297" t="str" cm="1">
        <f t="array" ref="AD74">IFERROR(_xlfn.LET(
 _xlpm.project, $C74,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4" s="297" t="str" cm="1">
        <f t="array" ref="AE74">IFERROR(_xlfn.LET(
 _xlpm.project, $C74,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4" s="297" t="str" cm="1">
        <f t="array" ref="AF74">IFERROR(_xlfn.LET(
 _xlpm.project, $C74,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4" s="297" t="str" cm="1">
        <f t="array" ref="AG74">IFERROR(_xlfn.LET(
 _xlpm.project, $C74,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4" s="297" t="str" cm="1">
        <f t="array" ref="AH74">IFERROR(_xlfn.LET(
 _xlpm.project, $C74,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4" s="297" t="str" cm="1">
        <f t="array" ref="AI74">IFERROR(_xlfn.LET(
 _xlpm.project, $C74,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4" s="297" t="str" cm="1">
        <f t="array" ref="AJ74">IFERROR(_xlfn.LET(
 _xlpm.project, $C74,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4" s="297" t="str" cm="1">
        <f t="array" ref="AK74">IFERROR(_xlfn.LET(
 _xlpm.project, $C74,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4" s="297" t="str" cm="1">
        <f t="array" ref="AL74">IFERROR(_xlfn.LET(
 _xlpm.project, $C74,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4" s="297" t="str" cm="1">
        <f t="array" ref="AM74">IFERROR(_xlfn.LET(
 _xlpm.project, $C74,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4" s="297" t="str" cm="1">
        <f t="array" ref="AN74">IFERROR(_xlfn.LET(
 _xlpm.project, $C74,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4" s="297" t="str" cm="1">
        <f t="array" ref="AO74">IFERROR(_xlfn.LET(
 _xlpm.project, $C74,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4" s="297" t="str" cm="1">
        <f t="array" ref="AP74">IFERROR(_xlfn.LET(
 _xlpm.project, $C74,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4" s="297" t="str" cm="1">
        <f t="array" ref="AQ74">IFERROR(_xlfn.LET(
 _xlpm.project, $C74,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4" s="297" t="str" cm="1">
        <f t="array" ref="AR74">IFERROR(_xlfn.LET(
 _xlpm.project, $C74,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4" s="297" t="str" cm="1">
        <f t="array" ref="AS74">IFERROR(_xlfn.LET(
 _xlpm.project, $C74,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4" s="297" t="str" cm="1">
        <f t="array" ref="AT74">IFERROR(_xlfn.LET(
 _xlpm.project, $C74,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4" s="297" t="str" cm="1">
        <f t="array" ref="AU74">IFERROR(_xlfn.LET(
 _xlpm.project, $C74,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4" s="297" t="str" cm="1">
        <f t="array" ref="AV74">IFERROR(_xlfn.LET(
 _xlpm.project, $C74,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4" s="297" t="str" cm="1">
        <f t="array" ref="AW74">IFERROR(_xlfn.LET(
 _xlpm.project, $C74,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4" s="297" t="str" cm="1">
        <f t="array" ref="AX74">IFERROR(_xlfn.LET(
 _xlpm.project, $C74,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4" s="297" t="str" cm="1">
        <f t="array" ref="AY74">IFERROR(_xlfn.LET(
 _xlpm.project, $C74,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4" s="297" t="str" cm="1">
        <f t="array" ref="AZ74">IFERROR(_xlfn.LET(
 _xlpm.project, $C74,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4" s="297" t="str" cm="1">
        <f t="array" ref="BA74">IFERROR(_xlfn.LET(
 _xlpm.project, $C74,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4" s="297" t="str" cm="1">
        <f t="array" ref="BB74">IFERROR(_xlfn.LET(
 _xlpm.project, $C74,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4" s="297" t="str" cm="1">
        <f t="array" ref="BC74">IFERROR(_xlfn.LET(
 _xlpm.project, $C74,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4" s="297" t="str" cm="1">
        <f t="array" ref="BD74">IFERROR(_xlfn.LET(
 _xlpm.project, $C74,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4" s="297" t="str" cm="1">
        <f t="array" ref="BE74">IFERROR(_xlfn.LET(
 _xlpm.project, $C74,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4" s="297" t="str" cm="1">
        <f t="array" ref="BF74">IFERROR(_xlfn.LET(
 _xlpm.project, $C74,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4" s="297" t="str" cm="1">
        <f t="array" ref="BG74">IFERROR(_xlfn.LET(
 _xlpm.project, $C74,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4" s="297" t="str" cm="1">
        <f t="array" ref="BH74">IFERROR(_xlfn.LET(
 _xlpm.project, $C74,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4" s="297" t="str" cm="1">
        <f t="array" ref="BI74">IFERROR(_xlfn.LET(
 _xlpm.project, $C74,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4" s="297" t="str" cm="1">
        <f t="array" ref="BJ74">IFERROR(_xlfn.LET(
 _xlpm.project, $C74,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4" s="297" t="str" cm="1">
        <f t="array" ref="BK74">IFERROR(_xlfn.LET(
 _xlpm.project, $C74,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4" s="297" t="str" cm="1">
        <f t="array" ref="BL74">IFERROR(_xlfn.LET(
 _xlpm.project, $C74,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4" s="297" t="str" cm="1">
        <f t="array" ref="BM74">IFERROR(_xlfn.LET(
 _xlpm.project, $C74,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4" s="297" t="str" cm="1">
        <f t="array" ref="BN74">IFERROR(_xlfn.LET(
 _xlpm.project, $C74,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4" s="297" t="str" cm="1">
        <f t="array" ref="BO74">IFERROR(_xlfn.LET(
 _xlpm.project, $C74,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4" s="297" t="str" cm="1">
        <f t="array" ref="BP74">IFERROR(_xlfn.LET(
 _xlpm.project, $C74,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4" s="297" t="str" cm="1">
        <f t="array" ref="BQ74">IFERROR(_xlfn.LET(
 _xlpm.project, $C74,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4" s="297" t="str" cm="1">
        <f t="array" ref="BR74">IFERROR(_xlfn.LET(
 _xlpm.project, $C74,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4" s="297" t="str" cm="1">
        <f t="array" ref="BS74">IFERROR(_xlfn.LET(
 _xlpm.project, $C74,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4" s="297" t="str" cm="1">
        <f t="array" ref="BT74">IFERROR(_xlfn.LET(
 _xlpm.project, $C74,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4" s="297" t="str" cm="1">
        <f t="array" ref="BU74">IFERROR(_xlfn.LET(
 _xlpm.project, $C74,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4" s="297" t="str" cm="1">
        <f t="array" ref="BV74">IFERROR(_xlfn.LET(
 _xlpm.project, $C74,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4" s="297" t="str" cm="1">
        <f t="array" ref="BW74">IFERROR(_xlfn.LET(
 _xlpm.project, $C74,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4" s="297" t="str" cm="1">
        <f t="array" ref="BX74">IFERROR(_xlfn.LET(
 _xlpm.project, $C74,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4" s="297" t="str" cm="1">
        <f t="array" ref="BY74">IFERROR(_xlfn.LET(
 _xlpm.project, $C74,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4" s="297" t="str" cm="1">
        <f t="array" ref="BZ74">IFERROR(_xlfn.LET(
 _xlpm.project, $C74,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4" s="297" t="str" cm="1">
        <f t="array" ref="CA74">IFERROR(_xlfn.LET(
 _xlpm.project, $C74,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4" s="297" t="str" cm="1">
        <f t="array" ref="CB74">IFERROR(_xlfn.LET(
 _xlpm.project, $C74,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4" s="297" t="str" cm="1">
        <f t="array" ref="CC74">IFERROR(_xlfn.LET(
 _xlpm.project, $C74,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4" s="297" t="str" cm="1">
        <f t="array" ref="CD74">IFERROR(_xlfn.LET(
 _xlpm.project, $C74,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4" s="297" t="str" cm="1">
        <f t="array" ref="CE74">IFERROR(_xlfn.LET(
 _xlpm.project, $C74,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4" s="297" t="str" cm="1">
        <f t="array" ref="CF74">IFERROR(_xlfn.LET(
 _xlpm.project, $C74,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4" s="297" t="str" cm="1">
        <f t="array" ref="CG74">IFERROR(_xlfn.LET(
 _xlpm.project, $C74,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4" s="297" t="str" cm="1">
        <f t="array" ref="CH74">IFERROR(_xlfn.LET(
 _xlpm.project, $C74,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4" s="297" t="str" cm="1">
        <f t="array" ref="CI74">IFERROR(_xlfn.LET(
 _xlpm.project, $C74,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4" s="297" t="str" cm="1">
        <f t="array" ref="CJ74">IFERROR(_xlfn.LET(
 _xlpm.project, $C74,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4" s="297" t="str" cm="1">
        <f t="array" ref="CK74">IFERROR(_xlfn.LET(
 _xlpm.project, $C74,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4" s="297" t="str" cm="1">
        <f t="array" ref="CL74">IFERROR(_xlfn.LET(
 _xlpm.project, $C74,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4" s="297" t="str" cm="1">
        <f t="array" ref="CM74">IFERROR(_xlfn.LET(
 _xlpm.project, $C74,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4" s="297" t="str" cm="1">
        <f t="array" ref="CN74">IFERROR(_xlfn.LET(
 _xlpm.project, $C74,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4" s="297" t="str" cm="1">
        <f t="array" ref="CO74">IFERROR(_xlfn.LET(
 _xlpm.project, $C74,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4" s="297" t="str" cm="1">
        <f t="array" ref="CP74">IFERROR(_xlfn.LET(
 _xlpm.project, $C74,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4" s="297" t="str" cm="1">
        <f t="array" ref="CQ74">IFERROR(_xlfn.LET(
 _xlpm.project, $C74,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4" s="297" t="str" cm="1">
        <f t="array" ref="CR74">IFERROR(_xlfn.LET(
 _xlpm.project, $C74,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4" s="297" t="str" cm="1">
        <f t="array" ref="CS74">IFERROR(_xlfn.LET(
 _xlpm.project, $C74,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4" s="297" t="str" cm="1">
        <f t="array" ref="CT74">IFERROR(_xlfn.LET(
 _xlpm.project, $C74,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4" s="297" t="str" cm="1">
        <f t="array" ref="CU74">IFERROR(_xlfn.LET(
 _xlpm.project, $C74,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4" s="297" t="str" cm="1">
        <f t="array" ref="CV74">IFERROR(_xlfn.LET(
 _xlpm.project, $C74,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4" s="297" t="str" cm="1">
        <f t="array" ref="CW74">IFERROR(_xlfn.LET(
 _xlpm.project, $C74,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4" s="297" t="str" cm="1">
        <f t="array" ref="CX74">IFERROR(_xlfn.LET(
 _xlpm.project, $C74,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4" s="297" t="str" cm="1">
        <f t="array" ref="CY74">IFERROR(_xlfn.LET(
 _xlpm.project, $C74,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4" s="297" t="str" cm="1">
        <f t="array" ref="CZ74">IFERROR(_xlfn.LET(
 _xlpm.project, $C74,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4" s="297" t="str" cm="1">
        <f t="array" ref="DA74">IFERROR(_xlfn.LET(
 _xlpm.project, $C74,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4" s="297" t="str" cm="1">
        <f t="array" ref="DB74">IFERROR(_xlfn.LET(
 _xlpm.project, $C74,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4" s="297" t="str" cm="1">
        <f t="array" ref="DC74">IFERROR(_xlfn.LET(
 _xlpm.project, $C74,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4" s="297" t="str" cm="1">
        <f t="array" ref="DD74">IFERROR(_xlfn.LET(
 _xlpm.project, $C74,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4" s="297" t="str" cm="1">
        <f t="array" ref="DE74">IFERROR(_xlfn.LET(
 _xlpm.project, $C74,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4" s="297" t="str" cm="1">
        <f t="array" ref="DF74">IFERROR(_xlfn.LET(
 _xlpm.project, $C74,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4" s="297" t="str" cm="1">
        <f t="array" ref="DG74">IFERROR(_xlfn.LET(
 _xlpm.project, $C74,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4" s="297" t="str" cm="1">
        <f t="array" ref="DH74">IFERROR(_xlfn.LET(
 _xlpm.project, $C74,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4" s="297" t="str" cm="1">
        <f t="array" ref="DI74">IFERROR(_xlfn.LET(
 _xlpm.project, $C74,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4" s="297" t="str" cm="1">
        <f t="array" ref="DJ74">IFERROR(_xlfn.LET(
 _xlpm.project, $C74,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4" s="297" t="str" cm="1">
        <f t="array" ref="DK74">IFERROR(_xlfn.LET(
 _xlpm.project, $C74,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4" s="297" t="str" cm="1">
        <f t="array" ref="DL74">IFERROR(_xlfn.LET(
 _xlpm.project, $C74,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4" s="297" t="str" cm="1">
        <f t="array" ref="DM74">IFERROR(_xlfn.LET(
 _xlpm.project, $C74,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4" s="297" t="str" cm="1">
        <f t="array" ref="DN74">IFERROR(_xlfn.LET(
 _xlpm.project, $C74,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4" s="297" t="str" cm="1">
        <f t="array" ref="DO74">IFERROR(_xlfn.LET(
 _xlpm.project, $C74,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4" s="297" t="str" cm="1">
        <f t="array" ref="DP74">IFERROR(_xlfn.LET(
 _xlpm.project, $C74,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4" s="297" t="str" cm="1">
        <f t="array" ref="DQ74">IFERROR(_xlfn.LET(
 _xlpm.project, $C74,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4" s="297" t="str" cm="1">
        <f t="array" ref="DR74">IFERROR(_xlfn.LET(
 _xlpm.project, $C74,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4" s="297" t="str" cm="1">
        <f t="array" ref="DS74">IFERROR(_xlfn.LET(
 _xlpm.project, $C74,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4" s="297" t="str" cm="1">
        <f t="array" ref="DT74">IFERROR(_xlfn.LET(
 _xlpm.project, $C74,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4" s="297" t="str" cm="1">
        <f t="array" ref="DU74">IFERROR(_xlfn.LET(
 _xlpm.project, $C74,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4" s="297" t="str" cm="1">
        <f t="array" ref="DV74">IFERROR(_xlfn.LET(
 _xlpm.project, $C74,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4" s="297" t="str" cm="1">
        <f t="array" ref="DW74">IFERROR(_xlfn.LET(
 _xlpm.project, $C74,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4" s="297" t="str" cm="1">
        <f t="array" ref="DX74">IFERROR(_xlfn.LET(
 _xlpm.project, $C74,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4" s="297" t="str" cm="1">
        <f t="array" ref="DY74">IFERROR(_xlfn.LET(
 _xlpm.project, $C74,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4" s="297" t="str" cm="1">
        <f t="array" ref="DZ74">IFERROR(_xlfn.LET(
 _xlpm.project, $C74,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4" s="297" t="str" cm="1">
        <f t="array" ref="EA74">IFERROR(_xlfn.LET(
 _xlpm.project, $C74,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4" s="297" t="str" cm="1">
        <f t="array" ref="EB74">IFERROR(_xlfn.LET(
 _xlpm.project, $C74,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4" s="297" t="str" cm="1">
        <f t="array" ref="EC74">IFERROR(_xlfn.LET(
 _xlpm.project, $C74,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4" s="297" t="str" cm="1">
        <f t="array" ref="ED74">IFERROR(_xlfn.LET(
 _xlpm.project, $C74,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4" s="297" t="str" cm="1">
        <f t="array" ref="EE74">IFERROR(_xlfn.LET(
 _xlpm.project, $C74,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4" s="297" t="str" cm="1">
        <f t="array" ref="EF74">IFERROR(_xlfn.LET(
 _xlpm.project, $C74,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4" s="297" t="str" cm="1">
        <f t="array" ref="EG74">IFERROR(_xlfn.LET(
 _xlpm.project, $C74,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4" s="297" t="str" cm="1">
        <f t="array" ref="EH74">IFERROR(_xlfn.LET(
 _xlpm.project, $C74,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4" s="297" t="str" cm="1">
        <f t="array" ref="EI74">IFERROR(_xlfn.LET(
 _xlpm.project, $C74,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4" s="297" t="str" cm="1">
        <f t="array" ref="EJ74">IFERROR(_xlfn.LET(
 _xlpm.project, $C74,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4" s="297" t="str" cm="1">
        <f t="array" ref="EK74">IFERROR(_xlfn.LET(
 _xlpm.project, $C74,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4" s="297" t="str" cm="1">
        <f t="array" ref="EL74">IFERROR(_xlfn.LET(
 _xlpm.project, $C74,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4" s="297" t="str" cm="1">
        <f t="array" ref="EM74">IFERROR(_xlfn.LET(
 _xlpm.project, $C74,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4" s="297" t="str" cm="1">
        <f t="array" ref="EN74">IFERROR(_xlfn.LET(
 _xlpm.project, $C74,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4" s="297" t="str" cm="1">
        <f t="array" ref="EO74">IFERROR(_xlfn.LET(
 _xlpm.project, $C74,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4" s="297" t="str" cm="1">
        <f t="array" ref="EP74">IFERROR(_xlfn.LET(
 _xlpm.project, $C74,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4" s="297" t="str" cm="1">
        <f t="array" ref="EQ74">IFERROR(_xlfn.LET(
 _xlpm.project, $C74,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4" s="297" t="str" cm="1">
        <f t="array" ref="ER74">IFERROR(_xlfn.LET(
 _xlpm.project, $C74,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4" s="297" t="str" cm="1">
        <f t="array" ref="ES74">IFERROR(_xlfn.LET(
 _xlpm.project, $C74,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4" s="297" t="str" cm="1">
        <f t="array" ref="ET74">IFERROR(_xlfn.LET(
 _xlpm.project, $C74,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4" s="297" t="str" cm="1">
        <f t="array" ref="EU74">IFERROR(_xlfn.LET(
 _xlpm.project, $C74,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4" s="297" t="str" cm="1">
        <f t="array" ref="EV74">IFERROR(_xlfn.LET(
 _xlpm.project, $C74,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4" s="297" t="str" cm="1">
        <f t="array" ref="EW74">IFERROR(_xlfn.LET(
 _xlpm.project, $C74,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4" s="297" t="str" cm="1">
        <f t="array" ref="EX74">IFERROR(_xlfn.LET(
 _xlpm.project, $C74,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4" s="297" t="str" cm="1">
        <f t="array" ref="EY74">IFERROR(_xlfn.LET(
 _xlpm.project, $C74,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4" s="297" t="str" cm="1">
        <f t="array" ref="EZ74">IFERROR(_xlfn.LET(
 _xlpm.project, $C74,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4" s="297" t="str" cm="1">
        <f t="array" ref="FA74">IFERROR(_xlfn.LET(
 _xlpm.project, $C74,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4" s="297" t="str" cm="1">
        <f t="array" ref="FB74">IFERROR(_xlfn.LET(
 _xlpm.project, $C74,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4" s="297" t="str" cm="1">
        <f t="array" ref="FC74">IFERROR(_xlfn.LET(
 _xlpm.project, $C74,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4" s="297" t="str" cm="1">
        <f t="array" ref="FD74">IFERROR(_xlfn.LET(
 _xlpm.project, $C74,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5" spans="2:160" ht="80.099999999999994" customHeight="1" thickBot="1" x14ac:dyDescent="0.35">
      <c r="B75" s="90"/>
      <c r="C75" s="300"/>
      <c r="D75" s="300"/>
      <c r="E75" s="297" t="str" cm="1">
        <f t="array" ref="E75">IFERROR(_xlfn.LET(
 _xlpm.project, $C75,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5" s="297" t="str" cm="1">
        <f t="array" ref="F75">IFERROR(_xlfn.LET(
 _xlpm.project, $C75,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5" s="297" t="str" cm="1">
        <f t="array" ref="G75">IFERROR(_xlfn.LET(
 _xlpm.project, $C75,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5" s="297" t="str" cm="1">
        <f t="array" ref="H75">IFERROR(_xlfn.LET(
 _xlpm.project, $C75,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5" s="297" t="str" cm="1">
        <f t="array" ref="I75">IFERROR(_xlfn.LET(
 _xlpm.project, $C75,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5" s="297" t="str" cm="1">
        <f t="array" ref="J75">IFERROR(_xlfn.LET(
 _xlpm.project, $C75,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5" s="297" t="str" cm="1">
        <f t="array" ref="K75">IFERROR(_xlfn.LET(
 _xlpm.project, $C75,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5" s="297" t="str" cm="1">
        <f t="array" ref="L75">IFERROR(_xlfn.LET(
 _xlpm.project, $C75,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5" s="297" t="str" cm="1">
        <f t="array" ref="M75">IFERROR(_xlfn.LET(
 _xlpm.project, $C75,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5" s="297" t="str" cm="1">
        <f t="array" ref="N75">IFERROR(_xlfn.LET(
 _xlpm.project, $C75,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5" s="297" t="str" cm="1">
        <f t="array" ref="O75">IFERROR(_xlfn.LET(
 _xlpm.project, $C75,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5" s="297" t="str" cm="1">
        <f t="array" ref="P75">IFERROR(_xlfn.LET(
 _xlpm.project, $C75,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5" s="297" t="str" cm="1">
        <f t="array" ref="Q75">IFERROR(_xlfn.LET(
 _xlpm.project, $C75,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5" s="297" t="str" cm="1">
        <f t="array" ref="R75">IFERROR(_xlfn.LET(
 _xlpm.project, $C75,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5" s="297" t="str" cm="1">
        <f t="array" ref="S75">IFERROR(_xlfn.LET(
 _xlpm.project, $C75,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5" s="297" t="str" cm="1">
        <f t="array" ref="T75">IFERROR(_xlfn.LET(
 _xlpm.project, $C75,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5" s="297" t="str" cm="1">
        <f t="array" ref="U75">IFERROR(_xlfn.LET(
 _xlpm.project, $C75,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5" s="297" t="str" cm="1">
        <f t="array" ref="V75">IFERROR(_xlfn.LET(
 _xlpm.project, $C75,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5" s="297" t="str" cm="1">
        <f t="array" ref="W75">IFERROR(_xlfn.LET(
 _xlpm.project, $C75,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5" s="297" t="str" cm="1">
        <f t="array" ref="X75">IFERROR(_xlfn.LET(
 _xlpm.project, $C75,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5" s="297" t="str" cm="1">
        <f t="array" ref="Y75">IFERROR(_xlfn.LET(
 _xlpm.project, $C75,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5" s="297" t="str" cm="1">
        <f t="array" ref="Z75">IFERROR(_xlfn.LET(
 _xlpm.project, $C75,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5" s="297" t="str" cm="1">
        <f t="array" ref="AA75">IFERROR(_xlfn.LET(
 _xlpm.project, $C75,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5" s="297" t="str" cm="1">
        <f t="array" ref="AB75">IFERROR(_xlfn.LET(
 _xlpm.project, $C75,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5" s="297" t="str" cm="1">
        <f t="array" ref="AC75">IFERROR(_xlfn.LET(
 _xlpm.project, $C75,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5" s="297" t="str" cm="1">
        <f t="array" ref="AD75">IFERROR(_xlfn.LET(
 _xlpm.project, $C75,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5" s="297" t="str" cm="1">
        <f t="array" ref="AE75">IFERROR(_xlfn.LET(
 _xlpm.project, $C75,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5" s="297" t="str" cm="1">
        <f t="array" ref="AF75">IFERROR(_xlfn.LET(
 _xlpm.project, $C75,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5" s="297" t="str" cm="1">
        <f t="array" ref="AG75">IFERROR(_xlfn.LET(
 _xlpm.project, $C75,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5" s="297" t="str" cm="1">
        <f t="array" ref="AH75">IFERROR(_xlfn.LET(
 _xlpm.project, $C75,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5" s="297" t="str" cm="1">
        <f t="array" ref="AI75">IFERROR(_xlfn.LET(
 _xlpm.project, $C75,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5" s="297" t="str" cm="1">
        <f t="array" ref="AJ75">IFERROR(_xlfn.LET(
 _xlpm.project, $C75,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5" s="297" t="str" cm="1">
        <f t="array" ref="AK75">IFERROR(_xlfn.LET(
 _xlpm.project, $C75,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5" s="297" t="str" cm="1">
        <f t="array" ref="AL75">IFERROR(_xlfn.LET(
 _xlpm.project, $C75,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5" s="297" t="str" cm="1">
        <f t="array" ref="AM75">IFERROR(_xlfn.LET(
 _xlpm.project, $C75,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5" s="297" t="str" cm="1">
        <f t="array" ref="AN75">IFERROR(_xlfn.LET(
 _xlpm.project, $C75,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5" s="297" t="str" cm="1">
        <f t="array" ref="AO75">IFERROR(_xlfn.LET(
 _xlpm.project, $C75,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5" s="297" t="str" cm="1">
        <f t="array" ref="AP75">IFERROR(_xlfn.LET(
 _xlpm.project, $C75,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5" s="297" t="str" cm="1">
        <f t="array" ref="AQ75">IFERROR(_xlfn.LET(
 _xlpm.project, $C75,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5" s="297" t="str" cm="1">
        <f t="array" ref="AR75">IFERROR(_xlfn.LET(
 _xlpm.project, $C75,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5" s="297" t="str" cm="1">
        <f t="array" ref="AS75">IFERROR(_xlfn.LET(
 _xlpm.project, $C75,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5" s="297" t="str" cm="1">
        <f t="array" ref="AT75">IFERROR(_xlfn.LET(
 _xlpm.project, $C75,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5" s="297" t="str" cm="1">
        <f t="array" ref="AU75">IFERROR(_xlfn.LET(
 _xlpm.project, $C75,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5" s="297" t="str" cm="1">
        <f t="array" ref="AV75">IFERROR(_xlfn.LET(
 _xlpm.project, $C75,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5" s="297" t="str" cm="1">
        <f t="array" ref="AW75">IFERROR(_xlfn.LET(
 _xlpm.project, $C75,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5" s="297" t="str" cm="1">
        <f t="array" ref="AX75">IFERROR(_xlfn.LET(
 _xlpm.project, $C75,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5" s="297" t="str" cm="1">
        <f t="array" ref="AY75">IFERROR(_xlfn.LET(
 _xlpm.project, $C75,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5" s="297" t="str" cm="1">
        <f t="array" ref="AZ75">IFERROR(_xlfn.LET(
 _xlpm.project, $C75,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5" s="297" t="str" cm="1">
        <f t="array" ref="BA75">IFERROR(_xlfn.LET(
 _xlpm.project, $C75,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5" s="297" t="str" cm="1">
        <f t="array" ref="BB75">IFERROR(_xlfn.LET(
 _xlpm.project, $C75,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5" s="297" t="str" cm="1">
        <f t="array" ref="BC75">IFERROR(_xlfn.LET(
 _xlpm.project, $C75,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5" s="297" t="str" cm="1">
        <f t="array" ref="BD75">IFERROR(_xlfn.LET(
 _xlpm.project, $C75,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5" s="297" t="str" cm="1">
        <f t="array" ref="BE75">IFERROR(_xlfn.LET(
 _xlpm.project, $C75,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5" s="297" t="str" cm="1">
        <f t="array" ref="BF75">IFERROR(_xlfn.LET(
 _xlpm.project, $C75,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5" s="297" t="str" cm="1">
        <f t="array" ref="BG75">IFERROR(_xlfn.LET(
 _xlpm.project, $C75,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5" s="297" t="str" cm="1">
        <f t="array" ref="BH75">IFERROR(_xlfn.LET(
 _xlpm.project, $C75,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5" s="297" t="str" cm="1">
        <f t="array" ref="BI75">IFERROR(_xlfn.LET(
 _xlpm.project, $C75,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5" s="297" t="str" cm="1">
        <f t="array" ref="BJ75">IFERROR(_xlfn.LET(
 _xlpm.project, $C75,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5" s="297" t="str" cm="1">
        <f t="array" ref="BK75">IFERROR(_xlfn.LET(
 _xlpm.project, $C75,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5" s="297" t="str" cm="1">
        <f t="array" ref="BL75">IFERROR(_xlfn.LET(
 _xlpm.project, $C75,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5" s="297" t="str" cm="1">
        <f t="array" ref="BM75">IFERROR(_xlfn.LET(
 _xlpm.project, $C75,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5" s="297" t="str" cm="1">
        <f t="array" ref="BN75">IFERROR(_xlfn.LET(
 _xlpm.project, $C75,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5" s="297" t="str" cm="1">
        <f t="array" ref="BO75">IFERROR(_xlfn.LET(
 _xlpm.project, $C75,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5" s="297" t="str" cm="1">
        <f t="array" ref="BP75">IFERROR(_xlfn.LET(
 _xlpm.project, $C75,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5" s="297" t="str" cm="1">
        <f t="array" ref="BQ75">IFERROR(_xlfn.LET(
 _xlpm.project, $C75,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5" s="297" t="str" cm="1">
        <f t="array" ref="BR75">IFERROR(_xlfn.LET(
 _xlpm.project, $C75,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5" s="297" t="str" cm="1">
        <f t="array" ref="BS75">IFERROR(_xlfn.LET(
 _xlpm.project, $C75,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5" s="297" t="str" cm="1">
        <f t="array" ref="BT75">IFERROR(_xlfn.LET(
 _xlpm.project, $C75,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5" s="297" t="str" cm="1">
        <f t="array" ref="BU75">IFERROR(_xlfn.LET(
 _xlpm.project, $C75,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5" s="297" t="str" cm="1">
        <f t="array" ref="BV75">IFERROR(_xlfn.LET(
 _xlpm.project, $C75,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5" s="297" t="str" cm="1">
        <f t="array" ref="BW75">IFERROR(_xlfn.LET(
 _xlpm.project, $C75,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5" s="297" t="str" cm="1">
        <f t="array" ref="BX75">IFERROR(_xlfn.LET(
 _xlpm.project, $C75,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5" s="297" t="str" cm="1">
        <f t="array" ref="BY75">IFERROR(_xlfn.LET(
 _xlpm.project, $C75,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5" s="297" t="str" cm="1">
        <f t="array" ref="BZ75">IFERROR(_xlfn.LET(
 _xlpm.project, $C75,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5" s="297" t="str" cm="1">
        <f t="array" ref="CA75">IFERROR(_xlfn.LET(
 _xlpm.project, $C75,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5" s="297" t="str" cm="1">
        <f t="array" ref="CB75">IFERROR(_xlfn.LET(
 _xlpm.project, $C75,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5" s="297" t="str" cm="1">
        <f t="array" ref="CC75">IFERROR(_xlfn.LET(
 _xlpm.project, $C75,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5" s="297" t="str" cm="1">
        <f t="array" ref="CD75">IFERROR(_xlfn.LET(
 _xlpm.project, $C75,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5" s="297" t="str" cm="1">
        <f t="array" ref="CE75">IFERROR(_xlfn.LET(
 _xlpm.project, $C75,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5" s="297" t="str" cm="1">
        <f t="array" ref="CF75">IFERROR(_xlfn.LET(
 _xlpm.project, $C75,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5" s="297" t="str" cm="1">
        <f t="array" ref="CG75">IFERROR(_xlfn.LET(
 _xlpm.project, $C75,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5" s="297" t="str" cm="1">
        <f t="array" ref="CH75">IFERROR(_xlfn.LET(
 _xlpm.project, $C75,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5" s="297" t="str" cm="1">
        <f t="array" ref="CI75">IFERROR(_xlfn.LET(
 _xlpm.project, $C75,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5" s="297" t="str" cm="1">
        <f t="array" ref="CJ75">IFERROR(_xlfn.LET(
 _xlpm.project, $C75,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5" s="297" t="str" cm="1">
        <f t="array" ref="CK75">IFERROR(_xlfn.LET(
 _xlpm.project, $C75,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5" s="297" t="str" cm="1">
        <f t="array" ref="CL75">IFERROR(_xlfn.LET(
 _xlpm.project, $C75,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5" s="297" t="str" cm="1">
        <f t="array" ref="CM75">IFERROR(_xlfn.LET(
 _xlpm.project, $C75,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5" s="297" t="str" cm="1">
        <f t="array" ref="CN75">IFERROR(_xlfn.LET(
 _xlpm.project, $C75,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5" s="297" t="str" cm="1">
        <f t="array" ref="CO75">IFERROR(_xlfn.LET(
 _xlpm.project, $C75,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5" s="297" t="str" cm="1">
        <f t="array" ref="CP75">IFERROR(_xlfn.LET(
 _xlpm.project, $C75,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5" s="297" t="str" cm="1">
        <f t="array" ref="CQ75">IFERROR(_xlfn.LET(
 _xlpm.project, $C75,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5" s="297" t="str" cm="1">
        <f t="array" ref="CR75">IFERROR(_xlfn.LET(
 _xlpm.project, $C75,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5" s="297" t="str" cm="1">
        <f t="array" ref="CS75">IFERROR(_xlfn.LET(
 _xlpm.project, $C75,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5" s="297" t="str" cm="1">
        <f t="array" ref="CT75">IFERROR(_xlfn.LET(
 _xlpm.project, $C75,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5" s="297" t="str" cm="1">
        <f t="array" ref="CU75">IFERROR(_xlfn.LET(
 _xlpm.project, $C75,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5" s="297" t="str" cm="1">
        <f t="array" ref="CV75">IFERROR(_xlfn.LET(
 _xlpm.project, $C75,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5" s="297" t="str" cm="1">
        <f t="array" ref="CW75">IFERROR(_xlfn.LET(
 _xlpm.project, $C75,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5" s="297" t="str" cm="1">
        <f t="array" ref="CX75">IFERROR(_xlfn.LET(
 _xlpm.project, $C75,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5" s="297" t="str" cm="1">
        <f t="array" ref="CY75">IFERROR(_xlfn.LET(
 _xlpm.project, $C75,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5" s="297" t="str" cm="1">
        <f t="array" ref="CZ75">IFERROR(_xlfn.LET(
 _xlpm.project, $C75,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5" s="297" t="str" cm="1">
        <f t="array" ref="DA75">IFERROR(_xlfn.LET(
 _xlpm.project, $C75,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5" s="297" t="str" cm="1">
        <f t="array" ref="DB75">IFERROR(_xlfn.LET(
 _xlpm.project, $C75,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5" s="297" t="str" cm="1">
        <f t="array" ref="DC75">IFERROR(_xlfn.LET(
 _xlpm.project, $C75,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5" s="297" t="str" cm="1">
        <f t="array" ref="DD75">IFERROR(_xlfn.LET(
 _xlpm.project, $C75,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5" s="297" t="str" cm="1">
        <f t="array" ref="DE75">IFERROR(_xlfn.LET(
 _xlpm.project, $C75,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5" s="297" t="str" cm="1">
        <f t="array" ref="DF75">IFERROR(_xlfn.LET(
 _xlpm.project, $C75,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5" s="297" t="str" cm="1">
        <f t="array" ref="DG75">IFERROR(_xlfn.LET(
 _xlpm.project, $C75,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5" s="297" t="str" cm="1">
        <f t="array" ref="DH75">IFERROR(_xlfn.LET(
 _xlpm.project, $C75,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5" s="297" t="str" cm="1">
        <f t="array" ref="DI75">IFERROR(_xlfn.LET(
 _xlpm.project, $C75,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5" s="297" t="str" cm="1">
        <f t="array" ref="DJ75">IFERROR(_xlfn.LET(
 _xlpm.project, $C75,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5" s="297" t="str" cm="1">
        <f t="array" ref="DK75">IFERROR(_xlfn.LET(
 _xlpm.project, $C75,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5" s="297" t="str" cm="1">
        <f t="array" ref="DL75">IFERROR(_xlfn.LET(
 _xlpm.project, $C75,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5" s="297" t="str" cm="1">
        <f t="array" ref="DM75">IFERROR(_xlfn.LET(
 _xlpm.project, $C75,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5" s="297" t="str" cm="1">
        <f t="array" ref="DN75">IFERROR(_xlfn.LET(
 _xlpm.project, $C75,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5" s="297" t="str" cm="1">
        <f t="array" ref="DO75">IFERROR(_xlfn.LET(
 _xlpm.project, $C75,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5" s="297" t="str" cm="1">
        <f t="array" ref="DP75">IFERROR(_xlfn.LET(
 _xlpm.project, $C75,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5" s="297" t="str" cm="1">
        <f t="array" ref="DQ75">IFERROR(_xlfn.LET(
 _xlpm.project, $C75,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5" s="297" t="str" cm="1">
        <f t="array" ref="DR75">IFERROR(_xlfn.LET(
 _xlpm.project, $C75,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5" s="297" t="str" cm="1">
        <f t="array" ref="DS75">IFERROR(_xlfn.LET(
 _xlpm.project, $C75,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5" s="297" t="str" cm="1">
        <f t="array" ref="DT75">IFERROR(_xlfn.LET(
 _xlpm.project, $C75,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5" s="297" t="str" cm="1">
        <f t="array" ref="DU75">IFERROR(_xlfn.LET(
 _xlpm.project, $C75,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5" s="297" t="str" cm="1">
        <f t="array" ref="DV75">IFERROR(_xlfn.LET(
 _xlpm.project, $C75,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5" s="297" t="str" cm="1">
        <f t="array" ref="DW75">IFERROR(_xlfn.LET(
 _xlpm.project, $C75,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5" s="297" t="str" cm="1">
        <f t="array" ref="DX75">IFERROR(_xlfn.LET(
 _xlpm.project, $C75,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5" s="297" t="str" cm="1">
        <f t="array" ref="DY75">IFERROR(_xlfn.LET(
 _xlpm.project, $C75,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5" s="297" t="str" cm="1">
        <f t="array" ref="DZ75">IFERROR(_xlfn.LET(
 _xlpm.project, $C75,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5" s="297" t="str" cm="1">
        <f t="array" ref="EA75">IFERROR(_xlfn.LET(
 _xlpm.project, $C75,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5" s="297" t="str" cm="1">
        <f t="array" ref="EB75">IFERROR(_xlfn.LET(
 _xlpm.project, $C75,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5" s="297" t="str" cm="1">
        <f t="array" ref="EC75">IFERROR(_xlfn.LET(
 _xlpm.project, $C75,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5" s="297" t="str" cm="1">
        <f t="array" ref="ED75">IFERROR(_xlfn.LET(
 _xlpm.project, $C75,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5" s="297" t="str" cm="1">
        <f t="array" ref="EE75">IFERROR(_xlfn.LET(
 _xlpm.project, $C75,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5" s="297" t="str" cm="1">
        <f t="array" ref="EF75">IFERROR(_xlfn.LET(
 _xlpm.project, $C75,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5" s="297" t="str" cm="1">
        <f t="array" ref="EG75">IFERROR(_xlfn.LET(
 _xlpm.project, $C75,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5" s="297" t="str" cm="1">
        <f t="array" ref="EH75">IFERROR(_xlfn.LET(
 _xlpm.project, $C75,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5" s="297" t="str" cm="1">
        <f t="array" ref="EI75">IFERROR(_xlfn.LET(
 _xlpm.project, $C75,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5" s="297" t="str" cm="1">
        <f t="array" ref="EJ75">IFERROR(_xlfn.LET(
 _xlpm.project, $C75,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5" s="297" t="str" cm="1">
        <f t="array" ref="EK75">IFERROR(_xlfn.LET(
 _xlpm.project, $C75,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5" s="297" t="str" cm="1">
        <f t="array" ref="EL75">IFERROR(_xlfn.LET(
 _xlpm.project, $C75,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5" s="297" t="str" cm="1">
        <f t="array" ref="EM75">IFERROR(_xlfn.LET(
 _xlpm.project, $C75,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5" s="297" t="str" cm="1">
        <f t="array" ref="EN75">IFERROR(_xlfn.LET(
 _xlpm.project, $C75,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5" s="297" t="str" cm="1">
        <f t="array" ref="EO75">IFERROR(_xlfn.LET(
 _xlpm.project, $C75,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5" s="297" t="str" cm="1">
        <f t="array" ref="EP75">IFERROR(_xlfn.LET(
 _xlpm.project, $C75,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5" s="297" t="str" cm="1">
        <f t="array" ref="EQ75">IFERROR(_xlfn.LET(
 _xlpm.project, $C75,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5" s="297" t="str" cm="1">
        <f t="array" ref="ER75">IFERROR(_xlfn.LET(
 _xlpm.project, $C75,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5" s="297" t="str" cm="1">
        <f t="array" ref="ES75">IFERROR(_xlfn.LET(
 _xlpm.project, $C75,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5" s="297" t="str" cm="1">
        <f t="array" ref="ET75">IFERROR(_xlfn.LET(
 _xlpm.project, $C75,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5" s="297" t="str" cm="1">
        <f t="array" ref="EU75">IFERROR(_xlfn.LET(
 _xlpm.project, $C75,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5" s="297" t="str" cm="1">
        <f t="array" ref="EV75">IFERROR(_xlfn.LET(
 _xlpm.project, $C75,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5" s="297" t="str" cm="1">
        <f t="array" ref="EW75">IFERROR(_xlfn.LET(
 _xlpm.project, $C75,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5" s="297" t="str" cm="1">
        <f t="array" ref="EX75">IFERROR(_xlfn.LET(
 _xlpm.project, $C75,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5" s="297" t="str" cm="1">
        <f t="array" ref="EY75">IFERROR(_xlfn.LET(
 _xlpm.project, $C75,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5" s="297" t="str" cm="1">
        <f t="array" ref="EZ75">IFERROR(_xlfn.LET(
 _xlpm.project, $C75,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5" s="297" t="str" cm="1">
        <f t="array" ref="FA75">IFERROR(_xlfn.LET(
 _xlpm.project, $C75,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5" s="297" t="str" cm="1">
        <f t="array" ref="FB75">IFERROR(_xlfn.LET(
 _xlpm.project, $C75,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5" s="297" t="str" cm="1">
        <f t="array" ref="FC75">IFERROR(_xlfn.LET(
 _xlpm.project, $C75,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5" s="297" t="str" cm="1">
        <f t="array" ref="FD75">IFERROR(_xlfn.LET(
 _xlpm.project, $C75,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6" spans="2:160" ht="80.099999999999994" customHeight="1" thickBot="1" x14ac:dyDescent="0.35">
      <c r="B76" s="90"/>
      <c r="C76" s="300"/>
      <c r="D76" s="300"/>
      <c r="E76" s="297" t="str" cm="1">
        <f t="array" ref="E76">IFERROR(_xlfn.LET(
 _xlpm.project, $C76,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6" s="297" t="str" cm="1">
        <f t="array" ref="F76">IFERROR(_xlfn.LET(
 _xlpm.project, $C76,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6" s="297" t="str" cm="1">
        <f t="array" ref="G76">IFERROR(_xlfn.LET(
 _xlpm.project, $C76,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6" s="297" t="str" cm="1">
        <f t="array" ref="H76">IFERROR(_xlfn.LET(
 _xlpm.project, $C76,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6" s="297" t="str" cm="1">
        <f t="array" ref="I76">IFERROR(_xlfn.LET(
 _xlpm.project, $C76,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6" s="297" t="str" cm="1">
        <f t="array" ref="J76">IFERROR(_xlfn.LET(
 _xlpm.project, $C76,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6" s="297" t="str" cm="1">
        <f t="array" ref="K76">IFERROR(_xlfn.LET(
 _xlpm.project, $C76,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6" s="297" t="str" cm="1">
        <f t="array" ref="L76">IFERROR(_xlfn.LET(
 _xlpm.project, $C76,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6" s="297" t="str" cm="1">
        <f t="array" ref="M76">IFERROR(_xlfn.LET(
 _xlpm.project, $C76,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6" s="297" t="str" cm="1">
        <f t="array" ref="N76">IFERROR(_xlfn.LET(
 _xlpm.project, $C76,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6" s="297" t="str" cm="1">
        <f t="array" ref="O76">IFERROR(_xlfn.LET(
 _xlpm.project, $C76,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6" s="297" t="str" cm="1">
        <f t="array" ref="P76">IFERROR(_xlfn.LET(
 _xlpm.project, $C76,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6" s="297" t="str" cm="1">
        <f t="array" ref="Q76">IFERROR(_xlfn.LET(
 _xlpm.project, $C76,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6" s="297" t="str" cm="1">
        <f t="array" ref="R76">IFERROR(_xlfn.LET(
 _xlpm.project, $C76,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6" s="297" t="str" cm="1">
        <f t="array" ref="S76">IFERROR(_xlfn.LET(
 _xlpm.project, $C76,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6" s="297" t="str" cm="1">
        <f t="array" ref="T76">IFERROR(_xlfn.LET(
 _xlpm.project, $C76,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6" s="297" t="str" cm="1">
        <f t="array" ref="U76">IFERROR(_xlfn.LET(
 _xlpm.project, $C76,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6" s="297" t="str" cm="1">
        <f t="array" ref="V76">IFERROR(_xlfn.LET(
 _xlpm.project, $C76,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6" s="297" t="str" cm="1">
        <f t="array" ref="W76">IFERROR(_xlfn.LET(
 _xlpm.project, $C76,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6" s="297" t="str" cm="1">
        <f t="array" ref="X76">IFERROR(_xlfn.LET(
 _xlpm.project, $C76,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6" s="297" t="str" cm="1">
        <f t="array" ref="Y76">IFERROR(_xlfn.LET(
 _xlpm.project, $C76,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6" s="297" t="str" cm="1">
        <f t="array" ref="Z76">IFERROR(_xlfn.LET(
 _xlpm.project, $C76,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6" s="297" t="str" cm="1">
        <f t="array" ref="AA76">IFERROR(_xlfn.LET(
 _xlpm.project, $C76,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6" s="297" t="str" cm="1">
        <f t="array" ref="AB76">IFERROR(_xlfn.LET(
 _xlpm.project, $C76,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6" s="297" t="str" cm="1">
        <f t="array" ref="AC76">IFERROR(_xlfn.LET(
 _xlpm.project, $C76,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6" s="297" t="str" cm="1">
        <f t="array" ref="AD76">IFERROR(_xlfn.LET(
 _xlpm.project, $C76,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6" s="297" t="str" cm="1">
        <f t="array" ref="AE76">IFERROR(_xlfn.LET(
 _xlpm.project, $C76,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6" s="297" t="str" cm="1">
        <f t="array" ref="AF76">IFERROR(_xlfn.LET(
 _xlpm.project, $C76,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6" s="297" t="str" cm="1">
        <f t="array" ref="AG76">IFERROR(_xlfn.LET(
 _xlpm.project, $C76,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6" s="297" t="str" cm="1">
        <f t="array" ref="AH76">IFERROR(_xlfn.LET(
 _xlpm.project, $C76,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6" s="297" t="str" cm="1">
        <f t="array" ref="AI76">IFERROR(_xlfn.LET(
 _xlpm.project, $C76,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6" s="297" t="str" cm="1">
        <f t="array" ref="AJ76">IFERROR(_xlfn.LET(
 _xlpm.project, $C76,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6" s="297" t="str" cm="1">
        <f t="array" ref="AK76">IFERROR(_xlfn.LET(
 _xlpm.project, $C76,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6" s="297" t="str" cm="1">
        <f t="array" ref="AL76">IFERROR(_xlfn.LET(
 _xlpm.project, $C76,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6" s="297" t="str" cm="1">
        <f t="array" ref="AM76">IFERROR(_xlfn.LET(
 _xlpm.project, $C76,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6" s="297" t="str" cm="1">
        <f t="array" ref="AN76">IFERROR(_xlfn.LET(
 _xlpm.project, $C76,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6" s="297" t="str" cm="1">
        <f t="array" ref="AO76">IFERROR(_xlfn.LET(
 _xlpm.project, $C76,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6" s="297" t="str" cm="1">
        <f t="array" ref="AP76">IFERROR(_xlfn.LET(
 _xlpm.project, $C76,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6" s="297" t="str" cm="1">
        <f t="array" ref="AQ76">IFERROR(_xlfn.LET(
 _xlpm.project, $C76,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6" s="297" t="str" cm="1">
        <f t="array" ref="AR76">IFERROR(_xlfn.LET(
 _xlpm.project, $C76,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6" s="297" t="str" cm="1">
        <f t="array" ref="AS76">IFERROR(_xlfn.LET(
 _xlpm.project, $C76,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6" s="297" t="str" cm="1">
        <f t="array" ref="AT76">IFERROR(_xlfn.LET(
 _xlpm.project, $C76,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6" s="297" t="str" cm="1">
        <f t="array" ref="AU76">IFERROR(_xlfn.LET(
 _xlpm.project, $C76,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6" s="297" t="str" cm="1">
        <f t="array" ref="AV76">IFERROR(_xlfn.LET(
 _xlpm.project, $C76,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6" s="297" t="str" cm="1">
        <f t="array" ref="AW76">IFERROR(_xlfn.LET(
 _xlpm.project, $C76,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6" s="297" t="str" cm="1">
        <f t="array" ref="AX76">IFERROR(_xlfn.LET(
 _xlpm.project, $C76,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6" s="297" t="str" cm="1">
        <f t="array" ref="AY76">IFERROR(_xlfn.LET(
 _xlpm.project, $C76,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6" s="297" t="str" cm="1">
        <f t="array" ref="AZ76">IFERROR(_xlfn.LET(
 _xlpm.project, $C76,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6" s="297" t="str" cm="1">
        <f t="array" ref="BA76">IFERROR(_xlfn.LET(
 _xlpm.project, $C76,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6" s="297" t="str" cm="1">
        <f t="array" ref="BB76">IFERROR(_xlfn.LET(
 _xlpm.project, $C76,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6" s="297" t="str" cm="1">
        <f t="array" ref="BC76">IFERROR(_xlfn.LET(
 _xlpm.project, $C76,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6" s="297" t="str" cm="1">
        <f t="array" ref="BD76">IFERROR(_xlfn.LET(
 _xlpm.project, $C76,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6" s="297" t="str" cm="1">
        <f t="array" ref="BE76">IFERROR(_xlfn.LET(
 _xlpm.project, $C76,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6" s="297" t="str" cm="1">
        <f t="array" ref="BF76">IFERROR(_xlfn.LET(
 _xlpm.project, $C76,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6" s="297" t="str" cm="1">
        <f t="array" ref="BG76">IFERROR(_xlfn.LET(
 _xlpm.project, $C76,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6" s="297" t="str" cm="1">
        <f t="array" ref="BH76">IFERROR(_xlfn.LET(
 _xlpm.project, $C76,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6" s="297" t="str" cm="1">
        <f t="array" ref="BI76">IFERROR(_xlfn.LET(
 _xlpm.project, $C76,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6" s="297" t="str" cm="1">
        <f t="array" ref="BJ76">IFERROR(_xlfn.LET(
 _xlpm.project, $C76,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6" s="297" t="str" cm="1">
        <f t="array" ref="BK76">IFERROR(_xlfn.LET(
 _xlpm.project, $C76,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6" s="297" t="str" cm="1">
        <f t="array" ref="BL76">IFERROR(_xlfn.LET(
 _xlpm.project, $C76,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6" s="297" t="str" cm="1">
        <f t="array" ref="BM76">IFERROR(_xlfn.LET(
 _xlpm.project, $C76,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6" s="297" t="str" cm="1">
        <f t="array" ref="BN76">IFERROR(_xlfn.LET(
 _xlpm.project, $C76,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6" s="297" t="str" cm="1">
        <f t="array" ref="BO76">IFERROR(_xlfn.LET(
 _xlpm.project, $C76,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6" s="297" t="str" cm="1">
        <f t="array" ref="BP76">IFERROR(_xlfn.LET(
 _xlpm.project, $C76,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6" s="297" t="str" cm="1">
        <f t="array" ref="BQ76">IFERROR(_xlfn.LET(
 _xlpm.project, $C76,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6" s="297" t="str" cm="1">
        <f t="array" ref="BR76">IFERROR(_xlfn.LET(
 _xlpm.project, $C76,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6" s="297" t="str" cm="1">
        <f t="array" ref="BS76">IFERROR(_xlfn.LET(
 _xlpm.project, $C76,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6" s="297" t="str" cm="1">
        <f t="array" ref="BT76">IFERROR(_xlfn.LET(
 _xlpm.project, $C76,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6" s="297" t="str" cm="1">
        <f t="array" ref="BU76">IFERROR(_xlfn.LET(
 _xlpm.project, $C76,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6" s="297" t="str" cm="1">
        <f t="array" ref="BV76">IFERROR(_xlfn.LET(
 _xlpm.project, $C76,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6" s="297" t="str" cm="1">
        <f t="array" ref="BW76">IFERROR(_xlfn.LET(
 _xlpm.project, $C76,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6" s="297" t="str" cm="1">
        <f t="array" ref="BX76">IFERROR(_xlfn.LET(
 _xlpm.project, $C76,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6" s="297" t="str" cm="1">
        <f t="array" ref="BY76">IFERROR(_xlfn.LET(
 _xlpm.project, $C76,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6" s="297" t="str" cm="1">
        <f t="array" ref="BZ76">IFERROR(_xlfn.LET(
 _xlpm.project, $C76,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6" s="297" t="str" cm="1">
        <f t="array" ref="CA76">IFERROR(_xlfn.LET(
 _xlpm.project, $C76,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6" s="297" t="str" cm="1">
        <f t="array" ref="CB76">IFERROR(_xlfn.LET(
 _xlpm.project, $C76,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6" s="297" t="str" cm="1">
        <f t="array" ref="CC76">IFERROR(_xlfn.LET(
 _xlpm.project, $C76,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6" s="297" t="str" cm="1">
        <f t="array" ref="CD76">IFERROR(_xlfn.LET(
 _xlpm.project, $C76,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6" s="297" t="str" cm="1">
        <f t="array" ref="CE76">IFERROR(_xlfn.LET(
 _xlpm.project, $C76,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6" s="297" t="str" cm="1">
        <f t="array" ref="CF76">IFERROR(_xlfn.LET(
 _xlpm.project, $C76,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6" s="297" t="str" cm="1">
        <f t="array" ref="CG76">IFERROR(_xlfn.LET(
 _xlpm.project, $C76,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6" s="297" t="str" cm="1">
        <f t="array" ref="CH76">IFERROR(_xlfn.LET(
 _xlpm.project, $C76,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6" s="297" t="str" cm="1">
        <f t="array" ref="CI76">IFERROR(_xlfn.LET(
 _xlpm.project, $C76,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6" s="297" t="str" cm="1">
        <f t="array" ref="CJ76">IFERROR(_xlfn.LET(
 _xlpm.project, $C76,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6" s="297" t="str" cm="1">
        <f t="array" ref="CK76">IFERROR(_xlfn.LET(
 _xlpm.project, $C76,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6" s="297" t="str" cm="1">
        <f t="array" ref="CL76">IFERROR(_xlfn.LET(
 _xlpm.project, $C76,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6" s="297" t="str" cm="1">
        <f t="array" ref="CM76">IFERROR(_xlfn.LET(
 _xlpm.project, $C76,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6" s="297" t="str" cm="1">
        <f t="array" ref="CN76">IFERROR(_xlfn.LET(
 _xlpm.project, $C76,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6" s="297" t="str" cm="1">
        <f t="array" ref="CO76">IFERROR(_xlfn.LET(
 _xlpm.project, $C76,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6" s="297" t="str" cm="1">
        <f t="array" ref="CP76">IFERROR(_xlfn.LET(
 _xlpm.project, $C76,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6" s="297" t="str" cm="1">
        <f t="array" ref="CQ76">IFERROR(_xlfn.LET(
 _xlpm.project, $C76,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6" s="297" t="str" cm="1">
        <f t="array" ref="CR76">IFERROR(_xlfn.LET(
 _xlpm.project, $C76,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6" s="297" t="str" cm="1">
        <f t="array" ref="CS76">IFERROR(_xlfn.LET(
 _xlpm.project, $C76,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6" s="297" t="str" cm="1">
        <f t="array" ref="CT76">IFERROR(_xlfn.LET(
 _xlpm.project, $C76,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6" s="297" t="str" cm="1">
        <f t="array" ref="CU76">IFERROR(_xlfn.LET(
 _xlpm.project, $C76,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6" s="297" t="str" cm="1">
        <f t="array" ref="CV76">IFERROR(_xlfn.LET(
 _xlpm.project, $C76,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6" s="297" t="str" cm="1">
        <f t="array" ref="CW76">IFERROR(_xlfn.LET(
 _xlpm.project, $C76,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6" s="297" t="str" cm="1">
        <f t="array" ref="CX76">IFERROR(_xlfn.LET(
 _xlpm.project, $C76,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6" s="297" t="str" cm="1">
        <f t="array" ref="CY76">IFERROR(_xlfn.LET(
 _xlpm.project, $C76,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6" s="297" t="str" cm="1">
        <f t="array" ref="CZ76">IFERROR(_xlfn.LET(
 _xlpm.project, $C76,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6" s="297" t="str" cm="1">
        <f t="array" ref="DA76">IFERROR(_xlfn.LET(
 _xlpm.project, $C76,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6" s="297" t="str" cm="1">
        <f t="array" ref="DB76">IFERROR(_xlfn.LET(
 _xlpm.project, $C76,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6" s="297" t="str" cm="1">
        <f t="array" ref="DC76">IFERROR(_xlfn.LET(
 _xlpm.project, $C76,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6" s="297" t="str" cm="1">
        <f t="array" ref="DD76">IFERROR(_xlfn.LET(
 _xlpm.project, $C76,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6" s="297" t="str" cm="1">
        <f t="array" ref="DE76">IFERROR(_xlfn.LET(
 _xlpm.project, $C76,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6" s="297" t="str" cm="1">
        <f t="array" ref="DF76">IFERROR(_xlfn.LET(
 _xlpm.project, $C76,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6" s="297" t="str" cm="1">
        <f t="array" ref="DG76">IFERROR(_xlfn.LET(
 _xlpm.project, $C76,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6" s="297" t="str" cm="1">
        <f t="array" ref="DH76">IFERROR(_xlfn.LET(
 _xlpm.project, $C76,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6" s="297" t="str" cm="1">
        <f t="array" ref="DI76">IFERROR(_xlfn.LET(
 _xlpm.project, $C76,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6" s="297" t="str" cm="1">
        <f t="array" ref="DJ76">IFERROR(_xlfn.LET(
 _xlpm.project, $C76,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6" s="297" t="str" cm="1">
        <f t="array" ref="DK76">IFERROR(_xlfn.LET(
 _xlpm.project, $C76,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6" s="297" t="str" cm="1">
        <f t="array" ref="DL76">IFERROR(_xlfn.LET(
 _xlpm.project, $C76,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6" s="297" t="str" cm="1">
        <f t="array" ref="DM76">IFERROR(_xlfn.LET(
 _xlpm.project, $C76,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6" s="297" t="str" cm="1">
        <f t="array" ref="DN76">IFERROR(_xlfn.LET(
 _xlpm.project, $C76,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6" s="297" t="str" cm="1">
        <f t="array" ref="DO76">IFERROR(_xlfn.LET(
 _xlpm.project, $C76,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6" s="297" t="str" cm="1">
        <f t="array" ref="DP76">IFERROR(_xlfn.LET(
 _xlpm.project, $C76,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6" s="297" t="str" cm="1">
        <f t="array" ref="DQ76">IFERROR(_xlfn.LET(
 _xlpm.project, $C76,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6" s="297" t="str" cm="1">
        <f t="array" ref="DR76">IFERROR(_xlfn.LET(
 _xlpm.project, $C76,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6" s="297" t="str" cm="1">
        <f t="array" ref="DS76">IFERROR(_xlfn.LET(
 _xlpm.project, $C76,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6" s="297" t="str" cm="1">
        <f t="array" ref="DT76">IFERROR(_xlfn.LET(
 _xlpm.project, $C76,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6" s="297" t="str" cm="1">
        <f t="array" ref="DU76">IFERROR(_xlfn.LET(
 _xlpm.project, $C76,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6" s="297" t="str" cm="1">
        <f t="array" ref="DV76">IFERROR(_xlfn.LET(
 _xlpm.project, $C76,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6" s="297" t="str" cm="1">
        <f t="array" ref="DW76">IFERROR(_xlfn.LET(
 _xlpm.project, $C76,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6" s="297" t="str" cm="1">
        <f t="array" ref="DX76">IFERROR(_xlfn.LET(
 _xlpm.project, $C76,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6" s="297" t="str" cm="1">
        <f t="array" ref="DY76">IFERROR(_xlfn.LET(
 _xlpm.project, $C76,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6" s="297" t="str" cm="1">
        <f t="array" ref="DZ76">IFERROR(_xlfn.LET(
 _xlpm.project, $C76,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6" s="297" t="str" cm="1">
        <f t="array" ref="EA76">IFERROR(_xlfn.LET(
 _xlpm.project, $C76,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6" s="297" t="str" cm="1">
        <f t="array" ref="EB76">IFERROR(_xlfn.LET(
 _xlpm.project, $C76,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6" s="297" t="str" cm="1">
        <f t="array" ref="EC76">IFERROR(_xlfn.LET(
 _xlpm.project, $C76,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6" s="297" t="str" cm="1">
        <f t="array" ref="ED76">IFERROR(_xlfn.LET(
 _xlpm.project, $C76,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6" s="297" t="str" cm="1">
        <f t="array" ref="EE76">IFERROR(_xlfn.LET(
 _xlpm.project, $C76,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6" s="297" t="str" cm="1">
        <f t="array" ref="EF76">IFERROR(_xlfn.LET(
 _xlpm.project, $C76,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6" s="297" t="str" cm="1">
        <f t="array" ref="EG76">IFERROR(_xlfn.LET(
 _xlpm.project, $C76,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6" s="297" t="str" cm="1">
        <f t="array" ref="EH76">IFERROR(_xlfn.LET(
 _xlpm.project, $C76,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6" s="297" t="str" cm="1">
        <f t="array" ref="EI76">IFERROR(_xlfn.LET(
 _xlpm.project, $C76,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6" s="297" t="str" cm="1">
        <f t="array" ref="EJ76">IFERROR(_xlfn.LET(
 _xlpm.project, $C76,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6" s="297" t="str" cm="1">
        <f t="array" ref="EK76">IFERROR(_xlfn.LET(
 _xlpm.project, $C76,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6" s="297" t="str" cm="1">
        <f t="array" ref="EL76">IFERROR(_xlfn.LET(
 _xlpm.project, $C76,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6" s="297" t="str" cm="1">
        <f t="array" ref="EM76">IFERROR(_xlfn.LET(
 _xlpm.project, $C76,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6" s="297" t="str" cm="1">
        <f t="array" ref="EN76">IFERROR(_xlfn.LET(
 _xlpm.project, $C76,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6" s="297" t="str" cm="1">
        <f t="array" ref="EO76">IFERROR(_xlfn.LET(
 _xlpm.project, $C76,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6" s="297" t="str" cm="1">
        <f t="array" ref="EP76">IFERROR(_xlfn.LET(
 _xlpm.project, $C76,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6" s="297" t="str" cm="1">
        <f t="array" ref="EQ76">IFERROR(_xlfn.LET(
 _xlpm.project, $C76,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6" s="297" t="str" cm="1">
        <f t="array" ref="ER76">IFERROR(_xlfn.LET(
 _xlpm.project, $C76,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6" s="297" t="str" cm="1">
        <f t="array" ref="ES76">IFERROR(_xlfn.LET(
 _xlpm.project, $C76,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6" s="297" t="str" cm="1">
        <f t="array" ref="ET76">IFERROR(_xlfn.LET(
 _xlpm.project, $C76,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6" s="297" t="str" cm="1">
        <f t="array" ref="EU76">IFERROR(_xlfn.LET(
 _xlpm.project, $C76,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6" s="297" t="str" cm="1">
        <f t="array" ref="EV76">IFERROR(_xlfn.LET(
 _xlpm.project, $C76,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6" s="297" t="str" cm="1">
        <f t="array" ref="EW76">IFERROR(_xlfn.LET(
 _xlpm.project, $C76,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6" s="297" t="str" cm="1">
        <f t="array" ref="EX76">IFERROR(_xlfn.LET(
 _xlpm.project, $C76,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6" s="297" t="str" cm="1">
        <f t="array" ref="EY76">IFERROR(_xlfn.LET(
 _xlpm.project, $C76,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6" s="297" t="str" cm="1">
        <f t="array" ref="EZ76">IFERROR(_xlfn.LET(
 _xlpm.project, $C76,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6" s="297" t="str" cm="1">
        <f t="array" ref="FA76">IFERROR(_xlfn.LET(
 _xlpm.project, $C76,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6" s="297" t="str" cm="1">
        <f t="array" ref="FB76">IFERROR(_xlfn.LET(
 _xlpm.project, $C76,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6" s="297" t="str" cm="1">
        <f t="array" ref="FC76">IFERROR(_xlfn.LET(
 _xlpm.project, $C76,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6" s="297" t="str" cm="1">
        <f t="array" ref="FD76">IFERROR(_xlfn.LET(
 _xlpm.project, $C76,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7" spans="2:160" ht="80.099999999999994" customHeight="1" thickBot="1" x14ac:dyDescent="0.35">
      <c r="B77" s="90"/>
      <c r="C77" s="300"/>
      <c r="D77" s="300"/>
      <c r="E77" s="297" t="str" cm="1">
        <f t="array" ref="E77">IFERROR(_xlfn.LET(
 _xlpm.project, $C77,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7" s="297" t="str" cm="1">
        <f t="array" ref="F77">IFERROR(_xlfn.LET(
 _xlpm.project, $C77,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7" s="297" t="str" cm="1">
        <f t="array" ref="G77">IFERROR(_xlfn.LET(
 _xlpm.project, $C77,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7" s="297" t="str" cm="1">
        <f t="array" ref="H77">IFERROR(_xlfn.LET(
 _xlpm.project, $C77,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7" s="297" t="str" cm="1">
        <f t="array" ref="I77">IFERROR(_xlfn.LET(
 _xlpm.project, $C77,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7" s="297" t="str" cm="1">
        <f t="array" ref="J77">IFERROR(_xlfn.LET(
 _xlpm.project, $C77,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7" s="297" t="str" cm="1">
        <f t="array" ref="K77">IFERROR(_xlfn.LET(
 _xlpm.project, $C77,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7" s="297" t="str" cm="1">
        <f t="array" ref="L77">IFERROR(_xlfn.LET(
 _xlpm.project, $C77,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7" s="297" t="str" cm="1">
        <f t="array" ref="M77">IFERROR(_xlfn.LET(
 _xlpm.project, $C77,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7" s="297" t="str" cm="1">
        <f t="array" ref="N77">IFERROR(_xlfn.LET(
 _xlpm.project, $C77,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7" s="297" t="str" cm="1">
        <f t="array" ref="O77">IFERROR(_xlfn.LET(
 _xlpm.project, $C77,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7" s="297" t="str" cm="1">
        <f t="array" ref="P77">IFERROR(_xlfn.LET(
 _xlpm.project, $C77,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7" s="297" t="str" cm="1">
        <f t="array" ref="Q77">IFERROR(_xlfn.LET(
 _xlpm.project, $C77,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7" s="297" t="str" cm="1">
        <f t="array" ref="R77">IFERROR(_xlfn.LET(
 _xlpm.project, $C77,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7" s="297" t="str" cm="1">
        <f t="array" ref="S77">IFERROR(_xlfn.LET(
 _xlpm.project, $C77,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7" s="297" t="str" cm="1">
        <f t="array" ref="T77">IFERROR(_xlfn.LET(
 _xlpm.project, $C77,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7" s="297" t="str" cm="1">
        <f t="array" ref="U77">IFERROR(_xlfn.LET(
 _xlpm.project, $C77,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7" s="297" t="str" cm="1">
        <f t="array" ref="V77">IFERROR(_xlfn.LET(
 _xlpm.project, $C77,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7" s="297" t="str" cm="1">
        <f t="array" ref="W77">IFERROR(_xlfn.LET(
 _xlpm.project, $C77,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7" s="297" t="str" cm="1">
        <f t="array" ref="X77">IFERROR(_xlfn.LET(
 _xlpm.project, $C77,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7" s="297" t="str" cm="1">
        <f t="array" ref="Y77">IFERROR(_xlfn.LET(
 _xlpm.project, $C77,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7" s="297" t="str" cm="1">
        <f t="array" ref="Z77">IFERROR(_xlfn.LET(
 _xlpm.project, $C77,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7" s="297" t="str" cm="1">
        <f t="array" ref="AA77">IFERROR(_xlfn.LET(
 _xlpm.project, $C77,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7" s="297" t="str" cm="1">
        <f t="array" ref="AB77">IFERROR(_xlfn.LET(
 _xlpm.project, $C77,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7" s="297" t="str" cm="1">
        <f t="array" ref="AC77">IFERROR(_xlfn.LET(
 _xlpm.project, $C77,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7" s="297" t="str" cm="1">
        <f t="array" ref="AD77">IFERROR(_xlfn.LET(
 _xlpm.project, $C77,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7" s="297" t="str" cm="1">
        <f t="array" ref="AE77">IFERROR(_xlfn.LET(
 _xlpm.project, $C77,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7" s="297" t="str" cm="1">
        <f t="array" ref="AF77">IFERROR(_xlfn.LET(
 _xlpm.project, $C77,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7" s="297" t="str" cm="1">
        <f t="array" ref="AG77">IFERROR(_xlfn.LET(
 _xlpm.project, $C77,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7" s="297" t="str" cm="1">
        <f t="array" ref="AH77">IFERROR(_xlfn.LET(
 _xlpm.project, $C77,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7" s="297" t="str" cm="1">
        <f t="array" ref="AI77">IFERROR(_xlfn.LET(
 _xlpm.project, $C77,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7" s="297" t="str" cm="1">
        <f t="array" ref="AJ77">IFERROR(_xlfn.LET(
 _xlpm.project, $C77,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7" s="297" t="str" cm="1">
        <f t="array" ref="AK77">IFERROR(_xlfn.LET(
 _xlpm.project, $C77,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7" s="297" t="str" cm="1">
        <f t="array" ref="AL77">IFERROR(_xlfn.LET(
 _xlpm.project, $C77,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7" s="297" t="str" cm="1">
        <f t="array" ref="AM77">IFERROR(_xlfn.LET(
 _xlpm.project, $C77,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7" s="297" t="str" cm="1">
        <f t="array" ref="AN77">IFERROR(_xlfn.LET(
 _xlpm.project, $C77,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7" s="297" t="str" cm="1">
        <f t="array" ref="AO77">IFERROR(_xlfn.LET(
 _xlpm.project, $C77,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7" s="297" t="str" cm="1">
        <f t="array" ref="AP77">IFERROR(_xlfn.LET(
 _xlpm.project, $C77,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7" s="297" t="str" cm="1">
        <f t="array" ref="AQ77">IFERROR(_xlfn.LET(
 _xlpm.project, $C77,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7" s="297" t="str" cm="1">
        <f t="array" ref="AR77">IFERROR(_xlfn.LET(
 _xlpm.project, $C77,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7" s="297" t="str" cm="1">
        <f t="array" ref="AS77">IFERROR(_xlfn.LET(
 _xlpm.project, $C77,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7" s="297" t="str" cm="1">
        <f t="array" ref="AT77">IFERROR(_xlfn.LET(
 _xlpm.project, $C77,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7" s="297" t="str" cm="1">
        <f t="array" ref="AU77">IFERROR(_xlfn.LET(
 _xlpm.project, $C77,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7" s="297" t="str" cm="1">
        <f t="array" ref="AV77">IFERROR(_xlfn.LET(
 _xlpm.project, $C77,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7" s="297" t="str" cm="1">
        <f t="array" ref="AW77">IFERROR(_xlfn.LET(
 _xlpm.project, $C77,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7" s="297" t="str" cm="1">
        <f t="array" ref="AX77">IFERROR(_xlfn.LET(
 _xlpm.project, $C77,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7" s="297" t="str" cm="1">
        <f t="array" ref="AY77">IFERROR(_xlfn.LET(
 _xlpm.project, $C77,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7" s="297" t="str" cm="1">
        <f t="array" ref="AZ77">IFERROR(_xlfn.LET(
 _xlpm.project, $C77,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7" s="297" t="str" cm="1">
        <f t="array" ref="BA77">IFERROR(_xlfn.LET(
 _xlpm.project, $C77,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7" s="297" t="str" cm="1">
        <f t="array" ref="BB77">IFERROR(_xlfn.LET(
 _xlpm.project, $C77,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7" s="297" t="str" cm="1">
        <f t="array" ref="BC77">IFERROR(_xlfn.LET(
 _xlpm.project, $C77,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7" s="297" t="str" cm="1">
        <f t="array" ref="BD77">IFERROR(_xlfn.LET(
 _xlpm.project, $C77,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7" s="297" t="str" cm="1">
        <f t="array" ref="BE77">IFERROR(_xlfn.LET(
 _xlpm.project, $C77,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7" s="297" t="str" cm="1">
        <f t="array" ref="BF77">IFERROR(_xlfn.LET(
 _xlpm.project, $C77,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7" s="297" t="str" cm="1">
        <f t="array" ref="BG77">IFERROR(_xlfn.LET(
 _xlpm.project, $C77,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7" s="297" t="str" cm="1">
        <f t="array" ref="BH77">IFERROR(_xlfn.LET(
 _xlpm.project, $C77,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7" s="297" t="str" cm="1">
        <f t="array" ref="BI77">IFERROR(_xlfn.LET(
 _xlpm.project, $C77,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7" s="297" t="str" cm="1">
        <f t="array" ref="BJ77">IFERROR(_xlfn.LET(
 _xlpm.project, $C77,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7" s="297" t="str" cm="1">
        <f t="array" ref="BK77">IFERROR(_xlfn.LET(
 _xlpm.project, $C77,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7" s="297" t="str" cm="1">
        <f t="array" ref="BL77">IFERROR(_xlfn.LET(
 _xlpm.project, $C77,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7" s="297" t="str" cm="1">
        <f t="array" ref="BM77">IFERROR(_xlfn.LET(
 _xlpm.project, $C77,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7" s="297" t="str" cm="1">
        <f t="array" ref="BN77">IFERROR(_xlfn.LET(
 _xlpm.project, $C77,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7" s="297" t="str" cm="1">
        <f t="array" ref="BO77">IFERROR(_xlfn.LET(
 _xlpm.project, $C77,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7" s="297" t="str" cm="1">
        <f t="array" ref="BP77">IFERROR(_xlfn.LET(
 _xlpm.project, $C77,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7" s="297" t="str" cm="1">
        <f t="array" ref="BQ77">IFERROR(_xlfn.LET(
 _xlpm.project, $C77,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7" s="297" t="str" cm="1">
        <f t="array" ref="BR77">IFERROR(_xlfn.LET(
 _xlpm.project, $C77,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7" s="297" t="str" cm="1">
        <f t="array" ref="BS77">IFERROR(_xlfn.LET(
 _xlpm.project, $C77,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7" s="297" t="str" cm="1">
        <f t="array" ref="BT77">IFERROR(_xlfn.LET(
 _xlpm.project, $C77,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7" s="297" t="str" cm="1">
        <f t="array" ref="BU77">IFERROR(_xlfn.LET(
 _xlpm.project, $C77,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7" s="297" t="str" cm="1">
        <f t="array" ref="BV77">IFERROR(_xlfn.LET(
 _xlpm.project, $C77,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7" s="297" t="str" cm="1">
        <f t="array" ref="BW77">IFERROR(_xlfn.LET(
 _xlpm.project, $C77,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7" s="297" t="str" cm="1">
        <f t="array" ref="BX77">IFERROR(_xlfn.LET(
 _xlpm.project, $C77,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7" s="297" t="str" cm="1">
        <f t="array" ref="BY77">IFERROR(_xlfn.LET(
 _xlpm.project, $C77,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7" s="297" t="str" cm="1">
        <f t="array" ref="BZ77">IFERROR(_xlfn.LET(
 _xlpm.project, $C77,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7" s="297" t="str" cm="1">
        <f t="array" ref="CA77">IFERROR(_xlfn.LET(
 _xlpm.project, $C77,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7" s="297" t="str" cm="1">
        <f t="array" ref="CB77">IFERROR(_xlfn.LET(
 _xlpm.project, $C77,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7" s="297" t="str" cm="1">
        <f t="array" ref="CC77">IFERROR(_xlfn.LET(
 _xlpm.project, $C77,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7" s="297" t="str" cm="1">
        <f t="array" ref="CD77">IFERROR(_xlfn.LET(
 _xlpm.project, $C77,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7" s="297" t="str" cm="1">
        <f t="array" ref="CE77">IFERROR(_xlfn.LET(
 _xlpm.project, $C77,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7" s="297" t="str" cm="1">
        <f t="array" ref="CF77">IFERROR(_xlfn.LET(
 _xlpm.project, $C77,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7" s="297" t="str" cm="1">
        <f t="array" ref="CG77">IFERROR(_xlfn.LET(
 _xlpm.project, $C77,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7" s="297" t="str" cm="1">
        <f t="array" ref="CH77">IFERROR(_xlfn.LET(
 _xlpm.project, $C77,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7" s="297" t="str" cm="1">
        <f t="array" ref="CI77">IFERROR(_xlfn.LET(
 _xlpm.project, $C77,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7" s="297" t="str" cm="1">
        <f t="array" ref="CJ77">IFERROR(_xlfn.LET(
 _xlpm.project, $C77,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7" s="297" t="str" cm="1">
        <f t="array" ref="CK77">IFERROR(_xlfn.LET(
 _xlpm.project, $C77,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7" s="297" t="str" cm="1">
        <f t="array" ref="CL77">IFERROR(_xlfn.LET(
 _xlpm.project, $C77,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7" s="297" t="str" cm="1">
        <f t="array" ref="CM77">IFERROR(_xlfn.LET(
 _xlpm.project, $C77,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7" s="297" t="str" cm="1">
        <f t="array" ref="CN77">IFERROR(_xlfn.LET(
 _xlpm.project, $C77,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7" s="297" t="str" cm="1">
        <f t="array" ref="CO77">IFERROR(_xlfn.LET(
 _xlpm.project, $C77,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7" s="297" t="str" cm="1">
        <f t="array" ref="CP77">IFERROR(_xlfn.LET(
 _xlpm.project, $C77,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7" s="297" t="str" cm="1">
        <f t="array" ref="CQ77">IFERROR(_xlfn.LET(
 _xlpm.project, $C77,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7" s="297" t="str" cm="1">
        <f t="array" ref="CR77">IFERROR(_xlfn.LET(
 _xlpm.project, $C77,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7" s="297" t="str" cm="1">
        <f t="array" ref="CS77">IFERROR(_xlfn.LET(
 _xlpm.project, $C77,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7" s="297" t="str" cm="1">
        <f t="array" ref="CT77">IFERROR(_xlfn.LET(
 _xlpm.project, $C77,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7" s="297" t="str" cm="1">
        <f t="array" ref="CU77">IFERROR(_xlfn.LET(
 _xlpm.project, $C77,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7" s="297" t="str" cm="1">
        <f t="array" ref="CV77">IFERROR(_xlfn.LET(
 _xlpm.project, $C77,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7" s="297" t="str" cm="1">
        <f t="array" ref="CW77">IFERROR(_xlfn.LET(
 _xlpm.project, $C77,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7" s="297" t="str" cm="1">
        <f t="array" ref="CX77">IFERROR(_xlfn.LET(
 _xlpm.project, $C77,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7" s="297" t="str" cm="1">
        <f t="array" ref="CY77">IFERROR(_xlfn.LET(
 _xlpm.project, $C77,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7" s="297" t="str" cm="1">
        <f t="array" ref="CZ77">IFERROR(_xlfn.LET(
 _xlpm.project, $C77,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7" s="297" t="str" cm="1">
        <f t="array" ref="DA77">IFERROR(_xlfn.LET(
 _xlpm.project, $C77,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7" s="297" t="str" cm="1">
        <f t="array" ref="DB77">IFERROR(_xlfn.LET(
 _xlpm.project, $C77,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7" s="297" t="str" cm="1">
        <f t="array" ref="DC77">IFERROR(_xlfn.LET(
 _xlpm.project, $C77,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7" s="297" t="str" cm="1">
        <f t="array" ref="DD77">IFERROR(_xlfn.LET(
 _xlpm.project, $C77,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7" s="297" t="str" cm="1">
        <f t="array" ref="DE77">IFERROR(_xlfn.LET(
 _xlpm.project, $C77,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7" s="297" t="str" cm="1">
        <f t="array" ref="DF77">IFERROR(_xlfn.LET(
 _xlpm.project, $C77,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7" s="297" t="str" cm="1">
        <f t="array" ref="DG77">IFERROR(_xlfn.LET(
 _xlpm.project, $C77,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7" s="297" t="str" cm="1">
        <f t="array" ref="DH77">IFERROR(_xlfn.LET(
 _xlpm.project, $C77,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7" s="297" t="str" cm="1">
        <f t="array" ref="DI77">IFERROR(_xlfn.LET(
 _xlpm.project, $C77,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7" s="297" t="str" cm="1">
        <f t="array" ref="DJ77">IFERROR(_xlfn.LET(
 _xlpm.project, $C77,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7" s="297" t="str" cm="1">
        <f t="array" ref="DK77">IFERROR(_xlfn.LET(
 _xlpm.project, $C77,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7" s="297" t="str" cm="1">
        <f t="array" ref="DL77">IFERROR(_xlfn.LET(
 _xlpm.project, $C77,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7" s="297" t="str" cm="1">
        <f t="array" ref="DM77">IFERROR(_xlfn.LET(
 _xlpm.project, $C77,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7" s="297" t="str" cm="1">
        <f t="array" ref="DN77">IFERROR(_xlfn.LET(
 _xlpm.project, $C77,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7" s="297" t="str" cm="1">
        <f t="array" ref="DO77">IFERROR(_xlfn.LET(
 _xlpm.project, $C77,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7" s="297" t="str" cm="1">
        <f t="array" ref="DP77">IFERROR(_xlfn.LET(
 _xlpm.project, $C77,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7" s="297" t="str" cm="1">
        <f t="array" ref="DQ77">IFERROR(_xlfn.LET(
 _xlpm.project, $C77,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7" s="297" t="str" cm="1">
        <f t="array" ref="DR77">IFERROR(_xlfn.LET(
 _xlpm.project, $C77,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7" s="297" t="str" cm="1">
        <f t="array" ref="DS77">IFERROR(_xlfn.LET(
 _xlpm.project, $C77,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7" s="297" t="str" cm="1">
        <f t="array" ref="DT77">IFERROR(_xlfn.LET(
 _xlpm.project, $C77,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7" s="297" t="str" cm="1">
        <f t="array" ref="DU77">IFERROR(_xlfn.LET(
 _xlpm.project, $C77,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7" s="297" t="str" cm="1">
        <f t="array" ref="DV77">IFERROR(_xlfn.LET(
 _xlpm.project, $C77,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7" s="297" t="str" cm="1">
        <f t="array" ref="DW77">IFERROR(_xlfn.LET(
 _xlpm.project, $C77,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7" s="297" t="str" cm="1">
        <f t="array" ref="DX77">IFERROR(_xlfn.LET(
 _xlpm.project, $C77,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7" s="297" t="str" cm="1">
        <f t="array" ref="DY77">IFERROR(_xlfn.LET(
 _xlpm.project, $C77,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7" s="297" t="str" cm="1">
        <f t="array" ref="DZ77">IFERROR(_xlfn.LET(
 _xlpm.project, $C77,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7" s="297" t="str" cm="1">
        <f t="array" ref="EA77">IFERROR(_xlfn.LET(
 _xlpm.project, $C77,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7" s="297" t="str" cm="1">
        <f t="array" ref="EB77">IFERROR(_xlfn.LET(
 _xlpm.project, $C77,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7" s="297" t="str" cm="1">
        <f t="array" ref="EC77">IFERROR(_xlfn.LET(
 _xlpm.project, $C77,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7" s="297" t="str" cm="1">
        <f t="array" ref="ED77">IFERROR(_xlfn.LET(
 _xlpm.project, $C77,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7" s="297" t="str" cm="1">
        <f t="array" ref="EE77">IFERROR(_xlfn.LET(
 _xlpm.project, $C77,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7" s="297" t="str" cm="1">
        <f t="array" ref="EF77">IFERROR(_xlfn.LET(
 _xlpm.project, $C77,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7" s="297" t="str" cm="1">
        <f t="array" ref="EG77">IFERROR(_xlfn.LET(
 _xlpm.project, $C77,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7" s="297" t="str" cm="1">
        <f t="array" ref="EH77">IFERROR(_xlfn.LET(
 _xlpm.project, $C77,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7" s="297" t="str" cm="1">
        <f t="array" ref="EI77">IFERROR(_xlfn.LET(
 _xlpm.project, $C77,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7" s="297" t="str" cm="1">
        <f t="array" ref="EJ77">IFERROR(_xlfn.LET(
 _xlpm.project, $C77,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7" s="297" t="str" cm="1">
        <f t="array" ref="EK77">IFERROR(_xlfn.LET(
 _xlpm.project, $C77,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7" s="297" t="str" cm="1">
        <f t="array" ref="EL77">IFERROR(_xlfn.LET(
 _xlpm.project, $C77,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7" s="297" t="str" cm="1">
        <f t="array" ref="EM77">IFERROR(_xlfn.LET(
 _xlpm.project, $C77,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7" s="297" t="str" cm="1">
        <f t="array" ref="EN77">IFERROR(_xlfn.LET(
 _xlpm.project, $C77,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7" s="297" t="str" cm="1">
        <f t="array" ref="EO77">IFERROR(_xlfn.LET(
 _xlpm.project, $C77,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7" s="297" t="str" cm="1">
        <f t="array" ref="EP77">IFERROR(_xlfn.LET(
 _xlpm.project, $C77,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7" s="297" t="str" cm="1">
        <f t="array" ref="EQ77">IFERROR(_xlfn.LET(
 _xlpm.project, $C77,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7" s="297" t="str" cm="1">
        <f t="array" ref="ER77">IFERROR(_xlfn.LET(
 _xlpm.project, $C77,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7" s="297" t="str" cm="1">
        <f t="array" ref="ES77">IFERROR(_xlfn.LET(
 _xlpm.project, $C77,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7" s="297" t="str" cm="1">
        <f t="array" ref="ET77">IFERROR(_xlfn.LET(
 _xlpm.project, $C77,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7" s="297" t="str" cm="1">
        <f t="array" ref="EU77">IFERROR(_xlfn.LET(
 _xlpm.project, $C77,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7" s="297" t="str" cm="1">
        <f t="array" ref="EV77">IFERROR(_xlfn.LET(
 _xlpm.project, $C77,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7" s="297" t="str" cm="1">
        <f t="array" ref="EW77">IFERROR(_xlfn.LET(
 _xlpm.project, $C77,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7" s="297" t="str" cm="1">
        <f t="array" ref="EX77">IFERROR(_xlfn.LET(
 _xlpm.project, $C77,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7" s="297" t="str" cm="1">
        <f t="array" ref="EY77">IFERROR(_xlfn.LET(
 _xlpm.project, $C77,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7" s="297" t="str" cm="1">
        <f t="array" ref="EZ77">IFERROR(_xlfn.LET(
 _xlpm.project, $C77,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7" s="297" t="str" cm="1">
        <f t="array" ref="FA77">IFERROR(_xlfn.LET(
 _xlpm.project, $C77,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7" s="297" t="str" cm="1">
        <f t="array" ref="FB77">IFERROR(_xlfn.LET(
 _xlpm.project, $C77,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7" s="297" t="str" cm="1">
        <f t="array" ref="FC77">IFERROR(_xlfn.LET(
 _xlpm.project, $C77,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7" s="297" t="str" cm="1">
        <f t="array" ref="FD77">IFERROR(_xlfn.LET(
 _xlpm.project, $C77,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8" spans="2:160" ht="80.099999999999994" customHeight="1" thickBot="1" x14ac:dyDescent="0.35">
      <c r="B78" s="90"/>
      <c r="C78" s="300"/>
      <c r="D78" s="300"/>
      <c r="E78" s="297" t="str" cm="1">
        <f t="array" ref="E78">IFERROR(_xlfn.LET(
 _xlpm.project, $C78,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8" s="297" t="str" cm="1">
        <f t="array" ref="F78">IFERROR(_xlfn.LET(
 _xlpm.project, $C78,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8" s="297" t="str" cm="1">
        <f t="array" ref="G78">IFERROR(_xlfn.LET(
 _xlpm.project, $C78,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8" s="297" t="str" cm="1">
        <f t="array" ref="H78">IFERROR(_xlfn.LET(
 _xlpm.project, $C78,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8" s="297" t="str" cm="1">
        <f t="array" ref="I78">IFERROR(_xlfn.LET(
 _xlpm.project, $C78,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8" s="297" t="str" cm="1">
        <f t="array" ref="J78">IFERROR(_xlfn.LET(
 _xlpm.project, $C78,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8" s="297" t="str" cm="1">
        <f t="array" ref="K78">IFERROR(_xlfn.LET(
 _xlpm.project, $C78,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8" s="297" t="str" cm="1">
        <f t="array" ref="L78">IFERROR(_xlfn.LET(
 _xlpm.project, $C78,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8" s="297" t="str" cm="1">
        <f t="array" ref="M78">IFERROR(_xlfn.LET(
 _xlpm.project, $C78,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8" s="297" t="str" cm="1">
        <f t="array" ref="N78">IFERROR(_xlfn.LET(
 _xlpm.project, $C78,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8" s="297" t="str" cm="1">
        <f t="array" ref="O78">IFERROR(_xlfn.LET(
 _xlpm.project, $C78,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8" s="297" t="str" cm="1">
        <f t="array" ref="P78">IFERROR(_xlfn.LET(
 _xlpm.project, $C78,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8" s="297" t="str" cm="1">
        <f t="array" ref="Q78">IFERROR(_xlfn.LET(
 _xlpm.project, $C78,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8" s="297" t="str" cm="1">
        <f t="array" ref="R78">IFERROR(_xlfn.LET(
 _xlpm.project, $C78,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8" s="297" t="str" cm="1">
        <f t="array" ref="S78">IFERROR(_xlfn.LET(
 _xlpm.project, $C78,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8" s="297" t="str" cm="1">
        <f t="array" ref="T78">IFERROR(_xlfn.LET(
 _xlpm.project, $C78,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8" s="297" t="str" cm="1">
        <f t="array" ref="U78">IFERROR(_xlfn.LET(
 _xlpm.project, $C78,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8" s="297" t="str" cm="1">
        <f t="array" ref="V78">IFERROR(_xlfn.LET(
 _xlpm.project, $C78,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8" s="297" t="str" cm="1">
        <f t="array" ref="W78">IFERROR(_xlfn.LET(
 _xlpm.project, $C78,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8" s="297" t="str" cm="1">
        <f t="array" ref="X78">IFERROR(_xlfn.LET(
 _xlpm.project, $C78,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8" s="297" t="str" cm="1">
        <f t="array" ref="Y78">IFERROR(_xlfn.LET(
 _xlpm.project, $C78,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8" s="297" t="str" cm="1">
        <f t="array" ref="Z78">IFERROR(_xlfn.LET(
 _xlpm.project, $C78,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8" s="297" t="str" cm="1">
        <f t="array" ref="AA78">IFERROR(_xlfn.LET(
 _xlpm.project, $C78,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8" s="297" t="str" cm="1">
        <f t="array" ref="AB78">IFERROR(_xlfn.LET(
 _xlpm.project, $C78,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8" s="297" t="str" cm="1">
        <f t="array" ref="AC78">IFERROR(_xlfn.LET(
 _xlpm.project, $C78,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8" s="297" t="str" cm="1">
        <f t="array" ref="AD78">IFERROR(_xlfn.LET(
 _xlpm.project, $C78,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8" s="297" t="str" cm="1">
        <f t="array" ref="AE78">IFERROR(_xlfn.LET(
 _xlpm.project, $C78,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8" s="297" t="str" cm="1">
        <f t="array" ref="AF78">IFERROR(_xlfn.LET(
 _xlpm.project, $C78,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8" s="297" t="str" cm="1">
        <f t="array" ref="AG78">IFERROR(_xlfn.LET(
 _xlpm.project, $C78,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8" s="297" t="str" cm="1">
        <f t="array" ref="AH78">IFERROR(_xlfn.LET(
 _xlpm.project, $C78,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8" s="297" t="str" cm="1">
        <f t="array" ref="AI78">IFERROR(_xlfn.LET(
 _xlpm.project, $C78,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8" s="297" t="str" cm="1">
        <f t="array" ref="AJ78">IFERROR(_xlfn.LET(
 _xlpm.project, $C78,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8" s="297" t="str" cm="1">
        <f t="array" ref="AK78">IFERROR(_xlfn.LET(
 _xlpm.project, $C78,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8" s="297" t="str" cm="1">
        <f t="array" ref="AL78">IFERROR(_xlfn.LET(
 _xlpm.project, $C78,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8" s="297" t="str" cm="1">
        <f t="array" ref="AM78">IFERROR(_xlfn.LET(
 _xlpm.project, $C78,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8" s="297" t="str" cm="1">
        <f t="array" ref="AN78">IFERROR(_xlfn.LET(
 _xlpm.project, $C78,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8" s="297" t="str" cm="1">
        <f t="array" ref="AO78">IFERROR(_xlfn.LET(
 _xlpm.project, $C78,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8" s="297" t="str" cm="1">
        <f t="array" ref="AP78">IFERROR(_xlfn.LET(
 _xlpm.project, $C78,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8" s="297" t="str" cm="1">
        <f t="array" ref="AQ78">IFERROR(_xlfn.LET(
 _xlpm.project, $C78,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8" s="297" t="str" cm="1">
        <f t="array" ref="AR78">IFERROR(_xlfn.LET(
 _xlpm.project, $C78,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8" s="297" t="str" cm="1">
        <f t="array" ref="AS78">IFERROR(_xlfn.LET(
 _xlpm.project, $C78,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8" s="297" t="str" cm="1">
        <f t="array" ref="AT78">IFERROR(_xlfn.LET(
 _xlpm.project, $C78,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8" s="297" t="str" cm="1">
        <f t="array" ref="AU78">IFERROR(_xlfn.LET(
 _xlpm.project, $C78,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8" s="297" t="str" cm="1">
        <f t="array" ref="AV78">IFERROR(_xlfn.LET(
 _xlpm.project, $C78,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8" s="297" t="str" cm="1">
        <f t="array" ref="AW78">IFERROR(_xlfn.LET(
 _xlpm.project, $C78,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8" s="297" t="str" cm="1">
        <f t="array" ref="AX78">IFERROR(_xlfn.LET(
 _xlpm.project, $C78,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8" s="297" t="str" cm="1">
        <f t="array" ref="AY78">IFERROR(_xlfn.LET(
 _xlpm.project, $C78,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8" s="297" t="str" cm="1">
        <f t="array" ref="AZ78">IFERROR(_xlfn.LET(
 _xlpm.project, $C78,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8" s="297" t="str" cm="1">
        <f t="array" ref="BA78">IFERROR(_xlfn.LET(
 _xlpm.project, $C78,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8" s="297" t="str" cm="1">
        <f t="array" ref="BB78">IFERROR(_xlfn.LET(
 _xlpm.project, $C78,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8" s="297" t="str" cm="1">
        <f t="array" ref="BC78">IFERROR(_xlfn.LET(
 _xlpm.project, $C78,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8" s="297" t="str" cm="1">
        <f t="array" ref="BD78">IFERROR(_xlfn.LET(
 _xlpm.project, $C78,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8" s="297" t="str" cm="1">
        <f t="array" ref="BE78">IFERROR(_xlfn.LET(
 _xlpm.project, $C78,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8" s="297" t="str" cm="1">
        <f t="array" ref="BF78">IFERROR(_xlfn.LET(
 _xlpm.project, $C78,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8" s="297" t="str" cm="1">
        <f t="array" ref="BG78">IFERROR(_xlfn.LET(
 _xlpm.project, $C78,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8" s="297" t="str" cm="1">
        <f t="array" ref="BH78">IFERROR(_xlfn.LET(
 _xlpm.project, $C78,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8" s="297" t="str" cm="1">
        <f t="array" ref="BI78">IFERROR(_xlfn.LET(
 _xlpm.project, $C78,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8" s="297" t="str" cm="1">
        <f t="array" ref="BJ78">IFERROR(_xlfn.LET(
 _xlpm.project, $C78,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8" s="297" t="str" cm="1">
        <f t="array" ref="BK78">IFERROR(_xlfn.LET(
 _xlpm.project, $C78,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8" s="297" t="str" cm="1">
        <f t="array" ref="BL78">IFERROR(_xlfn.LET(
 _xlpm.project, $C78,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8" s="297" t="str" cm="1">
        <f t="array" ref="BM78">IFERROR(_xlfn.LET(
 _xlpm.project, $C78,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8" s="297" t="str" cm="1">
        <f t="array" ref="BN78">IFERROR(_xlfn.LET(
 _xlpm.project, $C78,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8" s="297" t="str" cm="1">
        <f t="array" ref="BO78">IFERROR(_xlfn.LET(
 _xlpm.project, $C78,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8" s="297" t="str" cm="1">
        <f t="array" ref="BP78">IFERROR(_xlfn.LET(
 _xlpm.project, $C78,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8" s="297" t="str" cm="1">
        <f t="array" ref="BQ78">IFERROR(_xlfn.LET(
 _xlpm.project, $C78,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8" s="297" t="str" cm="1">
        <f t="array" ref="BR78">IFERROR(_xlfn.LET(
 _xlpm.project, $C78,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8" s="297" t="str" cm="1">
        <f t="array" ref="BS78">IFERROR(_xlfn.LET(
 _xlpm.project, $C78,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8" s="297" t="str" cm="1">
        <f t="array" ref="BT78">IFERROR(_xlfn.LET(
 _xlpm.project, $C78,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8" s="297" t="str" cm="1">
        <f t="array" ref="BU78">IFERROR(_xlfn.LET(
 _xlpm.project, $C78,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8" s="297" t="str" cm="1">
        <f t="array" ref="BV78">IFERROR(_xlfn.LET(
 _xlpm.project, $C78,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8" s="297" t="str" cm="1">
        <f t="array" ref="BW78">IFERROR(_xlfn.LET(
 _xlpm.project, $C78,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8" s="297" t="str" cm="1">
        <f t="array" ref="BX78">IFERROR(_xlfn.LET(
 _xlpm.project, $C78,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8" s="297" t="str" cm="1">
        <f t="array" ref="BY78">IFERROR(_xlfn.LET(
 _xlpm.project, $C78,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8" s="297" t="str" cm="1">
        <f t="array" ref="BZ78">IFERROR(_xlfn.LET(
 _xlpm.project, $C78,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8" s="297" t="str" cm="1">
        <f t="array" ref="CA78">IFERROR(_xlfn.LET(
 _xlpm.project, $C78,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8" s="297" t="str" cm="1">
        <f t="array" ref="CB78">IFERROR(_xlfn.LET(
 _xlpm.project, $C78,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8" s="297" t="str" cm="1">
        <f t="array" ref="CC78">IFERROR(_xlfn.LET(
 _xlpm.project, $C78,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8" s="297" t="str" cm="1">
        <f t="array" ref="CD78">IFERROR(_xlfn.LET(
 _xlpm.project, $C78,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8" s="297" t="str" cm="1">
        <f t="array" ref="CE78">IFERROR(_xlfn.LET(
 _xlpm.project, $C78,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8" s="297" t="str" cm="1">
        <f t="array" ref="CF78">IFERROR(_xlfn.LET(
 _xlpm.project, $C78,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8" s="297" t="str" cm="1">
        <f t="array" ref="CG78">IFERROR(_xlfn.LET(
 _xlpm.project, $C78,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8" s="297" t="str" cm="1">
        <f t="array" ref="CH78">IFERROR(_xlfn.LET(
 _xlpm.project, $C78,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8" s="297" t="str" cm="1">
        <f t="array" ref="CI78">IFERROR(_xlfn.LET(
 _xlpm.project, $C78,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8" s="297" t="str" cm="1">
        <f t="array" ref="CJ78">IFERROR(_xlfn.LET(
 _xlpm.project, $C78,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8" s="297" t="str" cm="1">
        <f t="array" ref="CK78">IFERROR(_xlfn.LET(
 _xlpm.project, $C78,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8" s="297" t="str" cm="1">
        <f t="array" ref="CL78">IFERROR(_xlfn.LET(
 _xlpm.project, $C78,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8" s="297" t="str" cm="1">
        <f t="array" ref="CM78">IFERROR(_xlfn.LET(
 _xlpm.project, $C78,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8" s="297" t="str" cm="1">
        <f t="array" ref="CN78">IFERROR(_xlfn.LET(
 _xlpm.project, $C78,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8" s="297" t="str" cm="1">
        <f t="array" ref="CO78">IFERROR(_xlfn.LET(
 _xlpm.project, $C78,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8" s="297" t="str" cm="1">
        <f t="array" ref="CP78">IFERROR(_xlfn.LET(
 _xlpm.project, $C78,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8" s="297" t="str" cm="1">
        <f t="array" ref="CQ78">IFERROR(_xlfn.LET(
 _xlpm.project, $C78,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8" s="297" t="str" cm="1">
        <f t="array" ref="CR78">IFERROR(_xlfn.LET(
 _xlpm.project, $C78,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8" s="297" t="str" cm="1">
        <f t="array" ref="CS78">IFERROR(_xlfn.LET(
 _xlpm.project, $C78,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8" s="297" t="str" cm="1">
        <f t="array" ref="CT78">IFERROR(_xlfn.LET(
 _xlpm.project, $C78,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8" s="297" t="str" cm="1">
        <f t="array" ref="CU78">IFERROR(_xlfn.LET(
 _xlpm.project, $C78,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8" s="297" t="str" cm="1">
        <f t="array" ref="CV78">IFERROR(_xlfn.LET(
 _xlpm.project, $C78,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8" s="297" t="str" cm="1">
        <f t="array" ref="CW78">IFERROR(_xlfn.LET(
 _xlpm.project, $C78,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8" s="297" t="str" cm="1">
        <f t="array" ref="CX78">IFERROR(_xlfn.LET(
 _xlpm.project, $C78,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8" s="297" t="str" cm="1">
        <f t="array" ref="CY78">IFERROR(_xlfn.LET(
 _xlpm.project, $C78,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8" s="297" t="str" cm="1">
        <f t="array" ref="CZ78">IFERROR(_xlfn.LET(
 _xlpm.project, $C78,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8" s="297" t="str" cm="1">
        <f t="array" ref="DA78">IFERROR(_xlfn.LET(
 _xlpm.project, $C78,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8" s="297" t="str" cm="1">
        <f t="array" ref="DB78">IFERROR(_xlfn.LET(
 _xlpm.project, $C78,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8" s="297" t="str" cm="1">
        <f t="array" ref="DC78">IFERROR(_xlfn.LET(
 _xlpm.project, $C78,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8" s="297" t="str" cm="1">
        <f t="array" ref="DD78">IFERROR(_xlfn.LET(
 _xlpm.project, $C78,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8" s="297" t="str" cm="1">
        <f t="array" ref="DE78">IFERROR(_xlfn.LET(
 _xlpm.project, $C78,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8" s="297" t="str" cm="1">
        <f t="array" ref="DF78">IFERROR(_xlfn.LET(
 _xlpm.project, $C78,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8" s="297" t="str" cm="1">
        <f t="array" ref="DG78">IFERROR(_xlfn.LET(
 _xlpm.project, $C78,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8" s="297" t="str" cm="1">
        <f t="array" ref="DH78">IFERROR(_xlfn.LET(
 _xlpm.project, $C78,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8" s="297" t="str" cm="1">
        <f t="array" ref="DI78">IFERROR(_xlfn.LET(
 _xlpm.project, $C78,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8" s="297" t="str" cm="1">
        <f t="array" ref="DJ78">IFERROR(_xlfn.LET(
 _xlpm.project, $C78,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8" s="297" t="str" cm="1">
        <f t="array" ref="DK78">IFERROR(_xlfn.LET(
 _xlpm.project, $C78,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8" s="297" t="str" cm="1">
        <f t="array" ref="DL78">IFERROR(_xlfn.LET(
 _xlpm.project, $C78,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8" s="297" t="str" cm="1">
        <f t="array" ref="DM78">IFERROR(_xlfn.LET(
 _xlpm.project, $C78,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8" s="297" t="str" cm="1">
        <f t="array" ref="DN78">IFERROR(_xlfn.LET(
 _xlpm.project, $C78,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8" s="297" t="str" cm="1">
        <f t="array" ref="DO78">IFERROR(_xlfn.LET(
 _xlpm.project, $C78,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8" s="297" t="str" cm="1">
        <f t="array" ref="DP78">IFERROR(_xlfn.LET(
 _xlpm.project, $C78,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8" s="297" t="str" cm="1">
        <f t="array" ref="DQ78">IFERROR(_xlfn.LET(
 _xlpm.project, $C78,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8" s="297" t="str" cm="1">
        <f t="array" ref="DR78">IFERROR(_xlfn.LET(
 _xlpm.project, $C78,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8" s="297" t="str" cm="1">
        <f t="array" ref="DS78">IFERROR(_xlfn.LET(
 _xlpm.project, $C78,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8" s="297" t="str" cm="1">
        <f t="array" ref="DT78">IFERROR(_xlfn.LET(
 _xlpm.project, $C78,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8" s="297" t="str" cm="1">
        <f t="array" ref="DU78">IFERROR(_xlfn.LET(
 _xlpm.project, $C78,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8" s="297" t="str" cm="1">
        <f t="array" ref="DV78">IFERROR(_xlfn.LET(
 _xlpm.project, $C78,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8" s="297" t="str" cm="1">
        <f t="array" ref="DW78">IFERROR(_xlfn.LET(
 _xlpm.project, $C78,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8" s="297" t="str" cm="1">
        <f t="array" ref="DX78">IFERROR(_xlfn.LET(
 _xlpm.project, $C78,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8" s="297" t="str" cm="1">
        <f t="array" ref="DY78">IFERROR(_xlfn.LET(
 _xlpm.project, $C78,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8" s="297" t="str" cm="1">
        <f t="array" ref="DZ78">IFERROR(_xlfn.LET(
 _xlpm.project, $C78,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8" s="297" t="str" cm="1">
        <f t="array" ref="EA78">IFERROR(_xlfn.LET(
 _xlpm.project, $C78,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8" s="297" t="str" cm="1">
        <f t="array" ref="EB78">IFERROR(_xlfn.LET(
 _xlpm.project, $C78,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8" s="297" t="str" cm="1">
        <f t="array" ref="EC78">IFERROR(_xlfn.LET(
 _xlpm.project, $C78,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8" s="297" t="str" cm="1">
        <f t="array" ref="ED78">IFERROR(_xlfn.LET(
 _xlpm.project, $C78,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8" s="297" t="str" cm="1">
        <f t="array" ref="EE78">IFERROR(_xlfn.LET(
 _xlpm.project, $C78,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8" s="297" t="str" cm="1">
        <f t="array" ref="EF78">IFERROR(_xlfn.LET(
 _xlpm.project, $C78,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8" s="297" t="str" cm="1">
        <f t="array" ref="EG78">IFERROR(_xlfn.LET(
 _xlpm.project, $C78,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8" s="297" t="str" cm="1">
        <f t="array" ref="EH78">IFERROR(_xlfn.LET(
 _xlpm.project, $C78,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8" s="297" t="str" cm="1">
        <f t="array" ref="EI78">IFERROR(_xlfn.LET(
 _xlpm.project, $C78,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8" s="297" t="str" cm="1">
        <f t="array" ref="EJ78">IFERROR(_xlfn.LET(
 _xlpm.project, $C78,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8" s="297" t="str" cm="1">
        <f t="array" ref="EK78">IFERROR(_xlfn.LET(
 _xlpm.project, $C78,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8" s="297" t="str" cm="1">
        <f t="array" ref="EL78">IFERROR(_xlfn.LET(
 _xlpm.project, $C78,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8" s="297" t="str" cm="1">
        <f t="array" ref="EM78">IFERROR(_xlfn.LET(
 _xlpm.project, $C78,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8" s="297" t="str" cm="1">
        <f t="array" ref="EN78">IFERROR(_xlfn.LET(
 _xlpm.project, $C78,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8" s="297" t="str" cm="1">
        <f t="array" ref="EO78">IFERROR(_xlfn.LET(
 _xlpm.project, $C78,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8" s="297" t="str" cm="1">
        <f t="array" ref="EP78">IFERROR(_xlfn.LET(
 _xlpm.project, $C78,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8" s="297" t="str" cm="1">
        <f t="array" ref="EQ78">IFERROR(_xlfn.LET(
 _xlpm.project, $C78,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8" s="297" t="str" cm="1">
        <f t="array" ref="ER78">IFERROR(_xlfn.LET(
 _xlpm.project, $C78,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8" s="297" t="str" cm="1">
        <f t="array" ref="ES78">IFERROR(_xlfn.LET(
 _xlpm.project, $C78,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8" s="297" t="str" cm="1">
        <f t="array" ref="ET78">IFERROR(_xlfn.LET(
 _xlpm.project, $C78,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8" s="297" t="str" cm="1">
        <f t="array" ref="EU78">IFERROR(_xlfn.LET(
 _xlpm.project, $C78,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8" s="297" t="str" cm="1">
        <f t="array" ref="EV78">IFERROR(_xlfn.LET(
 _xlpm.project, $C78,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8" s="297" t="str" cm="1">
        <f t="array" ref="EW78">IFERROR(_xlfn.LET(
 _xlpm.project, $C78,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8" s="297" t="str" cm="1">
        <f t="array" ref="EX78">IFERROR(_xlfn.LET(
 _xlpm.project, $C78,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8" s="297" t="str" cm="1">
        <f t="array" ref="EY78">IFERROR(_xlfn.LET(
 _xlpm.project, $C78,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8" s="297" t="str" cm="1">
        <f t="array" ref="EZ78">IFERROR(_xlfn.LET(
 _xlpm.project, $C78,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8" s="297" t="str" cm="1">
        <f t="array" ref="FA78">IFERROR(_xlfn.LET(
 _xlpm.project, $C78,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8" s="297" t="str" cm="1">
        <f t="array" ref="FB78">IFERROR(_xlfn.LET(
 _xlpm.project, $C78,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8" s="297" t="str" cm="1">
        <f t="array" ref="FC78">IFERROR(_xlfn.LET(
 _xlpm.project, $C78,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8" s="297" t="str" cm="1">
        <f t="array" ref="FD78">IFERROR(_xlfn.LET(
 _xlpm.project, $C78,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79" spans="2:160" ht="80.099999999999994" customHeight="1" thickBot="1" x14ac:dyDescent="0.35">
      <c r="B79" s="90"/>
      <c r="C79" s="300"/>
      <c r="D79" s="300"/>
      <c r="E79" s="297" t="str" cm="1">
        <f t="array" ref="E79">IFERROR(_xlfn.LET(
 _xlpm.project, $C79,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79" s="297" t="str" cm="1">
        <f t="array" ref="F79">IFERROR(_xlfn.LET(
 _xlpm.project, $C79,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79" s="297" t="str" cm="1">
        <f t="array" ref="G79">IFERROR(_xlfn.LET(
 _xlpm.project, $C79,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79" s="297" t="str" cm="1">
        <f t="array" ref="H79">IFERROR(_xlfn.LET(
 _xlpm.project, $C79,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79" s="297" t="str" cm="1">
        <f t="array" ref="I79">IFERROR(_xlfn.LET(
 _xlpm.project, $C79,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79" s="297" t="str" cm="1">
        <f t="array" ref="J79">IFERROR(_xlfn.LET(
 _xlpm.project, $C79,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79" s="297" t="str" cm="1">
        <f t="array" ref="K79">IFERROR(_xlfn.LET(
 _xlpm.project, $C79,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79" s="297" t="str" cm="1">
        <f t="array" ref="L79">IFERROR(_xlfn.LET(
 _xlpm.project, $C79,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79" s="297" t="str" cm="1">
        <f t="array" ref="M79">IFERROR(_xlfn.LET(
 _xlpm.project, $C79,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79" s="297" t="str" cm="1">
        <f t="array" ref="N79">IFERROR(_xlfn.LET(
 _xlpm.project, $C79,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79" s="297" t="str" cm="1">
        <f t="array" ref="O79">IFERROR(_xlfn.LET(
 _xlpm.project, $C79,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79" s="297" t="str" cm="1">
        <f t="array" ref="P79">IFERROR(_xlfn.LET(
 _xlpm.project, $C79,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79" s="297" t="str" cm="1">
        <f t="array" ref="Q79">IFERROR(_xlfn.LET(
 _xlpm.project, $C79,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79" s="297" t="str" cm="1">
        <f t="array" ref="R79">IFERROR(_xlfn.LET(
 _xlpm.project, $C79,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79" s="297" t="str" cm="1">
        <f t="array" ref="S79">IFERROR(_xlfn.LET(
 _xlpm.project, $C79,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79" s="297" t="str" cm="1">
        <f t="array" ref="T79">IFERROR(_xlfn.LET(
 _xlpm.project, $C79,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79" s="297" t="str" cm="1">
        <f t="array" ref="U79">IFERROR(_xlfn.LET(
 _xlpm.project, $C79,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79" s="297" t="str" cm="1">
        <f t="array" ref="V79">IFERROR(_xlfn.LET(
 _xlpm.project, $C79,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79" s="297" t="str" cm="1">
        <f t="array" ref="W79">IFERROR(_xlfn.LET(
 _xlpm.project, $C79,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79" s="297" t="str" cm="1">
        <f t="array" ref="X79">IFERROR(_xlfn.LET(
 _xlpm.project, $C79,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79" s="297" t="str" cm="1">
        <f t="array" ref="Y79">IFERROR(_xlfn.LET(
 _xlpm.project, $C79,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79" s="297" t="str" cm="1">
        <f t="array" ref="Z79">IFERROR(_xlfn.LET(
 _xlpm.project, $C79,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79" s="297" t="str" cm="1">
        <f t="array" ref="AA79">IFERROR(_xlfn.LET(
 _xlpm.project, $C79,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79" s="297" t="str" cm="1">
        <f t="array" ref="AB79">IFERROR(_xlfn.LET(
 _xlpm.project, $C79,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79" s="297" t="str" cm="1">
        <f t="array" ref="AC79">IFERROR(_xlfn.LET(
 _xlpm.project, $C79,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79" s="297" t="str" cm="1">
        <f t="array" ref="AD79">IFERROR(_xlfn.LET(
 _xlpm.project, $C79,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79" s="297" t="str" cm="1">
        <f t="array" ref="AE79">IFERROR(_xlfn.LET(
 _xlpm.project, $C79,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79" s="297" t="str" cm="1">
        <f t="array" ref="AF79">IFERROR(_xlfn.LET(
 _xlpm.project, $C79,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79" s="297" t="str" cm="1">
        <f t="array" ref="AG79">IFERROR(_xlfn.LET(
 _xlpm.project, $C79,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79" s="297" t="str" cm="1">
        <f t="array" ref="AH79">IFERROR(_xlfn.LET(
 _xlpm.project, $C79,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79" s="297" t="str" cm="1">
        <f t="array" ref="AI79">IFERROR(_xlfn.LET(
 _xlpm.project, $C79,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79" s="297" t="str" cm="1">
        <f t="array" ref="AJ79">IFERROR(_xlfn.LET(
 _xlpm.project, $C79,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79" s="297" t="str" cm="1">
        <f t="array" ref="AK79">IFERROR(_xlfn.LET(
 _xlpm.project, $C79,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79" s="297" t="str" cm="1">
        <f t="array" ref="AL79">IFERROR(_xlfn.LET(
 _xlpm.project, $C79,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79" s="297" t="str" cm="1">
        <f t="array" ref="AM79">IFERROR(_xlfn.LET(
 _xlpm.project, $C79,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79" s="297" t="str" cm="1">
        <f t="array" ref="AN79">IFERROR(_xlfn.LET(
 _xlpm.project, $C79,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79" s="297" t="str" cm="1">
        <f t="array" ref="AO79">IFERROR(_xlfn.LET(
 _xlpm.project, $C79,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79" s="297" t="str" cm="1">
        <f t="array" ref="AP79">IFERROR(_xlfn.LET(
 _xlpm.project, $C79,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79" s="297" t="str" cm="1">
        <f t="array" ref="AQ79">IFERROR(_xlfn.LET(
 _xlpm.project, $C79,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79" s="297" t="str" cm="1">
        <f t="array" ref="AR79">IFERROR(_xlfn.LET(
 _xlpm.project, $C79,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79" s="297" t="str" cm="1">
        <f t="array" ref="AS79">IFERROR(_xlfn.LET(
 _xlpm.project, $C79,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79" s="297" t="str" cm="1">
        <f t="array" ref="AT79">IFERROR(_xlfn.LET(
 _xlpm.project, $C79,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79" s="297" t="str" cm="1">
        <f t="array" ref="AU79">IFERROR(_xlfn.LET(
 _xlpm.project, $C79,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79" s="297" t="str" cm="1">
        <f t="array" ref="AV79">IFERROR(_xlfn.LET(
 _xlpm.project, $C79,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79" s="297" t="str" cm="1">
        <f t="array" ref="AW79">IFERROR(_xlfn.LET(
 _xlpm.project, $C79,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79" s="297" t="str" cm="1">
        <f t="array" ref="AX79">IFERROR(_xlfn.LET(
 _xlpm.project, $C79,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79" s="297" t="str" cm="1">
        <f t="array" ref="AY79">IFERROR(_xlfn.LET(
 _xlpm.project, $C79,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79" s="297" t="str" cm="1">
        <f t="array" ref="AZ79">IFERROR(_xlfn.LET(
 _xlpm.project, $C79,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79" s="297" t="str" cm="1">
        <f t="array" ref="BA79">IFERROR(_xlfn.LET(
 _xlpm.project, $C79,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79" s="297" t="str" cm="1">
        <f t="array" ref="BB79">IFERROR(_xlfn.LET(
 _xlpm.project, $C79,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79" s="297" t="str" cm="1">
        <f t="array" ref="BC79">IFERROR(_xlfn.LET(
 _xlpm.project, $C79,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79" s="297" t="str" cm="1">
        <f t="array" ref="BD79">IFERROR(_xlfn.LET(
 _xlpm.project, $C79,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79" s="297" t="str" cm="1">
        <f t="array" ref="BE79">IFERROR(_xlfn.LET(
 _xlpm.project, $C79,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79" s="297" t="str" cm="1">
        <f t="array" ref="BF79">IFERROR(_xlfn.LET(
 _xlpm.project, $C79,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79" s="297" t="str" cm="1">
        <f t="array" ref="BG79">IFERROR(_xlfn.LET(
 _xlpm.project, $C79,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79" s="297" t="str" cm="1">
        <f t="array" ref="BH79">IFERROR(_xlfn.LET(
 _xlpm.project, $C79,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79" s="297" t="str" cm="1">
        <f t="array" ref="BI79">IFERROR(_xlfn.LET(
 _xlpm.project, $C79,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79" s="297" t="str" cm="1">
        <f t="array" ref="BJ79">IFERROR(_xlfn.LET(
 _xlpm.project, $C79,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79" s="297" t="str" cm="1">
        <f t="array" ref="BK79">IFERROR(_xlfn.LET(
 _xlpm.project, $C79,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79" s="297" t="str" cm="1">
        <f t="array" ref="BL79">IFERROR(_xlfn.LET(
 _xlpm.project, $C79,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79" s="297" t="str" cm="1">
        <f t="array" ref="BM79">IFERROR(_xlfn.LET(
 _xlpm.project, $C79,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79" s="297" t="str" cm="1">
        <f t="array" ref="BN79">IFERROR(_xlfn.LET(
 _xlpm.project, $C79,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79" s="297" t="str" cm="1">
        <f t="array" ref="BO79">IFERROR(_xlfn.LET(
 _xlpm.project, $C79,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79" s="297" t="str" cm="1">
        <f t="array" ref="BP79">IFERROR(_xlfn.LET(
 _xlpm.project, $C79,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79" s="297" t="str" cm="1">
        <f t="array" ref="BQ79">IFERROR(_xlfn.LET(
 _xlpm.project, $C79,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79" s="297" t="str" cm="1">
        <f t="array" ref="BR79">IFERROR(_xlfn.LET(
 _xlpm.project, $C79,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79" s="297" t="str" cm="1">
        <f t="array" ref="BS79">IFERROR(_xlfn.LET(
 _xlpm.project, $C79,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79" s="297" t="str" cm="1">
        <f t="array" ref="BT79">IFERROR(_xlfn.LET(
 _xlpm.project, $C79,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79" s="297" t="str" cm="1">
        <f t="array" ref="BU79">IFERROR(_xlfn.LET(
 _xlpm.project, $C79,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79" s="297" t="str" cm="1">
        <f t="array" ref="BV79">IFERROR(_xlfn.LET(
 _xlpm.project, $C79,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79" s="297" t="str" cm="1">
        <f t="array" ref="BW79">IFERROR(_xlfn.LET(
 _xlpm.project, $C79,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79" s="297" t="str" cm="1">
        <f t="array" ref="BX79">IFERROR(_xlfn.LET(
 _xlpm.project, $C79,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79" s="297" t="str" cm="1">
        <f t="array" ref="BY79">IFERROR(_xlfn.LET(
 _xlpm.project, $C79,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79" s="297" t="str" cm="1">
        <f t="array" ref="BZ79">IFERROR(_xlfn.LET(
 _xlpm.project, $C79,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79" s="297" t="str" cm="1">
        <f t="array" ref="CA79">IFERROR(_xlfn.LET(
 _xlpm.project, $C79,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79" s="297" t="str" cm="1">
        <f t="array" ref="CB79">IFERROR(_xlfn.LET(
 _xlpm.project, $C79,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79" s="297" t="str" cm="1">
        <f t="array" ref="CC79">IFERROR(_xlfn.LET(
 _xlpm.project, $C79,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79" s="297" t="str" cm="1">
        <f t="array" ref="CD79">IFERROR(_xlfn.LET(
 _xlpm.project, $C79,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79" s="297" t="str" cm="1">
        <f t="array" ref="CE79">IFERROR(_xlfn.LET(
 _xlpm.project, $C79,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79" s="297" t="str" cm="1">
        <f t="array" ref="CF79">IFERROR(_xlfn.LET(
 _xlpm.project, $C79,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79" s="297" t="str" cm="1">
        <f t="array" ref="CG79">IFERROR(_xlfn.LET(
 _xlpm.project, $C79,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79" s="297" t="str" cm="1">
        <f t="array" ref="CH79">IFERROR(_xlfn.LET(
 _xlpm.project, $C79,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79" s="297" t="str" cm="1">
        <f t="array" ref="CI79">IFERROR(_xlfn.LET(
 _xlpm.project, $C79,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79" s="297" t="str" cm="1">
        <f t="array" ref="CJ79">IFERROR(_xlfn.LET(
 _xlpm.project, $C79,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79" s="297" t="str" cm="1">
        <f t="array" ref="CK79">IFERROR(_xlfn.LET(
 _xlpm.project, $C79,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79" s="297" t="str" cm="1">
        <f t="array" ref="CL79">IFERROR(_xlfn.LET(
 _xlpm.project, $C79,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79" s="297" t="str" cm="1">
        <f t="array" ref="CM79">IFERROR(_xlfn.LET(
 _xlpm.project, $C79,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79" s="297" t="str" cm="1">
        <f t="array" ref="CN79">IFERROR(_xlfn.LET(
 _xlpm.project, $C79,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79" s="297" t="str" cm="1">
        <f t="array" ref="CO79">IFERROR(_xlfn.LET(
 _xlpm.project, $C79,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79" s="297" t="str" cm="1">
        <f t="array" ref="CP79">IFERROR(_xlfn.LET(
 _xlpm.project, $C79,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79" s="297" t="str" cm="1">
        <f t="array" ref="CQ79">IFERROR(_xlfn.LET(
 _xlpm.project, $C79,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79" s="297" t="str" cm="1">
        <f t="array" ref="CR79">IFERROR(_xlfn.LET(
 _xlpm.project, $C79,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79" s="297" t="str" cm="1">
        <f t="array" ref="CS79">IFERROR(_xlfn.LET(
 _xlpm.project, $C79,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79" s="297" t="str" cm="1">
        <f t="array" ref="CT79">IFERROR(_xlfn.LET(
 _xlpm.project, $C79,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79" s="297" t="str" cm="1">
        <f t="array" ref="CU79">IFERROR(_xlfn.LET(
 _xlpm.project, $C79,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79" s="297" t="str" cm="1">
        <f t="array" ref="CV79">IFERROR(_xlfn.LET(
 _xlpm.project, $C79,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79" s="297" t="str" cm="1">
        <f t="array" ref="CW79">IFERROR(_xlfn.LET(
 _xlpm.project, $C79,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79" s="297" t="str" cm="1">
        <f t="array" ref="CX79">IFERROR(_xlfn.LET(
 _xlpm.project, $C79,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79" s="297" t="str" cm="1">
        <f t="array" ref="CY79">IFERROR(_xlfn.LET(
 _xlpm.project, $C79,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79" s="297" t="str" cm="1">
        <f t="array" ref="CZ79">IFERROR(_xlfn.LET(
 _xlpm.project, $C79,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79" s="297" t="str" cm="1">
        <f t="array" ref="DA79">IFERROR(_xlfn.LET(
 _xlpm.project, $C79,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79" s="297" t="str" cm="1">
        <f t="array" ref="DB79">IFERROR(_xlfn.LET(
 _xlpm.project, $C79,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79" s="297" t="str" cm="1">
        <f t="array" ref="DC79">IFERROR(_xlfn.LET(
 _xlpm.project, $C79,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79" s="297" t="str" cm="1">
        <f t="array" ref="DD79">IFERROR(_xlfn.LET(
 _xlpm.project, $C79,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79" s="297" t="str" cm="1">
        <f t="array" ref="DE79">IFERROR(_xlfn.LET(
 _xlpm.project, $C79,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79" s="297" t="str" cm="1">
        <f t="array" ref="DF79">IFERROR(_xlfn.LET(
 _xlpm.project, $C79,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79" s="297" t="str" cm="1">
        <f t="array" ref="DG79">IFERROR(_xlfn.LET(
 _xlpm.project, $C79,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79" s="297" t="str" cm="1">
        <f t="array" ref="DH79">IFERROR(_xlfn.LET(
 _xlpm.project, $C79,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79" s="297" t="str" cm="1">
        <f t="array" ref="DI79">IFERROR(_xlfn.LET(
 _xlpm.project, $C79,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79" s="297" t="str" cm="1">
        <f t="array" ref="DJ79">IFERROR(_xlfn.LET(
 _xlpm.project, $C79,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79" s="297" t="str" cm="1">
        <f t="array" ref="DK79">IFERROR(_xlfn.LET(
 _xlpm.project, $C79,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79" s="297" t="str" cm="1">
        <f t="array" ref="DL79">IFERROR(_xlfn.LET(
 _xlpm.project, $C79,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79" s="297" t="str" cm="1">
        <f t="array" ref="DM79">IFERROR(_xlfn.LET(
 _xlpm.project, $C79,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79" s="297" t="str" cm="1">
        <f t="array" ref="DN79">IFERROR(_xlfn.LET(
 _xlpm.project, $C79,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79" s="297" t="str" cm="1">
        <f t="array" ref="DO79">IFERROR(_xlfn.LET(
 _xlpm.project, $C79,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79" s="297" t="str" cm="1">
        <f t="array" ref="DP79">IFERROR(_xlfn.LET(
 _xlpm.project, $C79,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79" s="297" t="str" cm="1">
        <f t="array" ref="DQ79">IFERROR(_xlfn.LET(
 _xlpm.project, $C79,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79" s="297" t="str" cm="1">
        <f t="array" ref="DR79">IFERROR(_xlfn.LET(
 _xlpm.project, $C79,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79" s="297" t="str" cm="1">
        <f t="array" ref="DS79">IFERROR(_xlfn.LET(
 _xlpm.project, $C79,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79" s="297" t="str" cm="1">
        <f t="array" ref="DT79">IFERROR(_xlfn.LET(
 _xlpm.project, $C79,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79" s="297" t="str" cm="1">
        <f t="array" ref="DU79">IFERROR(_xlfn.LET(
 _xlpm.project, $C79,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79" s="297" t="str" cm="1">
        <f t="array" ref="DV79">IFERROR(_xlfn.LET(
 _xlpm.project, $C79,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79" s="297" t="str" cm="1">
        <f t="array" ref="DW79">IFERROR(_xlfn.LET(
 _xlpm.project, $C79,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79" s="297" t="str" cm="1">
        <f t="array" ref="DX79">IFERROR(_xlfn.LET(
 _xlpm.project, $C79,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79" s="297" t="str" cm="1">
        <f t="array" ref="DY79">IFERROR(_xlfn.LET(
 _xlpm.project, $C79,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79" s="297" t="str" cm="1">
        <f t="array" ref="DZ79">IFERROR(_xlfn.LET(
 _xlpm.project, $C79,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79" s="297" t="str" cm="1">
        <f t="array" ref="EA79">IFERROR(_xlfn.LET(
 _xlpm.project, $C79,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79" s="297" t="str" cm="1">
        <f t="array" ref="EB79">IFERROR(_xlfn.LET(
 _xlpm.project, $C79,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79" s="297" t="str" cm="1">
        <f t="array" ref="EC79">IFERROR(_xlfn.LET(
 _xlpm.project, $C79,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79" s="297" t="str" cm="1">
        <f t="array" ref="ED79">IFERROR(_xlfn.LET(
 _xlpm.project, $C79,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79" s="297" t="str" cm="1">
        <f t="array" ref="EE79">IFERROR(_xlfn.LET(
 _xlpm.project, $C79,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79" s="297" t="str" cm="1">
        <f t="array" ref="EF79">IFERROR(_xlfn.LET(
 _xlpm.project, $C79,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79" s="297" t="str" cm="1">
        <f t="array" ref="EG79">IFERROR(_xlfn.LET(
 _xlpm.project, $C79,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79" s="297" t="str" cm="1">
        <f t="array" ref="EH79">IFERROR(_xlfn.LET(
 _xlpm.project, $C79,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79" s="297" t="str" cm="1">
        <f t="array" ref="EI79">IFERROR(_xlfn.LET(
 _xlpm.project, $C79,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79" s="297" t="str" cm="1">
        <f t="array" ref="EJ79">IFERROR(_xlfn.LET(
 _xlpm.project, $C79,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79" s="297" t="str" cm="1">
        <f t="array" ref="EK79">IFERROR(_xlfn.LET(
 _xlpm.project, $C79,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79" s="297" t="str" cm="1">
        <f t="array" ref="EL79">IFERROR(_xlfn.LET(
 _xlpm.project, $C79,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79" s="297" t="str" cm="1">
        <f t="array" ref="EM79">IFERROR(_xlfn.LET(
 _xlpm.project, $C79,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79" s="297" t="str" cm="1">
        <f t="array" ref="EN79">IFERROR(_xlfn.LET(
 _xlpm.project, $C79,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79" s="297" t="str" cm="1">
        <f t="array" ref="EO79">IFERROR(_xlfn.LET(
 _xlpm.project, $C79,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79" s="297" t="str" cm="1">
        <f t="array" ref="EP79">IFERROR(_xlfn.LET(
 _xlpm.project, $C79,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79" s="297" t="str" cm="1">
        <f t="array" ref="EQ79">IFERROR(_xlfn.LET(
 _xlpm.project, $C79,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79" s="297" t="str" cm="1">
        <f t="array" ref="ER79">IFERROR(_xlfn.LET(
 _xlpm.project, $C79,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79" s="297" t="str" cm="1">
        <f t="array" ref="ES79">IFERROR(_xlfn.LET(
 _xlpm.project, $C79,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79" s="297" t="str" cm="1">
        <f t="array" ref="ET79">IFERROR(_xlfn.LET(
 _xlpm.project, $C79,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79" s="297" t="str" cm="1">
        <f t="array" ref="EU79">IFERROR(_xlfn.LET(
 _xlpm.project, $C79,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79" s="297" t="str" cm="1">
        <f t="array" ref="EV79">IFERROR(_xlfn.LET(
 _xlpm.project, $C79,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79" s="297" t="str" cm="1">
        <f t="array" ref="EW79">IFERROR(_xlfn.LET(
 _xlpm.project, $C79,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79" s="297" t="str" cm="1">
        <f t="array" ref="EX79">IFERROR(_xlfn.LET(
 _xlpm.project, $C79,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79" s="297" t="str" cm="1">
        <f t="array" ref="EY79">IFERROR(_xlfn.LET(
 _xlpm.project, $C79,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79" s="297" t="str" cm="1">
        <f t="array" ref="EZ79">IFERROR(_xlfn.LET(
 _xlpm.project, $C79,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79" s="297" t="str" cm="1">
        <f t="array" ref="FA79">IFERROR(_xlfn.LET(
 _xlpm.project, $C79,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79" s="297" t="str" cm="1">
        <f t="array" ref="FB79">IFERROR(_xlfn.LET(
 _xlpm.project, $C79,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79" s="297" t="str" cm="1">
        <f t="array" ref="FC79">IFERROR(_xlfn.LET(
 _xlpm.project, $C79,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79" s="297" t="str" cm="1">
        <f t="array" ref="FD79">IFERROR(_xlfn.LET(
 _xlpm.project, $C79,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0" spans="2:160" ht="80.099999999999994" customHeight="1" thickBot="1" x14ac:dyDescent="0.35">
      <c r="B80" s="90"/>
      <c r="C80" s="300"/>
      <c r="D80" s="300"/>
      <c r="E80" s="297" t="str" cm="1">
        <f t="array" ref="E80">IFERROR(_xlfn.LET(
 _xlpm.project, $C80,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0" s="297" t="str" cm="1">
        <f t="array" ref="F80">IFERROR(_xlfn.LET(
 _xlpm.project, $C80,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0" s="297" t="str" cm="1">
        <f t="array" ref="G80">IFERROR(_xlfn.LET(
 _xlpm.project, $C80,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0" s="297" t="str" cm="1">
        <f t="array" ref="H80">IFERROR(_xlfn.LET(
 _xlpm.project, $C80,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0" s="297" t="str" cm="1">
        <f t="array" ref="I80">IFERROR(_xlfn.LET(
 _xlpm.project, $C80,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0" s="297" t="str" cm="1">
        <f t="array" ref="J80">IFERROR(_xlfn.LET(
 _xlpm.project, $C80,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0" s="297" t="str" cm="1">
        <f t="array" ref="K80">IFERROR(_xlfn.LET(
 _xlpm.project, $C80,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0" s="297" t="str" cm="1">
        <f t="array" ref="L80">IFERROR(_xlfn.LET(
 _xlpm.project, $C80,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0" s="297" t="str" cm="1">
        <f t="array" ref="M80">IFERROR(_xlfn.LET(
 _xlpm.project, $C80,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0" s="297" t="str" cm="1">
        <f t="array" ref="N80">IFERROR(_xlfn.LET(
 _xlpm.project, $C80,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0" s="297" t="str" cm="1">
        <f t="array" ref="O80">IFERROR(_xlfn.LET(
 _xlpm.project, $C80,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0" s="297" t="str" cm="1">
        <f t="array" ref="P80">IFERROR(_xlfn.LET(
 _xlpm.project, $C80,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0" s="297" t="str" cm="1">
        <f t="array" ref="Q80">IFERROR(_xlfn.LET(
 _xlpm.project, $C80,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0" s="297" t="str" cm="1">
        <f t="array" ref="R80">IFERROR(_xlfn.LET(
 _xlpm.project, $C80,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0" s="297" t="str" cm="1">
        <f t="array" ref="S80">IFERROR(_xlfn.LET(
 _xlpm.project, $C80,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0" s="297" t="str" cm="1">
        <f t="array" ref="T80">IFERROR(_xlfn.LET(
 _xlpm.project, $C80,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0" s="297" t="str" cm="1">
        <f t="array" ref="U80">IFERROR(_xlfn.LET(
 _xlpm.project, $C80,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0" s="297" t="str" cm="1">
        <f t="array" ref="V80">IFERROR(_xlfn.LET(
 _xlpm.project, $C80,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0" s="297" t="str" cm="1">
        <f t="array" ref="W80">IFERROR(_xlfn.LET(
 _xlpm.project, $C80,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0" s="297" t="str" cm="1">
        <f t="array" ref="X80">IFERROR(_xlfn.LET(
 _xlpm.project, $C80,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0" s="297" t="str" cm="1">
        <f t="array" ref="Y80">IFERROR(_xlfn.LET(
 _xlpm.project, $C80,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0" s="297" t="str" cm="1">
        <f t="array" ref="Z80">IFERROR(_xlfn.LET(
 _xlpm.project, $C80,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0" s="297" t="str" cm="1">
        <f t="array" ref="AA80">IFERROR(_xlfn.LET(
 _xlpm.project, $C80,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0" s="297" t="str" cm="1">
        <f t="array" ref="AB80">IFERROR(_xlfn.LET(
 _xlpm.project, $C80,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0" s="297" t="str" cm="1">
        <f t="array" ref="AC80">IFERROR(_xlfn.LET(
 _xlpm.project, $C80,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0" s="297" t="str" cm="1">
        <f t="array" ref="AD80">IFERROR(_xlfn.LET(
 _xlpm.project, $C80,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0" s="297" t="str" cm="1">
        <f t="array" ref="AE80">IFERROR(_xlfn.LET(
 _xlpm.project, $C80,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0" s="297" t="str" cm="1">
        <f t="array" ref="AF80">IFERROR(_xlfn.LET(
 _xlpm.project, $C80,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0" s="297" t="str" cm="1">
        <f t="array" ref="AG80">IFERROR(_xlfn.LET(
 _xlpm.project, $C80,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0" s="297" t="str" cm="1">
        <f t="array" ref="AH80">IFERROR(_xlfn.LET(
 _xlpm.project, $C80,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0" s="297" t="str" cm="1">
        <f t="array" ref="AI80">IFERROR(_xlfn.LET(
 _xlpm.project, $C80,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0" s="297" t="str" cm="1">
        <f t="array" ref="AJ80">IFERROR(_xlfn.LET(
 _xlpm.project, $C80,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0" s="297" t="str" cm="1">
        <f t="array" ref="AK80">IFERROR(_xlfn.LET(
 _xlpm.project, $C80,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0" s="297" t="str" cm="1">
        <f t="array" ref="AL80">IFERROR(_xlfn.LET(
 _xlpm.project, $C80,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0" s="297" t="str" cm="1">
        <f t="array" ref="AM80">IFERROR(_xlfn.LET(
 _xlpm.project, $C80,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0" s="297" t="str" cm="1">
        <f t="array" ref="AN80">IFERROR(_xlfn.LET(
 _xlpm.project, $C80,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0" s="297" t="str" cm="1">
        <f t="array" ref="AO80">IFERROR(_xlfn.LET(
 _xlpm.project, $C80,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0" s="297" t="str" cm="1">
        <f t="array" ref="AP80">IFERROR(_xlfn.LET(
 _xlpm.project, $C80,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0" s="297" t="str" cm="1">
        <f t="array" ref="AQ80">IFERROR(_xlfn.LET(
 _xlpm.project, $C80,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0" s="297" t="str" cm="1">
        <f t="array" ref="AR80">IFERROR(_xlfn.LET(
 _xlpm.project, $C80,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0" s="297" t="str" cm="1">
        <f t="array" ref="AS80">IFERROR(_xlfn.LET(
 _xlpm.project, $C80,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0" s="297" t="str" cm="1">
        <f t="array" ref="AT80">IFERROR(_xlfn.LET(
 _xlpm.project, $C80,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0" s="297" t="str" cm="1">
        <f t="array" ref="AU80">IFERROR(_xlfn.LET(
 _xlpm.project, $C80,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0" s="297" t="str" cm="1">
        <f t="array" ref="AV80">IFERROR(_xlfn.LET(
 _xlpm.project, $C80,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0" s="297" t="str" cm="1">
        <f t="array" ref="AW80">IFERROR(_xlfn.LET(
 _xlpm.project, $C80,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0" s="297" t="str" cm="1">
        <f t="array" ref="AX80">IFERROR(_xlfn.LET(
 _xlpm.project, $C80,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0" s="297" t="str" cm="1">
        <f t="array" ref="AY80">IFERROR(_xlfn.LET(
 _xlpm.project, $C80,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0" s="297" t="str" cm="1">
        <f t="array" ref="AZ80">IFERROR(_xlfn.LET(
 _xlpm.project, $C80,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0" s="297" t="str" cm="1">
        <f t="array" ref="BA80">IFERROR(_xlfn.LET(
 _xlpm.project, $C80,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0" s="297" t="str" cm="1">
        <f t="array" ref="BB80">IFERROR(_xlfn.LET(
 _xlpm.project, $C80,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0" s="297" t="str" cm="1">
        <f t="array" ref="BC80">IFERROR(_xlfn.LET(
 _xlpm.project, $C80,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0" s="297" t="str" cm="1">
        <f t="array" ref="BD80">IFERROR(_xlfn.LET(
 _xlpm.project, $C80,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0" s="297" t="str" cm="1">
        <f t="array" ref="BE80">IFERROR(_xlfn.LET(
 _xlpm.project, $C80,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0" s="297" t="str" cm="1">
        <f t="array" ref="BF80">IFERROR(_xlfn.LET(
 _xlpm.project, $C80,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0" s="297" t="str" cm="1">
        <f t="array" ref="BG80">IFERROR(_xlfn.LET(
 _xlpm.project, $C80,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0" s="297" t="str" cm="1">
        <f t="array" ref="BH80">IFERROR(_xlfn.LET(
 _xlpm.project, $C80,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0" s="297" t="str" cm="1">
        <f t="array" ref="BI80">IFERROR(_xlfn.LET(
 _xlpm.project, $C80,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0" s="297" t="str" cm="1">
        <f t="array" ref="BJ80">IFERROR(_xlfn.LET(
 _xlpm.project, $C80,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0" s="297" t="str" cm="1">
        <f t="array" ref="BK80">IFERROR(_xlfn.LET(
 _xlpm.project, $C80,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0" s="297" t="str" cm="1">
        <f t="array" ref="BL80">IFERROR(_xlfn.LET(
 _xlpm.project, $C80,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0" s="297" t="str" cm="1">
        <f t="array" ref="BM80">IFERROR(_xlfn.LET(
 _xlpm.project, $C80,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0" s="297" t="str" cm="1">
        <f t="array" ref="BN80">IFERROR(_xlfn.LET(
 _xlpm.project, $C80,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0" s="297" t="str" cm="1">
        <f t="array" ref="BO80">IFERROR(_xlfn.LET(
 _xlpm.project, $C80,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0" s="297" t="str" cm="1">
        <f t="array" ref="BP80">IFERROR(_xlfn.LET(
 _xlpm.project, $C80,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0" s="297" t="str" cm="1">
        <f t="array" ref="BQ80">IFERROR(_xlfn.LET(
 _xlpm.project, $C80,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0" s="297" t="str" cm="1">
        <f t="array" ref="BR80">IFERROR(_xlfn.LET(
 _xlpm.project, $C80,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0" s="297" t="str" cm="1">
        <f t="array" ref="BS80">IFERROR(_xlfn.LET(
 _xlpm.project, $C80,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0" s="297" t="str" cm="1">
        <f t="array" ref="BT80">IFERROR(_xlfn.LET(
 _xlpm.project, $C80,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0" s="297" t="str" cm="1">
        <f t="array" ref="BU80">IFERROR(_xlfn.LET(
 _xlpm.project, $C80,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0" s="297" t="str" cm="1">
        <f t="array" ref="BV80">IFERROR(_xlfn.LET(
 _xlpm.project, $C80,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0" s="297" t="str" cm="1">
        <f t="array" ref="BW80">IFERROR(_xlfn.LET(
 _xlpm.project, $C80,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0" s="297" t="str" cm="1">
        <f t="array" ref="BX80">IFERROR(_xlfn.LET(
 _xlpm.project, $C80,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0" s="297" t="str" cm="1">
        <f t="array" ref="BY80">IFERROR(_xlfn.LET(
 _xlpm.project, $C80,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0" s="297" t="str" cm="1">
        <f t="array" ref="BZ80">IFERROR(_xlfn.LET(
 _xlpm.project, $C80,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0" s="297" t="str" cm="1">
        <f t="array" ref="CA80">IFERROR(_xlfn.LET(
 _xlpm.project, $C80,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0" s="297" t="str" cm="1">
        <f t="array" ref="CB80">IFERROR(_xlfn.LET(
 _xlpm.project, $C80,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0" s="297" t="str" cm="1">
        <f t="array" ref="CC80">IFERROR(_xlfn.LET(
 _xlpm.project, $C80,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0" s="297" t="str" cm="1">
        <f t="array" ref="CD80">IFERROR(_xlfn.LET(
 _xlpm.project, $C80,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0" s="297" t="str" cm="1">
        <f t="array" ref="CE80">IFERROR(_xlfn.LET(
 _xlpm.project, $C80,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0" s="297" t="str" cm="1">
        <f t="array" ref="CF80">IFERROR(_xlfn.LET(
 _xlpm.project, $C80,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0" s="297" t="str" cm="1">
        <f t="array" ref="CG80">IFERROR(_xlfn.LET(
 _xlpm.project, $C80,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0" s="297" t="str" cm="1">
        <f t="array" ref="CH80">IFERROR(_xlfn.LET(
 _xlpm.project, $C80,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0" s="297" t="str" cm="1">
        <f t="array" ref="CI80">IFERROR(_xlfn.LET(
 _xlpm.project, $C80,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0" s="297" t="str" cm="1">
        <f t="array" ref="CJ80">IFERROR(_xlfn.LET(
 _xlpm.project, $C80,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0" s="297" t="str" cm="1">
        <f t="array" ref="CK80">IFERROR(_xlfn.LET(
 _xlpm.project, $C80,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0" s="297" t="str" cm="1">
        <f t="array" ref="CL80">IFERROR(_xlfn.LET(
 _xlpm.project, $C80,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0" s="297" t="str" cm="1">
        <f t="array" ref="CM80">IFERROR(_xlfn.LET(
 _xlpm.project, $C80,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0" s="297" t="str" cm="1">
        <f t="array" ref="CN80">IFERROR(_xlfn.LET(
 _xlpm.project, $C80,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0" s="297" t="str" cm="1">
        <f t="array" ref="CO80">IFERROR(_xlfn.LET(
 _xlpm.project, $C80,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0" s="297" t="str" cm="1">
        <f t="array" ref="CP80">IFERROR(_xlfn.LET(
 _xlpm.project, $C80,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0" s="297" t="str" cm="1">
        <f t="array" ref="CQ80">IFERROR(_xlfn.LET(
 _xlpm.project, $C80,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0" s="297" t="str" cm="1">
        <f t="array" ref="CR80">IFERROR(_xlfn.LET(
 _xlpm.project, $C80,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0" s="297" t="str" cm="1">
        <f t="array" ref="CS80">IFERROR(_xlfn.LET(
 _xlpm.project, $C80,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0" s="297" t="str" cm="1">
        <f t="array" ref="CT80">IFERROR(_xlfn.LET(
 _xlpm.project, $C80,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0" s="297" t="str" cm="1">
        <f t="array" ref="CU80">IFERROR(_xlfn.LET(
 _xlpm.project, $C80,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0" s="297" t="str" cm="1">
        <f t="array" ref="CV80">IFERROR(_xlfn.LET(
 _xlpm.project, $C80,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0" s="297" t="str" cm="1">
        <f t="array" ref="CW80">IFERROR(_xlfn.LET(
 _xlpm.project, $C80,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0" s="297" t="str" cm="1">
        <f t="array" ref="CX80">IFERROR(_xlfn.LET(
 _xlpm.project, $C80,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0" s="297" t="str" cm="1">
        <f t="array" ref="CY80">IFERROR(_xlfn.LET(
 _xlpm.project, $C80,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0" s="297" t="str" cm="1">
        <f t="array" ref="CZ80">IFERROR(_xlfn.LET(
 _xlpm.project, $C80,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0" s="297" t="str" cm="1">
        <f t="array" ref="DA80">IFERROR(_xlfn.LET(
 _xlpm.project, $C80,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0" s="297" t="str" cm="1">
        <f t="array" ref="DB80">IFERROR(_xlfn.LET(
 _xlpm.project, $C80,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0" s="297" t="str" cm="1">
        <f t="array" ref="DC80">IFERROR(_xlfn.LET(
 _xlpm.project, $C80,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0" s="297" t="str" cm="1">
        <f t="array" ref="DD80">IFERROR(_xlfn.LET(
 _xlpm.project, $C80,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0" s="297" t="str" cm="1">
        <f t="array" ref="DE80">IFERROR(_xlfn.LET(
 _xlpm.project, $C80,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0" s="297" t="str" cm="1">
        <f t="array" ref="DF80">IFERROR(_xlfn.LET(
 _xlpm.project, $C80,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0" s="297" t="str" cm="1">
        <f t="array" ref="DG80">IFERROR(_xlfn.LET(
 _xlpm.project, $C80,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0" s="297" t="str" cm="1">
        <f t="array" ref="DH80">IFERROR(_xlfn.LET(
 _xlpm.project, $C80,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0" s="297" t="str" cm="1">
        <f t="array" ref="DI80">IFERROR(_xlfn.LET(
 _xlpm.project, $C80,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0" s="297" t="str" cm="1">
        <f t="array" ref="DJ80">IFERROR(_xlfn.LET(
 _xlpm.project, $C80,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0" s="297" t="str" cm="1">
        <f t="array" ref="DK80">IFERROR(_xlfn.LET(
 _xlpm.project, $C80,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0" s="297" t="str" cm="1">
        <f t="array" ref="DL80">IFERROR(_xlfn.LET(
 _xlpm.project, $C80,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0" s="297" t="str" cm="1">
        <f t="array" ref="DM80">IFERROR(_xlfn.LET(
 _xlpm.project, $C80,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0" s="297" t="str" cm="1">
        <f t="array" ref="DN80">IFERROR(_xlfn.LET(
 _xlpm.project, $C80,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0" s="297" t="str" cm="1">
        <f t="array" ref="DO80">IFERROR(_xlfn.LET(
 _xlpm.project, $C80,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0" s="297" t="str" cm="1">
        <f t="array" ref="DP80">IFERROR(_xlfn.LET(
 _xlpm.project, $C80,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0" s="297" t="str" cm="1">
        <f t="array" ref="DQ80">IFERROR(_xlfn.LET(
 _xlpm.project, $C80,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0" s="297" t="str" cm="1">
        <f t="array" ref="DR80">IFERROR(_xlfn.LET(
 _xlpm.project, $C80,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0" s="297" t="str" cm="1">
        <f t="array" ref="DS80">IFERROR(_xlfn.LET(
 _xlpm.project, $C80,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0" s="297" t="str" cm="1">
        <f t="array" ref="DT80">IFERROR(_xlfn.LET(
 _xlpm.project, $C80,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0" s="297" t="str" cm="1">
        <f t="array" ref="DU80">IFERROR(_xlfn.LET(
 _xlpm.project, $C80,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0" s="297" t="str" cm="1">
        <f t="array" ref="DV80">IFERROR(_xlfn.LET(
 _xlpm.project, $C80,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0" s="297" t="str" cm="1">
        <f t="array" ref="DW80">IFERROR(_xlfn.LET(
 _xlpm.project, $C80,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0" s="297" t="str" cm="1">
        <f t="array" ref="DX80">IFERROR(_xlfn.LET(
 _xlpm.project, $C80,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0" s="297" t="str" cm="1">
        <f t="array" ref="DY80">IFERROR(_xlfn.LET(
 _xlpm.project, $C80,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0" s="297" t="str" cm="1">
        <f t="array" ref="DZ80">IFERROR(_xlfn.LET(
 _xlpm.project, $C80,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0" s="297" t="str" cm="1">
        <f t="array" ref="EA80">IFERROR(_xlfn.LET(
 _xlpm.project, $C80,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0" s="297" t="str" cm="1">
        <f t="array" ref="EB80">IFERROR(_xlfn.LET(
 _xlpm.project, $C80,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0" s="297" t="str" cm="1">
        <f t="array" ref="EC80">IFERROR(_xlfn.LET(
 _xlpm.project, $C80,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0" s="297" t="str" cm="1">
        <f t="array" ref="ED80">IFERROR(_xlfn.LET(
 _xlpm.project, $C80,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0" s="297" t="str" cm="1">
        <f t="array" ref="EE80">IFERROR(_xlfn.LET(
 _xlpm.project, $C80,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0" s="297" t="str" cm="1">
        <f t="array" ref="EF80">IFERROR(_xlfn.LET(
 _xlpm.project, $C80,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0" s="297" t="str" cm="1">
        <f t="array" ref="EG80">IFERROR(_xlfn.LET(
 _xlpm.project, $C80,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0" s="297" t="str" cm="1">
        <f t="array" ref="EH80">IFERROR(_xlfn.LET(
 _xlpm.project, $C80,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0" s="297" t="str" cm="1">
        <f t="array" ref="EI80">IFERROR(_xlfn.LET(
 _xlpm.project, $C80,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0" s="297" t="str" cm="1">
        <f t="array" ref="EJ80">IFERROR(_xlfn.LET(
 _xlpm.project, $C80,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0" s="297" t="str" cm="1">
        <f t="array" ref="EK80">IFERROR(_xlfn.LET(
 _xlpm.project, $C80,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0" s="297" t="str" cm="1">
        <f t="array" ref="EL80">IFERROR(_xlfn.LET(
 _xlpm.project, $C80,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0" s="297" t="str" cm="1">
        <f t="array" ref="EM80">IFERROR(_xlfn.LET(
 _xlpm.project, $C80,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0" s="297" t="str" cm="1">
        <f t="array" ref="EN80">IFERROR(_xlfn.LET(
 _xlpm.project, $C80,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0" s="297" t="str" cm="1">
        <f t="array" ref="EO80">IFERROR(_xlfn.LET(
 _xlpm.project, $C80,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0" s="297" t="str" cm="1">
        <f t="array" ref="EP80">IFERROR(_xlfn.LET(
 _xlpm.project, $C80,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0" s="297" t="str" cm="1">
        <f t="array" ref="EQ80">IFERROR(_xlfn.LET(
 _xlpm.project, $C80,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0" s="297" t="str" cm="1">
        <f t="array" ref="ER80">IFERROR(_xlfn.LET(
 _xlpm.project, $C80,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0" s="297" t="str" cm="1">
        <f t="array" ref="ES80">IFERROR(_xlfn.LET(
 _xlpm.project, $C80,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0" s="297" t="str" cm="1">
        <f t="array" ref="ET80">IFERROR(_xlfn.LET(
 _xlpm.project, $C80,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0" s="297" t="str" cm="1">
        <f t="array" ref="EU80">IFERROR(_xlfn.LET(
 _xlpm.project, $C80,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0" s="297" t="str" cm="1">
        <f t="array" ref="EV80">IFERROR(_xlfn.LET(
 _xlpm.project, $C80,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0" s="297" t="str" cm="1">
        <f t="array" ref="EW80">IFERROR(_xlfn.LET(
 _xlpm.project, $C80,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0" s="297" t="str" cm="1">
        <f t="array" ref="EX80">IFERROR(_xlfn.LET(
 _xlpm.project, $C80,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0" s="297" t="str" cm="1">
        <f t="array" ref="EY80">IFERROR(_xlfn.LET(
 _xlpm.project, $C80,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0" s="297" t="str" cm="1">
        <f t="array" ref="EZ80">IFERROR(_xlfn.LET(
 _xlpm.project, $C80,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0" s="297" t="str" cm="1">
        <f t="array" ref="FA80">IFERROR(_xlfn.LET(
 _xlpm.project, $C80,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0" s="297" t="str" cm="1">
        <f t="array" ref="FB80">IFERROR(_xlfn.LET(
 _xlpm.project, $C80,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0" s="297" t="str" cm="1">
        <f t="array" ref="FC80">IFERROR(_xlfn.LET(
 _xlpm.project, $C80,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0" s="297" t="str" cm="1">
        <f t="array" ref="FD80">IFERROR(_xlfn.LET(
 _xlpm.project, $C80,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1" spans="2:160" ht="80.099999999999994" customHeight="1" thickBot="1" x14ac:dyDescent="0.35">
      <c r="B81" s="90"/>
      <c r="C81" s="300"/>
      <c r="D81" s="300"/>
      <c r="E81" s="297" t="str" cm="1">
        <f t="array" ref="E81">IFERROR(_xlfn.LET(
 _xlpm.project, $C81,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1" s="297" t="str" cm="1">
        <f t="array" ref="F81">IFERROR(_xlfn.LET(
 _xlpm.project, $C81,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1" s="297" t="str" cm="1">
        <f t="array" ref="G81">IFERROR(_xlfn.LET(
 _xlpm.project, $C81,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1" s="297" t="str" cm="1">
        <f t="array" ref="H81">IFERROR(_xlfn.LET(
 _xlpm.project, $C81,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1" s="297" t="str" cm="1">
        <f t="array" ref="I81">IFERROR(_xlfn.LET(
 _xlpm.project, $C81,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1" s="297" t="str" cm="1">
        <f t="array" ref="J81">IFERROR(_xlfn.LET(
 _xlpm.project, $C81,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1" s="297" t="str" cm="1">
        <f t="array" ref="K81">IFERROR(_xlfn.LET(
 _xlpm.project, $C81,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1" s="297" t="str" cm="1">
        <f t="array" ref="L81">IFERROR(_xlfn.LET(
 _xlpm.project, $C81,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1" s="297" t="str" cm="1">
        <f t="array" ref="M81">IFERROR(_xlfn.LET(
 _xlpm.project, $C81,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1" s="297" t="str" cm="1">
        <f t="array" ref="N81">IFERROR(_xlfn.LET(
 _xlpm.project, $C81,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1" s="297" t="str" cm="1">
        <f t="array" ref="O81">IFERROR(_xlfn.LET(
 _xlpm.project, $C81,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1" s="297" t="str" cm="1">
        <f t="array" ref="P81">IFERROR(_xlfn.LET(
 _xlpm.project, $C81,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1" s="297" t="str" cm="1">
        <f t="array" ref="Q81">IFERROR(_xlfn.LET(
 _xlpm.project, $C81,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1" s="297" t="str" cm="1">
        <f t="array" ref="R81">IFERROR(_xlfn.LET(
 _xlpm.project, $C81,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1" s="297" t="str" cm="1">
        <f t="array" ref="S81">IFERROR(_xlfn.LET(
 _xlpm.project, $C81,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1" s="297" t="str" cm="1">
        <f t="array" ref="T81">IFERROR(_xlfn.LET(
 _xlpm.project, $C81,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1" s="297" t="str" cm="1">
        <f t="array" ref="U81">IFERROR(_xlfn.LET(
 _xlpm.project, $C81,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1" s="297" t="str" cm="1">
        <f t="array" ref="V81">IFERROR(_xlfn.LET(
 _xlpm.project, $C81,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1" s="297" t="str" cm="1">
        <f t="array" ref="W81">IFERROR(_xlfn.LET(
 _xlpm.project, $C81,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1" s="297" t="str" cm="1">
        <f t="array" ref="X81">IFERROR(_xlfn.LET(
 _xlpm.project, $C81,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1" s="297" t="str" cm="1">
        <f t="array" ref="Y81">IFERROR(_xlfn.LET(
 _xlpm.project, $C81,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1" s="297" t="str" cm="1">
        <f t="array" ref="Z81">IFERROR(_xlfn.LET(
 _xlpm.project, $C81,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1" s="297" t="str" cm="1">
        <f t="array" ref="AA81">IFERROR(_xlfn.LET(
 _xlpm.project, $C81,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1" s="297" t="str" cm="1">
        <f t="array" ref="AB81">IFERROR(_xlfn.LET(
 _xlpm.project, $C81,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1" s="297" t="str" cm="1">
        <f t="array" ref="AC81">IFERROR(_xlfn.LET(
 _xlpm.project, $C81,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1" s="297" t="str" cm="1">
        <f t="array" ref="AD81">IFERROR(_xlfn.LET(
 _xlpm.project, $C81,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1" s="297" t="str" cm="1">
        <f t="array" ref="AE81">IFERROR(_xlfn.LET(
 _xlpm.project, $C81,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1" s="297" t="str" cm="1">
        <f t="array" ref="AF81">IFERROR(_xlfn.LET(
 _xlpm.project, $C81,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1" s="297" t="str" cm="1">
        <f t="array" ref="AG81">IFERROR(_xlfn.LET(
 _xlpm.project, $C81,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1" s="297" t="str" cm="1">
        <f t="array" ref="AH81">IFERROR(_xlfn.LET(
 _xlpm.project, $C81,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1" s="297" t="str" cm="1">
        <f t="array" ref="AI81">IFERROR(_xlfn.LET(
 _xlpm.project, $C81,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1" s="297" t="str" cm="1">
        <f t="array" ref="AJ81">IFERROR(_xlfn.LET(
 _xlpm.project, $C81,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1" s="297" t="str" cm="1">
        <f t="array" ref="AK81">IFERROR(_xlfn.LET(
 _xlpm.project, $C81,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1" s="297" t="str" cm="1">
        <f t="array" ref="AL81">IFERROR(_xlfn.LET(
 _xlpm.project, $C81,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1" s="297" t="str" cm="1">
        <f t="array" ref="AM81">IFERROR(_xlfn.LET(
 _xlpm.project, $C81,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1" s="297" t="str" cm="1">
        <f t="array" ref="AN81">IFERROR(_xlfn.LET(
 _xlpm.project, $C81,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1" s="297" t="str" cm="1">
        <f t="array" ref="AO81">IFERROR(_xlfn.LET(
 _xlpm.project, $C81,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1" s="297" t="str" cm="1">
        <f t="array" ref="AP81">IFERROR(_xlfn.LET(
 _xlpm.project, $C81,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1" s="297" t="str" cm="1">
        <f t="array" ref="AQ81">IFERROR(_xlfn.LET(
 _xlpm.project, $C81,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1" s="297" t="str" cm="1">
        <f t="array" ref="AR81">IFERROR(_xlfn.LET(
 _xlpm.project, $C81,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1" s="297" t="str" cm="1">
        <f t="array" ref="AS81">IFERROR(_xlfn.LET(
 _xlpm.project, $C81,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1" s="297" t="str" cm="1">
        <f t="array" ref="AT81">IFERROR(_xlfn.LET(
 _xlpm.project, $C81,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1" s="297" t="str" cm="1">
        <f t="array" ref="AU81">IFERROR(_xlfn.LET(
 _xlpm.project, $C81,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1" s="297" t="str" cm="1">
        <f t="array" ref="AV81">IFERROR(_xlfn.LET(
 _xlpm.project, $C81,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1" s="297" t="str" cm="1">
        <f t="array" ref="AW81">IFERROR(_xlfn.LET(
 _xlpm.project, $C81,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1" s="297" t="str" cm="1">
        <f t="array" ref="AX81">IFERROR(_xlfn.LET(
 _xlpm.project, $C81,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1" s="297" t="str" cm="1">
        <f t="array" ref="AY81">IFERROR(_xlfn.LET(
 _xlpm.project, $C81,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1" s="297" t="str" cm="1">
        <f t="array" ref="AZ81">IFERROR(_xlfn.LET(
 _xlpm.project, $C81,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1" s="297" t="str" cm="1">
        <f t="array" ref="BA81">IFERROR(_xlfn.LET(
 _xlpm.project, $C81,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1" s="297" t="str" cm="1">
        <f t="array" ref="BB81">IFERROR(_xlfn.LET(
 _xlpm.project, $C81,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1" s="297" t="str" cm="1">
        <f t="array" ref="BC81">IFERROR(_xlfn.LET(
 _xlpm.project, $C81,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1" s="297" t="str" cm="1">
        <f t="array" ref="BD81">IFERROR(_xlfn.LET(
 _xlpm.project, $C81,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1" s="297" t="str" cm="1">
        <f t="array" ref="BE81">IFERROR(_xlfn.LET(
 _xlpm.project, $C81,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1" s="297" t="str" cm="1">
        <f t="array" ref="BF81">IFERROR(_xlfn.LET(
 _xlpm.project, $C81,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1" s="297" t="str" cm="1">
        <f t="array" ref="BG81">IFERROR(_xlfn.LET(
 _xlpm.project, $C81,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1" s="297" t="str" cm="1">
        <f t="array" ref="BH81">IFERROR(_xlfn.LET(
 _xlpm.project, $C81,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1" s="297" t="str" cm="1">
        <f t="array" ref="BI81">IFERROR(_xlfn.LET(
 _xlpm.project, $C81,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1" s="297" t="str" cm="1">
        <f t="array" ref="BJ81">IFERROR(_xlfn.LET(
 _xlpm.project, $C81,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1" s="297" t="str" cm="1">
        <f t="array" ref="BK81">IFERROR(_xlfn.LET(
 _xlpm.project, $C81,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1" s="297" t="str" cm="1">
        <f t="array" ref="BL81">IFERROR(_xlfn.LET(
 _xlpm.project, $C81,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1" s="297" t="str" cm="1">
        <f t="array" ref="BM81">IFERROR(_xlfn.LET(
 _xlpm.project, $C81,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1" s="297" t="str" cm="1">
        <f t="array" ref="BN81">IFERROR(_xlfn.LET(
 _xlpm.project, $C81,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1" s="297" t="str" cm="1">
        <f t="array" ref="BO81">IFERROR(_xlfn.LET(
 _xlpm.project, $C81,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1" s="297" t="str" cm="1">
        <f t="array" ref="BP81">IFERROR(_xlfn.LET(
 _xlpm.project, $C81,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1" s="297" t="str" cm="1">
        <f t="array" ref="BQ81">IFERROR(_xlfn.LET(
 _xlpm.project, $C81,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1" s="297" t="str" cm="1">
        <f t="array" ref="BR81">IFERROR(_xlfn.LET(
 _xlpm.project, $C81,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1" s="297" t="str" cm="1">
        <f t="array" ref="BS81">IFERROR(_xlfn.LET(
 _xlpm.project, $C81,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1" s="297" t="str" cm="1">
        <f t="array" ref="BT81">IFERROR(_xlfn.LET(
 _xlpm.project, $C81,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1" s="297" t="str" cm="1">
        <f t="array" ref="BU81">IFERROR(_xlfn.LET(
 _xlpm.project, $C81,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1" s="297" t="str" cm="1">
        <f t="array" ref="BV81">IFERROR(_xlfn.LET(
 _xlpm.project, $C81,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1" s="297" t="str" cm="1">
        <f t="array" ref="BW81">IFERROR(_xlfn.LET(
 _xlpm.project, $C81,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1" s="297" t="str" cm="1">
        <f t="array" ref="BX81">IFERROR(_xlfn.LET(
 _xlpm.project, $C81,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1" s="297" t="str" cm="1">
        <f t="array" ref="BY81">IFERROR(_xlfn.LET(
 _xlpm.project, $C81,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1" s="297" t="str" cm="1">
        <f t="array" ref="BZ81">IFERROR(_xlfn.LET(
 _xlpm.project, $C81,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1" s="297" t="str" cm="1">
        <f t="array" ref="CA81">IFERROR(_xlfn.LET(
 _xlpm.project, $C81,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1" s="297" t="str" cm="1">
        <f t="array" ref="CB81">IFERROR(_xlfn.LET(
 _xlpm.project, $C81,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1" s="297" t="str" cm="1">
        <f t="array" ref="CC81">IFERROR(_xlfn.LET(
 _xlpm.project, $C81,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1" s="297" t="str" cm="1">
        <f t="array" ref="CD81">IFERROR(_xlfn.LET(
 _xlpm.project, $C81,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1" s="297" t="str" cm="1">
        <f t="array" ref="CE81">IFERROR(_xlfn.LET(
 _xlpm.project, $C81,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1" s="297" t="str" cm="1">
        <f t="array" ref="CF81">IFERROR(_xlfn.LET(
 _xlpm.project, $C81,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1" s="297" t="str" cm="1">
        <f t="array" ref="CG81">IFERROR(_xlfn.LET(
 _xlpm.project, $C81,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1" s="297" t="str" cm="1">
        <f t="array" ref="CH81">IFERROR(_xlfn.LET(
 _xlpm.project, $C81,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1" s="297" t="str" cm="1">
        <f t="array" ref="CI81">IFERROR(_xlfn.LET(
 _xlpm.project, $C81,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1" s="297" t="str" cm="1">
        <f t="array" ref="CJ81">IFERROR(_xlfn.LET(
 _xlpm.project, $C81,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1" s="297" t="str" cm="1">
        <f t="array" ref="CK81">IFERROR(_xlfn.LET(
 _xlpm.project, $C81,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1" s="297" t="str" cm="1">
        <f t="array" ref="CL81">IFERROR(_xlfn.LET(
 _xlpm.project, $C81,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1" s="297" t="str" cm="1">
        <f t="array" ref="CM81">IFERROR(_xlfn.LET(
 _xlpm.project, $C81,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1" s="297" t="str" cm="1">
        <f t="array" ref="CN81">IFERROR(_xlfn.LET(
 _xlpm.project, $C81,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1" s="297" t="str" cm="1">
        <f t="array" ref="CO81">IFERROR(_xlfn.LET(
 _xlpm.project, $C81,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1" s="297" t="str" cm="1">
        <f t="array" ref="CP81">IFERROR(_xlfn.LET(
 _xlpm.project, $C81,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1" s="297" t="str" cm="1">
        <f t="array" ref="CQ81">IFERROR(_xlfn.LET(
 _xlpm.project, $C81,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1" s="297" t="str" cm="1">
        <f t="array" ref="CR81">IFERROR(_xlfn.LET(
 _xlpm.project, $C81,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1" s="297" t="str" cm="1">
        <f t="array" ref="CS81">IFERROR(_xlfn.LET(
 _xlpm.project, $C81,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1" s="297" t="str" cm="1">
        <f t="array" ref="CT81">IFERROR(_xlfn.LET(
 _xlpm.project, $C81,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1" s="297" t="str" cm="1">
        <f t="array" ref="CU81">IFERROR(_xlfn.LET(
 _xlpm.project, $C81,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1" s="297" t="str" cm="1">
        <f t="array" ref="CV81">IFERROR(_xlfn.LET(
 _xlpm.project, $C81,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1" s="297" t="str" cm="1">
        <f t="array" ref="CW81">IFERROR(_xlfn.LET(
 _xlpm.project, $C81,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1" s="297" t="str" cm="1">
        <f t="array" ref="CX81">IFERROR(_xlfn.LET(
 _xlpm.project, $C81,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1" s="297" t="str" cm="1">
        <f t="array" ref="CY81">IFERROR(_xlfn.LET(
 _xlpm.project, $C81,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1" s="297" t="str" cm="1">
        <f t="array" ref="CZ81">IFERROR(_xlfn.LET(
 _xlpm.project, $C81,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1" s="297" t="str" cm="1">
        <f t="array" ref="DA81">IFERROR(_xlfn.LET(
 _xlpm.project, $C81,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1" s="297" t="str" cm="1">
        <f t="array" ref="DB81">IFERROR(_xlfn.LET(
 _xlpm.project, $C81,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1" s="297" t="str" cm="1">
        <f t="array" ref="DC81">IFERROR(_xlfn.LET(
 _xlpm.project, $C81,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1" s="297" t="str" cm="1">
        <f t="array" ref="DD81">IFERROR(_xlfn.LET(
 _xlpm.project, $C81,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1" s="297" t="str" cm="1">
        <f t="array" ref="DE81">IFERROR(_xlfn.LET(
 _xlpm.project, $C81,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1" s="297" t="str" cm="1">
        <f t="array" ref="DF81">IFERROR(_xlfn.LET(
 _xlpm.project, $C81,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1" s="297" t="str" cm="1">
        <f t="array" ref="DG81">IFERROR(_xlfn.LET(
 _xlpm.project, $C81,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1" s="297" t="str" cm="1">
        <f t="array" ref="DH81">IFERROR(_xlfn.LET(
 _xlpm.project, $C81,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1" s="297" t="str" cm="1">
        <f t="array" ref="DI81">IFERROR(_xlfn.LET(
 _xlpm.project, $C81,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1" s="297" t="str" cm="1">
        <f t="array" ref="DJ81">IFERROR(_xlfn.LET(
 _xlpm.project, $C81,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1" s="297" t="str" cm="1">
        <f t="array" ref="DK81">IFERROR(_xlfn.LET(
 _xlpm.project, $C81,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1" s="297" t="str" cm="1">
        <f t="array" ref="DL81">IFERROR(_xlfn.LET(
 _xlpm.project, $C81,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1" s="297" t="str" cm="1">
        <f t="array" ref="DM81">IFERROR(_xlfn.LET(
 _xlpm.project, $C81,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1" s="297" t="str" cm="1">
        <f t="array" ref="DN81">IFERROR(_xlfn.LET(
 _xlpm.project, $C81,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1" s="297" t="str" cm="1">
        <f t="array" ref="DO81">IFERROR(_xlfn.LET(
 _xlpm.project, $C81,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1" s="297" t="str" cm="1">
        <f t="array" ref="DP81">IFERROR(_xlfn.LET(
 _xlpm.project, $C81,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1" s="297" t="str" cm="1">
        <f t="array" ref="DQ81">IFERROR(_xlfn.LET(
 _xlpm.project, $C81,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1" s="297" t="str" cm="1">
        <f t="array" ref="DR81">IFERROR(_xlfn.LET(
 _xlpm.project, $C81,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1" s="297" t="str" cm="1">
        <f t="array" ref="DS81">IFERROR(_xlfn.LET(
 _xlpm.project, $C81,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1" s="297" t="str" cm="1">
        <f t="array" ref="DT81">IFERROR(_xlfn.LET(
 _xlpm.project, $C81,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1" s="297" t="str" cm="1">
        <f t="array" ref="DU81">IFERROR(_xlfn.LET(
 _xlpm.project, $C81,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1" s="297" t="str" cm="1">
        <f t="array" ref="DV81">IFERROR(_xlfn.LET(
 _xlpm.project, $C81,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1" s="297" t="str" cm="1">
        <f t="array" ref="DW81">IFERROR(_xlfn.LET(
 _xlpm.project, $C81,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1" s="297" t="str" cm="1">
        <f t="array" ref="DX81">IFERROR(_xlfn.LET(
 _xlpm.project, $C81,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1" s="297" t="str" cm="1">
        <f t="array" ref="DY81">IFERROR(_xlfn.LET(
 _xlpm.project, $C81,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1" s="297" t="str" cm="1">
        <f t="array" ref="DZ81">IFERROR(_xlfn.LET(
 _xlpm.project, $C81,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1" s="297" t="str" cm="1">
        <f t="array" ref="EA81">IFERROR(_xlfn.LET(
 _xlpm.project, $C81,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1" s="297" t="str" cm="1">
        <f t="array" ref="EB81">IFERROR(_xlfn.LET(
 _xlpm.project, $C81,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1" s="297" t="str" cm="1">
        <f t="array" ref="EC81">IFERROR(_xlfn.LET(
 _xlpm.project, $C81,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1" s="297" t="str" cm="1">
        <f t="array" ref="ED81">IFERROR(_xlfn.LET(
 _xlpm.project, $C81,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1" s="297" t="str" cm="1">
        <f t="array" ref="EE81">IFERROR(_xlfn.LET(
 _xlpm.project, $C81,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1" s="297" t="str" cm="1">
        <f t="array" ref="EF81">IFERROR(_xlfn.LET(
 _xlpm.project, $C81,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1" s="297" t="str" cm="1">
        <f t="array" ref="EG81">IFERROR(_xlfn.LET(
 _xlpm.project, $C81,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1" s="297" t="str" cm="1">
        <f t="array" ref="EH81">IFERROR(_xlfn.LET(
 _xlpm.project, $C81,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1" s="297" t="str" cm="1">
        <f t="array" ref="EI81">IFERROR(_xlfn.LET(
 _xlpm.project, $C81,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1" s="297" t="str" cm="1">
        <f t="array" ref="EJ81">IFERROR(_xlfn.LET(
 _xlpm.project, $C81,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1" s="297" t="str" cm="1">
        <f t="array" ref="EK81">IFERROR(_xlfn.LET(
 _xlpm.project, $C81,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1" s="297" t="str" cm="1">
        <f t="array" ref="EL81">IFERROR(_xlfn.LET(
 _xlpm.project, $C81,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1" s="297" t="str" cm="1">
        <f t="array" ref="EM81">IFERROR(_xlfn.LET(
 _xlpm.project, $C81,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1" s="297" t="str" cm="1">
        <f t="array" ref="EN81">IFERROR(_xlfn.LET(
 _xlpm.project, $C81,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1" s="297" t="str" cm="1">
        <f t="array" ref="EO81">IFERROR(_xlfn.LET(
 _xlpm.project, $C81,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1" s="297" t="str" cm="1">
        <f t="array" ref="EP81">IFERROR(_xlfn.LET(
 _xlpm.project, $C81,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1" s="297" t="str" cm="1">
        <f t="array" ref="EQ81">IFERROR(_xlfn.LET(
 _xlpm.project, $C81,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1" s="297" t="str" cm="1">
        <f t="array" ref="ER81">IFERROR(_xlfn.LET(
 _xlpm.project, $C81,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1" s="297" t="str" cm="1">
        <f t="array" ref="ES81">IFERROR(_xlfn.LET(
 _xlpm.project, $C81,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1" s="297" t="str" cm="1">
        <f t="array" ref="ET81">IFERROR(_xlfn.LET(
 _xlpm.project, $C81,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1" s="297" t="str" cm="1">
        <f t="array" ref="EU81">IFERROR(_xlfn.LET(
 _xlpm.project, $C81,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1" s="297" t="str" cm="1">
        <f t="array" ref="EV81">IFERROR(_xlfn.LET(
 _xlpm.project, $C81,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1" s="297" t="str" cm="1">
        <f t="array" ref="EW81">IFERROR(_xlfn.LET(
 _xlpm.project, $C81,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1" s="297" t="str" cm="1">
        <f t="array" ref="EX81">IFERROR(_xlfn.LET(
 _xlpm.project, $C81,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1" s="297" t="str" cm="1">
        <f t="array" ref="EY81">IFERROR(_xlfn.LET(
 _xlpm.project, $C81,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1" s="297" t="str" cm="1">
        <f t="array" ref="EZ81">IFERROR(_xlfn.LET(
 _xlpm.project, $C81,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1" s="297" t="str" cm="1">
        <f t="array" ref="FA81">IFERROR(_xlfn.LET(
 _xlpm.project, $C81,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1" s="297" t="str" cm="1">
        <f t="array" ref="FB81">IFERROR(_xlfn.LET(
 _xlpm.project, $C81,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1" s="297" t="str" cm="1">
        <f t="array" ref="FC81">IFERROR(_xlfn.LET(
 _xlpm.project, $C81,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1" s="297" t="str" cm="1">
        <f t="array" ref="FD81">IFERROR(_xlfn.LET(
 _xlpm.project, $C81,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2" spans="2:160" ht="80.099999999999994" customHeight="1" thickBot="1" x14ac:dyDescent="0.35">
      <c r="B82" s="90"/>
      <c r="C82" s="300"/>
      <c r="D82" s="300"/>
      <c r="E82" s="297" t="str" cm="1">
        <f t="array" ref="E82">IFERROR(_xlfn.LET(
 _xlpm.project, $C82,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2" s="297" t="str" cm="1">
        <f t="array" ref="F82">IFERROR(_xlfn.LET(
 _xlpm.project, $C82,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2" s="297" t="str" cm="1">
        <f t="array" ref="G82">IFERROR(_xlfn.LET(
 _xlpm.project, $C82,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2" s="297" t="str" cm="1">
        <f t="array" ref="H82">IFERROR(_xlfn.LET(
 _xlpm.project, $C82,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2" s="297" t="str" cm="1">
        <f t="array" ref="I82">IFERROR(_xlfn.LET(
 _xlpm.project, $C82,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2" s="297" t="str" cm="1">
        <f t="array" ref="J82">IFERROR(_xlfn.LET(
 _xlpm.project, $C82,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2" s="297" t="str" cm="1">
        <f t="array" ref="K82">IFERROR(_xlfn.LET(
 _xlpm.project, $C82,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2" s="297" t="str" cm="1">
        <f t="array" ref="L82">IFERROR(_xlfn.LET(
 _xlpm.project, $C82,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2" s="297" t="str" cm="1">
        <f t="array" ref="M82">IFERROR(_xlfn.LET(
 _xlpm.project, $C82,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2" s="297" t="str" cm="1">
        <f t="array" ref="N82">IFERROR(_xlfn.LET(
 _xlpm.project, $C82,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2" s="297" t="str" cm="1">
        <f t="array" ref="O82">IFERROR(_xlfn.LET(
 _xlpm.project, $C82,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2" s="297" t="str" cm="1">
        <f t="array" ref="P82">IFERROR(_xlfn.LET(
 _xlpm.project, $C82,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2" s="297" t="str" cm="1">
        <f t="array" ref="Q82">IFERROR(_xlfn.LET(
 _xlpm.project, $C82,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2" s="297" t="str" cm="1">
        <f t="array" ref="R82">IFERROR(_xlfn.LET(
 _xlpm.project, $C82,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2" s="297" t="str" cm="1">
        <f t="array" ref="S82">IFERROR(_xlfn.LET(
 _xlpm.project, $C82,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2" s="297" t="str" cm="1">
        <f t="array" ref="T82">IFERROR(_xlfn.LET(
 _xlpm.project, $C82,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2" s="297" t="str" cm="1">
        <f t="array" ref="U82">IFERROR(_xlfn.LET(
 _xlpm.project, $C82,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2" s="297" t="str" cm="1">
        <f t="array" ref="V82">IFERROR(_xlfn.LET(
 _xlpm.project, $C82,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2" s="297" t="str" cm="1">
        <f t="array" ref="W82">IFERROR(_xlfn.LET(
 _xlpm.project, $C82,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2" s="297" t="str" cm="1">
        <f t="array" ref="X82">IFERROR(_xlfn.LET(
 _xlpm.project, $C82,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2" s="297" t="str" cm="1">
        <f t="array" ref="Y82">IFERROR(_xlfn.LET(
 _xlpm.project, $C82,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2" s="297" t="str" cm="1">
        <f t="array" ref="Z82">IFERROR(_xlfn.LET(
 _xlpm.project, $C82,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2" s="297" t="str" cm="1">
        <f t="array" ref="AA82">IFERROR(_xlfn.LET(
 _xlpm.project, $C82,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2" s="297" t="str" cm="1">
        <f t="array" ref="AB82">IFERROR(_xlfn.LET(
 _xlpm.project, $C82,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2" s="297" t="str" cm="1">
        <f t="array" ref="AC82">IFERROR(_xlfn.LET(
 _xlpm.project, $C82,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2" s="297" t="str" cm="1">
        <f t="array" ref="AD82">IFERROR(_xlfn.LET(
 _xlpm.project, $C82,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2" s="297" t="str" cm="1">
        <f t="array" ref="AE82">IFERROR(_xlfn.LET(
 _xlpm.project, $C82,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2" s="297" t="str" cm="1">
        <f t="array" ref="AF82">IFERROR(_xlfn.LET(
 _xlpm.project, $C82,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2" s="297" t="str" cm="1">
        <f t="array" ref="AG82">IFERROR(_xlfn.LET(
 _xlpm.project, $C82,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2" s="297" t="str" cm="1">
        <f t="array" ref="AH82">IFERROR(_xlfn.LET(
 _xlpm.project, $C82,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2" s="297" t="str" cm="1">
        <f t="array" ref="AI82">IFERROR(_xlfn.LET(
 _xlpm.project, $C82,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2" s="297" t="str" cm="1">
        <f t="array" ref="AJ82">IFERROR(_xlfn.LET(
 _xlpm.project, $C82,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2" s="297" t="str" cm="1">
        <f t="array" ref="AK82">IFERROR(_xlfn.LET(
 _xlpm.project, $C82,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2" s="297" t="str" cm="1">
        <f t="array" ref="AL82">IFERROR(_xlfn.LET(
 _xlpm.project, $C82,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2" s="297" t="str" cm="1">
        <f t="array" ref="AM82">IFERROR(_xlfn.LET(
 _xlpm.project, $C82,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2" s="297" t="str" cm="1">
        <f t="array" ref="AN82">IFERROR(_xlfn.LET(
 _xlpm.project, $C82,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2" s="297" t="str" cm="1">
        <f t="array" ref="AO82">IFERROR(_xlfn.LET(
 _xlpm.project, $C82,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2" s="297" t="str" cm="1">
        <f t="array" ref="AP82">IFERROR(_xlfn.LET(
 _xlpm.project, $C82,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2" s="297" t="str" cm="1">
        <f t="array" ref="AQ82">IFERROR(_xlfn.LET(
 _xlpm.project, $C82,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2" s="297" t="str" cm="1">
        <f t="array" ref="AR82">IFERROR(_xlfn.LET(
 _xlpm.project, $C82,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2" s="297" t="str" cm="1">
        <f t="array" ref="AS82">IFERROR(_xlfn.LET(
 _xlpm.project, $C82,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2" s="297" t="str" cm="1">
        <f t="array" ref="AT82">IFERROR(_xlfn.LET(
 _xlpm.project, $C82,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2" s="297" t="str" cm="1">
        <f t="array" ref="AU82">IFERROR(_xlfn.LET(
 _xlpm.project, $C82,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2" s="297" t="str" cm="1">
        <f t="array" ref="AV82">IFERROR(_xlfn.LET(
 _xlpm.project, $C82,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2" s="297" t="str" cm="1">
        <f t="array" ref="AW82">IFERROR(_xlfn.LET(
 _xlpm.project, $C82,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2" s="297" t="str" cm="1">
        <f t="array" ref="AX82">IFERROR(_xlfn.LET(
 _xlpm.project, $C82,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2" s="297" t="str" cm="1">
        <f t="array" ref="AY82">IFERROR(_xlfn.LET(
 _xlpm.project, $C82,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2" s="297" t="str" cm="1">
        <f t="array" ref="AZ82">IFERROR(_xlfn.LET(
 _xlpm.project, $C82,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2" s="297" t="str" cm="1">
        <f t="array" ref="BA82">IFERROR(_xlfn.LET(
 _xlpm.project, $C82,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2" s="297" t="str" cm="1">
        <f t="array" ref="BB82">IFERROR(_xlfn.LET(
 _xlpm.project, $C82,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2" s="297" t="str" cm="1">
        <f t="array" ref="BC82">IFERROR(_xlfn.LET(
 _xlpm.project, $C82,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2" s="297" t="str" cm="1">
        <f t="array" ref="BD82">IFERROR(_xlfn.LET(
 _xlpm.project, $C82,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2" s="297" t="str" cm="1">
        <f t="array" ref="BE82">IFERROR(_xlfn.LET(
 _xlpm.project, $C82,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2" s="297" t="str" cm="1">
        <f t="array" ref="BF82">IFERROR(_xlfn.LET(
 _xlpm.project, $C82,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2" s="297" t="str" cm="1">
        <f t="array" ref="BG82">IFERROR(_xlfn.LET(
 _xlpm.project, $C82,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2" s="297" t="str" cm="1">
        <f t="array" ref="BH82">IFERROR(_xlfn.LET(
 _xlpm.project, $C82,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2" s="297" t="str" cm="1">
        <f t="array" ref="BI82">IFERROR(_xlfn.LET(
 _xlpm.project, $C82,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2" s="297" t="str" cm="1">
        <f t="array" ref="BJ82">IFERROR(_xlfn.LET(
 _xlpm.project, $C82,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2" s="297" t="str" cm="1">
        <f t="array" ref="BK82">IFERROR(_xlfn.LET(
 _xlpm.project, $C82,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2" s="297" t="str" cm="1">
        <f t="array" ref="BL82">IFERROR(_xlfn.LET(
 _xlpm.project, $C82,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2" s="297" t="str" cm="1">
        <f t="array" ref="BM82">IFERROR(_xlfn.LET(
 _xlpm.project, $C82,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2" s="297" t="str" cm="1">
        <f t="array" ref="BN82">IFERROR(_xlfn.LET(
 _xlpm.project, $C82,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2" s="297" t="str" cm="1">
        <f t="array" ref="BO82">IFERROR(_xlfn.LET(
 _xlpm.project, $C82,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2" s="297" t="str" cm="1">
        <f t="array" ref="BP82">IFERROR(_xlfn.LET(
 _xlpm.project, $C82,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2" s="297" t="str" cm="1">
        <f t="array" ref="BQ82">IFERROR(_xlfn.LET(
 _xlpm.project, $C82,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2" s="297" t="str" cm="1">
        <f t="array" ref="BR82">IFERROR(_xlfn.LET(
 _xlpm.project, $C82,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2" s="297" t="str" cm="1">
        <f t="array" ref="BS82">IFERROR(_xlfn.LET(
 _xlpm.project, $C82,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2" s="297" t="str" cm="1">
        <f t="array" ref="BT82">IFERROR(_xlfn.LET(
 _xlpm.project, $C82,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2" s="297" t="str" cm="1">
        <f t="array" ref="BU82">IFERROR(_xlfn.LET(
 _xlpm.project, $C82,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2" s="297" t="str" cm="1">
        <f t="array" ref="BV82">IFERROR(_xlfn.LET(
 _xlpm.project, $C82,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2" s="297" t="str" cm="1">
        <f t="array" ref="BW82">IFERROR(_xlfn.LET(
 _xlpm.project, $C82,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2" s="297" t="str" cm="1">
        <f t="array" ref="BX82">IFERROR(_xlfn.LET(
 _xlpm.project, $C82,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2" s="297" t="str" cm="1">
        <f t="array" ref="BY82">IFERROR(_xlfn.LET(
 _xlpm.project, $C82,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2" s="297" t="str" cm="1">
        <f t="array" ref="BZ82">IFERROR(_xlfn.LET(
 _xlpm.project, $C82,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2" s="297" t="str" cm="1">
        <f t="array" ref="CA82">IFERROR(_xlfn.LET(
 _xlpm.project, $C82,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2" s="297" t="str" cm="1">
        <f t="array" ref="CB82">IFERROR(_xlfn.LET(
 _xlpm.project, $C82,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2" s="297" t="str" cm="1">
        <f t="array" ref="CC82">IFERROR(_xlfn.LET(
 _xlpm.project, $C82,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2" s="297" t="str" cm="1">
        <f t="array" ref="CD82">IFERROR(_xlfn.LET(
 _xlpm.project, $C82,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2" s="297" t="str" cm="1">
        <f t="array" ref="CE82">IFERROR(_xlfn.LET(
 _xlpm.project, $C82,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2" s="297" t="str" cm="1">
        <f t="array" ref="CF82">IFERROR(_xlfn.LET(
 _xlpm.project, $C82,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2" s="297" t="str" cm="1">
        <f t="array" ref="CG82">IFERROR(_xlfn.LET(
 _xlpm.project, $C82,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2" s="297" t="str" cm="1">
        <f t="array" ref="CH82">IFERROR(_xlfn.LET(
 _xlpm.project, $C82,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2" s="297" t="str" cm="1">
        <f t="array" ref="CI82">IFERROR(_xlfn.LET(
 _xlpm.project, $C82,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2" s="297" t="str" cm="1">
        <f t="array" ref="CJ82">IFERROR(_xlfn.LET(
 _xlpm.project, $C82,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2" s="297" t="str" cm="1">
        <f t="array" ref="CK82">IFERROR(_xlfn.LET(
 _xlpm.project, $C82,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2" s="297" t="str" cm="1">
        <f t="array" ref="CL82">IFERROR(_xlfn.LET(
 _xlpm.project, $C82,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2" s="297" t="str" cm="1">
        <f t="array" ref="CM82">IFERROR(_xlfn.LET(
 _xlpm.project, $C82,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2" s="297" t="str" cm="1">
        <f t="array" ref="CN82">IFERROR(_xlfn.LET(
 _xlpm.project, $C82,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2" s="297" t="str" cm="1">
        <f t="array" ref="CO82">IFERROR(_xlfn.LET(
 _xlpm.project, $C82,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2" s="297" t="str" cm="1">
        <f t="array" ref="CP82">IFERROR(_xlfn.LET(
 _xlpm.project, $C82,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2" s="297" t="str" cm="1">
        <f t="array" ref="CQ82">IFERROR(_xlfn.LET(
 _xlpm.project, $C82,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2" s="297" t="str" cm="1">
        <f t="array" ref="CR82">IFERROR(_xlfn.LET(
 _xlpm.project, $C82,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2" s="297" t="str" cm="1">
        <f t="array" ref="CS82">IFERROR(_xlfn.LET(
 _xlpm.project, $C82,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2" s="297" t="str" cm="1">
        <f t="array" ref="CT82">IFERROR(_xlfn.LET(
 _xlpm.project, $C82,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2" s="297" t="str" cm="1">
        <f t="array" ref="CU82">IFERROR(_xlfn.LET(
 _xlpm.project, $C82,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2" s="297" t="str" cm="1">
        <f t="array" ref="CV82">IFERROR(_xlfn.LET(
 _xlpm.project, $C82,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2" s="297" t="str" cm="1">
        <f t="array" ref="CW82">IFERROR(_xlfn.LET(
 _xlpm.project, $C82,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2" s="297" t="str" cm="1">
        <f t="array" ref="CX82">IFERROR(_xlfn.LET(
 _xlpm.project, $C82,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2" s="297" t="str" cm="1">
        <f t="array" ref="CY82">IFERROR(_xlfn.LET(
 _xlpm.project, $C82,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2" s="297" t="str" cm="1">
        <f t="array" ref="CZ82">IFERROR(_xlfn.LET(
 _xlpm.project, $C82,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2" s="297" t="str" cm="1">
        <f t="array" ref="DA82">IFERROR(_xlfn.LET(
 _xlpm.project, $C82,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2" s="297" t="str" cm="1">
        <f t="array" ref="DB82">IFERROR(_xlfn.LET(
 _xlpm.project, $C82,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2" s="297" t="str" cm="1">
        <f t="array" ref="DC82">IFERROR(_xlfn.LET(
 _xlpm.project, $C82,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2" s="297" t="str" cm="1">
        <f t="array" ref="DD82">IFERROR(_xlfn.LET(
 _xlpm.project, $C82,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2" s="297" t="str" cm="1">
        <f t="array" ref="DE82">IFERROR(_xlfn.LET(
 _xlpm.project, $C82,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2" s="297" t="str" cm="1">
        <f t="array" ref="DF82">IFERROR(_xlfn.LET(
 _xlpm.project, $C82,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2" s="297" t="str" cm="1">
        <f t="array" ref="DG82">IFERROR(_xlfn.LET(
 _xlpm.project, $C82,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2" s="297" t="str" cm="1">
        <f t="array" ref="DH82">IFERROR(_xlfn.LET(
 _xlpm.project, $C82,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2" s="297" t="str" cm="1">
        <f t="array" ref="DI82">IFERROR(_xlfn.LET(
 _xlpm.project, $C82,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2" s="297" t="str" cm="1">
        <f t="array" ref="DJ82">IFERROR(_xlfn.LET(
 _xlpm.project, $C82,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2" s="297" t="str" cm="1">
        <f t="array" ref="DK82">IFERROR(_xlfn.LET(
 _xlpm.project, $C82,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2" s="297" t="str" cm="1">
        <f t="array" ref="DL82">IFERROR(_xlfn.LET(
 _xlpm.project, $C82,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2" s="297" t="str" cm="1">
        <f t="array" ref="DM82">IFERROR(_xlfn.LET(
 _xlpm.project, $C82,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2" s="297" t="str" cm="1">
        <f t="array" ref="DN82">IFERROR(_xlfn.LET(
 _xlpm.project, $C82,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2" s="297" t="str" cm="1">
        <f t="array" ref="DO82">IFERROR(_xlfn.LET(
 _xlpm.project, $C82,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2" s="297" t="str" cm="1">
        <f t="array" ref="DP82">IFERROR(_xlfn.LET(
 _xlpm.project, $C82,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2" s="297" t="str" cm="1">
        <f t="array" ref="DQ82">IFERROR(_xlfn.LET(
 _xlpm.project, $C82,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2" s="297" t="str" cm="1">
        <f t="array" ref="DR82">IFERROR(_xlfn.LET(
 _xlpm.project, $C82,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2" s="297" t="str" cm="1">
        <f t="array" ref="DS82">IFERROR(_xlfn.LET(
 _xlpm.project, $C82,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2" s="297" t="str" cm="1">
        <f t="array" ref="DT82">IFERROR(_xlfn.LET(
 _xlpm.project, $C82,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2" s="297" t="str" cm="1">
        <f t="array" ref="DU82">IFERROR(_xlfn.LET(
 _xlpm.project, $C82,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2" s="297" t="str" cm="1">
        <f t="array" ref="DV82">IFERROR(_xlfn.LET(
 _xlpm.project, $C82,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2" s="297" t="str" cm="1">
        <f t="array" ref="DW82">IFERROR(_xlfn.LET(
 _xlpm.project, $C82,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2" s="297" t="str" cm="1">
        <f t="array" ref="DX82">IFERROR(_xlfn.LET(
 _xlpm.project, $C82,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2" s="297" t="str" cm="1">
        <f t="array" ref="DY82">IFERROR(_xlfn.LET(
 _xlpm.project, $C82,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2" s="297" t="str" cm="1">
        <f t="array" ref="DZ82">IFERROR(_xlfn.LET(
 _xlpm.project, $C82,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2" s="297" t="str" cm="1">
        <f t="array" ref="EA82">IFERROR(_xlfn.LET(
 _xlpm.project, $C82,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2" s="297" t="str" cm="1">
        <f t="array" ref="EB82">IFERROR(_xlfn.LET(
 _xlpm.project, $C82,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2" s="297" t="str" cm="1">
        <f t="array" ref="EC82">IFERROR(_xlfn.LET(
 _xlpm.project, $C82,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2" s="297" t="str" cm="1">
        <f t="array" ref="ED82">IFERROR(_xlfn.LET(
 _xlpm.project, $C82,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2" s="297" t="str" cm="1">
        <f t="array" ref="EE82">IFERROR(_xlfn.LET(
 _xlpm.project, $C82,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2" s="297" t="str" cm="1">
        <f t="array" ref="EF82">IFERROR(_xlfn.LET(
 _xlpm.project, $C82,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2" s="297" t="str" cm="1">
        <f t="array" ref="EG82">IFERROR(_xlfn.LET(
 _xlpm.project, $C82,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2" s="297" t="str" cm="1">
        <f t="array" ref="EH82">IFERROR(_xlfn.LET(
 _xlpm.project, $C82,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2" s="297" t="str" cm="1">
        <f t="array" ref="EI82">IFERROR(_xlfn.LET(
 _xlpm.project, $C82,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2" s="297" t="str" cm="1">
        <f t="array" ref="EJ82">IFERROR(_xlfn.LET(
 _xlpm.project, $C82,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2" s="297" t="str" cm="1">
        <f t="array" ref="EK82">IFERROR(_xlfn.LET(
 _xlpm.project, $C82,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2" s="297" t="str" cm="1">
        <f t="array" ref="EL82">IFERROR(_xlfn.LET(
 _xlpm.project, $C82,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2" s="297" t="str" cm="1">
        <f t="array" ref="EM82">IFERROR(_xlfn.LET(
 _xlpm.project, $C82,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2" s="297" t="str" cm="1">
        <f t="array" ref="EN82">IFERROR(_xlfn.LET(
 _xlpm.project, $C82,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2" s="297" t="str" cm="1">
        <f t="array" ref="EO82">IFERROR(_xlfn.LET(
 _xlpm.project, $C82,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2" s="297" t="str" cm="1">
        <f t="array" ref="EP82">IFERROR(_xlfn.LET(
 _xlpm.project, $C82,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2" s="297" t="str" cm="1">
        <f t="array" ref="EQ82">IFERROR(_xlfn.LET(
 _xlpm.project, $C82,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2" s="297" t="str" cm="1">
        <f t="array" ref="ER82">IFERROR(_xlfn.LET(
 _xlpm.project, $C82,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2" s="297" t="str" cm="1">
        <f t="array" ref="ES82">IFERROR(_xlfn.LET(
 _xlpm.project, $C82,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2" s="297" t="str" cm="1">
        <f t="array" ref="ET82">IFERROR(_xlfn.LET(
 _xlpm.project, $C82,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2" s="297" t="str" cm="1">
        <f t="array" ref="EU82">IFERROR(_xlfn.LET(
 _xlpm.project, $C82,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2" s="297" t="str" cm="1">
        <f t="array" ref="EV82">IFERROR(_xlfn.LET(
 _xlpm.project, $C82,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2" s="297" t="str" cm="1">
        <f t="array" ref="EW82">IFERROR(_xlfn.LET(
 _xlpm.project, $C82,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2" s="297" t="str" cm="1">
        <f t="array" ref="EX82">IFERROR(_xlfn.LET(
 _xlpm.project, $C82,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2" s="297" t="str" cm="1">
        <f t="array" ref="EY82">IFERROR(_xlfn.LET(
 _xlpm.project, $C82,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2" s="297" t="str" cm="1">
        <f t="array" ref="EZ82">IFERROR(_xlfn.LET(
 _xlpm.project, $C82,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2" s="297" t="str" cm="1">
        <f t="array" ref="FA82">IFERROR(_xlfn.LET(
 _xlpm.project, $C82,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2" s="297" t="str" cm="1">
        <f t="array" ref="FB82">IFERROR(_xlfn.LET(
 _xlpm.project, $C82,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2" s="297" t="str" cm="1">
        <f t="array" ref="FC82">IFERROR(_xlfn.LET(
 _xlpm.project, $C82,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2" s="297" t="str" cm="1">
        <f t="array" ref="FD82">IFERROR(_xlfn.LET(
 _xlpm.project, $C82,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3" spans="2:160" ht="80.099999999999994" customHeight="1" thickBot="1" x14ac:dyDescent="0.35">
      <c r="B83" s="90"/>
      <c r="C83" s="300"/>
      <c r="D83" s="300"/>
      <c r="E83" s="297" t="str" cm="1">
        <f t="array" ref="E83">IFERROR(_xlfn.LET(
 _xlpm.project, $C83,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3" s="297" t="str" cm="1">
        <f t="array" ref="F83">IFERROR(_xlfn.LET(
 _xlpm.project, $C83,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3" s="297" t="str" cm="1">
        <f t="array" ref="G83">IFERROR(_xlfn.LET(
 _xlpm.project, $C83,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3" s="297" t="str" cm="1">
        <f t="array" ref="H83">IFERROR(_xlfn.LET(
 _xlpm.project, $C83,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3" s="297" t="str" cm="1">
        <f t="array" ref="I83">IFERROR(_xlfn.LET(
 _xlpm.project, $C83,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3" s="297" t="str" cm="1">
        <f t="array" ref="J83">IFERROR(_xlfn.LET(
 _xlpm.project, $C83,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3" s="297" t="str" cm="1">
        <f t="array" ref="K83">IFERROR(_xlfn.LET(
 _xlpm.project, $C83,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3" s="297" t="str" cm="1">
        <f t="array" ref="L83">IFERROR(_xlfn.LET(
 _xlpm.project, $C83,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3" s="297" t="str" cm="1">
        <f t="array" ref="M83">IFERROR(_xlfn.LET(
 _xlpm.project, $C83,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3" s="297" t="str" cm="1">
        <f t="array" ref="N83">IFERROR(_xlfn.LET(
 _xlpm.project, $C83,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3" s="297" t="str" cm="1">
        <f t="array" ref="O83">IFERROR(_xlfn.LET(
 _xlpm.project, $C83,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3" s="297" t="str" cm="1">
        <f t="array" ref="P83">IFERROR(_xlfn.LET(
 _xlpm.project, $C83,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3" s="297" t="str" cm="1">
        <f t="array" ref="Q83">IFERROR(_xlfn.LET(
 _xlpm.project, $C83,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3" s="297" t="str" cm="1">
        <f t="array" ref="R83">IFERROR(_xlfn.LET(
 _xlpm.project, $C83,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3" s="297" t="str" cm="1">
        <f t="array" ref="S83">IFERROR(_xlfn.LET(
 _xlpm.project, $C83,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3" s="297" t="str" cm="1">
        <f t="array" ref="T83">IFERROR(_xlfn.LET(
 _xlpm.project, $C83,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3" s="297" t="str" cm="1">
        <f t="array" ref="U83">IFERROR(_xlfn.LET(
 _xlpm.project, $C83,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3" s="297" t="str" cm="1">
        <f t="array" ref="V83">IFERROR(_xlfn.LET(
 _xlpm.project, $C83,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3" s="297" t="str" cm="1">
        <f t="array" ref="W83">IFERROR(_xlfn.LET(
 _xlpm.project, $C83,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3" s="297" t="str" cm="1">
        <f t="array" ref="X83">IFERROR(_xlfn.LET(
 _xlpm.project, $C83,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3" s="297" t="str" cm="1">
        <f t="array" ref="Y83">IFERROR(_xlfn.LET(
 _xlpm.project, $C83,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3" s="297" t="str" cm="1">
        <f t="array" ref="Z83">IFERROR(_xlfn.LET(
 _xlpm.project, $C83,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3" s="297" t="str" cm="1">
        <f t="array" ref="AA83">IFERROR(_xlfn.LET(
 _xlpm.project, $C83,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3" s="297" t="str" cm="1">
        <f t="array" ref="AB83">IFERROR(_xlfn.LET(
 _xlpm.project, $C83,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3" s="297" t="str" cm="1">
        <f t="array" ref="AC83">IFERROR(_xlfn.LET(
 _xlpm.project, $C83,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3" s="297" t="str" cm="1">
        <f t="array" ref="AD83">IFERROR(_xlfn.LET(
 _xlpm.project, $C83,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3" s="297" t="str" cm="1">
        <f t="array" ref="AE83">IFERROR(_xlfn.LET(
 _xlpm.project, $C83,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3" s="297" t="str" cm="1">
        <f t="array" ref="AF83">IFERROR(_xlfn.LET(
 _xlpm.project, $C83,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3" s="297" t="str" cm="1">
        <f t="array" ref="AG83">IFERROR(_xlfn.LET(
 _xlpm.project, $C83,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3" s="297" t="str" cm="1">
        <f t="array" ref="AH83">IFERROR(_xlfn.LET(
 _xlpm.project, $C83,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3" s="297" t="str" cm="1">
        <f t="array" ref="AI83">IFERROR(_xlfn.LET(
 _xlpm.project, $C83,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3" s="297" t="str" cm="1">
        <f t="array" ref="AJ83">IFERROR(_xlfn.LET(
 _xlpm.project, $C83,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3" s="297" t="str" cm="1">
        <f t="array" ref="AK83">IFERROR(_xlfn.LET(
 _xlpm.project, $C83,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3" s="297" t="str" cm="1">
        <f t="array" ref="AL83">IFERROR(_xlfn.LET(
 _xlpm.project, $C83,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3" s="297" t="str" cm="1">
        <f t="array" ref="AM83">IFERROR(_xlfn.LET(
 _xlpm.project, $C83,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3" s="297" t="str" cm="1">
        <f t="array" ref="AN83">IFERROR(_xlfn.LET(
 _xlpm.project, $C83,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3" s="297" t="str" cm="1">
        <f t="array" ref="AO83">IFERROR(_xlfn.LET(
 _xlpm.project, $C83,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3" s="297" t="str" cm="1">
        <f t="array" ref="AP83">IFERROR(_xlfn.LET(
 _xlpm.project, $C83,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3" s="297" t="str" cm="1">
        <f t="array" ref="AQ83">IFERROR(_xlfn.LET(
 _xlpm.project, $C83,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3" s="297" t="str" cm="1">
        <f t="array" ref="AR83">IFERROR(_xlfn.LET(
 _xlpm.project, $C83,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3" s="297" t="str" cm="1">
        <f t="array" ref="AS83">IFERROR(_xlfn.LET(
 _xlpm.project, $C83,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3" s="297" t="str" cm="1">
        <f t="array" ref="AT83">IFERROR(_xlfn.LET(
 _xlpm.project, $C83,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3" s="297" t="str" cm="1">
        <f t="array" ref="AU83">IFERROR(_xlfn.LET(
 _xlpm.project, $C83,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3" s="297" t="str" cm="1">
        <f t="array" ref="AV83">IFERROR(_xlfn.LET(
 _xlpm.project, $C83,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3" s="297" t="str" cm="1">
        <f t="array" ref="AW83">IFERROR(_xlfn.LET(
 _xlpm.project, $C83,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3" s="297" t="str" cm="1">
        <f t="array" ref="AX83">IFERROR(_xlfn.LET(
 _xlpm.project, $C83,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3" s="297" t="str" cm="1">
        <f t="array" ref="AY83">IFERROR(_xlfn.LET(
 _xlpm.project, $C83,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3" s="297" t="str" cm="1">
        <f t="array" ref="AZ83">IFERROR(_xlfn.LET(
 _xlpm.project, $C83,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3" s="297" t="str" cm="1">
        <f t="array" ref="BA83">IFERROR(_xlfn.LET(
 _xlpm.project, $C83,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3" s="297" t="str" cm="1">
        <f t="array" ref="BB83">IFERROR(_xlfn.LET(
 _xlpm.project, $C83,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3" s="297" t="str" cm="1">
        <f t="array" ref="BC83">IFERROR(_xlfn.LET(
 _xlpm.project, $C83,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3" s="297" t="str" cm="1">
        <f t="array" ref="BD83">IFERROR(_xlfn.LET(
 _xlpm.project, $C83,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3" s="297" t="str" cm="1">
        <f t="array" ref="BE83">IFERROR(_xlfn.LET(
 _xlpm.project, $C83,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3" s="297" t="str" cm="1">
        <f t="array" ref="BF83">IFERROR(_xlfn.LET(
 _xlpm.project, $C83,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3" s="297" t="str" cm="1">
        <f t="array" ref="BG83">IFERROR(_xlfn.LET(
 _xlpm.project, $C83,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3" s="297" t="str" cm="1">
        <f t="array" ref="BH83">IFERROR(_xlfn.LET(
 _xlpm.project, $C83,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3" s="297" t="str" cm="1">
        <f t="array" ref="BI83">IFERROR(_xlfn.LET(
 _xlpm.project, $C83,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3" s="297" t="str" cm="1">
        <f t="array" ref="BJ83">IFERROR(_xlfn.LET(
 _xlpm.project, $C83,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3" s="297" t="str" cm="1">
        <f t="array" ref="BK83">IFERROR(_xlfn.LET(
 _xlpm.project, $C83,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3" s="297" t="str" cm="1">
        <f t="array" ref="BL83">IFERROR(_xlfn.LET(
 _xlpm.project, $C83,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3" s="297" t="str" cm="1">
        <f t="array" ref="BM83">IFERROR(_xlfn.LET(
 _xlpm.project, $C83,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3" s="297" t="str" cm="1">
        <f t="array" ref="BN83">IFERROR(_xlfn.LET(
 _xlpm.project, $C83,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3" s="297" t="str" cm="1">
        <f t="array" ref="BO83">IFERROR(_xlfn.LET(
 _xlpm.project, $C83,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3" s="297" t="str" cm="1">
        <f t="array" ref="BP83">IFERROR(_xlfn.LET(
 _xlpm.project, $C83,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3" s="297" t="str" cm="1">
        <f t="array" ref="BQ83">IFERROR(_xlfn.LET(
 _xlpm.project, $C83,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3" s="297" t="str" cm="1">
        <f t="array" ref="BR83">IFERROR(_xlfn.LET(
 _xlpm.project, $C83,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3" s="297" t="str" cm="1">
        <f t="array" ref="BS83">IFERROR(_xlfn.LET(
 _xlpm.project, $C83,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3" s="297" t="str" cm="1">
        <f t="array" ref="BT83">IFERROR(_xlfn.LET(
 _xlpm.project, $C83,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3" s="297" t="str" cm="1">
        <f t="array" ref="BU83">IFERROR(_xlfn.LET(
 _xlpm.project, $C83,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3" s="297" t="str" cm="1">
        <f t="array" ref="BV83">IFERROR(_xlfn.LET(
 _xlpm.project, $C83,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3" s="297" t="str" cm="1">
        <f t="array" ref="BW83">IFERROR(_xlfn.LET(
 _xlpm.project, $C83,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3" s="297" t="str" cm="1">
        <f t="array" ref="BX83">IFERROR(_xlfn.LET(
 _xlpm.project, $C83,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3" s="297" t="str" cm="1">
        <f t="array" ref="BY83">IFERROR(_xlfn.LET(
 _xlpm.project, $C83,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3" s="297" t="str" cm="1">
        <f t="array" ref="BZ83">IFERROR(_xlfn.LET(
 _xlpm.project, $C83,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3" s="297" t="str" cm="1">
        <f t="array" ref="CA83">IFERROR(_xlfn.LET(
 _xlpm.project, $C83,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3" s="297" t="str" cm="1">
        <f t="array" ref="CB83">IFERROR(_xlfn.LET(
 _xlpm.project, $C83,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3" s="297" t="str" cm="1">
        <f t="array" ref="CC83">IFERROR(_xlfn.LET(
 _xlpm.project, $C83,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3" s="297" t="str" cm="1">
        <f t="array" ref="CD83">IFERROR(_xlfn.LET(
 _xlpm.project, $C83,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3" s="297" t="str" cm="1">
        <f t="array" ref="CE83">IFERROR(_xlfn.LET(
 _xlpm.project, $C83,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3" s="297" t="str" cm="1">
        <f t="array" ref="CF83">IFERROR(_xlfn.LET(
 _xlpm.project, $C83,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3" s="297" t="str" cm="1">
        <f t="array" ref="CG83">IFERROR(_xlfn.LET(
 _xlpm.project, $C83,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3" s="297" t="str" cm="1">
        <f t="array" ref="CH83">IFERROR(_xlfn.LET(
 _xlpm.project, $C83,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3" s="297" t="str" cm="1">
        <f t="array" ref="CI83">IFERROR(_xlfn.LET(
 _xlpm.project, $C83,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3" s="297" t="str" cm="1">
        <f t="array" ref="CJ83">IFERROR(_xlfn.LET(
 _xlpm.project, $C83,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3" s="297" t="str" cm="1">
        <f t="array" ref="CK83">IFERROR(_xlfn.LET(
 _xlpm.project, $C83,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3" s="297" t="str" cm="1">
        <f t="array" ref="CL83">IFERROR(_xlfn.LET(
 _xlpm.project, $C83,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3" s="297" t="str" cm="1">
        <f t="array" ref="CM83">IFERROR(_xlfn.LET(
 _xlpm.project, $C83,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3" s="297" t="str" cm="1">
        <f t="array" ref="CN83">IFERROR(_xlfn.LET(
 _xlpm.project, $C83,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3" s="297" t="str" cm="1">
        <f t="array" ref="CO83">IFERROR(_xlfn.LET(
 _xlpm.project, $C83,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3" s="297" t="str" cm="1">
        <f t="array" ref="CP83">IFERROR(_xlfn.LET(
 _xlpm.project, $C83,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3" s="297" t="str" cm="1">
        <f t="array" ref="CQ83">IFERROR(_xlfn.LET(
 _xlpm.project, $C83,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3" s="297" t="str" cm="1">
        <f t="array" ref="CR83">IFERROR(_xlfn.LET(
 _xlpm.project, $C83,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3" s="297" t="str" cm="1">
        <f t="array" ref="CS83">IFERROR(_xlfn.LET(
 _xlpm.project, $C83,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3" s="297" t="str" cm="1">
        <f t="array" ref="CT83">IFERROR(_xlfn.LET(
 _xlpm.project, $C83,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3" s="297" t="str" cm="1">
        <f t="array" ref="CU83">IFERROR(_xlfn.LET(
 _xlpm.project, $C83,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3" s="297" t="str" cm="1">
        <f t="array" ref="CV83">IFERROR(_xlfn.LET(
 _xlpm.project, $C83,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3" s="297" t="str" cm="1">
        <f t="array" ref="CW83">IFERROR(_xlfn.LET(
 _xlpm.project, $C83,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3" s="297" t="str" cm="1">
        <f t="array" ref="CX83">IFERROR(_xlfn.LET(
 _xlpm.project, $C83,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3" s="297" t="str" cm="1">
        <f t="array" ref="CY83">IFERROR(_xlfn.LET(
 _xlpm.project, $C83,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3" s="297" t="str" cm="1">
        <f t="array" ref="CZ83">IFERROR(_xlfn.LET(
 _xlpm.project, $C83,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3" s="297" t="str" cm="1">
        <f t="array" ref="DA83">IFERROR(_xlfn.LET(
 _xlpm.project, $C83,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3" s="297" t="str" cm="1">
        <f t="array" ref="DB83">IFERROR(_xlfn.LET(
 _xlpm.project, $C83,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3" s="297" t="str" cm="1">
        <f t="array" ref="DC83">IFERROR(_xlfn.LET(
 _xlpm.project, $C83,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3" s="297" t="str" cm="1">
        <f t="array" ref="DD83">IFERROR(_xlfn.LET(
 _xlpm.project, $C83,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3" s="297" t="str" cm="1">
        <f t="array" ref="DE83">IFERROR(_xlfn.LET(
 _xlpm.project, $C83,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3" s="297" t="str" cm="1">
        <f t="array" ref="DF83">IFERROR(_xlfn.LET(
 _xlpm.project, $C83,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3" s="297" t="str" cm="1">
        <f t="array" ref="DG83">IFERROR(_xlfn.LET(
 _xlpm.project, $C83,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3" s="297" t="str" cm="1">
        <f t="array" ref="DH83">IFERROR(_xlfn.LET(
 _xlpm.project, $C83,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3" s="297" t="str" cm="1">
        <f t="array" ref="DI83">IFERROR(_xlfn.LET(
 _xlpm.project, $C83,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3" s="297" t="str" cm="1">
        <f t="array" ref="DJ83">IFERROR(_xlfn.LET(
 _xlpm.project, $C83,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3" s="297" t="str" cm="1">
        <f t="array" ref="DK83">IFERROR(_xlfn.LET(
 _xlpm.project, $C83,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3" s="297" t="str" cm="1">
        <f t="array" ref="DL83">IFERROR(_xlfn.LET(
 _xlpm.project, $C83,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3" s="297" t="str" cm="1">
        <f t="array" ref="DM83">IFERROR(_xlfn.LET(
 _xlpm.project, $C83,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3" s="297" t="str" cm="1">
        <f t="array" ref="DN83">IFERROR(_xlfn.LET(
 _xlpm.project, $C83,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3" s="297" t="str" cm="1">
        <f t="array" ref="DO83">IFERROR(_xlfn.LET(
 _xlpm.project, $C83,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3" s="297" t="str" cm="1">
        <f t="array" ref="DP83">IFERROR(_xlfn.LET(
 _xlpm.project, $C83,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3" s="297" t="str" cm="1">
        <f t="array" ref="DQ83">IFERROR(_xlfn.LET(
 _xlpm.project, $C83,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3" s="297" t="str" cm="1">
        <f t="array" ref="DR83">IFERROR(_xlfn.LET(
 _xlpm.project, $C83,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3" s="297" t="str" cm="1">
        <f t="array" ref="DS83">IFERROR(_xlfn.LET(
 _xlpm.project, $C83,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3" s="297" t="str" cm="1">
        <f t="array" ref="DT83">IFERROR(_xlfn.LET(
 _xlpm.project, $C83,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3" s="297" t="str" cm="1">
        <f t="array" ref="DU83">IFERROR(_xlfn.LET(
 _xlpm.project, $C83,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3" s="297" t="str" cm="1">
        <f t="array" ref="DV83">IFERROR(_xlfn.LET(
 _xlpm.project, $C83,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3" s="297" t="str" cm="1">
        <f t="array" ref="DW83">IFERROR(_xlfn.LET(
 _xlpm.project, $C83,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3" s="297" t="str" cm="1">
        <f t="array" ref="DX83">IFERROR(_xlfn.LET(
 _xlpm.project, $C83,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3" s="297" t="str" cm="1">
        <f t="array" ref="DY83">IFERROR(_xlfn.LET(
 _xlpm.project, $C83,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3" s="297" t="str" cm="1">
        <f t="array" ref="DZ83">IFERROR(_xlfn.LET(
 _xlpm.project, $C83,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3" s="297" t="str" cm="1">
        <f t="array" ref="EA83">IFERROR(_xlfn.LET(
 _xlpm.project, $C83,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3" s="297" t="str" cm="1">
        <f t="array" ref="EB83">IFERROR(_xlfn.LET(
 _xlpm.project, $C83,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3" s="297" t="str" cm="1">
        <f t="array" ref="EC83">IFERROR(_xlfn.LET(
 _xlpm.project, $C83,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3" s="297" t="str" cm="1">
        <f t="array" ref="ED83">IFERROR(_xlfn.LET(
 _xlpm.project, $C83,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3" s="297" t="str" cm="1">
        <f t="array" ref="EE83">IFERROR(_xlfn.LET(
 _xlpm.project, $C83,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3" s="297" t="str" cm="1">
        <f t="array" ref="EF83">IFERROR(_xlfn.LET(
 _xlpm.project, $C83,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3" s="297" t="str" cm="1">
        <f t="array" ref="EG83">IFERROR(_xlfn.LET(
 _xlpm.project, $C83,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3" s="297" t="str" cm="1">
        <f t="array" ref="EH83">IFERROR(_xlfn.LET(
 _xlpm.project, $C83,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3" s="297" t="str" cm="1">
        <f t="array" ref="EI83">IFERROR(_xlfn.LET(
 _xlpm.project, $C83,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3" s="297" t="str" cm="1">
        <f t="array" ref="EJ83">IFERROR(_xlfn.LET(
 _xlpm.project, $C83,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3" s="297" t="str" cm="1">
        <f t="array" ref="EK83">IFERROR(_xlfn.LET(
 _xlpm.project, $C83,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3" s="297" t="str" cm="1">
        <f t="array" ref="EL83">IFERROR(_xlfn.LET(
 _xlpm.project, $C83,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3" s="297" t="str" cm="1">
        <f t="array" ref="EM83">IFERROR(_xlfn.LET(
 _xlpm.project, $C83,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3" s="297" t="str" cm="1">
        <f t="array" ref="EN83">IFERROR(_xlfn.LET(
 _xlpm.project, $C83,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3" s="297" t="str" cm="1">
        <f t="array" ref="EO83">IFERROR(_xlfn.LET(
 _xlpm.project, $C83,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3" s="297" t="str" cm="1">
        <f t="array" ref="EP83">IFERROR(_xlfn.LET(
 _xlpm.project, $C83,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3" s="297" t="str" cm="1">
        <f t="array" ref="EQ83">IFERROR(_xlfn.LET(
 _xlpm.project, $C83,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3" s="297" t="str" cm="1">
        <f t="array" ref="ER83">IFERROR(_xlfn.LET(
 _xlpm.project, $C83,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3" s="297" t="str" cm="1">
        <f t="array" ref="ES83">IFERROR(_xlfn.LET(
 _xlpm.project, $C83,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3" s="297" t="str" cm="1">
        <f t="array" ref="ET83">IFERROR(_xlfn.LET(
 _xlpm.project, $C83,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3" s="297" t="str" cm="1">
        <f t="array" ref="EU83">IFERROR(_xlfn.LET(
 _xlpm.project, $C83,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3" s="297" t="str" cm="1">
        <f t="array" ref="EV83">IFERROR(_xlfn.LET(
 _xlpm.project, $C83,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3" s="297" t="str" cm="1">
        <f t="array" ref="EW83">IFERROR(_xlfn.LET(
 _xlpm.project, $C83,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3" s="297" t="str" cm="1">
        <f t="array" ref="EX83">IFERROR(_xlfn.LET(
 _xlpm.project, $C83,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3" s="297" t="str" cm="1">
        <f t="array" ref="EY83">IFERROR(_xlfn.LET(
 _xlpm.project, $C83,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3" s="297" t="str" cm="1">
        <f t="array" ref="EZ83">IFERROR(_xlfn.LET(
 _xlpm.project, $C83,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3" s="297" t="str" cm="1">
        <f t="array" ref="FA83">IFERROR(_xlfn.LET(
 _xlpm.project, $C83,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3" s="297" t="str" cm="1">
        <f t="array" ref="FB83">IFERROR(_xlfn.LET(
 _xlpm.project, $C83,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3" s="297" t="str" cm="1">
        <f t="array" ref="FC83">IFERROR(_xlfn.LET(
 _xlpm.project, $C83,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3" s="297" t="str" cm="1">
        <f t="array" ref="FD83">IFERROR(_xlfn.LET(
 _xlpm.project, $C83,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4" spans="2:160" ht="80.099999999999994" customHeight="1" thickBot="1" x14ac:dyDescent="0.35">
      <c r="B84" s="90"/>
      <c r="C84" s="300"/>
      <c r="D84" s="300"/>
      <c r="E84" s="297" t="str" cm="1">
        <f t="array" ref="E84">IFERROR(_xlfn.LET(
 _xlpm.project, $C84,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4" s="297" t="str" cm="1">
        <f t="array" ref="F84">IFERROR(_xlfn.LET(
 _xlpm.project, $C84,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4" s="297" t="str" cm="1">
        <f t="array" ref="G84">IFERROR(_xlfn.LET(
 _xlpm.project, $C84,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4" s="297" t="str" cm="1">
        <f t="array" ref="H84">IFERROR(_xlfn.LET(
 _xlpm.project, $C84,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4" s="297" t="str" cm="1">
        <f t="array" ref="I84">IFERROR(_xlfn.LET(
 _xlpm.project, $C84,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4" s="297" t="str" cm="1">
        <f t="array" ref="J84">IFERROR(_xlfn.LET(
 _xlpm.project, $C84,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4" s="297" t="str" cm="1">
        <f t="array" ref="K84">IFERROR(_xlfn.LET(
 _xlpm.project, $C84,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4" s="297" t="str" cm="1">
        <f t="array" ref="L84">IFERROR(_xlfn.LET(
 _xlpm.project, $C84,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4" s="297" t="str" cm="1">
        <f t="array" ref="M84">IFERROR(_xlfn.LET(
 _xlpm.project, $C84,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4" s="297" t="str" cm="1">
        <f t="array" ref="N84">IFERROR(_xlfn.LET(
 _xlpm.project, $C84,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4" s="297" t="str" cm="1">
        <f t="array" ref="O84">IFERROR(_xlfn.LET(
 _xlpm.project, $C84,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4" s="297" t="str" cm="1">
        <f t="array" ref="P84">IFERROR(_xlfn.LET(
 _xlpm.project, $C84,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4" s="297" t="str" cm="1">
        <f t="array" ref="Q84">IFERROR(_xlfn.LET(
 _xlpm.project, $C84,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4" s="297" t="str" cm="1">
        <f t="array" ref="R84">IFERROR(_xlfn.LET(
 _xlpm.project, $C84,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4" s="297" t="str" cm="1">
        <f t="array" ref="S84">IFERROR(_xlfn.LET(
 _xlpm.project, $C84,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4" s="297" t="str" cm="1">
        <f t="array" ref="T84">IFERROR(_xlfn.LET(
 _xlpm.project, $C84,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4" s="297" t="str" cm="1">
        <f t="array" ref="U84">IFERROR(_xlfn.LET(
 _xlpm.project, $C84,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4" s="297" t="str" cm="1">
        <f t="array" ref="V84">IFERROR(_xlfn.LET(
 _xlpm.project, $C84,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4" s="297" t="str" cm="1">
        <f t="array" ref="W84">IFERROR(_xlfn.LET(
 _xlpm.project, $C84,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4" s="297" t="str" cm="1">
        <f t="array" ref="X84">IFERROR(_xlfn.LET(
 _xlpm.project, $C84,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4" s="297" t="str" cm="1">
        <f t="array" ref="Y84">IFERROR(_xlfn.LET(
 _xlpm.project, $C84,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4" s="297" t="str" cm="1">
        <f t="array" ref="Z84">IFERROR(_xlfn.LET(
 _xlpm.project, $C84,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4" s="297" t="str" cm="1">
        <f t="array" ref="AA84">IFERROR(_xlfn.LET(
 _xlpm.project, $C84,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4" s="297" t="str" cm="1">
        <f t="array" ref="AB84">IFERROR(_xlfn.LET(
 _xlpm.project, $C84,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4" s="297" t="str" cm="1">
        <f t="array" ref="AC84">IFERROR(_xlfn.LET(
 _xlpm.project, $C84,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4" s="297" t="str" cm="1">
        <f t="array" ref="AD84">IFERROR(_xlfn.LET(
 _xlpm.project, $C84,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4" s="297" t="str" cm="1">
        <f t="array" ref="AE84">IFERROR(_xlfn.LET(
 _xlpm.project, $C84,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4" s="297" t="str" cm="1">
        <f t="array" ref="AF84">IFERROR(_xlfn.LET(
 _xlpm.project, $C84,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4" s="297" t="str" cm="1">
        <f t="array" ref="AG84">IFERROR(_xlfn.LET(
 _xlpm.project, $C84,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4" s="297" t="str" cm="1">
        <f t="array" ref="AH84">IFERROR(_xlfn.LET(
 _xlpm.project, $C84,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4" s="297" t="str" cm="1">
        <f t="array" ref="AI84">IFERROR(_xlfn.LET(
 _xlpm.project, $C84,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4" s="297" t="str" cm="1">
        <f t="array" ref="AJ84">IFERROR(_xlfn.LET(
 _xlpm.project, $C84,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4" s="297" t="str" cm="1">
        <f t="array" ref="AK84">IFERROR(_xlfn.LET(
 _xlpm.project, $C84,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4" s="297" t="str" cm="1">
        <f t="array" ref="AL84">IFERROR(_xlfn.LET(
 _xlpm.project, $C84,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4" s="297" t="str" cm="1">
        <f t="array" ref="AM84">IFERROR(_xlfn.LET(
 _xlpm.project, $C84,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4" s="297" t="str" cm="1">
        <f t="array" ref="AN84">IFERROR(_xlfn.LET(
 _xlpm.project, $C84,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4" s="297" t="str" cm="1">
        <f t="array" ref="AO84">IFERROR(_xlfn.LET(
 _xlpm.project, $C84,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4" s="297" t="str" cm="1">
        <f t="array" ref="AP84">IFERROR(_xlfn.LET(
 _xlpm.project, $C84,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4" s="297" t="str" cm="1">
        <f t="array" ref="AQ84">IFERROR(_xlfn.LET(
 _xlpm.project, $C84,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4" s="297" t="str" cm="1">
        <f t="array" ref="AR84">IFERROR(_xlfn.LET(
 _xlpm.project, $C84,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4" s="297" t="str" cm="1">
        <f t="array" ref="AS84">IFERROR(_xlfn.LET(
 _xlpm.project, $C84,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4" s="297" t="str" cm="1">
        <f t="array" ref="AT84">IFERROR(_xlfn.LET(
 _xlpm.project, $C84,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4" s="297" t="str" cm="1">
        <f t="array" ref="AU84">IFERROR(_xlfn.LET(
 _xlpm.project, $C84,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4" s="297" t="str" cm="1">
        <f t="array" ref="AV84">IFERROR(_xlfn.LET(
 _xlpm.project, $C84,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4" s="297" t="str" cm="1">
        <f t="array" ref="AW84">IFERROR(_xlfn.LET(
 _xlpm.project, $C84,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4" s="297" t="str" cm="1">
        <f t="array" ref="AX84">IFERROR(_xlfn.LET(
 _xlpm.project, $C84,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4" s="297" t="str" cm="1">
        <f t="array" ref="AY84">IFERROR(_xlfn.LET(
 _xlpm.project, $C84,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4" s="297" t="str" cm="1">
        <f t="array" ref="AZ84">IFERROR(_xlfn.LET(
 _xlpm.project, $C84,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4" s="297" t="str" cm="1">
        <f t="array" ref="BA84">IFERROR(_xlfn.LET(
 _xlpm.project, $C84,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4" s="297" t="str" cm="1">
        <f t="array" ref="BB84">IFERROR(_xlfn.LET(
 _xlpm.project, $C84,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4" s="297" t="str" cm="1">
        <f t="array" ref="BC84">IFERROR(_xlfn.LET(
 _xlpm.project, $C84,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4" s="297" t="str" cm="1">
        <f t="array" ref="BD84">IFERROR(_xlfn.LET(
 _xlpm.project, $C84,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4" s="297" t="str" cm="1">
        <f t="array" ref="BE84">IFERROR(_xlfn.LET(
 _xlpm.project, $C84,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4" s="297" t="str" cm="1">
        <f t="array" ref="BF84">IFERROR(_xlfn.LET(
 _xlpm.project, $C84,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4" s="297" t="str" cm="1">
        <f t="array" ref="BG84">IFERROR(_xlfn.LET(
 _xlpm.project, $C84,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4" s="297" t="str" cm="1">
        <f t="array" ref="BH84">IFERROR(_xlfn.LET(
 _xlpm.project, $C84,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4" s="297" t="str" cm="1">
        <f t="array" ref="BI84">IFERROR(_xlfn.LET(
 _xlpm.project, $C84,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4" s="297" t="str" cm="1">
        <f t="array" ref="BJ84">IFERROR(_xlfn.LET(
 _xlpm.project, $C84,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4" s="297" t="str" cm="1">
        <f t="array" ref="BK84">IFERROR(_xlfn.LET(
 _xlpm.project, $C84,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4" s="297" t="str" cm="1">
        <f t="array" ref="BL84">IFERROR(_xlfn.LET(
 _xlpm.project, $C84,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4" s="297" t="str" cm="1">
        <f t="array" ref="BM84">IFERROR(_xlfn.LET(
 _xlpm.project, $C84,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4" s="297" t="str" cm="1">
        <f t="array" ref="BN84">IFERROR(_xlfn.LET(
 _xlpm.project, $C84,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4" s="297" t="str" cm="1">
        <f t="array" ref="BO84">IFERROR(_xlfn.LET(
 _xlpm.project, $C84,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4" s="297" t="str" cm="1">
        <f t="array" ref="BP84">IFERROR(_xlfn.LET(
 _xlpm.project, $C84,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4" s="297" t="str" cm="1">
        <f t="array" ref="BQ84">IFERROR(_xlfn.LET(
 _xlpm.project, $C84,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4" s="297" t="str" cm="1">
        <f t="array" ref="BR84">IFERROR(_xlfn.LET(
 _xlpm.project, $C84,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4" s="297" t="str" cm="1">
        <f t="array" ref="BS84">IFERROR(_xlfn.LET(
 _xlpm.project, $C84,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4" s="297" t="str" cm="1">
        <f t="array" ref="BT84">IFERROR(_xlfn.LET(
 _xlpm.project, $C84,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4" s="297" t="str" cm="1">
        <f t="array" ref="BU84">IFERROR(_xlfn.LET(
 _xlpm.project, $C84,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4" s="297" t="str" cm="1">
        <f t="array" ref="BV84">IFERROR(_xlfn.LET(
 _xlpm.project, $C84,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4" s="297" t="str" cm="1">
        <f t="array" ref="BW84">IFERROR(_xlfn.LET(
 _xlpm.project, $C84,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4" s="297" t="str" cm="1">
        <f t="array" ref="BX84">IFERROR(_xlfn.LET(
 _xlpm.project, $C84,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4" s="297" t="str" cm="1">
        <f t="array" ref="BY84">IFERROR(_xlfn.LET(
 _xlpm.project, $C84,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4" s="297" t="str" cm="1">
        <f t="array" ref="BZ84">IFERROR(_xlfn.LET(
 _xlpm.project, $C84,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4" s="297" t="str" cm="1">
        <f t="array" ref="CA84">IFERROR(_xlfn.LET(
 _xlpm.project, $C84,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4" s="297" t="str" cm="1">
        <f t="array" ref="CB84">IFERROR(_xlfn.LET(
 _xlpm.project, $C84,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4" s="297" t="str" cm="1">
        <f t="array" ref="CC84">IFERROR(_xlfn.LET(
 _xlpm.project, $C84,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4" s="297" t="str" cm="1">
        <f t="array" ref="CD84">IFERROR(_xlfn.LET(
 _xlpm.project, $C84,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4" s="297" t="str" cm="1">
        <f t="array" ref="CE84">IFERROR(_xlfn.LET(
 _xlpm.project, $C84,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4" s="297" t="str" cm="1">
        <f t="array" ref="CF84">IFERROR(_xlfn.LET(
 _xlpm.project, $C84,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4" s="297" t="str" cm="1">
        <f t="array" ref="CG84">IFERROR(_xlfn.LET(
 _xlpm.project, $C84,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4" s="297" t="str" cm="1">
        <f t="array" ref="CH84">IFERROR(_xlfn.LET(
 _xlpm.project, $C84,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4" s="297" t="str" cm="1">
        <f t="array" ref="CI84">IFERROR(_xlfn.LET(
 _xlpm.project, $C84,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4" s="297" t="str" cm="1">
        <f t="array" ref="CJ84">IFERROR(_xlfn.LET(
 _xlpm.project, $C84,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4" s="297" t="str" cm="1">
        <f t="array" ref="CK84">IFERROR(_xlfn.LET(
 _xlpm.project, $C84,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4" s="297" t="str" cm="1">
        <f t="array" ref="CL84">IFERROR(_xlfn.LET(
 _xlpm.project, $C84,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4" s="297" t="str" cm="1">
        <f t="array" ref="CM84">IFERROR(_xlfn.LET(
 _xlpm.project, $C84,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4" s="297" t="str" cm="1">
        <f t="array" ref="CN84">IFERROR(_xlfn.LET(
 _xlpm.project, $C84,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4" s="297" t="str" cm="1">
        <f t="array" ref="CO84">IFERROR(_xlfn.LET(
 _xlpm.project, $C84,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4" s="297" t="str" cm="1">
        <f t="array" ref="CP84">IFERROR(_xlfn.LET(
 _xlpm.project, $C84,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4" s="297" t="str" cm="1">
        <f t="array" ref="CQ84">IFERROR(_xlfn.LET(
 _xlpm.project, $C84,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4" s="297" t="str" cm="1">
        <f t="array" ref="CR84">IFERROR(_xlfn.LET(
 _xlpm.project, $C84,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4" s="297" t="str" cm="1">
        <f t="array" ref="CS84">IFERROR(_xlfn.LET(
 _xlpm.project, $C84,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4" s="297" t="str" cm="1">
        <f t="array" ref="CT84">IFERROR(_xlfn.LET(
 _xlpm.project, $C84,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4" s="297" t="str" cm="1">
        <f t="array" ref="CU84">IFERROR(_xlfn.LET(
 _xlpm.project, $C84,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4" s="297" t="str" cm="1">
        <f t="array" ref="CV84">IFERROR(_xlfn.LET(
 _xlpm.project, $C84,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4" s="297" t="str" cm="1">
        <f t="array" ref="CW84">IFERROR(_xlfn.LET(
 _xlpm.project, $C84,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4" s="297" t="str" cm="1">
        <f t="array" ref="CX84">IFERROR(_xlfn.LET(
 _xlpm.project, $C84,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4" s="297" t="str" cm="1">
        <f t="array" ref="CY84">IFERROR(_xlfn.LET(
 _xlpm.project, $C84,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4" s="297" t="str" cm="1">
        <f t="array" ref="CZ84">IFERROR(_xlfn.LET(
 _xlpm.project, $C84,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4" s="297" t="str" cm="1">
        <f t="array" ref="DA84">IFERROR(_xlfn.LET(
 _xlpm.project, $C84,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4" s="297" t="str" cm="1">
        <f t="array" ref="DB84">IFERROR(_xlfn.LET(
 _xlpm.project, $C84,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4" s="297" t="str" cm="1">
        <f t="array" ref="DC84">IFERROR(_xlfn.LET(
 _xlpm.project, $C84,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4" s="297" t="str" cm="1">
        <f t="array" ref="DD84">IFERROR(_xlfn.LET(
 _xlpm.project, $C84,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4" s="297" t="str" cm="1">
        <f t="array" ref="DE84">IFERROR(_xlfn.LET(
 _xlpm.project, $C84,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4" s="297" t="str" cm="1">
        <f t="array" ref="DF84">IFERROR(_xlfn.LET(
 _xlpm.project, $C84,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4" s="297" t="str" cm="1">
        <f t="array" ref="DG84">IFERROR(_xlfn.LET(
 _xlpm.project, $C84,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4" s="297" t="str" cm="1">
        <f t="array" ref="DH84">IFERROR(_xlfn.LET(
 _xlpm.project, $C84,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4" s="297" t="str" cm="1">
        <f t="array" ref="DI84">IFERROR(_xlfn.LET(
 _xlpm.project, $C84,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4" s="297" t="str" cm="1">
        <f t="array" ref="DJ84">IFERROR(_xlfn.LET(
 _xlpm.project, $C84,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4" s="297" t="str" cm="1">
        <f t="array" ref="DK84">IFERROR(_xlfn.LET(
 _xlpm.project, $C84,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4" s="297" t="str" cm="1">
        <f t="array" ref="DL84">IFERROR(_xlfn.LET(
 _xlpm.project, $C84,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4" s="297" t="str" cm="1">
        <f t="array" ref="DM84">IFERROR(_xlfn.LET(
 _xlpm.project, $C84,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4" s="297" t="str" cm="1">
        <f t="array" ref="DN84">IFERROR(_xlfn.LET(
 _xlpm.project, $C84,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4" s="297" t="str" cm="1">
        <f t="array" ref="DO84">IFERROR(_xlfn.LET(
 _xlpm.project, $C84,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4" s="297" t="str" cm="1">
        <f t="array" ref="DP84">IFERROR(_xlfn.LET(
 _xlpm.project, $C84,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4" s="297" t="str" cm="1">
        <f t="array" ref="DQ84">IFERROR(_xlfn.LET(
 _xlpm.project, $C84,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4" s="297" t="str" cm="1">
        <f t="array" ref="DR84">IFERROR(_xlfn.LET(
 _xlpm.project, $C84,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4" s="297" t="str" cm="1">
        <f t="array" ref="DS84">IFERROR(_xlfn.LET(
 _xlpm.project, $C84,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4" s="297" t="str" cm="1">
        <f t="array" ref="DT84">IFERROR(_xlfn.LET(
 _xlpm.project, $C84,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4" s="297" t="str" cm="1">
        <f t="array" ref="DU84">IFERROR(_xlfn.LET(
 _xlpm.project, $C84,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4" s="297" t="str" cm="1">
        <f t="array" ref="DV84">IFERROR(_xlfn.LET(
 _xlpm.project, $C84,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4" s="297" t="str" cm="1">
        <f t="array" ref="DW84">IFERROR(_xlfn.LET(
 _xlpm.project, $C84,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4" s="297" t="str" cm="1">
        <f t="array" ref="DX84">IFERROR(_xlfn.LET(
 _xlpm.project, $C84,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4" s="297" t="str" cm="1">
        <f t="array" ref="DY84">IFERROR(_xlfn.LET(
 _xlpm.project, $C84,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4" s="297" t="str" cm="1">
        <f t="array" ref="DZ84">IFERROR(_xlfn.LET(
 _xlpm.project, $C84,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4" s="297" t="str" cm="1">
        <f t="array" ref="EA84">IFERROR(_xlfn.LET(
 _xlpm.project, $C84,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4" s="297" t="str" cm="1">
        <f t="array" ref="EB84">IFERROR(_xlfn.LET(
 _xlpm.project, $C84,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4" s="297" t="str" cm="1">
        <f t="array" ref="EC84">IFERROR(_xlfn.LET(
 _xlpm.project, $C84,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4" s="297" t="str" cm="1">
        <f t="array" ref="ED84">IFERROR(_xlfn.LET(
 _xlpm.project, $C84,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4" s="297" t="str" cm="1">
        <f t="array" ref="EE84">IFERROR(_xlfn.LET(
 _xlpm.project, $C84,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4" s="297" t="str" cm="1">
        <f t="array" ref="EF84">IFERROR(_xlfn.LET(
 _xlpm.project, $C84,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4" s="297" t="str" cm="1">
        <f t="array" ref="EG84">IFERROR(_xlfn.LET(
 _xlpm.project, $C84,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4" s="297" t="str" cm="1">
        <f t="array" ref="EH84">IFERROR(_xlfn.LET(
 _xlpm.project, $C84,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4" s="297" t="str" cm="1">
        <f t="array" ref="EI84">IFERROR(_xlfn.LET(
 _xlpm.project, $C84,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4" s="297" t="str" cm="1">
        <f t="array" ref="EJ84">IFERROR(_xlfn.LET(
 _xlpm.project, $C84,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4" s="297" t="str" cm="1">
        <f t="array" ref="EK84">IFERROR(_xlfn.LET(
 _xlpm.project, $C84,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4" s="297" t="str" cm="1">
        <f t="array" ref="EL84">IFERROR(_xlfn.LET(
 _xlpm.project, $C84,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4" s="297" t="str" cm="1">
        <f t="array" ref="EM84">IFERROR(_xlfn.LET(
 _xlpm.project, $C84,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4" s="297" t="str" cm="1">
        <f t="array" ref="EN84">IFERROR(_xlfn.LET(
 _xlpm.project, $C84,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4" s="297" t="str" cm="1">
        <f t="array" ref="EO84">IFERROR(_xlfn.LET(
 _xlpm.project, $C84,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4" s="297" t="str" cm="1">
        <f t="array" ref="EP84">IFERROR(_xlfn.LET(
 _xlpm.project, $C84,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4" s="297" t="str" cm="1">
        <f t="array" ref="EQ84">IFERROR(_xlfn.LET(
 _xlpm.project, $C84,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4" s="297" t="str" cm="1">
        <f t="array" ref="ER84">IFERROR(_xlfn.LET(
 _xlpm.project, $C84,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4" s="297" t="str" cm="1">
        <f t="array" ref="ES84">IFERROR(_xlfn.LET(
 _xlpm.project, $C84,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4" s="297" t="str" cm="1">
        <f t="array" ref="ET84">IFERROR(_xlfn.LET(
 _xlpm.project, $C84,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4" s="297" t="str" cm="1">
        <f t="array" ref="EU84">IFERROR(_xlfn.LET(
 _xlpm.project, $C84,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4" s="297" t="str" cm="1">
        <f t="array" ref="EV84">IFERROR(_xlfn.LET(
 _xlpm.project, $C84,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4" s="297" t="str" cm="1">
        <f t="array" ref="EW84">IFERROR(_xlfn.LET(
 _xlpm.project, $C84,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4" s="297" t="str" cm="1">
        <f t="array" ref="EX84">IFERROR(_xlfn.LET(
 _xlpm.project, $C84,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4" s="297" t="str" cm="1">
        <f t="array" ref="EY84">IFERROR(_xlfn.LET(
 _xlpm.project, $C84,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4" s="297" t="str" cm="1">
        <f t="array" ref="EZ84">IFERROR(_xlfn.LET(
 _xlpm.project, $C84,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4" s="297" t="str" cm="1">
        <f t="array" ref="FA84">IFERROR(_xlfn.LET(
 _xlpm.project, $C84,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4" s="297" t="str" cm="1">
        <f t="array" ref="FB84">IFERROR(_xlfn.LET(
 _xlpm.project, $C84,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4" s="297" t="str" cm="1">
        <f t="array" ref="FC84">IFERROR(_xlfn.LET(
 _xlpm.project, $C84,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4" s="297" t="str" cm="1">
        <f t="array" ref="FD84">IFERROR(_xlfn.LET(
 _xlpm.project, $C84,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5" spans="2:160" ht="80.099999999999994" customHeight="1" thickBot="1" x14ac:dyDescent="0.35">
      <c r="B85" s="90"/>
      <c r="C85" s="300"/>
      <c r="D85" s="300"/>
      <c r="E85" s="297" t="str" cm="1">
        <f t="array" ref="E85">IFERROR(_xlfn.LET(
 _xlpm.project, $C85,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5" s="297" t="str" cm="1">
        <f t="array" ref="F85">IFERROR(_xlfn.LET(
 _xlpm.project, $C85,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5" s="297" t="str" cm="1">
        <f t="array" ref="G85">IFERROR(_xlfn.LET(
 _xlpm.project, $C85,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5" s="297" t="str" cm="1">
        <f t="array" ref="H85">IFERROR(_xlfn.LET(
 _xlpm.project, $C85,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5" s="297" t="str" cm="1">
        <f t="array" ref="I85">IFERROR(_xlfn.LET(
 _xlpm.project, $C85,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5" s="297" t="str" cm="1">
        <f t="array" ref="J85">IFERROR(_xlfn.LET(
 _xlpm.project, $C85,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5" s="297" t="str" cm="1">
        <f t="array" ref="K85">IFERROR(_xlfn.LET(
 _xlpm.project, $C85,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5" s="297" t="str" cm="1">
        <f t="array" ref="L85">IFERROR(_xlfn.LET(
 _xlpm.project, $C85,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5" s="297" t="str" cm="1">
        <f t="array" ref="M85">IFERROR(_xlfn.LET(
 _xlpm.project, $C85,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5" s="297" t="str" cm="1">
        <f t="array" ref="N85">IFERROR(_xlfn.LET(
 _xlpm.project, $C85,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5" s="297" t="str" cm="1">
        <f t="array" ref="O85">IFERROR(_xlfn.LET(
 _xlpm.project, $C85,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5" s="297" t="str" cm="1">
        <f t="array" ref="P85">IFERROR(_xlfn.LET(
 _xlpm.project, $C85,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5" s="297" t="str" cm="1">
        <f t="array" ref="Q85">IFERROR(_xlfn.LET(
 _xlpm.project, $C85,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5" s="297" t="str" cm="1">
        <f t="array" ref="R85">IFERROR(_xlfn.LET(
 _xlpm.project, $C85,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5" s="297" t="str" cm="1">
        <f t="array" ref="S85">IFERROR(_xlfn.LET(
 _xlpm.project, $C85,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5" s="297" t="str" cm="1">
        <f t="array" ref="T85">IFERROR(_xlfn.LET(
 _xlpm.project, $C85,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5" s="297" t="str" cm="1">
        <f t="array" ref="U85">IFERROR(_xlfn.LET(
 _xlpm.project, $C85,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5" s="297" t="str" cm="1">
        <f t="array" ref="V85">IFERROR(_xlfn.LET(
 _xlpm.project, $C85,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5" s="297" t="str" cm="1">
        <f t="array" ref="W85">IFERROR(_xlfn.LET(
 _xlpm.project, $C85,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5" s="297" t="str" cm="1">
        <f t="array" ref="X85">IFERROR(_xlfn.LET(
 _xlpm.project, $C85,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5" s="297" t="str" cm="1">
        <f t="array" ref="Y85">IFERROR(_xlfn.LET(
 _xlpm.project, $C85,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5" s="297" t="str" cm="1">
        <f t="array" ref="Z85">IFERROR(_xlfn.LET(
 _xlpm.project, $C85,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5" s="297" t="str" cm="1">
        <f t="array" ref="AA85">IFERROR(_xlfn.LET(
 _xlpm.project, $C85,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5" s="297" t="str" cm="1">
        <f t="array" ref="AB85">IFERROR(_xlfn.LET(
 _xlpm.project, $C85,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5" s="297" t="str" cm="1">
        <f t="array" ref="AC85">IFERROR(_xlfn.LET(
 _xlpm.project, $C85,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5" s="297" t="str" cm="1">
        <f t="array" ref="AD85">IFERROR(_xlfn.LET(
 _xlpm.project, $C85,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5" s="297" t="str" cm="1">
        <f t="array" ref="AE85">IFERROR(_xlfn.LET(
 _xlpm.project, $C85,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5" s="297" t="str" cm="1">
        <f t="array" ref="AF85">IFERROR(_xlfn.LET(
 _xlpm.project, $C85,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5" s="297" t="str" cm="1">
        <f t="array" ref="AG85">IFERROR(_xlfn.LET(
 _xlpm.project, $C85,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5" s="297" t="str" cm="1">
        <f t="array" ref="AH85">IFERROR(_xlfn.LET(
 _xlpm.project, $C85,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5" s="297" t="str" cm="1">
        <f t="array" ref="AI85">IFERROR(_xlfn.LET(
 _xlpm.project, $C85,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5" s="297" t="str" cm="1">
        <f t="array" ref="AJ85">IFERROR(_xlfn.LET(
 _xlpm.project, $C85,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5" s="297" t="str" cm="1">
        <f t="array" ref="AK85">IFERROR(_xlfn.LET(
 _xlpm.project, $C85,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5" s="297" t="str" cm="1">
        <f t="array" ref="AL85">IFERROR(_xlfn.LET(
 _xlpm.project, $C85,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5" s="297" t="str" cm="1">
        <f t="array" ref="AM85">IFERROR(_xlfn.LET(
 _xlpm.project, $C85,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5" s="297" t="str" cm="1">
        <f t="array" ref="AN85">IFERROR(_xlfn.LET(
 _xlpm.project, $C85,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5" s="297" t="str" cm="1">
        <f t="array" ref="AO85">IFERROR(_xlfn.LET(
 _xlpm.project, $C85,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5" s="297" t="str" cm="1">
        <f t="array" ref="AP85">IFERROR(_xlfn.LET(
 _xlpm.project, $C85,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5" s="297" t="str" cm="1">
        <f t="array" ref="AQ85">IFERROR(_xlfn.LET(
 _xlpm.project, $C85,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5" s="297" t="str" cm="1">
        <f t="array" ref="AR85">IFERROR(_xlfn.LET(
 _xlpm.project, $C85,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5" s="297" t="str" cm="1">
        <f t="array" ref="AS85">IFERROR(_xlfn.LET(
 _xlpm.project, $C85,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5" s="297" t="str" cm="1">
        <f t="array" ref="AT85">IFERROR(_xlfn.LET(
 _xlpm.project, $C85,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5" s="297" t="str" cm="1">
        <f t="array" ref="AU85">IFERROR(_xlfn.LET(
 _xlpm.project, $C85,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5" s="297" t="str" cm="1">
        <f t="array" ref="AV85">IFERROR(_xlfn.LET(
 _xlpm.project, $C85,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5" s="297" t="str" cm="1">
        <f t="array" ref="AW85">IFERROR(_xlfn.LET(
 _xlpm.project, $C85,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5" s="297" t="str" cm="1">
        <f t="array" ref="AX85">IFERROR(_xlfn.LET(
 _xlpm.project, $C85,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5" s="297" t="str" cm="1">
        <f t="array" ref="AY85">IFERROR(_xlfn.LET(
 _xlpm.project, $C85,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5" s="297" t="str" cm="1">
        <f t="array" ref="AZ85">IFERROR(_xlfn.LET(
 _xlpm.project, $C85,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5" s="297" t="str" cm="1">
        <f t="array" ref="BA85">IFERROR(_xlfn.LET(
 _xlpm.project, $C85,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5" s="297" t="str" cm="1">
        <f t="array" ref="BB85">IFERROR(_xlfn.LET(
 _xlpm.project, $C85,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5" s="297" t="str" cm="1">
        <f t="array" ref="BC85">IFERROR(_xlfn.LET(
 _xlpm.project, $C85,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5" s="297" t="str" cm="1">
        <f t="array" ref="BD85">IFERROR(_xlfn.LET(
 _xlpm.project, $C85,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5" s="297" t="str" cm="1">
        <f t="array" ref="BE85">IFERROR(_xlfn.LET(
 _xlpm.project, $C85,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5" s="297" t="str" cm="1">
        <f t="array" ref="BF85">IFERROR(_xlfn.LET(
 _xlpm.project, $C85,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5" s="297" t="str" cm="1">
        <f t="array" ref="BG85">IFERROR(_xlfn.LET(
 _xlpm.project, $C85,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5" s="297" t="str" cm="1">
        <f t="array" ref="BH85">IFERROR(_xlfn.LET(
 _xlpm.project, $C85,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5" s="297" t="str" cm="1">
        <f t="array" ref="BI85">IFERROR(_xlfn.LET(
 _xlpm.project, $C85,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5" s="297" t="str" cm="1">
        <f t="array" ref="BJ85">IFERROR(_xlfn.LET(
 _xlpm.project, $C85,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5" s="297" t="str" cm="1">
        <f t="array" ref="BK85">IFERROR(_xlfn.LET(
 _xlpm.project, $C85,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5" s="297" t="str" cm="1">
        <f t="array" ref="BL85">IFERROR(_xlfn.LET(
 _xlpm.project, $C85,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5" s="297" t="str" cm="1">
        <f t="array" ref="BM85">IFERROR(_xlfn.LET(
 _xlpm.project, $C85,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5" s="297" t="str" cm="1">
        <f t="array" ref="BN85">IFERROR(_xlfn.LET(
 _xlpm.project, $C85,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5" s="297" t="str" cm="1">
        <f t="array" ref="BO85">IFERROR(_xlfn.LET(
 _xlpm.project, $C85,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5" s="297" t="str" cm="1">
        <f t="array" ref="BP85">IFERROR(_xlfn.LET(
 _xlpm.project, $C85,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5" s="297" t="str" cm="1">
        <f t="array" ref="BQ85">IFERROR(_xlfn.LET(
 _xlpm.project, $C85,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5" s="297" t="str" cm="1">
        <f t="array" ref="BR85">IFERROR(_xlfn.LET(
 _xlpm.project, $C85,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5" s="297" t="str" cm="1">
        <f t="array" ref="BS85">IFERROR(_xlfn.LET(
 _xlpm.project, $C85,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5" s="297" t="str" cm="1">
        <f t="array" ref="BT85">IFERROR(_xlfn.LET(
 _xlpm.project, $C85,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5" s="297" t="str" cm="1">
        <f t="array" ref="BU85">IFERROR(_xlfn.LET(
 _xlpm.project, $C85,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5" s="297" t="str" cm="1">
        <f t="array" ref="BV85">IFERROR(_xlfn.LET(
 _xlpm.project, $C85,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5" s="297" t="str" cm="1">
        <f t="array" ref="BW85">IFERROR(_xlfn.LET(
 _xlpm.project, $C85,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5" s="297" t="str" cm="1">
        <f t="array" ref="BX85">IFERROR(_xlfn.LET(
 _xlpm.project, $C85,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5" s="297" t="str" cm="1">
        <f t="array" ref="BY85">IFERROR(_xlfn.LET(
 _xlpm.project, $C85,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5" s="297" t="str" cm="1">
        <f t="array" ref="BZ85">IFERROR(_xlfn.LET(
 _xlpm.project, $C85,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5" s="297" t="str" cm="1">
        <f t="array" ref="CA85">IFERROR(_xlfn.LET(
 _xlpm.project, $C85,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5" s="297" t="str" cm="1">
        <f t="array" ref="CB85">IFERROR(_xlfn.LET(
 _xlpm.project, $C85,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5" s="297" t="str" cm="1">
        <f t="array" ref="CC85">IFERROR(_xlfn.LET(
 _xlpm.project, $C85,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5" s="297" t="str" cm="1">
        <f t="array" ref="CD85">IFERROR(_xlfn.LET(
 _xlpm.project, $C85,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5" s="297" t="str" cm="1">
        <f t="array" ref="CE85">IFERROR(_xlfn.LET(
 _xlpm.project, $C85,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5" s="297" t="str" cm="1">
        <f t="array" ref="CF85">IFERROR(_xlfn.LET(
 _xlpm.project, $C85,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5" s="297" t="str" cm="1">
        <f t="array" ref="CG85">IFERROR(_xlfn.LET(
 _xlpm.project, $C85,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5" s="297" t="str" cm="1">
        <f t="array" ref="CH85">IFERROR(_xlfn.LET(
 _xlpm.project, $C85,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5" s="297" t="str" cm="1">
        <f t="array" ref="CI85">IFERROR(_xlfn.LET(
 _xlpm.project, $C85,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5" s="297" t="str" cm="1">
        <f t="array" ref="CJ85">IFERROR(_xlfn.LET(
 _xlpm.project, $C85,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5" s="297" t="str" cm="1">
        <f t="array" ref="CK85">IFERROR(_xlfn.LET(
 _xlpm.project, $C85,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5" s="297" t="str" cm="1">
        <f t="array" ref="CL85">IFERROR(_xlfn.LET(
 _xlpm.project, $C85,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5" s="297" t="str" cm="1">
        <f t="array" ref="CM85">IFERROR(_xlfn.LET(
 _xlpm.project, $C85,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5" s="297" t="str" cm="1">
        <f t="array" ref="CN85">IFERROR(_xlfn.LET(
 _xlpm.project, $C85,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5" s="297" t="str" cm="1">
        <f t="array" ref="CO85">IFERROR(_xlfn.LET(
 _xlpm.project, $C85,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5" s="297" t="str" cm="1">
        <f t="array" ref="CP85">IFERROR(_xlfn.LET(
 _xlpm.project, $C85,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5" s="297" t="str" cm="1">
        <f t="array" ref="CQ85">IFERROR(_xlfn.LET(
 _xlpm.project, $C85,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5" s="297" t="str" cm="1">
        <f t="array" ref="CR85">IFERROR(_xlfn.LET(
 _xlpm.project, $C85,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5" s="297" t="str" cm="1">
        <f t="array" ref="CS85">IFERROR(_xlfn.LET(
 _xlpm.project, $C85,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5" s="297" t="str" cm="1">
        <f t="array" ref="CT85">IFERROR(_xlfn.LET(
 _xlpm.project, $C85,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5" s="297" t="str" cm="1">
        <f t="array" ref="CU85">IFERROR(_xlfn.LET(
 _xlpm.project, $C85,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5" s="297" t="str" cm="1">
        <f t="array" ref="CV85">IFERROR(_xlfn.LET(
 _xlpm.project, $C85,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5" s="297" t="str" cm="1">
        <f t="array" ref="CW85">IFERROR(_xlfn.LET(
 _xlpm.project, $C85,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5" s="297" t="str" cm="1">
        <f t="array" ref="CX85">IFERROR(_xlfn.LET(
 _xlpm.project, $C85,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5" s="297" t="str" cm="1">
        <f t="array" ref="CY85">IFERROR(_xlfn.LET(
 _xlpm.project, $C85,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5" s="297" t="str" cm="1">
        <f t="array" ref="CZ85">IFERROR(_xlfn.LET(
 _xlpm.project, $C85,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5" s="297" t="str" cm="1">
        <f t="array" ref="DA85">IFERROR(_xlfn.LET(
 _xlpm.project, $C85,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5" s="297" t="str" cm="1">
        <f t="array" ref="DB85">IFERROR(_xlfn.LET(
 _xlpm.project, $C85,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5" s="297" t="str" cm="1">
        <f t="array" ref="DC85">IFERROR(_xlfn.LET(
 _xlpm.project, $C85,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5" s="297" t="str" cm="1">
        <f t="array" ref="DD85">IFERROR(_xlfn.LET(
 _xlpm.project, $C85,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5" s="297" t="str" cm="1">
        <f t="array" ref="DE85">IFERROR(_xlfn.LET(
 _xlpm.project, $C85,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5" s="297" t="str" cm="1">
        <f t="array" ref="DF85">IFERROR(_xlfn.LET(
 _xlpm.project, $C85,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5" s="297" t="str" cm="1">
        <f t="array" ref="DG85">IFERROR(_xlfn.LET(
 _xlpm.project, $C85,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5" s="297" t="str" cm="1">
        <f t="array" ref="DH85">IFERROR(_xlfn.LET(
 _xlpm.project, $C85,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5" s="297" t="str" cm="1">
        <f t="array" ref="DI85">IFERROR(_xlfn.LET(
 _xlpm.project, $C85,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5" s="297" t="str" cm="1">
        <f t="array" ref="DJ85">IFERROR(_xlfn.LET(
 _xlpm.project, $C85,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5" s="297" t="str" cm="1">
        <f t="array" ref="DK85">IFERROR(_xlfn.LET(
 _xlpm.project, $C85,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5" s="297" t="str" cm="1">
        <f t="array" ref="DL85">IFERROR(_xlfn.LET(
 _xlpm.project, $C85,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5" s="297" t="str" cm="1">
        <f t="array" ref="DM85">IFERROR(_xlfn.LET(
 _xlpm.project, $C85,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5" s="297" t="str" cm="1">
        <f t="array" ref="DN85">IFERROR(_xlfn.LET(
 _xlpm.project, $C85,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5" s="297" t="str" cm="1">
        <f t="array" ref="DO85">IFERROR(_xlfn.LET(
 _xlpm.project, $C85,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5" s="297" t="str" cm="1">
        <f t="array" ref="DP85">IFERROR(_xlfn.LET(
 _xlpm.project, $C85,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5" s="297" t="str" cm="1">
        <f t="array" ref="DQ85">IFERROR(_xlfn.LET(
 _xlpm.project, $C85,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5" s="297" t="str" cm="1">
        <f t="array" ref="DR85">IFERROR(_xlfn.LET(
 _xlpm.project, $C85,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5" s="297" t="str" cm="1">
        <f t="array" ref="DS85">IFERROR(_xlfn.LET(
 _xlpm.project, $C85,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5" s="297" t="str" cm="1">
        <f t="array" ref="DT85">IFERROR(_xlfn.LET(
 _xlpm.project, $C85,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5" s="297" t="str" cm="1">
        <f t="array" ref="DU85">IFERROR(_xlfn.LET(
 _xlpm.project, $C85,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5" s="297" t="str" cm="1">
        <f t="array" ref="DV85">IFERROR(_xlfn.LET(
 _xlpm.project, $C85,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5" s="297" t="str" cm="1">
        <f t="array" ref="DW85">IFERROR(_xlfn.LET(
 _xlpm.project, $C85,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5" s="297" t="str" cm="1">
        <f t="array" ref="DX85">IFERROR(_xlfn.LET(
 _xlpm.project, $C85,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5" s="297" t="str" cm="1">
        <f t="array" ref="DY85">IFERROR(_xlfn.LET(
 _xlpm.project, $C85,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5" s="297" t="str" cm="1">
        <f t="array" ref="DZ85">IFERROR(_xlfn.LET(
 _xlpm.project, $C85,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5" s="297" t="str" cm="1">
        <f t="array" ref="EA85">IFERROR(_xlfn.LET(
 _xlpm.project, $C85,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5" s="297" t="str" cm="1">
        <f t="array" ref="EB85">IFERROR(_xlfn.LET(
 _xlpm.project, $C85,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5" s="297" t="str" cm="1">
        <f t="array" ref="EC85">IFERROR(_xlfn.LET(
 _xlpm.project, $C85,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5" s="297" t="str" cm="1">
        <f t="array" ref="ED85">IFERROR(_xlfn.LET(
 _xlpm.project, $C85,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5" s="297" t="str" cm="1">
        <f t="array" ref="EE85">IFERROR(_xlfn.LET(
 _xlpm.project, $C85,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5" s="297" t="str" cm="1">
        <f t="array" ref="EF85">IFERROR(_xlfn.LET(
 _xlpm.project, $C85,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5" s="297" t="str" cm="1">
        <f t="array" ref="EG85">IFERROR(_xlfn.LET(
 _xlpm.project, $C85,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5" s="297" t="str" cm="1">
        <f t="array" ref="EH85">IFERROR(_xlfn.LET(
 _xlpm.project, $C85,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5" s="297" t="str" cm="1">
        <f t="array" ref="EI85">IFERROR(_xlfn.LET(
 _xlpm.project, $C85,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5" s="297" t="str" cm="1">
        <f t="array" ref="EJ85">IFERROR(_xlfn.LET(
 _xlpm.project, $C85,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5" s="297" t="str" cm="1">
        <f t="array" ref="EK85">IFERROR(_xlfn.LET(
 _xlpm.project, $C85,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5" s="297" t="str" cm="1">
        <f t="array" ref="EL85">IFERROR(_xlfn.LET(
 _xlpm.project, $C85,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5" s="297" t="str" cm="1">
        <f t="array" ref="EM85">IFERROR(_xlfn.LET(
 _xlpm.project, $C85,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5" s="297" t="str" cm="1">
        <f t="array" ref="EN85">IFERROR(_xlfn.LET(
 _xlpm.project, $C85,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5" s="297" t="str" cm="1">
        <f t="array" ref="EO85">IFERROR(_xlfn.LET(
 _xlpm.project, $C85,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5" s="297" t="str" cm="1">
        <f t="array" ref="EP85">IFERROR(_xlfn.LET(
 _xlpm.project, $C85,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5" s="297" t="str" cm="1">
        <f t="array" ref="EQ85">IFERROR(_xlfn.LET(
 _xlpm.project, $C85,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5" s="297" t="str" cm="1">
        <f t="array" ref="ER85">IFERROR(_xlfn.LET(
 _xlpm.project, $C85,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5" s="297" t="str" cm="1">
        <f t="array" ref="ES85">IFERROR(_xlfn.LET(
 _xlpm.project, $C85,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5" s="297" t="str" cm="1">
        <f t="array" ref="ET85">IFERROR(_xlfn.LET(
 _xlpm.project, $C85,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5" s="297" t="str" cm="1">
        <f t="array" ref="EU85">IFERROR(_xlfn.LET(
 _xlpm.project, $C85,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5" s="297" t="str" cm="1">
        <f t="array" ref="EV85">IFERROR(_xlfn.LET(
 _xlpm.project, $C85,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5" s="297" t="str" cm="1">
        <f t="array" ref="EW85">IFERROR(_xlfn.LET(
 _xlpm.project, $C85,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5" s="297" t="str" cm="1">
        <f t="array" ref="EX85">IFERROR(_xlfn.LET(
 _xlpm.project, $C85,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5" s="297" t="str" cm="1">
        <f t="array" ref="EY85">IFERROR(_xlfn.LET(
 _xlpm.project, $C85,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5" s="297" t="str" cm="1">
        <f t="array" ref="EZ85">IFERROR(_xlfn.LET(
 _xlpm.project, $C85,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5" s="297" t="str" cm="1">
        <f t="array" ref="FA85">IFERROR(_xlfn.LET(
 _xlpm.project, $C85,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5" s="297" t="str" cm="1">
        <f t="array" ref="FB85">IFERROR(_xlfn.LET(
 _xlpm.project, $C85,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5" s="297" t="str" cm="1">
        <f t="array" ref="FC85">IFERROR(_xlfn.LET(
 _xlpm.project, $C85,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5" s="297" t="str" cm="1">
        <f t="array" ref="FD85">IFERROR(_xlfn.LET(
 _xlpm.project, $C85,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6" spans="2:160" ht="80.099999999999994" customHeight="1" thickBot="1" x14ac:dyDescent="0.35">
      <c r="B86" s="90"/>
      <c r="C86" s="300"/>
      <c r="D86" s="300"/>
      <c r="E86" s="297" t="str" cm="1">
        <f t="array" ref="E86">IFERROR(_xlfn.LET(
 _xlpm.project, $C86,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6" s="297" t="str" cm="1">
        <f t="array" ref="F86">IFERROR(_xlfn.LET(
 _xlpm.project, $C86,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6" s="297" t="str" cm="1">
        <f t="array" ref="G86">IFERROR(_xlfn.LET(
 _xlpm.project, $C86,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6" s="297" t="str" cm="1">
        <f t="array" ref="H86">IFERROR(_xlfn.LET(
 _xlpm.project, $C86,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6" s="297" t="str" cm="1">
        <f t="array" ref="I86">IFERROR(_xlfn.LET(
 _xlpm.project, $C86,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6" s="297" t="str" cm="1">
        <f t="array" ref="J86">IFERROR(_xlfn.LET(
 _xlpm.project, $C86,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6" s="297" t="str" cm="1">
        <f t="array" ref="K86">IFERROR(_xlfn.LET(
 _xlpm.project, $C86,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6" s="297" t="str" cm="1">
        <f t="array" ref="L86">IFERROR(_xlfn.LET(
 _xlpm.project, $C86,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6" s="297" t="str" cm="1">
        <f t="array" ref="M86">IFERROR(_xlfn.LET(
 _xlpm.project, $C86,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6" s="297" t="str" cm="1">
        <f t="array" ref="N86">IFERROR(_xlfn.LET(
 _xlpm.project, $C86,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6" s="297" t="str" cm="1">
        <f t="array" ref="O86">IFERROR(_xlfn.LET(
 _xlpm.project, $C86,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6" s="297" t="str" cm="1">
        <f t="array" ref="P86">IFERROR(_xlfn.LET(
 _xlpm.project, $C86,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6" s="297" t="str" cm="1">
        <f t="array" ref="Q86">IFERROR(_xlfn.LET(
 _xlpm.project, $C86,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6" s="297" t="str" cm="1">
        <f t="array" ref="R86">IFERROR(_xlfn.LET(
 _xlpm.project, $C86,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6" s="297" t="str" cm="1">
        <f t="array" ref="S86">IFERROR(_xlfn.LET(
 _xlpm.project, $C86,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6" s="297" t="str" cm="1">
        <f t="array" ref="T86">IFERROR(_xlfn.LET(
 _xlpm.project, $C86,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6" s="297" t="str" cm="1">
        <f t="array" ref="U86">IFERROR(_xlfn.LET(
 _xlpm.project, $C86,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6" s="297" t="str" cm="1">
        <f t="array" ref="V86">IFERROR(_xlfn.LET(
 _xlpm.project, $C86,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6" s="297" t="str" cm="1">
        <f t="array" ref="W86">IFERROR(_xlfn.LET(
 _xlpm.project, $C86,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6" s="297" t="str" cm="1">
        <f t="array" ref="X86">IFERROR(_xlfn.LET(
 _xlpm.project, $C86,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6" s="297" t="str" cm="1">
        <f t="array" ref="Y86">IFERROR(_xlfn.LET(
 _xlpm.project, $C86,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6" s="297" t="str" cm="1">
        <f t="array" ref="Z86">IFERROR(_xlfn.LET(
 _xlpm.project, $C86,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6" s="297" t="str" cm="1">
        <f t="array" ref="AA86">IFERROR(_xlfn.LET(
 _xlpm.project, $C86,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6" s="297" t="str" cm="1">
        <f t="array" ref="AB86">IFERROR(_xlfn.LET(
 _xlpm.project, $C86,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6" s="297" t="str" cm="1">
        <f t="array" ref="AC86">IFERROR(_xlfn.LET(
 _xlpm.project, $C86,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6" s="297" t="str" cm="1">
        <f t="array" ref="AD86">IFERROR(_xlfn.LET(
 _xlpm.project, $C86,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6" s="297" t="str" cm="1">
        <f t="array" ref="AE86">IFERROR(_xlfn.LET(
 _xlpm.project, $C86,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6" s="297" t="str" cm="1">
        <f t="array" ref="AF86">IFERROR(_xlfn.LET(
 _xlpm.project, $C86,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6" s="297" t="str" cm="1">
        <f t="array" ref="AG86">IFERROR(_xlfn.LET(
 _xlpm.project, $C86,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6" s="297" t="str" cm="1">
        <f t="array" ref="AH86">IFERROR(_xlfn.LET(
 _xlpm.project, $C86,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6" s="297" t="str" cm="1">
        <f t="array" ref="AI86">IFERROR(_xlfn.LET(
 _xlpm.project, $C86,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6" s="297" t="str" cm="1">
        <f t="array" ref="AJ86">IFERROR(_xlfn.LET(
 _xlpm.project, $C86,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6" s="297" t="str" cm="1">
        <f t="array" ref="AK86">IFERROR(_xlfn.LET(
 _xlpm.project, $C86,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6" s="297" t="str" cm="1">
        <f t="array" ref="AL86">IFERROR(_xlfn.LET(
 _xlpm.project, $C86,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6" s="297" t="str" cm="1">
        <f t="array" ref="AM86">IFERROR(_xlfn.LET(
 _xlpm.project, $C86,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6" s="297" t="str" cm="1">
        <f t="array" ref="AN86">IFERROR(_xlfn.LET(
 _xlpm.project, $C86,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6" s="297" t="str" cm="1">
        <f t="array" ref="AO86">IFERROR(_xlfn.LET(
 _xlpm.project, $C86,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6" s="297" t="str" cm="1">
        <f t="array" ref="AP86">IFERROR(_xlfn.LET(
 _xlpm.project, $C86,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6" s="297" t="str" cm="1">
        <f t="array" ref="AQ86">IFERROR(_xlfn.LET(
 _xlpm.project, $C86,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6" s="297" t="str" cm="1">
        <f t="array" ref="AR86">IFERROR(_xlfn.LET(
 _xlpm.project, $C86,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6" s="297" t="str" cm="1">
        <f t="array" ref="AS86">IFERROR(_xlfn.LET(
 _xlpm.project, $C86,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6" s="297" t="str" cm="1">
        <f t="array" ref="AT86">IFERROR(_xlfn.LET(
 _xlpm.project, $C86,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6" s="297" t="str" cm="1">
        <f t="array" ref="AU86">IFERROR(_xlfn.LET(
 _xlpm.project, $C86,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6" s="297" t="str" cm="1">
        <f t="array" ref="AV86">IFERROR(_xlfn.LET(
 _xlpm.project, $C86,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6" s="297" t="str" cm="1">
        <f t="array" ref="AW86">IFERROR(_xlfn.LET(
 _xlpm.project, $C86,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6" s="297" t="str" cm="1">
        <f t="array" ref="AX86">IFERROR(_xlfn.LET(
 _xlpm.project, $C86,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6" s="297" t="str" cm="1">
        <f t="array" ref="AY86">IFERROR(_xlfn.LET(
 _xlpm.project, $C86,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6" s="297" t="str" cm="1">
        <f t="array" ref="AZ86">IFERROR(_xlfn.LET(
 _xlpm.project, $C86,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6" s="297" t="str" cm="1">
        <f t="array" ref="BA86">IFERROR(_xlfn.LET(
 _xlpm.project, $C86,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6" s="297" t="str" cm="1">
        <f t="array" ref="BB86">IFERROR(_xlfn.LET(
 _xlpm.project, $C86,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6" s="297" t="str" cm="1">
        <f t="array" ref="BC86">IFERROR(_xlfn.LET(
 _xlpm.project, $C86,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6" s="297" t="str" cm="1">
        <f t="array" ref="BD86">IFERROR(_xlfn.LET(
 _xlpm.project, $C86,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6" s="297" t="str" cm="1">
        <f t="array" ref="BE86">IFERROR(_xlfn.LET(
 _xlpm.project, $C86,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6" s="297" t="str" cm="1">
        <f t="array" ref="BF86">IFERROR(_xlfn.LET(
 _xlpm.project, $C86,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6" s="297" t="str" cm="1">
        <f t="array" ref="BG86">IFERROR(_xlfn.LET(
 _xlpm.project, $C86,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6" s="297" t="str" cm="1">
        <f t="array" ref="BH86">IFERROR(_xlfn.LET(
 _xlpm.project, $C86,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6" s="297" t="str" cm="1">
        <f t="array" ref="BI86">IFERROR(_xlfn.LET(
 _xlpm.project, $C86,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6" s="297" t="str" cm="1">
        <f t="array" ref="BJ86">IFERROR(_xlfn.LET(
 _xlpm.project, $C86,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6" s="297" t="str" cm="1">
        <f t="array" ref="BK86">IFERROR(_xlfn.LET(
 _xlpm.project, $C86,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6" s="297" t="str" cm="1">
        <f t="array" ref="BL86">IFERROR(_xlfn.LET(
 _xlpm.project, $C86,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6" s="297" t="str" cm="1">
        <f t="array" ref="BM86">IFERROR(_xlfn.LET(
 _xlpm.project, $C86,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6" s="297" t="str" cm="1">
        <f t="array" ref="BN86">IFERROR(_xlfn.LET(
 _xlpm.project, $C86,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6" s="297" t="str" cm="1">
        <f t="array" ref="BO86">IFERROR(_xlfn.LET(
 _xlpm.project, $C86,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6" s="297" t="str" cm="1">
        <f t="array" ref="BP86">IFERROR(_xlfn.LET(
 _xlpm.project, $C86,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6" s="297" t="str" cm="1">
        <f t="array" ref="BQ86">IFERROR(_xlfn.LET(
 _xlpm.project, $C86,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6" s="297" t="str" cm="1">
        <f t="array" ref="BR86">IFERROR(_xlfn.LET(
 _xlpm.project, $C86,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6" s="297" t="str" cm="1">
        <f t="array" ref="BS86">IFERROR(_xlfn.LET(
 _xlpm.project, $C86,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6" s="297" t="str" cm="1">
        <f t="array" ref="BT86">IFERROR(_xlfn.LET(
 _xlpm.project, $C86,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6" s="297" t="str" cm="1">
        <f t="array" ref="BU86">IFERROR(_xlfn.LET(
 _xlpm.project, $C86,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6" s="297" t="str" cm="1">
        <f t="array" ref="BV86">IFERROR(_xlfn.LET(
 _xlpm.project, $C86,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6" s="297" t="str" cm="1">
        <f t="array" ref="BW86">IFERROR(_xlfn.LET(
 _xlpm.project, $C86,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6" s="297" t="str" cm="1">
        <f t="array" ref="BX86">IFERROR(_xlfn.LET(
 _xlpm.project, $C86,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6" s="297" t="str" cm="1">
        <f t="array" ref="BY86">IFERROR(_xlfn.LET(
 _xlpm.project, $C86,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6" s="297" t="str" cm="1">
        <f t="array" ref="BZ86">IFERROR(_xlfn.LET(
 _xlpm.project, $C86,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6" s="297" t="str" cm="1">
        <f t="array" ref="CA86">IFERROR(_xlfn.LET(
 _xlpm.project, $C86,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6" s="297" t="str" cm="1">
        <f t="array" ref="CB86">IFERROR(_xlfn.LET(
 _xlpm.project, $C86,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6" s="297" t="str" cm="1">
        <f t="array" ref="CC86">IFERROR(_xlfn.LET(
 _xlpm.project, $C86,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6" s="297" t="str" cm="1">
        <f t="array" ref="CD86">IFERROR(_xlfn.LET(
 _xlpm.project, $C86,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6" s="297" t="str" cm="1">
        <f t="array" ref="CE86">IFERROR(_xlfn.LET(
 _xlpm.project, $C86,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6" s="297" t="str" cm="1">
        <f t="array" ref="CF86">IFERROR(_xlfn.LET(
 _xlpm.project, $C86,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6" s="297" t="str" cm="1">
        <f t="array" ref="CG86">IFERROR(_xlfn.LET(
 _xlpm.project, $C86,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6" s="297" t="str" cm="1">
        <f t="array" ref="CH86">IFERROR(_xlfn.LET(
 _xlpm.project, $C86,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6" s="297" t="str" cm="1">
        <f t="array" ref="CI86">IFERROR(_xlfn.LET(
 _xlpm.project, $C86,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6" s="297" t="str" cm="1">
        <f t="array" ref="CJ86">IFERROR(_xlfn.LET(
 _xlpm.project, $C86,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6" s="297" t="str" cm="1">
        <f t="array" ref="CK86">IFERROR(_xlfn.LET(
 _xlpm.project, $C86,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6" s="297" t="str" cm="1">
        <f t="array" ref="CL86">IFERROR(_xlfn.LET(
 _xlpm.project, $C86,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6" s="297" t="str" cm="1">
        <f t="array" ref="CM86">IFERROR(_xlfn.LET(
 _xlpm.project, $C86,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6" s="297" t="str" cm="1">
        <f t="array" ref="CN86">IFERROR(_xlfn.LET(
 _xlpm.project, $C86,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6" s="297" t="str" cm="1">
        <f t="array" ref="CO86">IFERROR(_xlfn.LET(
 _xlpm.project, $C86,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6" s="297" t="str" cm="1">
        <f t="array" ref="CP86">IFERROR(_xlfn.LET(
 _xlpm.project, $C86,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6" s="297" t="str" cm="1">
        <f t="array" ref="CQ86">IFERROR(_xlfn.LET(
 _xlpm.project, $C86,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6" s="297" t="str" cm="1">
        <f t="array" ref="CR86">IFERROR(_xlfn.LET(
 _xlpm.project, $C86,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6" s="297" t="str" cm="1">
        <f t="array" ref="CS86">IFERROR(_xlfn.LET(
 _xlpm.project, $C86,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6" s="297" t="str" cm="1">
        <f t="array" ref="CT86">IFERROR(_xlfn.LET(
 _xlpm.project, $C86,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6" s="297" t="str" cm="1">
        <f t="array" ref="CU86">IFERROR(_xlfn.LET(
 _xlpm.project, $C86,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6" s="297" t="str" cm="1">
        <f t="array" ref="CV86">IFERROR(_xlfn.LET(
 _xlpm.project, $C86,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6" s="297" t="str" cm="1">
        <f t="array" ref="CW86">IFERROR(_xlfn.LET(
 _xlpm.project, $C86,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6" s="297" t="str" cm="1">
        <f t="array" ref="CX86">IFERROR(_xlfn.LET(
 _xlpm.project, $C86,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6" s="297" t="str" cm="1">
        <f t="array" ref="CY86">IFERROR(_xlfn.LET(
 _xlpm.project, $C86,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6" s="297" t="str" cm="1">
        <f t="array" ref="CZ86">IFERROR(_xlfn.LET(
 _xlpm.project, $C86,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6" s="297" t="str" cm="1">
        <f t="array" ref="DA86">IFERROR(_xlfn.LET(
 _xlpm.project, $C86,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6" s="297" t="str" cm="1">
        <f t="array" ref="DB86">IFERROR(_xlfn.LET(
 _xlpm.project, $C86,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6" s="297" t="str" cm="1">
        <f t="array" ref="DC86">IFERROR(_xlfn.LET(
 _xlpm.project, $C86,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6" s="297" t="str" cm="1">
        <f t="array" ref="DD86">IFERROR(_xlfn.LET(
 _xlpm.project, $C86,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6" s="297" t="str" cm="1">
        <f t="array" ref="DE86">IFERROR(_xlfn.LET(
 _xlpm.project, $C86,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6" s="297" t="str" cm="1">
        <f t="array" ref="DF86">IFERROR(_xlfn.LET(
 _xlpm.project, $C86,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6" s="297" t="str" cm="1">
        <f t="array" ref="DG86">IFERROR(_xlfn.LET(
 _xlpm.project, $C86,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6" s="297" t="str" cm="1">
        <f t="array" ref="DH86">IFERROR(_xlfn.LET(
 _xlpm.project, $C86,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6" s="297" t="str" cm="1">
        <f t="array" ref="DI86">IFERROR(_xlfn.LET(
 _xlpm.project, $C86,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6" s="297" t="str" cm="1">
        <f t="array" ref="DJ86">IFERROR(_xlfn.LET(
 _xlpm.project, $C86,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6" s="297" t="str" cm="1">
        <f t="array" ref="DK86">IFERROR(_xlfn.LET(
 _xlpm.project, $C86,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6" s="297" t="str" cm="1">
        <f t="array" ref="DL86">IFERROR(_xlfn.LET(
 _xlpm.project, $C86,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6" s="297" t="str" cm="1">
        <f t="array" ref="DM86">IFERROR(_xlfn.LET(
 _xlpm.project, $C86,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6" s="297" t="str" cm="1">
        <f t="array" ref="DN86">IFERROR(_xlfn.LET(
 _xlpm.project, $C86,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6" s="297" t="str" cm="1">
        <f t="array" ref="DO86">IFERROR(_xlfn.LET(
 _xlpm.project, $C86,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6" s="297" t="str" cm="1">
        <f t="array" ref="DP86">IFERROR(_xlfn.LET(
 _xlpm.project, $C86,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6" s="297" t="str" cm="1">
        <f t="array" ref="DQ86">IFERROR(_xlfn.LET(
 _xlpm.project, $C86,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6" s="297" t="str" cm="1">
        <f t="array" ref="DR86">IFERROR(_xlfn.LET(
 _xlpm.project, $C86,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6" s="297" t="str" cm="1">
        <f t="array" ref="DS86">IFERROR(_xlfn.LET(
 _xlpm.project, $C86,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6" s="297" t="str" cm="1">
        <f t="array" ref="DT86">IFERROR(_xlfn.LET(
 _xlpm.project, $C86,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6" s="297" t="str" cm="1">
        <f t="array" ref="DU86">IFERROR(_xlfn.LET(
 _xlpm.project, $C86,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6" s="297" t="str" cm="1">
        <f t="array" ref="DV86">IFERROR(_xlfn.LET(
 _xlpm.project, $C86,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6" s="297" t="str" cm="1">
        <f t="array" ref="DW86">IFERROR(_xlfn.LET(
 _xlpm.project, $C86,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6" s="297" t="str" cm="1">
        <f t="array" ref="DX86">IFERROR(_xlfn.LET(
 _xlpm.project, $C86,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6" s="297" t="str" cm="1">
        <f t="array" ref="DY86">IFERROR(_xlfn.LET(
 _xlpm.project, $C86,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6" s="297" t="str" cm="1">
        <f t="array" ref="DZ86">IFERROR(_xlfn.LET(
 _xlpm.project, $C86,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6" s="297" t="str" cm="1">
        <f t="array" ref="EA86">IFERROR(_xlfn.LET(
 _xlpm.project, $C86,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6" s="297" t="str" cm="1">
        <f t="array" ref="EB86">IFERROR(_xlfn.LET(
 _xlpm.project, $C86,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6" s="297" t="str" cm="1">
        <f t="array" ref="EC86">IFERROR(_xlfn.LET(
 _xlpm.project, $C86,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6" s="297" t="str" cm="1">
        <f t="array" ref="ED86">IFERROR(_xlfn.LET(
 _xlpm.project, $C86,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6" s="297" t="str" cm="1">
        <f t="array" ref="EE86">IFERROR(_xlfn.LET(
 _xlpm.project, $C86,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6" s="297" t="str" cm="1">
        <f t="array" ref="EF86">IFERROR(_xlfn.LET(
 _xlpm.project, $C86,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6" s="297" t="str" cm="1">
        <f t="array" ref="EG86">IFERROR(_xlfn.LET(
 _xlpm.project, $C86,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6" s="297" t="str" cm="1">
        <f t="array" ref="EH86">IFERROR(_xlfn.LET(
 _xlpm.project, $C86,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6" s="297" t="str" cm="1">
        <f t="array" ref="EI86">IFERROR(_xlfn.LET(
 _xlpm.project, $C86,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6" s="297" t="str" cm="1">
        <f t="array" ref="EJ86">IFERROR(_xlfn.LET(
 _xlpm.project, $C86,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6" s="297" t="str" cm="1">
        <f t="array" ref="EK86">IFERROR(_xlfn.LET(
 _xlpm.project, $C86,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6" s="297" t="str" cm="1">
        <f t="array" ref="EL86">IFERROR(_xlfn.LET(
 _xlpm.project, $C86,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6" s="297" t="str" cm="1">
        <f t="array" ref="EM86">IFERROR(_xlfn.LET(
 _xlpm.project, $C86,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6" s="297" t="str" cm="1">
        <f t="array" ref="EN86">IFERROR(_xlfn.LET(
 _xlpm.project, $C86,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6" s="297" t="str" cm="1">
        <f t="array" ref="EO86">IFERROR(_xlfn.LET(
 _xlpm.project, $C86,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6" s="297" t="str" cm="1">
        <f t="array" ref="EP86">IFERROR(_xlfn.LET(
 _xlpm.project, $C86,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6" s="297" t="str" cm="1">
        <f t="array" ref="EQ86">IFERROR(_xlfn.LET(
 _xlpm.project, $C86,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6" s="297" t="str" cm="1">
        <f t="array" ref="ER86">IFERROR(_xlfn.LET(
 _xlpm.project, $C86,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6" s="297" t="str" cm="1">
        <f t="array" ref="ES86">IFERROR(_xlfn.LET(
 _xlpm.project, $C86,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6" s="297" t="str" cm="1">
        <f t="array" ref="ET86">IFERROR(_xlfn.LET(
 _xlpm.project, $C86,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6" s="297" t="str" cm="1">
        <f t="array" ref="EU86">IFERROR(_xlfn.LET(
 _xlpm.project, $C86,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6" s="297" t="str" cm="1">
        <f t="array" ref="EV86">IFERROR(_xlfn.LET(
 _xlpm.project, $C86,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6" s="297" t="str" cm="1">
        <f t="array" ref="EW86">IFERROR(_xlfn.LET(
 _xlpm.project, $C86,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6" s="297" t="str" cm="1">
        <f t="array" ref="EX86">IFERROR(_xlfn.LET(
 _xlpm.project, $C86,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6" s="297" t="str" cm="1">
        <f t="array" ref="EY86">IFERROR(_xlfn.LET(
 _xlpm.project, $C86,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6" s="297" t="str" cm="1">
        <f t="array" ref="EZ86">IFERROR(_xlfn.LET(
 _xlpm.project, $C86,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6" s="297" t="str" cm="1">
        <f t="array" ref="FA86">IFERROR(_xlfn.LET(
 _xlpm.project, $C86,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6" s="297" t="str" cm="1">
        <f t="array" ref="FB86">IFERROR(_xlfn.LET(
 _xlpm.project, $C86,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6" s="297" t="str" cm="1">
        <f t="array" ref="FC86">IFERROR(_xlfn.LET(
 _xlpm.project, $C86,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6" s="297" t="str" cm="1">
        <f t="array" ref="FD86">IFERROR(_xlfn.LET(
 _xlpm.project, $C86,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7" spans="2:160" ht="80.099999999999994" customHeight="1" thickBot="1" x14ac:dyDescent="0.35">
      <c r="B87" s="90"/>
      <c r="C87" s="300"/>
      <c r="D87" s="300"/>
      <c r="E87" s="297" t="str" cm="1">
        <f t="array" ref="E87">IFERROR(_xlfn.LET(
 _xlpm.project, $C87,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7" s="297" t="str" cm="1">
        <f t="array" ref="F87">IFERROR(_xlfn.LET(
 _xlpm.project, $C87,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7" s="297" t="str" cm="1">
        <f t="array" ref="G87">IFERROR(_xlfn.LET(
 _xlpm.project, $C87,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7" s="297" t="str" cm="1">
        <f t="array" ref="H87">IFERROR(_xlfn.LET(
 _xlpm.project, $C87,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7" s="297" t="str" cm="1">
        <f t="array" ref="I87">IFERROR(_xlfn.LET(
 _xlpm.project, $C87,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7" s="297" t="str" cm="1">
        <f t="array" ref="J87">IFERROR(_xlfn.LET(
 _xlpm.project, $C87,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7" s="297" t="str" cm="1">
        <f t="array" ref="K87">IFERROR(_xlfn.LET(
 _xlpm.project, $C87,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7" s="297" t="str" cm="1">
        <f t="array" ref="L87">IFERROR(_xlfn.LET(
 _xlpm.project, $C87,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7" s="297" t="str" cm="1">
        <f t="array" ref="M87">IFERROR(_xlfn.LET(
 _xlpm.project, $C87,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7" s="297" t="str" cm="1">
        <f t="array" ref="N87">IFERROR(_xlfn.LET(
 _xlpm.project, $C87,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7" s="297" t="str" cm="1">
        <f t="array" ref="O87">IFERROR(_xlfn.LET(
 _xlpm.project, $C87,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7" s="297" t="str" cm="1">
        <f t="array" ref="P87">IFERROR(_xlfn.LET(
 _xlpm.project, $C87,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7" s="297" t="str" cm="1">
        <f t="array" ref="Q87">IFERROR(_xlfn.LET(
 _xlpm.project, $C87,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7" s="297" t="str" cm="1">
        <f t="array" ref="R87">IFERROR(_xlfn.LET(
 _xlpm.project, $C87,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7" s="297" t="str" cm="1">
        <f t="array" ref="S87">IFERROR(_xlfn.LET(
 _xlpm.project, $C87,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7" s="297" t="str" cm="1">
        <f t="array" ref="T87">IFERROR(_xlfn.LET(
 _xlpm.project, $C87,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7" s="297" t="str" cm="1">
        <f t="array" ref="U87">IFERROR(_xlfn.LET(
 _xlpm.project, $C87,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7" s="297" t="str" cm="1">
        <f t="array" ref="V87">IFERROR(_xlfn.LET(
 _xlpm.project, $C87,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7" s="297" t="str" cm="1">
        <f t="array" ref="W87">IFERROR(_xlfn.LET(
 _xlpm.project, $C87,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7" s="297" t="str" cm="1">
        <f t="array" ref="X87">IFERROR(_xlfn.LET(
 _xlpm.project, $C87,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7" s="297" t="str" cm="1">
        <f t="array" ref="Y87">IFERROR(_xlfn.LET(
 _xlpm.project, $C87,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7" s="297" t="str" cm="1">
        <f t="array" ref="Z87">IFERROR(_xlfn.LET(
 _xlpm.project, $C87,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7" s="297" t="str" cm="1">
        <f t="array" ref="AA87">IFERROR(_xlfn.LET(
 _xlpm.project, $C87,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7" s="297" t="str" cm="1">
        <f t="array" ref="AB87">IFERROR(_xlfn.LET(
 _xlpm.project, $C87,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7" s="297" t="str" cm="1">
        <f t="array" ref="AC87">IFERROR(_xlfn.LET(
 _xlpm.project, $C87,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7" s="297" t="str" cm="1">
        <f t="array" ref="AD87">IFERROR(_xlfn.LET(
 _xlpm.project, $C87,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7" s="297" t="str" cm="1">
        <f t="array" ref="AE87">IFERROR(_xlfn.LET(
 _xlpm.project, $C87,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7" s="297" t="str" cm="1">
        <f t="array" ref="AF87">IFERROR(_xlfn.LET(
 _xlpm.project, $C87,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7" s="297" t="str" cm="1">
        <f t="array" ref="AG87">IFERROR(_xlfn.LET(
 _xlpm.project, $C87,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7" s="297" t="str" cm="1">
        <f t="array" ref="AH87">IFERROR(_xlfn.LET(
 _xlpm.project, $C87,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7" s="297" t="str" cm="1">
        <f t="array" ref="AI87">IFERROR(_xlfn.LET(
 _xlpm.project, $C87,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7" s="297" t="str" cm="1">
        <f t="array" ref="AJ87">IFERROR(_xlfn.LET(
 _xlpm.project, $C87,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7" s="297" t="str" cm="1">
        <f t="array" ref="AK87">IFERROR(_xlfn.LET(
 _xlpm.project, $C87,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7" s="297" t="str" cm="1">
        <f t="array" ref="AL87">IFERROR(_xlfn.LET(
 _xlpm.project, $C87,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7" s="297" t="str" cm="1">
        <f t="array" ref="AM87">IFERROR(_xlfn.LET(
 _xlpm.project, $C87,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7" s="297" t="str" cm="1">
        <f t="array" ref="AN87">IFERROR(_xlfn.LET(
 _xlpm.project, $C87,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7" s="297" t="str" cm="1">
        <f t="array" ref="AO87">IFERROR(_xlfn.LET(
 _xlpm.project, $C87,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7" s="297" t="str" cm="1">
        <f t="array" ref="AP87">IFERROR(_xlfn.LET(
 _xlpm.project, $C87,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7" s="297" t="str" cm="1">
        <f t="array" ref="AQ87">IFERROR(_xlfn.LET(
 _xlpm.project, $C87,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7" s="297" t="str" cm="1">
        <f t="array" ref="AR87">IFERROR(_xlfn.LET(
 _xlpm.project, $C87,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7" s="297" t="str" cm="1">
        <f t="array" ref="AS87">IFERROR(_xlfn.LET(
 _xlpm.project, $C87,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7" s="297" t="str" cm="1">
        <f t="array" ref="AT87">IFERROR(_xlfn.LET(
 _xlpm.project, $C87,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7" s="297" t="str" cm="1">
        <f t="array" ref="AU87">IFERROR(_xlfn.LET(
 _xlpm.project, $C87,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7" s="297" t="str" cm="1">
        <f t="array" ref="AV87">IFERROR(_xlfn.LET(
 _xlpm.project, $C87,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7" s="297" t="str" cm="1">
        <f t="array" ref="AW87">IFERROR(_xlfn.LET(
 _xlpm.project, $C87,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7" s="297" t="str" cm="1">
        <f t="array" ref="AX87">IFERROR(_xlfn.LET(
 _xlpm.project, $C87,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7" s="297" t="str" cm="1">
        <f t="array" ref="AY87">IFERROR(_xlfn.LET(
 _xlpm.project, $C87,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7" s="297" t="str" cm="1">
        <f t="array" ref="AZ87">IFERROR(_xlfn.LET(
 _xlpm.project, $C87,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7" s="297" t="str" cm="1">
        <f t="array" ref="BA87">IFERROR(_xlfn.LET(
 _xlpm.project, $C87,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7" s="297" t="str" cm="1">
        <f t="array" ref="BB87">IFERROR(_xlfn.LET(
 _xlpm.project, $C87,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7" s="297" t="str" cm="1">
        <f t="array" ref="BC87">IFERROR(_xlfn.LET(
 _xlpm.project, $C87,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7" s="297" t="str" cm="1">
        <f t="array" ref="BD87">IFERROR(_xlfn.LET(
 _xlpm.project, $C87,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7" s="297" t="str" cm="1">
        <f t="array" ref="BE87">IFERROR(_xlfn.LET(
 _xlpm.project, $C87,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7" s="297" t="str" cm="1">
        <f t="array" ref="BF87">IFERROR(_xlfn.LET(
 _xlpm.project, $C87,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7" s="297" t="str" cm="1">
        <f t="array" ref="BG87">IFERROR(_xlfn.LET(
 _xlpm.project, $C87,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7" s="297" t="str" cm="1">
        <f t="array" ref="BH87">IFERROR(_xlfn.LET(
 _xlpm.project, $C87,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7" s="297" t="str" cm="1">
        <f t="array" ref="BI87">IFERROR(_xlfn.LET(
 _xlpm.project, $C87,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7" s="297" t="str" cm="1">
        <f t="array" ref="BJ87">IFERROR(_xlfn.LET(
 _xlpm.project, $C87,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7" s="297" t="str" cm="1">
        <f t="array" ref="BK87">IFERROR(_xlfn.LET(
 _xlpm.project, $C87,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7" s="297" t="str" cm="1">
        <f t="array" ref="BL87">IFERROR(_xlfn.LET(
 _xlpm.project, $C87,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7" s="297" t="str" cm="1">
        <f t="array" ref="BM87">IFERROR(_xlfn.LET(
 _xlpm.project, $C87,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7" s="297" t="str" cm="1">
        <f t="array" ref="BN87">IFERROR(_xlfn.LET(
 _xlpm.project, $C87,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7" s="297" t="str" cm="1">
        <f t="array" ref="BO87">IFERROR(_xlfn.LET(
 _xlpm.project, $C87,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7" s="297" t="str" cm="1">
        <f t="array" ref="BP87">IFERROR(_xlfn.LET(
 _xlpm.project, $C87,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7" s="297" t="str" cm="1">
        <f t="array" ref="BQ87">IFERROR(_xlfn.LET(
 _xlpm.project, $C87,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7" s="297" t="str" cm="1">
        <f t="array" ref="BR87">IFERROR(_xlfn.LET(
 _xlpm.project, $C87,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7" s="297" t="str" cm="1">
        <f t="array" ref="BS87">IFERROR(_xlfn.LET(
 _xlpm.project, $C87,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7" s="297" t="str" cm="1">
        <f t="array" ref="BT87">IFERROR(_xlfn.LET(
 _xlpm.project, $C87,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7" s="297" t="str" cm="1">
        <f t="array" ref="BU87">IFERROR(_xlfn.LET(
 _xlpm.project, $C87,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7" s="297" t="str" cm="1">
        <f t="array" ref="BV87">IFERROR(_xlfn.LET(
 _xlpm.project, $C87,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7" s="297" t="str" cm="1">
        <f t="array" ref="BW87">IFERROR(_xlfn.LET(
 _xlpm.project, $C87,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7" s="297" t="str" cm="1">
        <f t="array" ref="BX87">IFERROR(_xlfn.LET(
 _xlpm.project, $C87,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7" s="297" t="str" cm="1">
        <f t="array" ref="BY87">IFERROR(_xlfn.LET(
 _xlpm.project, $C87,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7" s="297" t="str" cm="1">
        <f t="array" ref="BZ87">IFERROR(_xlfn.LET(
 _xlpm.project, $C87,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7" s="297" t="str" cm="1">
        <f t="array" ref="CA87">IFERROR(_xlfn.LET(
 _xlpm.project, $C87,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7" s="297" t="str" cm="1">
        <f t="array" ref="CB87">IFERROR(_xlfn.LET(
 _xlpm.project, $C87,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7" s="297" t="str" cm="1">
        <f t="array" ref="CC87">IFERROR(_xlfn.LET(
 _xlpm.project, $C87,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7" s="297" t="str" cm="1">
        <f t="array" ref="CD87">IFERROR(_xlfn.LET(
 _xlpm.project, $C87,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7" s="297" t="str" cm="1">
        <f t="array" ref="CE87">IFERROR(_xlfn.LET(
 _xlpm.project, $C87,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7" s="297" t="str" cm="1">
        <f t="array" ref="CF87">IFERROR(_xlfn.LET(
 _xlpm.project, $C87,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7" s="297" t="str" cm="1">
        <f t="array" ref="CG87">IFERROR(_xlfn.LET(
 _xlpm.project, $C87,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7" s="297" t="str" cm="1">
        <f t="array" ref="CH87">IFERROR(_xlfn.LET(
 _xlpm.project, $C87,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7" s="297" t="str" cm="1">
        <f t="array" ref="CI87">IFERROR(_xlfn.LET(
 _xlpm.project, $C87,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7" s="297" t="str" cm="1">
        <f t="array" ref="CJ87">IFERROR(_xlfn.LET(
 _xlpm.project, $C87,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7" s="297" t="str" cm="1">
        <f t="array" ref="CK87">IFERROR(_xlfn.LET(
 _xlpm.project, $C87,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7" s="297" t="str" cm="1">
        <f t="array" ref="CL87">IFERROR(_xlfn.LET(
 _xlpm.project, $C87,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7" s="297" t="str" cm="1">
        <f t="array" ref="CM87">IFERROR(_xlfn.LET(
 _xlpm.project, $C87,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7" s="297" t="str" cm="1">
        <f t="array" ref="CN87">IFERROR(_xlfn.LET(
 _xlpm.project, $C87,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7" s="297" t="str" cm="1">
        <f t="array" ref="CO87">IFERROR(_xlfn.LET(
 _xlpm.project, $C87,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7" s="297" t="str" cm="1">
        <f t="array" ref="CP87">IFERROR(_xlfn.LET(
 _xlpm.project, $C87,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7" s="297" t="str" cm="1">
        <f t="array" ref="CQ87">IFERROR(_xlfn.LET(
 _xlpm.project, $C87,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7" s="297" t="str" cm="1">
        <f t="array" ref="CR87">IFERROR(_xlfn.LET(
 _xlpm.project, $C87,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7" s="297" t="str" cm="1">
        <f t="array" ref="CS87">IFERROR(_xlfn.LET(
 _xlpm.project, $C87,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7" s="297" t="str" cm="1">
        <f t="array" ref="CT87">IFERROR(_xlfn.LET(
 _xlpm.project, $C87,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7" s="297" t="str" cm="1">
        <f t="array" ref="CU87">IFERROR(_xlfn.LET(
 _xlpm.project, $C87,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7" s="297" t="str" cm="1">
        <f t="array" ref="CV87">IFERROR(_xlfn.LET(
 _xlpm.project, $C87,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7" s="297" t="str" cm="1">
        <f t="array" ref="CW87">IFERROR(_xlfn.LET(
 _xlpm.project, $C87,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7" s="297" t="str" cm="1">
        <f t="array" ref="CX87">IFERROR(_xlfn.LET(
 _xlpm.project, $C87,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7" s="297" t="str" cm="1">
        <f t="array" ref="CY87">IFERROR(_xlfn.LET(
 _xlpm.project, $C87,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7" s="297" t="str" cm="1">
        <f t="array" ref="CZ87">IFERROR(_xlfn.LET(
 _xlpm.project, $C87,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7" s="297" t="str" cm="1">
        <f t="array" ref="DA87">IFERROR(_xlfn.LET(
 _xlpm.project, $C87,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7" s="297" t="str" cm="1">
        <f t="array" ref="DB87">IFERROR(_xlfn.LET(
 _xlpm.project, $C87,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7" s="297" t="str" cm="1">
        <f t="array" ref="DC87">IFERROR(_xlfn.LET(
 _xlpm.project, $C87,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7" s="297" t="str" cm="1">
        <f t="array" ref="DD87">IFERROR(_xlfn.LET(
 _xlpm.project, $C87,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7" s="297" t="str" cm="1">
        <f t="array" ref="DE87">IFERROR(_xlfn.LET(
 _xlpm.project, $C87,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7" s="297" t="str" cm="1">
        <f t="array" ref="DF87">IFERROR(_xlfn.LET(
 _xlpm.project, $C87,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7" s="297" t="str" cm="1">
        <f t="array" ref="DG87">IFERROR(_xlfn.LET(
 _xlpm.project, $C87,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7" s="297" t="str" cm="1">
        <f t="array" ref="DH87">IFERROR(_xlfn.LET(
 _xlpm.project, $C87,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7" s="297" t="str" cm="1">
        <f t="array" ref="DI87">IFERROR(_xlfn.LET(
 _xlpm.project, $C87,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7" s="297" t="str" cm="1">
        <f t="array" ref="DJ87">IFERROR(_xlfn.LET(
 _xlpm.project, $C87,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7" s="297" t="str" cm="1">
        <f t="array" ref="DK87">IFERROR(_xlfn.LET(
 _xlpm.project, $C87,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7" s="297" t="str" cm="1">
        <f t="array" ref="DL87">IFERROR(_xlfn.LET(
 _xlpm.project, $C87,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7" s="297" t="str" cm="1">
        <f t="array" ref="DM87">IFERROR(_xlfn.LET(
 _xlpm.project, $C87,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7" s="297" t="str" cm="1">
        <f t="array" ref="DN87">IFERROR(_xlfn.LET(
 _xlpm.project, $C87,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7" s="297" t="str" cm="1">
        <f t="array" ref="DO87">IFERROR(_xlfn.LET(
 _xlpm.project, $C87,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7" s="297" t="str" cm="1">
        <f t="array" ref="DP87">IFERROR(_xlfn.LET(
 _xlpm.project, $C87,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7" s="297" t="str" cm="1">
        <f t="array" ref="DQ87">IFERROR(_xlfn.LET(
 _xlpm.project, $C87,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7" s="297" t="str" cm="1">
        <f t="array" ref="DR87">IFERROR(_xlfn.LET(
 _xlpm.project, $C87,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7" s="297" t="str" cm="1">
        <f t="array" ref="DS87">IFERROR(_xlfn.LET(
 _xlpm.project, $C87,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7" s="297" t="str" cm="1">
        <f t="array" ref="DT87">IFERROR(_xlfn.LET(
 _xlpm.project, $C87,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7" s="297" t="str" cm="1">
        <f t="array" ref="DU87">IFERROR(_xlfn.LET(
 _xlpm.project, $C87,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7" s="297" t="str" cm="1">
        <f t="array" ref="DV87">IFERROR(_xlfn.LET(
 _xlpm.project, $C87,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7" s="297" t="str" cm="1">
        <f t="array" ref="DW87">IFERROR(_xlfn.LET(
 _xlpm.project, $C87,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7" s="297" t="str" cm="1">
        <f t="array" ref="DX87">IFERROR(_xlfn.LET(
 _xlpm.project, $C87,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7" s="297" t="str" cm="1">
        <f t="array" ref="DY87">IFERROR(_xlfn.LET(
 _xlpm.project, $C87,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7" s="297" t="str" cm="1">
        <f t="array" ref="DZ87">IFERROR(_xlfn.LET(
 _xlpm.project, $C87,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7" s="297" t="str" cm="1">
        <f t="array" ref="EA87">IFERROR(_xlfn.LET(
 _xlpm.project, $C87,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7" s="297" t="str" cm="1">
        <f t="array" ref="EB87">IFERROR(_xlfn.LET(
 _xlpm.project, $C87,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7" s="297" t="str" cm="1">
        <f t="array" ref="EC87">IFERROR(_xlfn.LET(
 _xlpm.project, $C87,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7" s="297" t="str" cm="1">
        <f t="array" ref="ED87">IFERROR(_xlfn.LET(
 _xlpm.project, $C87,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7" s="297" t="str" cm="1">
        <f t="array" ref="EE87">IFERROR(_xlfn.LET(
 _xlpm.project, $C87,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7" s="297" t="str" cm="1">
        <f t="array" ref="EF87">IFERROR(_xlfn.LET(
 _xlpm.project, $C87,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7" s="297" t="str" cm="1">
        <f t="array" ref="EG87">IFERROR(_xlfn.LET(
 _xlpm.project, $C87,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7" s="297" t="str" cm="1">
        <f t="array" ref="EH87">IFERROR(_xlfn.LET(
 _xlpm.project, $C87,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7" s="297" t="str" cm="1">
        <f t="array" ref="EI87">IFERROR(_xlfn.LET(
 _xlpm.project, $C87,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7" s="297" t="str" cm="1">
        <f t="array" ref="EJ87">IFERROR(_xlfn.LET(
 _xlpm.project, $C87,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7" s="297" t="str" cm="1">
        <f t="array" ref="EK87">IFERROR(_xlfn.LET(
 _xlpm.project, $C87,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7" s="297" t="str" cm="1">
        <f t="array" ref="EL87">IFERROR(_xlfn.LET(
 _xlpm.project, $C87,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7" s="297" t="str" cm="1">
        <f t="array" ref="EM87">IFERROR(_xlfn.LET(
 _xlpm.project, $C87,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7" s="297" t="str" cm="1">
        <f t="array" ref="EN87">IFERROR(_xlfn.LET(
 _xlpm.project, $C87,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7" s="297" t="str" cm="1">
        <f t="array" ref="EO87">IFERROR(_xlfn.LET(
 _xlpm.project, $C87,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7" s="297" t="str" cm="1">
        <f t="array" ref="EP87">IFERROR(_xlfn.LET(
 _xlpm.project, $C87,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7" s="297" t="str" cm="1">
        <f t="array" ref="EQ87">IFERROR(_xlfn.LET(
 _xlpm.project, $C87,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7" s="297" t="str" cm="1">
        <f t="array" ref="ER87">IFERROR(_xlfn.LET(
 _xlpm.project, $C87,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7" s="297" t="str" cm="1">
        <f t="array" ref="ES87">IFERROR(_xlfn.LET(
 _xlpm.project, $C87,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7" s="297" t="str" cm="1">
        <f t="array" ref="ET87">IFERROR(_xlfn.LET(
 _xlpm.project, $C87,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7" s="297" t="str" cm="1">
        <f t="array" ref="EU87">IFERROR(_xlfn.LET(
 _xlpm.project, $C87,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7" s="297" t="str" cm="1">
        <f t="array" ref="EV87">IFERROR(_xlfn.LET(
 _xlpm.project, $C87,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7" s="297" t="str" cm="1">
        <f t="array" ref="EW87">IFERROR(_xlfn.LET(
 _xlpm.project, $C87,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7" s="297" t="str" cm="1">
        <f t="array" ref="EX87">IFERROR(_xlfn.LET(
 _xlpm.project, $C87,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7" s="297" t="str" cm="1">
        <f t="array" ref="EY87">IFERROR(_xlfn.LET(
 _xlpm.project, $C87,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7" s="297" t="str" cm="1">
        <f t="array" ref="EZ87">IFERROR(_xlfn.LET(
 _xlpm.project, $C87,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7" s="297" t="str" cm="1">
        <f t="array" ref="FA87">IFERROR(_xlfn.LET(
 _xlpm.project, $C87,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7" s="297" t="str" cm="1">
        <f t="array" ref="FB87">IFERROR(_xlfn.LET(
 _xlpm.project, $C87,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7" s="297" t="str" cm="1">
        <f t="array" ref="FC87">IFERROR(_xlfn.LET(
 _xlpm.project, $C87,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7" s="297" t="str" cm="1">
        <f t="array" ref="FD87">IFERROR(_xlfn.LET(
 _xlpm.project, $C87,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8" spans="2:160" ht="80.099999999999994" customHeight="1" thickBot="1" x14ac:dyDescent="0.35">
      <c r="B88" s="90"/>
      <c r="C88" s="300"/>
      <c r="D88" s="300"/>
      <c r="E88" s="297" t="str" cm="1">
        <f t="array" ref="E88">IFERROR(_xlfn.LET(
 _xlpm.project, $C88,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8" s="297" t="str" cm="1">
        <f t="array" ref="F88">IFERROR(_xlfn.LET(
 _xlpm.project, $C88,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8" s="297" t="str" cm="1">
        <f t="array" ref="G88">IFERROR(_xlfn.LET(
 _xlpm.project, $C88,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8" s="297" t="str" cm="1">
        <f t="array" ref="H88">IFERROR(_xlfn.LET(
 _xlpm.project, $C88,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8" s="297" t="str" cm="1">
        <f t="array" ref="I88">IFERROR(_xlfn.LET(
 _xlpm.project, $C88,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8" s="297" t="str" cm="1">
        <f t="array" ref="J88">IFERROR(_xlfn.LET(
 _xlpm.project, $C88,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8" s="297" t="str" cm="1">
        <f t="array" ref="K88">IFERROR(_xlfn.LET(
 _xlpm.project, $C88,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8" s="297" t="str" cm="1">
        <f t="array" ref="L88">IFERROR(_xlfn.LET(
 _xlpm.project, $C88,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8" s="297" t="str" cm="1">
        <f t="array" ref="M88">IFERROR(_xlfn.LET(
 _xlpm.project, $C88,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8" s="297" t="str" cm="1">
        <f t="array" ref="N88">IFERROR(_xlfn.LET(
 _xlpm.project, $C88,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8" s="297" t="str" cm="1">
        <f t="array" ref="O88">IFERROR(_xlfn.LET(
 _xlpm.project, $C88,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8" s="297" t="str" cm="1">
        <f t="array" ref="P88">IFERROR(_xlfn.LET(
 _xlpm.project, $C88,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8" s="297" t="str" cm="1">
        <f t="array" ref="Q88">IFERROR(_xlfn.LET(
 _xlpm.project, $C88,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8" s="297" t="str" cm="1">
        <f t="array" ref="R88">IFERROR(_xlfn.LET(
 _xlpm.project, $C88,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8" s="297" t="str" cm="1">
        <f t="array" ref="S88">IFERROR(_xlfn.LET(
 _xlpm.project, $C88,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8" s="297" t="str" cm="1">
        <f t="array" ref="T88">IFERROR(_xlfn.LET(
 _xlpm.project, $C88,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8" s="297" t="str" cm="1">
        <f t="array" ref="U88">IFERROR(_xlfn.LET(
 _xlpm.project, $C88,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8" s="297" t="str" cm="1">
        <f t="array" ref="V88">IFERROR(_xlfn.LET(
 _xlpm.project, $C88,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8" s="297" t="str" cm="1">
        <f t="array" ref="W88">IFERROR(_xlfn.LET(
 _xlpm.project, $C88,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8" s="297" t="str" cm="1">
        <f t="array" ref="X88">IFERROR(_xlfn.LET(
 _xlpm.project, $C88,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8" s="297" t="str" cm="1">
        <f t="array" ref="Y88">IFERROR(_xlfn.LET(
 _xlpm.project, $C88,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8" s="297" t="str" cm="1">
        <f t="array" ref="Z88">IFERROR(_xlfn.LET(
 _xlpm.project, $C88,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8" s="297" t="str" cm="1">
        <f t="array" ref="AA88">IFERROR(_xlfn.LET(
 _xlpm.project, $C88,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8" s="297" t="str" cm="1">
        <f t="array" ref="AB88">IFERROR(_xlfn.LET(
 _xlpm.project, $C88,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8" s="297" t="str" cm="1">
        <f t="array" ref="AC88">IFERROR(_xlfn.LET(
 _xlpm.project, $C88,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8" s="297" t="str" cm="1">
        <f t="array" ref="AD88">IFERROR(_xlfn.LET(
 _xlpm.project, $C88,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8" s="297" t="str" cm="1">
        <f t="array" ref="AE88">IFERROR(_xlfn.LET(
 _xlpm.project, $C88,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8" s="297" t="str" cm="1">
        <f t="array" ref="AF88">IFERROR(_xlfn.LET(
 _xlpm.project, $C88,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8" s="297" t="str" cm="1">
        <f t="array" ref="AG88">IFERROR(_xlfn.LET(
 _xlpm.project, $C88,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8" s="297" t="str" cm="1">
        <f t="array" ref="AH88">IFERROR(_xlfn.LET(
 _xlpm.project, $C88,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8" s="297" t="str" cm="1">
        <f t="array" ref="AI88">IFERROR(_xlfn.LET(
 _xlpm.project, $C88,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8" s="297" t="str" cm="1">
        <f t="array" ref="AJ88">IFERROR(_xlfn.LET(
 _xlpm.project, $C88,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8" s="297" t="str" cm="1">
        <f t="array" ref="AK88">IFERROR(_xlfn.LET(
 _xlpm.project, $C88,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8" s="297" t="str" cm="1">
        <f t="array" ref="AL88">IFERROR(_xlfn.LET(
 _xlpm.project, $C88,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8" s="297" t="str" cm="1">
        <f t="array" ref="AM88">IFERROR(_xlfn.LET(
 _xlpm.project, $C88,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8" s="297" t="str" cm="1">
        <f t="array" ref="AN88">IFERROR(_xlfn.LET(
 _xlpm.project, $C88,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8" s="297" t="str" cm="1">
        <f t="array" ref="AO88">IFERROR(_xlfn.LET(
 _xlpm.project, $C88,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8" s="297" t="str" cm="1">
        <f t="array" ref="AP88">IFERROR(_xlfn.LET(
 _xlpm.project, $C88,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8" s="297" t="str" cm="1">
        <f t="array" ref="AQ88">IFERROR(_xlfn.LET(
 _xlpm.project, $C88,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8" s="297" t="str" cm="1">
        <f t="array" ref="AR88">IFERROR(_xlfn.LET(
 _xlpm.project, $C88,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8" s="297" t="str" cm="1">
        <f t="array" ref="AS88">IFERROR(_xlfn.LET(
 _xlpm.project, $C88,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8" s="297" t="str" cm="1">
        <f t="array" ref="AT88">IFERROR(_xlfn.LET(
 _xlpm.project, $C88,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8" s="297" t="str" cm="1">
        <f t="array" ref="AU88">IFERROR(_xlfn.LET(
 _xlpm.project, $C88,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8" s="297" t="str" cm="1">
        <f t="array" ref="AV88">IFERROR(_xlfn.LET(
 _xlpm.project, $C88,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8" s="297" t="str" cm="1">
        <f t="array" ref="AW88">IFERROR(_xlfn.LET(
 _xlpm.project, $C88,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8" s="297" t="str" cm="1">
        <f t="array" ref="AX88">IFERROR(_xlfn.LET(
 _xlpm.project, $C88,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8" s="297" t="str" cm="1">
        <f t="array" ref="AY88">IFERROR(_xlfn.LET(
 _xlpm.project, $C88,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8" s="297" t="str" cm="1">
        <f t="array" ref="AZ88">IFERROR(_xlfn.LET(
 _xlpm.project, $C88,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8" s="297" t="str" cm="1">
        <f t="array" ref="BA88">IFERROR(_xlfn.LET(
 _xlpm.project, $C88,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8" s="297" t="str" cm="1">
        <f t="array" ref="BB88">IFERROR(_xlfn.LET(
 _xlpm.project, $C88,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8" s="297" t="str" cm="1">
        <f t="array" ref="BC88">IFERROR(_xlfn.LET(
 _xlpm.project, $C88,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8" s="297" t="str" cm="1">
        <f t="array" ref="BD88">IFERROR(_xlfn.LET(
 _xlpm.project, $C88,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8" s="297" t="str" cm="1">
        <f t="array" ref="BE88">IFERROR(_xlfn.LET(
 _xlpm.project, $C88,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8" s="297" t="str" cm="1">
        <f t="array" ref="BF88">IFERROR(_xlfn.LET(
 _xlpm.project, $C88,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8" s="297" t="str" cm="1">
        <f t="array" ref="BG88">IFERROR(_xlfn.LET(
 _xlpm.project, $C88,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8" s="297" t="str" cm="1">
        <f t="array" ref="BH88">IFERROR(_xlfn.LET(
 _xlpm.project, $C88,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8" s="297" t="str" cm="1">
        <f t="array" ref="BI88">IFERROR(_xlfn.LET(
 _xlpm.project, $C88,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8" s="297" t="str" cm="1">
        <f t="array" ref="BJ88">IFERROR(_xlfn.LET(
 _xlpm.project, $C88,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8" s="297" t="str" cm="1">
        <f t="array" ref="BK88">IFERROR(_xlfn.LET(
 _xlpm.project, $C88,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8" s="297" t="str" cm="1">
        <f t="array" ref="BL88">IFERROR(_xlfn.LET(
 _xlpm.project, $C88,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8" s="297" t="str" cm="1">
        <f t="array" ref="BM88">IFERROR(_xlfn.LET(
 _xlpm.project, $C88,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8" s="297" t="str" cm="1">
        <f t="array" ref="BN88">IFERROR(_xlfn.LET(
 _xlpm.project, $C88,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8" s="297" t="str" cm="1">
        <f t="array" ref="BO88">IFERROR(_xlfn.LET(
 _xlpm.project, $C88,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8" s="297" t="str" cm="1">
        <f t="array" ref="BP88">IFERROR(_xlfn.LET(
 _xlpm.project, $C88,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8" s="297" t="str" cm="1">
        <f t="array" ref="BQ88">IFERROR(_xlfn.LET(
 _xlpm.project, $C88,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8" s="297" t="str" cm="1">
        <f t="array" ref="BR88">IFERROR(_xlfn.LET(
 _xlpm.project, $C88,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8" s="297" t="str" cm="1">
        <f t="array" ref="BS88">IFERROR(_xlfn.LET(
 _xlpm.project, $C88,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8" s="297" t="str" cm="1">
        <f t="array" ref="BT88">IFERROR(_xlfn.LET(
 _xlpm.project, $C88,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8" s="297" t="str" cm="1">
        <f t="array" ref="BU88">IFERROR(_xlfn.LET(
 _xlpm.project, $C88,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8" s="297" t="str" cm="1">
        <f t="array" ref="BV88">IFERROR(_xlfn.LET(
 _xlpm.project, $C88,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8" s="297" t="str" cm="1">
        <f t="array" ref="BW88">IFERROR(_xlfn.LET(
 _xlpm.project, $C88,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8" s="297" t="str" cm="1">
        <f t="array" ref="BX88">IFERROR(_xlfn.LET(
 _xlpm.project, $C88,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8" s="297" t="str" cm="1">
        <f t="array" ref="BY88">IFERROR(_xlfn.LET(
 _xlpm.project, $C88,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8" s="297" t="str" cm="1">
        <f t="array" ref="BZ88">IFERROR(_xlfn.LET(
 _xlpm.project, $C88,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8" s="297" t="str" cm="1">
        <f t="array" ref="CA88">IFERROR(_xlfn.LET(
 _xlpm.project, $C88,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8" s="297" t="str" cm="1">
        <f t="array" ref="CB88">IFERROR(_xlfn.LET(
 _xlpm.project, $C88,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8" s="297" t="str" cm="1">
        <f t="array" ref="CC88">IFERROR(_xlfn.LET(
 _xlpm.project, $C88,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8" s="297" t="str" cm="1">
        <f t="array" ref="CD88">IFERROR(_xlfn.LET(
 _xlpm.project, $C88,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8" s="297" t="str" cm="1">
        <f t="array" ref="CE88">IFERROR(_xlfn.LET(
 _xlpm.project, $C88,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8" s="297" t="str" cm="1">
        <f t="array" ref="CF88">IFERROR(_xlfn.LET(
 _xlpm.project, $C88,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8" s="297" t="str" cm="1">
        <f t="array" ref="CG88">IFERROR(_xlfn.LET(
 _xlpm.project, $C88,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8" s="297" t="str" cm="1">
        <f t="array" ref="CH88">IFERROR(_xlfn.LET(
 _xlpm.project, $C88,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8" s="297" t="str" cm="1">
        <f t="array" ref="CI88">IFERROR(_xlfn.LET(
 _xlpm.project, $C88,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8" s="297" t="str" cm="1">
        <f t="array" ref="CJ88">IFERROR(_xlfn.LET(
 _xlpm.project, $C88,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8" s="297" t="str" cm="1">
        <f t="array" ref="CK88">IFERROR(_xlfn.LET(
 _xlpm.project, $C88,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8" s="297" t="str" cm="1">
        <f t="array" ref="CL88">IFERROR(_xlfn.LET(
 _xlpm.project, $C88,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8" s="297" t="str" cm="1">
        <f t="array" ref="CM88">IFERROR(_xlfn.LET(
 _xlpm.project, $C88,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8" s="297" t="str" cm="1">
        <f t="array" ref="CN88">IFERROR(_xlfn.LET(
 _xlpm.project, $C88,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8" s="297" t="str" cm="1">
        <f t="array" ref="CO88">IFERROR(_xlfn.LET(
 _xlpm.project, $C88,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8" s="297" t="str" cm="1">
        <f t="array" ref="CP88">IFERROR(_xlfn.LET(
 _xlpm.project, $C88,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8" s="297" t="str" cm="1">
        <f t="array" ref="CQ88">IFERROR(_xlfn.LET(
 _xlpm.project, $C88,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8" s="297" t="str" cm="1">
        <f t="array" ref="CR88">IFERROR(_xlfn.LET(
 _xlpm.project, $C88,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8" s="297" t="str" cm="1">
        <f t="array" ref="CS88">IFERROR(_xlfn.LET(
 _xlpm.project, $C88,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8" s="297" t="str" cm="1">
        <f t="array" ref="CT88">IFERROR(_xlfn.LET(
 _xlpm.project, $C88,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8" s="297" t="str" cm="1">
        <f t="array" ref="CU88">IFERROR(_xlfn.LET(
 _xlpm.project, $C88,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8" s="297" t="str" cm="1">
        <f t="array" ref="CV88">IFERROR(_xlfn.LET(
 _xlpm.project, $C88,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8" s="297" t="str" cm="1">
        <f t="array" ref="CW88">IFERROR(_xlfn.LET(
 _xlpm.project, $C88,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8" s="297" t="str" cm="1">
        <f t="array" ref="CX88">IFERROR(_xlfn.LET(
 _xlpm.project, $C88,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8" s="297" t="str" cm="1">
        <f t="array" ref="CY88">IFERROR(_xlfn.LET(
 _xlpm.project, $C88,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8" s="297" t="str" cm="1">
        <f t="array" ref="CZ88">IFERROR(_xlfn.LET(
 _xlpm.project, $C88,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8" s="297" t="str" cm="1">
        <f t="array" ref="DA88">IFERROR(_xlfn.LET(
 _xlpm.project, $C88,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8" s="297" t="str" cm="1">
        <f t="array" ref="DB88">IFERROR(_xlfn.LET(
 _xlpm.project, $C88,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8" s="297" t="str" cm="1">
        <f t="array" ref="DC88">IFERROR(_xlfn.LET(
 _xlpm.project, $C88,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8" s="297" t="str" cm="1">
        <f t="array" ref="DD88">IFERROR(_xlfn.LET(
 _xlpm.project, $C88,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8" s="297" t="str" cm="1">
        <f t="array" ref="DE88">IFERROR(_xlfn.LET(
 _xlpm.project, $C88,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8" s="297" t="str" cm="1">
        <f t="array" ref="DF88">IFERROR(_xlfn.LET(
 _xlpm.project, $C88,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8" s="297" t="str" cm="1">
        <f t="array" ref="DG88">IFERROR(_xlfn.LET(
 _xlpm.project, $C88,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8" s="297" t="str" cm="1">
        <f t="array" ref="DH88">IFERROR(_xlfn.LET(
 _xlpm.project, $C88,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8" s="297" t="str" cm="1">
        <f t="array" ref="DI88">IFERROR(_xlfn.LET(
 _xlpm.project, $C88,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8" s="297" t="str" cm="1">
        <f t="array" ref="DJ88">IFERROR(_xlfn.LET(
 _xlpm.project, $C88,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8" s="297" t="str" cm="1">
        <f t="array" ref="DK88">IFERROR(_xlfn.LET(
 _xlpm.project, $C88,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8" s="297" t="str" cm="1">
        <f t="array" ref="DL88">IFERROR(_xlfn.LET(
 _xlpm.project, $C88,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8" s="297" t="str" cm="1">
        <f t="array" ref="DM88">IFERROR(_xlfn.LET(
 _xlpm.project, $C88,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8" s="297" t="str" cm="1">
        <f t="array" ref="DN88">IFERROR(_xlfn.LET(
 _xlpm.project, $C88,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8" s="297" t="str" cm="1">
        <f t="array" ref="DO88">IFERROR(_xlfn.LET(
 _xlpm.project, $C88,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8" s="297" t="str" cm="1">
        <f t="array" ref="DP88">IFERROR(_xlfn.LET(
 _xlpm.project, $C88,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8" s="297" t="str" cm="1">
        <f t="array" ref="DQ88">IFERROR(_xlfn.LET(
 _xlpm.project, $C88,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8" s="297" t="str" cm="1">
        <f t="array" ref="DR88">IFERROR(_xlfn.LET(
 _xlpm.project, $C88,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8" s="297" t="str" cm="1">
        <f t="array" ref="DS88">IFERROR(_xlfn.LET(
 _xlpm.project, $C88,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8" s="297" t="str" cm="1">
        <f t="array" ref="DT88">IFERROR(_xlfn.LET(
 _xlpm.project, $C88,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8" s="297" t="str" cm="1">
        <f t="array" ref="DU88">IFERROR(_xlfn.LET(
 _xlpm.project, $C88,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8" s="297" t="str" cm="1">
        <f t="array" ref="DV88">IFERROR(_xlfn.LET(
 _xlpm.project, $C88,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8" s="297" t="str" cm="1">
        <f t="array" ref="DW88">IFERROR(_xlfn.LET(
 _xlpm.project, $C88,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8" s="297" t="str" cm="1">
        <f t="array" ref="DX88">IFERROR(_xlfn.LET(
 _xlpm.project, $C88,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8" s="297" t="str" cm="1">
        <f t="array" ref="DY88">IFERROR(_xlfn.LET(
 _xlpm.project, $C88,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8" s="297" t="str" cm="1">
        <f t="array" ref="DZ88">IFERROR(_xlfn.LET(
 _xlpm.project, $C88,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8" s="297" t="str" cm="1">
        <f t="array" ref="EA88">IFERROR(_xlfn.LET(
 _xlpm.project, $C88,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8" s="297" t="str" cm="1">
        <f t="array" ref="EB88">IFERROR(_xlfn.LET(
 _xlpm.project, $C88,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8" s="297" t="str" cm="1">
        <f t="array" ref="EC88">IFERROR(_xlfn.LET(
 _xlpm.project, $C88,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8" s="297" t="str" cm="1">
        <f t="array" ref="ED88">IFERROR(_xlfn.LET(
 _xlpm.project, $C88,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8" s="297" t="str" cm="1">
        <f t="array" ref="EE88">IFERROR(_xlfn.LET(
 _xlpm.project, $C88,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8" s="297" t="str" cm="1">
        <f t="array" ref="EF88">IFERROR(_xlfn.LET(
 _xlpm.project, $C88,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8" s="297" t="str" cm="1">
        <f t="array" ref="EG88">IFERROR(_xlfn.LET(
 _xlpm.project, $C88,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8" s="297" t="str" cm="1">
        <f t="array" ref="EH88">IFERROR(_xlfn.LET(
 _xlpm.project, $C88,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8" s="297" t="str" cm="1">
        <f t="array" ref="EI88">IFERROR(_xlfn.LET(
 _xlpm.project, $C88,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8" s="297" t="str" cm="1">
        <f t="array" ref="EJ88">IFERROR(_xlfn.LET(
 _xlpm.project, $C88,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8" s="297" t="str" cm="1">
        <f t="array" ref="EK88">IFERROR(_xlfn.LET(
 _xlpm.project, $C88,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8" s="297" t="str" cm="1">
        <f t="array" ref="EL88">IFERROR(_xlfn.LET(
 _xlpm.project, $C88,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8" s="297" t="str" cm="1">
        <f t="array" ref="EM88">IFERROR(_xlfn.LET(
 _xlpm.project, $C88,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8" s="297" t="str" cm="1">
        <f t="array" ref="EN88">IFERROR(_xlfn.LET(
 _xlpm.project, $C88,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8" s="297" t="str" cm="1">
        <f t="array" ref="EO88">IFERROR(_xlfn.LET(
 _xlpm.project, $C88,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8" s="297" t="str" cm="1">
        <f t="array" ref="EP88">IFERROR(_xlfn.LET(
 _xlpm.project, $C88,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8" s="297" t="str" cm="1">
        <f t="array" ref="EQ88">IFERROR(_xlfn.LET(
 _xlpm.project, $C88,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8" s="297" t="str" cm="1">
        <f t="array" ref="ER88">IFERROR(_xlfn.LET(
 _xlpm.project, $C88,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8" s="297" t="str" cm="1">
        <f t="array" ref="ES88">IFERROR(_xlfn.LET(
 _xlpm.project, $C88,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8" s="297" t="str" cm="1">
        <f t="array" ref="ET88">IFERROR(_xlfn.LET(
 _xlpm.project, $C88,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8" s="297" t="str" cm="1">
        <f t="array" ref="EU88">IFERROR(_xlfn.LET(
 _xlpm.project, $C88,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8" s="297" t="str" cm="1">
        <f t="array" ref="EV88">IFERROR(_xlfn.LET(
 _xlpm.project, $C88,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8" s="297" t="str" cm="1">
        <f t="array" ref="EW88">IFERROR(_xlfn.LET(
 _xlpm.project, $C88,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8" s="297" t="str" cm="1">
        <f t="array" ref="EX88">IFERROR(_xlfn.LET(
 _xlpm.project, $C88,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8" s="297" t="str" cm="1">
        <f t="array" ref="EY88">IFERROR(_xlfn.LET(
 _xlpm.project, $C88,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8" s="297" t="str" cm="1">
        <f t="array" ref="EZ88">IFERROR(_xlfn.LET(
 _xlpm.project, $C88,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8" s="297" t="str" cm="1">
        <f t="array" ref="FA88">IFERROR(_xlfn.LET(
 _xlpm.project, $C88,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8" s="297" t="str" cm="1">
        <f t="array" ref="FB88">IFERROR(_xlfn.LET(
 _xlpm.project, $C88,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8" s="297" t="str" cm="1">
        <f t="array" ref="FC88">IFERROR(_xlfn.LET(
 _xlpm.project, $C88,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8" s="297" t="str" cm="1">
        <f t="array" ref="FD88">IFERROR(_xlfn.LET(
 _xlpm.project, $C88,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89" spans="2:160" ht="80.099999999999994" customHeight="1" thickBot="1" x14ac:dyDescent="0.35">
      <c r="B89" s="90"/>
      <c r="C89" s="300"/>
      <c r="D89" s="300"/>
      <c r="E89" s="297" t="str" cm="1">
        <f t="array" ref="E89">IFERROR(_xlfn.LET(
 _xlpm.project, $C89,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89" s="297" t="str" cm="1">
        <f t="array" ref="F89">IFERROR(_xlfn.LET(
 _xlpm.project, $C89,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89" s="297" t="str" cm="1">
        <f t="array" ref="G89">IFERROR(_xlfn.LET(
 _xlpm.project, $C89,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89" s="297" t="str" cm="1">
        <f t="array" ref="H89">IFERROR(_xlfn.LET(
 _xlpm.project, $C89,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89" s="297" t="str" cm="1">
        <f t="array" ref="I89">IFERROR(_xlfn.LET(
 _xlpm.project, $C89,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89" s="297" t="str" cm="1">
        <f t="array" ref="J89">IFERROR(_xlfn.LET(
 _xlpm.project, $C89,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89" s="297" t="str" cm="1">
        <f t="array" ref="K89">IFERROR(_xlfn.LET(
 _xlpm.project, $C89,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89" s="297" t="str" cm="1">
        <f t="array" ref="L89">IFERROR(_xlfn.LET(
 _xlpm.project, $C89,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89" s="297" t="str" cm="1">
        <f t="array" ref="M89">IFERROR(_xlfn.LET(
 _xlpm.project, $C89,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89" s="297" t="str" cm="1">
        <f t="array" ref="N89">IFERROR(_xlfn.LET(
 _xlpm.project, $C89,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89" s="297" t="str" cm="1">
        <f t="array" ref="O89">IFERROR(_xlfn.LET(
 _xlpm.project, $C89,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89" s="297" t="str" cm="1">
        <f t="array" ref="P89">IFERROR(_xlfn.LET(
 _xlpm.project, $C89,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89" s="297" t="str" cm="1">
        <f t="array" ref="Q89">IFERROR(_xlfn.LET(
 _xlpm.project, $C89,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89" s="297" t="str" cm="1">
        <f t="array" ref="R89">IFERROR(_xlfn.LET(
 _xlpm.project, $C89,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89" s="297" t="str" cm="1">
        <f t="array" ref="S89">IFERROR(_xlfn.LET(
 _xlpm.project, $C89,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89" s="297" t="str" cm="1">
        <f t="array" ref="T89">IFERROR(_xlfn.LET(
 _xlpm.project, $C89,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89" s="297" t="str" cm="1">
        <f t="array" ref="U89">IFERROR(_xlfn.LET(
 _xlpm.project, $C89,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89" s="297" t="str" cm="1">
        <f t="array" ref="V89">IFERROR(_xlfn.LET(
 _xlpm.project, $C89,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89" s="297" t="str" cm="1">
        <f t="array" ref="W89">IFERROR(_xlfn.LET(
 _xlpm.project, $C89,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89" s="297" t="str" cm="1">
        <f t="array" ref="X89">IFERROR(_xlfn.LET(
 _xlpm.project, $C89,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89" s="297" t="str" cm="1">
        <f t="array" ref="Y89">IFERROR(_xlfn.LET(
 _xlpm.project, $C89,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89" s="297" t="str" cm="1">
        <f t="array" ref="Z89">IFERROR(_xlfn.LET(
 _xlpm.project, $C89,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89" s="297" t="str" cm="1">
        <f t="array" ref="AA89">IFERROR(_xlfn.LET(
 _xlpm.project, $C89,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89" s="297" t="str" cm="1">
        <f t="array" ref="AB89">IFERROR(_xlfn.LET(
 _xlpm.project, $C89,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89" s="297" t="str" cm="1">
        <f t="array" ref="AC89">IFERROR(_xlfn.LET(
 _xlpm.project, $C89,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89" s="297" t="str" cm="1">
        <f t="array" ref="AD89">IFERROR(_xlfn.LET(
 _xlpm.project, $C89,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89" s="297" t="str" cm="1">
        <f t="array" ref="AE89">IFERROR(_xlfn.LET(
 _xlpm.project, $C89,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89" s="297" t="str" cm="1">
        <f t="array" ref="AF89">IFERROR(_xlfn.LET(
 _xlpm.project, $C89,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89" s="297" t="str" cm="1">
        <f t="array" ref="AG89">IFERROR(_xlfn.LET(
 _xlpm.project, $C89,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89" s="297" t="str" cm="1">
        <f t="array" ref="AH89">IFERROR(_xlfn.LET(
 _xlpm.project, $C89,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89" s="297" t="str" cm="1">
        <f t="array" ref="AI89">IFERROR(_xlfn.LET(
 _xlpm.project, $C89,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89" s="297" t="str" cm="1">
        <f t="array" ref="AJ89">IFERROR(_xlfn.LET(
 _xlpm.project, $C89,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89" s="297" t="str" cm="1">
        <f t="array" ref="AK89">IFERROR(_xlfn.LET(
 _xlpm.project, $C89,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89" s="297" t="str" cm="1">
        <f t="array" ref="AL89">IFERROR(_xlfn.LET(
 _xlpm.project, $C89,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89" s="297" t="str" cm="1">
        <f t="array" ref="AM89">IFERROR(_xlfn.LET(
 _xlpm.project, $C89,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89" s="297" t="str" cm="1">
        <f t="array" ref="AN89">IFERROR(_xlfn.LET(
 _xlpm.project, $C89,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89" s="297" t="str" cm="1">
        <f t="array" ref="AO89">IFERROR(_xlfn.LET(
 _xlpm.project, $C89,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89" s="297" t="str" cm="1">
        <f t="array" ref="AP89">IFERROR(_xlfn.LET(
 _xlpm.project, $C89,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89" s="297" t="str" cm="1">
        <f t="array" ref="AQ89">IFERROR(_xlfn.LET(
 _xlpm.project, $C89,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89" s="297" t="str" cm="1">
        <f t="array" ref="AR89">IFERROR(_xlfn.LET(
 _xlpm.project, $C89,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89" s="297" t="str" cm="1">
        <f t="array" ref="AS89">IFERROR(_xlfn.LET(
 _xlpm.project, $C89,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89" s="297" t="str" cm="1">
        <f t="array" ref="AT89">IFERROR(_xlfn.LET(
 _xlpm.project, $C89,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89" s="297" t="str" cm="1">
        <f t="array" ref="AU89">IFERROR(_xlfn.LET(
 _xlpm.project, $C89,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89" s="297" t="str" cm="1">
        <f t="array" ref="AV89">IFERROR(_xlfn.LET(
 _xlpm.project, $C89,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89" s="297" t="str" cm="1">
        <f t="array" ref="AW89">IFERROR(_xlfn.LET(
 _xlpm.project, $C89,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89" s="297" t="str" cm="1">
        <f t="array" ref="AX89">IFERROR(_xlfn.LET(
 _xlpm.project, $C89,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89" s="297" t="str" cm="1">
        <f t="array" ref="AY89">IFERROR(_xlfn.LET(
 _xlpm.project, $C89,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89" s="297" t="str" cm="1">
        <f t="array" ref="AZ89">IFERROR(_xlfn.LET(
 _xlpm.project, $C89,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89" s="297" t="str" cm="1">
        <f t="array" ref="BA89">IFERROR(_xlfn.LET(
 _xlpm.project, $C89,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89" s="297" t="str" cm="1">
        <f t="array" ref="BB89">IFERROR(_xlfn.LET(
 _xlpm.project, $C89,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89" s="297" t="str" cm="1">
        <f t="array" ref="BC89">IFERROR(_xlfn.LET(
 _xlpm.project, $C89,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89" s="297" t="str" cm="1">
        <f t="array" ref="BD89">IFERROR(_xlfn.LET(
 _xlpm.project, $C89,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89" s="297" t="str" cm="1">
        <f t="array" ref="BE89">IFERROR(_xlfn.LET(
 _xlpm.project, $C89,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89" s="297" t="str" cm="1">
        <f t="array" ref="BF89">IFERROR(_xlfn.LET(
 _xlpm.project, $C89,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89" s="297" t="str" cm="1">
        <f t="array" ref="BG89">IFERROR(_xlfn.LET(
 _xlpm.project, $C89,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89" s="297" t="str" cm="1">
        <f t="array" ref="BH89">IFERROR(_xlfn.LET(
 _xlpm.project, $C89,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89" s="297" t="str" cm="1">
        <f t="array" ref="BI89">IFERROR(_xlfn.LET(
 _xlpm.project, $C89,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89" s="297" t="str" cm="1">
        <f t="array" ref="BJ89">IFERROR(_xlfn.LET(
 _xlpm.project, $C89,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89" s="297" t="str" cm="1">
        <f t="array" ref="BK89">IFERROR(_xlfn.LET(
 _xlpm.project, $C89,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89" s="297" t="str" cm="1">
        <f t="array" ref="BL89">IFERROR(_xlfn.LET(
 _xlpm.project, $C89,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89" s="297" t="str" cm="1">
        <f t="array" ref="BM89">IFERROR(_xlfn.LET(
 _xlpm.project, $C89,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89" s="297" t="str" cm="1">
        <f t="array" ref="BN89">IFERROR(_xlfn.LET(
 _xlpm.project, $C89,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89" s="297" t="str" cm="1">
        <f t="array" ref="BO89">IFERROR(_xlfn.LET(
 _xlpm.project, $C89,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89" s="297" t="str" cm="1">
        <f t="array" ref="BP89">IFERROR(_xlfn.LET(
 _xlpm.project, $C89,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89" s="297" t="str" cm="1">
        <f t="array" ref="BQ89">IFERROR(_xlfn.LET(
 _xlpm.project, $C89,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89" s="297" t="str" cm="1">
        <f t="array" ref="BR89">IFERROR(_xlfn.LET(
 _xlpm.project, $C89,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89" s="297" t="str" cm="1">
        <f t="array" ref="BS89">IFERROR(_xlfn.LET(
 _xlpm.project, $C89,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89" s="297" t="str" cm="1">
        <f t="array" ref="BT89">IFERROR(_xlfn.LET(
 _xlpm.project, $C89,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89" s="297" t="str" cm="1">
        <f t="array" ref="BU89">IFERROR(_xlfn.LET(
 _xlpm.project, $C89,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89" s="297" t="str" cm="1">
        <f t="array" ref="BV89">IFERROR(_xlfn.LET(
 _xlpm.project, $C89,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89" s="297" t="str" cm="1">
        <f t="array" ref="BW89">IFERROR(_xlfn.LET(
 _xlpm.project, $C89,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89" s="297" t="str" cm="1">
        <f t="array" ref="BX89">IFERROR(_xlfn.LET(
 _xlpm.project, $C89,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89" s="297" t="str" cm="1">
        <f t="array" ref="BY89">IFERROR(_xlfn.LET(
 _xlpm.project, $C89,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89" s="297" t="str" cm="1">
        <f t="array" ref="BZ89">IFERROR(_xlfn.LET(
 _xlpm.project, $C89,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89" s="297" t="str" cm="1">
        <f t="array" ref="CA89">IFERROR(_xlfn.LET(
 _xlpm.project, $C89,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89" s="297" t="str" cm="1">
        <f t="array" ref="CB89">IFERROR(_xlfn.LET(
 _xlpm.project, $C89,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89" s="297" t="str" cm="1">
        <f t="array" ref="CC89">IFERROR(_xlfn.LET(
 _xlpm.project, $C89,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89" s="297" t="str" cm="1">
        <f t="array" ref="CD89">IFERROR(_xlfn.LET(
 _xlpm.project, $C89,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89" s="297" t="str" cm="1">
        <f t="array" ref="CE89">IFERROR(_xlfn.LET(
 _xlpm.project, $C89,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89" s="297" t="str" cm="1">
        <f t="array" ref="CF89">IFERROR(_xlfn.LET(
 _xlpm.project, $C89,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89" s="297" t="str" cm="1">
        <f t="array" ref="CG89">IFERROR(_xlfn.LET(
 _xlpm.project, $C89,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89" s="297" t="str" cm="1">
        <f t="array" ref="CH89">IFERROR(_xlfn.LET(
 _xlpm.project, $C89,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89" s="297" t="str" cm="1">
        <f t="array" ref="CI89">IFERROR(_xlfn.LET(
 _xlpm.project, $C89,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89" s="297" t="str" cm="1">
        <f t="array" ref="CJ89">IFERROR(_xlfn.LET(
 _xlpm.project, $C89,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89" s="297" t="str" cm="1">
        <f t="array" ref="CK89">IFERROR(_xlfn.LET(
 _xlpm.project, $C89,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89" s="297" t="str" cm="1">
        <f t="array" ref="CL89">IFERROR(_xlfn.LET(
 _xlpm.project, $C89,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89" s="297" t="str" cm="1">
        <f t="array" ref="CM89">IFERROR(_xlfn.LET(
 _xlpm.project, $C89,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89" s="297" t="str" cm="1">
        <f t="array" ref="CN89">IFERROR(_xlfn.LET(
 _xlpm.project, $C89,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89" s="297" t="str" cm="1">
        <f t="array" ref="CO89">IFERROR(_xlfn.LET(
 _xlpm.project, $C89,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89" s="297" t="str" cm="1">
        <f t="array" ref="CP89">IFERROR(_xlfn.LET(
 _xlpm.project, $C89,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89" s="297" t="str" cm="1">
        <f t="array" ref="CQ89">IFERROR(_xlfn.LET(
 _xlpm.project, $C89,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89" s="297" t="str" cm="1">
        <f t="array" ref="CR89">IFERROR(_xlfn.LET(
 _xlpm.project, $C89,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89" s="297" t="str" cm="1">
        <f t="array" ref="CS89">IFERROR(_xlfn.LET(
 _xlpm.project, $C89,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89" s="297" t="str" cm="1">
        <f t="array" ref="CT89">IFERROR(_xlfn.LET(
 _xlpm.project, $C89,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89" s="297" t="str" cm="1">
        <f t="array" ref="CU89">IFERROR(_xlfn.LET(
 _xlpm.project, $C89,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89" s="297" t="str" cm="1">
        <f t="array" ref="CV89">IFERROR(_xlfn.LET(
 _xlpm.project, $C89,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89" s="297" t="str" cm="1">
        <f t="array" ref="CW89">IFERROR(_xlfn.LET(
 _xlpm.project, $C89,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89" s="297" t="str" cm="1">
        <f t="array" ref="CX89">IFERROR(_xlfn.LET(
 _xlpm.project, $C89,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89" s="297" t="str" cm="1">
        <f t="array" ref="CY89">IFERROR(_xlfn.LET(
 _xlpm.project, $C89,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89" s="297" t="str" cm="1">
        <f t="array" ref="CZ89">IFERROR(_xlfn.LET(
 _xlpm.project, $C89,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89" s="297" t="str" cm="1">
        <f t="array" ref="DA89">IFERROR(_xlfn.LET(
 _xlpm.project, $C89,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89" s="297" t="str" cm="1">
        <f t="array" ref="DB89">IFERROR(_xlfn.LET(
 _xlpm.project, $C89,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89" s="297" t="str" cm="1">
        <f t="array" ref="DC89">IFERROR(_xlfn.LET(
 _xlpm.project, $C89,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89" s="297" t="str" cm="1">
        <f t="array" ref="DD89">IFERROR(_xlfn.LET(
 _xlpm.project, $C89,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89" s="297" t="str" cm="1">
        <f t="array" ref="DE89">IFERROR(_xlfn.LET(
 _xlpm.project, $C89,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89" s="297" t="str" cm="1">
        <f t="array" ref="DF89">IFERROR(_xlfn.LET(
 _xlpm.project, $C89,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89" s="297" t="str" cm="1">
        <f t="array" ref="DG89">IFERROR(_xlfn.LET(
 _xlpm.project, $C89,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89" s="297" t="str" cm="1">
        <f t="array" ref="DH89">IFERROR(_xlfn.LET(
 _xlpm.project, $C89,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89" s="297" t="str" cm="1">
        <f t="array" ref="DI89">IFERROR(_xlfn.LET(
 _xlpm.project, $C89,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89" s="297" t="str" cm="1">
        <f t="array" ref="DJ89">IFERROR(_xlfn.LET(
 _xlpm.project, $C89,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89" s="297" t="str" cm="1">
        <f t="array" ref="DK89">IFERROR(_xlfn.LET(
 _xlpm.project, $C89,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89" s="297" t="str" cm="1">
        <f t="array" ref="DL89">IFERROR(_xlfn.LET(
 _xlpm.project, $C89,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89" s="297" t="str" cm="1">
        <f t="array" ref="DM89">IFERROR(_xlfn.LET(
 _xlpm.project, $C89,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89" s="297" t="str" cm="1">
        <f t="array" ref="DN89">IFERROR(_xlfn.LET(
 _xlpm.project, $C89,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89" s="297" t="str" cm="1">
        <f t="array" ref="DO89">IFERROR(_xlfn.LET(
 _xlpm.project, $C89,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89" s="297" t="str" cm="1">
        <f t="array" ref="DP89">IFERROR(_xlfn.LET(
 _xlpm.project, $C89,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89" s="297" t="str" cm="1">
        <f t="array" ref="DQ89">IFERROR(_xlfn.LET(
 _xlpm.project, $C89,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89" s="297" t="str" cm="1">
        <f t="array" ref="DR89">IFERROR(_xlfn.LET(
 _xlpm.project, $C89,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89" s="297" t="str" cm="1">
        <f t="array" ref="DS89">IFERROR(_xlfn.LET(
 _xlpm.project, $C89,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89" s="297" t="str" cm="1">
        <f t="array" ref="DT89">IFERROR(_xlfn.LET(
 _xlpm.project, $C89,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89" s="297" t="str" cm="1">
        <f t="array" ref="DU89">IFERROR(_xlfn.LET(
 _xlpm.project, $C89,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89" s="297" t="str" cm="1">
        <f t="array" ref="DV89">IFERROR(_xlfn.LET(
 _xlpm.project, $C89,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89" s="297" t="str" cm="1">
        <f t="array" ref="DW89">IFERROR(_xlfn.LET(
 _xlpm.project, $C89,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89" s="297" t="str" cm="1">
        <f t="array" ref="DX89">IFERROR(_xlfn.LET(
 _xlpm.project, $C89,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89" s="297" t="str" cm="1">
        <f t="array" ref="DY89">IFERROR(_xlfn.LET(
 _xlpm.project, $C89,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89" s="297" t="str" cm="1">
        <f t="array" ref="DZ89">IFERROR(_xlfn.LET(
 _xlpm.project, $C89,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89" s="297" t="str" cm="1">
        <f t="array" ref="EA89">IFERROR(_xlfn.LET(
 _xlpm.project, $C89,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89" s="297" t="str" cm="1">
        <f t="array" ref="EB89">IFERROR(_xlfn.LET(
 _xlpm.project, $C89,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89" s="297" t="str" cm="1">
        <f t="array" ref="EC89">IFERROR(_xlfn.LET(
 _xlpm.project, $C89,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89" s="297" t="str" cm="1">
        <f t="array" ref="ED89">IFERROR(_xlfn.LET(
 _xlpm.project, $C89,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89" s="297" t="str" cm="1">
        <f t="array" ref="EE89">IFERROR(_xlfn.LET(
 _xlpm.project, $C89,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89" s="297" t="str" cm="1">
        <f t="array" ref="EF89">IFERROR(_xlfn.LET(
 _xlpm.project, $C89,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89" s="297" t="str" cm="1">
        <f t="array" ref="EG89">IFERROR(_xlfn.LET(
 _xlpm.project, $C89,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89" s="297" t="str" cm="1">
        <f t="array" ref="EH89">IFERROR(_xlfn.LET(
 _xlpm.project, $C89,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89" s="297" t="str" cm="1">
        <f t="array" ref="EI89">IFERROR(_xlfn.LET(
 _xlpm.project, $C89,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89" s="297" t="str" cm="1">
        <f t="array" ref="EJ89">IFERROR(_xlfn.LET(
 _xlpm.project, $C89,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89" s="297" t="str" cm="1">
        <f t="array" ref="EK89">IFERROR(_xlfn.LET(
 _xlpm.project, $C89,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89" s="297" t="str" cm="1">
        <f t="array" ref="EL89">IFERROR(_xlfn.LET(
 _xlpm.project, $C89,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89" s="297" t="str" cm="1">
        <f t="array" ref="EM89">IFERROR(_xlfn.LET(
 _xlpm.project, $C89,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89" s="297" t="str" cm="1">
        <f t="array" ref="EN89">IFERROR(_xlfn.LET(
 _xlpm.project, $C89,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89" s="297" t="str" cm="1">
        <f t="array" ref="EO89">IFERROR(_xlfn.LET(
 _xlpm.project, $C89,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89" s="297" t="str" cm="1">
        <f t="array" ref="EP89">IFERROR(_xlfn.LET(
 _xlpm.project, $C89,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89" s="297" t="str" cm="1">
        <f t="array" ref="EQ89">IFERROR(_xlfn.LET(
 _xlpm.project, $C89,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89" s="297" t="str" cm="1">
        <f t="array" ref="ER89">IFERROR(_xlfn.LET(
 _xlpm.project, $C89,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89" s="297" t="str" cm="1">
        <f t="array" ref="ES89">IFERROR(_xlfn.LET(
 _xlpm.project, $C89,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89" s="297" t="str" cm="1">
        <f t="array" ref="ET89">IFERROR(_xlfn.LET(
 _xlpm.project, $C89,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89" s="297" t="str" cm="1">
        <f t="array" ref="EU89">IFERROR(_xlfn.LET(
 _xlpm.project, $C89,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89" s="297" t="str" cm="1">
        <f t="array" ref="EV89">IFERROR(_xlfn.LET(
 _xlpm.project, $C89,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89" s="297" t="str" cm="1">
        <f t="array" ref="EW89">IFERROR(_xlfn.LET(
 _xlpm.project, $C89,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89" s="297" t="str" cm="1">
        <f t="array" ref="EX89">IFERROR(_xlfn.LET(
 _xlpm.project, $C89,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89" s="297" t="str" cm="1">
        <f t="array" ref="EY89">IFERROR(_xlfn.LET(
 _xlpm.project, $C89,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89" s="297" t="str" cm="1">
        <f t="array" ref="EZ89">IFERROR(_xlfn.LET(
 _xlpm.project, $C89,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89" s="297" t="str" cm="1">
        <f t="array" ref="FA89">IFERROR(_xlfn.LET(
 _xlpm.project, $C89,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89" s="297" t="str" cm="1">
        <f t="array" ref="FB89">IFERROR(_xlfn.LET(
 _xlpm.project, $C89,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89" s="297" t="str" cm="1">
        <f t="array" ref="FC89">IFERROR(_xlfn.LET(
 _xlpm.project, $C89,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89" s="297" t="str" cm="1">
        <f t="array" ref="FD89">IFERROR(_xlfn.LET(
 _xlpm.project, $C89,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0" spans="2:160" ht="80.099999999999994" customHeight="1" thickBot="1" x14ac:dyDescent="0.35">
      <c r="B90" s="90"/>
      <c r="C90" s="300"/>
      <c r="D90" s="300"/>
      <c r="E90" s="297" t="str" cm="1">
        <f t="array" ref="E90">IFERROR(_xlfn.LET(
 _xlpm.project, $C90,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0" s="297" t="str" cm="1">
        <f t="array" ref="F90">IFERROR(_xlfn.LET(
 _xlpm.project, $C90,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0" s="297" t="str" cm="1">
        <f t="array" ref="G90">IFERROR(_xlfn.LET(
 _xlpm.project, $C90,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0" s="297" t="str" cm="1">
        <f t="array" ref="H90">IFERROR(_xlfn.LET(
 _xlpm.project, $C90,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0" s="297" t="str" cm="1">
        <f t="array" ref="I90">IFERROR(_xlfn.LET(
 _xlpm.project, $C90,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0" s="297" t="str" cm="1">
        <f t="array" ref="J90">IFERROR(_xlfn.LET(
 _xlpm.project, $C90,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0" s="297" t="str" cm="1">
        <f t="array" ref="K90">IFERROR(_xlfn.LET(
 _xlpm.project, $C90,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0" s="297" t="str" cm="1">
        <f t="array" ref="L90">IFERROR(_xlfn.LET(
 _xlpm.project, $C90,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0" s="297" t="str" cm="1">
        <f t="array" ref="M90">IFERROR(_xlfn.LET(
 _xlpm.project, $C90,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0" s="297" t="str" cm="1">
        <f t="array" ref="N90">IFERROR(_xlfn.LET(
 _xlpm.project, $C90,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0" s="297" t="str" cm="1">
        <f t="array" ref="O90">IFERROR(_xlfn.LET(
 _xlpm.project, $C90,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0" s="297" t="str" cm="1">
        <f t="array" ref="P90">IFERROR(_xlfn.LET(
 _xlpm.project, $C90,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0" s="297" t="str" cm="1">
        <f t="array" ref="Q90">IFERROR(_xlfn.LET(
 _xlpm.project, $C90,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0" s="297" t="str" cm="1">
        <f t="array" ref="R90">IFERROR(_xlfn.LET(
 _xlpm.project, $C90,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0" s="297" t="str" cm="1">
        <f t="array" ref="S90">IFERROR(_xlfn.LET(
 _xlpm.project, $C90,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0" s="297" t="str" cm="1">
        <f t="array" ref="T90">IFERROR(_xlfn.LET(
 _xlpm.project, $C90,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0" s="297" t="str" cm="1">
        <f t="array" ref="U90">IFERROR(_xlfn.LET(
 _xlpm.project, $C90,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0" s="297" t="str" cm="1">
        <f t="array" ref="V90">IFERROR(_xlfn.LET(
 _xlpm.project, $C90,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0" s="297" t="str" cm="1">
        <f t="array" ref="W90">IFERROR(_xlfn.LET(
 _xlpm.project, $C90,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0" s="297" t="str" cm="1">
        <f t="array" ref="X90">IFERROR(_xlfn.LET(
 _xlpm.project, $C90,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0" s="297" t="str" cm="1">
        <f t="array" ref="Y90">IFERROR(_xlfn.LET(
 _xlpm.project, $C90,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0" s="297" t="str" cm="1">
        <f t="array" ref="Z90">IFERROR(_xlfn.LET(
 _xlpm.project, $C90,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0" s="297" t="str" cm="1">
        <f t="array" ref="AA90">IFERROR(_xlfn.LET(
 _xlpm.project, $C90,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0" s="297" t="str" cm="1">
        <f t="array" ref="AB90">IFERROR(_xlfn.LET(
 _xlpm.project, $C90,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0" s="297" t="str" cm="1">
        <f t="array" ref="AC90">IFERROR(_xlfn.LET(
 _xlpm.project, $C90,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0" s="297" t="str" cm="1">
        <f t="array" ref="AD90">IFERROR(_xlfn.LET(
 _xlpm.project, $C90,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0" s="297" t="str" cm="1">
        <f t="array" ref="AE90">IFERROR(_xlfn.LET(
 _xlpm.project, $C90,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0" s="297" t="str" cm="1">
        <f t="array" ref="AF90">IFERROR(_xlfn.LET(
 _xlpm.project, $C90,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0" s="297" t="str" cm="1">
        <f t="array" ref="AG90">IFERROR(_xlfn.LET(
 _xlpm.project, $C90,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0" s="297" t="str" cm="1">
        <f t="array" ref="AH90">IFERROR(_xlfn.LET(
 _xlpm.project, $C90,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0" s="297" t="str" cm="1">
        <f t="array" ref="AI90">IFERROR(_xlfn.LET(
 _xlpm.project, $C90,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0" s="297" t="str" cm="1">
        <f t="array" ref="AJ90">IFERROR(_xlfn.LET(
 _xlpm.project, $C90,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0" s="297" t="str" cm="1">
        <f t="array" ref="AK90">IFERROR(_xlfn.LET(
 _xlpm.project, $C90,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0" s="297" t="str" cm="1">
        <f t="array" ref="AL90">IFERROR(_xlfn.LET(
 _xlpm.project, $C90,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0" s="297" t="str" cm="1">
        <f t="array" ref="AM90">IFERROR(_xlfn.LET(
 _xlpm.project, $C90,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0" s="297" t="str" cm="1">
        <f t="array" ref="AN90">IFERROR(_xlfn.LET(
 _xlpm.project, $C90,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0" s="297" t="str" cm="1">
        <f t="array" ref="AO90">IFERROR(_xlfn.LET(
 _xlpm.project, $C90,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0" s="297" t="str" cm="1">
        <f t="array" ref="AP90">IFERROR(_xlfn.LET(
 _xlpm.project, $C90,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0" s="297" t="str" cm="1">
        <f t="array" ref="AQ90">IFERROR(_xlfn.LET(
 _xlpm.project, $C90,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0" s="297" t="str" cm="1">
        <f t="array" ref="AR90">IFERROR(_xlfn.LET(
 _xlpm.project, $C90,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0" s="297" t="str" cm="1">
        <f t="array" ref="AS90">IFERROR(_xlfn.LET(
 _xlpm.project, $C90,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0" s="297" t="str" cm="1">
        <f t="array" ref="AT90">IFERROR(_xlfn.LET(
 _xlpm.project, $C90,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0" s="297" t="str" cm="1">
        <f t="array" ref="AU90">IFERROR(_xlfn.LET(
 _xlpm.project, $C90,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0" s="297" t="str" cm="1">
        <f t="array" ref="AV90">IFERROR(_xlfn.LET(
 _xlpm.project, $C90,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0" s="297" t="str" cm="1">
        <f t="array" ref="AW90">IFERROR(_xlfn.LET(
 _xlpm.project, $C90,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0" s="297" t="str" cm="1">
        <f t="array" ref="AX90">IFERROR(_xlfn.LET(
 _xlpm.project, $C90,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0" s="297" t="str" cm="1">
        <f t="array" ref="AY90">IFERROR(_xlfn.LET(
 _xlpm.project, $C90,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0" s="297" t="str" cm="1">
        <f t="array" ref="AZ90">IFERROR(_xlfn.LET(
 _xlpm.project, $C90,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0" s="297" t="str" cm="1">
        <f t="array" ref="BA90">IFERROR(_xlfn.LET(
 _xlpm.project, $C90,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0" s="297" t="str" cm="1">
        <f t="array" ref="BB90">IFERROR(_xlfn.LET(
 _xlpm.project, $C90,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0" s="297" t="str" cm="1">
        <f t="array" ref="BC90">IFERROR(_xlfn.LET(
 _xlpm.project, $C90,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0" s="297" t="str" cm="1">
        <f t="array" ref="BD90">IFERROR(_xlfn.LET(
 _xlpm.project, $C90,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0" s="297" t="str" cm="1">
        <f t="array" ref="BE90">IFERROR(_xlfn.LET(
 _xlpm.project, $C90,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0" s="297" t="str" cm="1">
        <f t="array" ref="BF90">IFERROR(_xlfn.LET(
 _xlpm.project, $C90,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0" s="297" t="str" cm="1">
        <f t="array" ref="BG90">IFERROR(_xlfn.LET(
 _xlpm.project, $C90,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0" s="297" t="str" cm="1">
        <f t="array" ref="BH90">IFERROR(_xlfn.LET(
 _xlpm.project, $C90,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0" s="297" t="str" cm="1">
        <f t="array" ref="BI90">IFERROR(_xlfn.LET(
 _xlpm.project, $C90,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0" s="297" t="str" cm="1">
        <f t="array" ref="BJ90">IFERROR(_xlfn.LET(
 _xlpm.project, $C90,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0" s="297" t="str" cm="1">
        <f t="array" ref="BK90">IFERROR(_xlfn.LET(
 _xlpm.project, $C90,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0" s="297" t="str" cm="1">
        <f t="array" ref="BL90">IFERROR(_xlfn.LET(
 _xlpm.project, $C90,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0" s="297" t="str" cm="1">
        <f t="array" ref="BM90">IFERROR(_xlfn.LET(
 _xlpm.project, $C90,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0" s="297" t="str" cm="1">
        <f t="array" ref="BN90">IFERROR(_xlfn.LET(
 _xlpm.project, $C90,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0" s="297" t="str" cm="1">
        <f t="array" ref="BO90">IFERROR(_xlfn.LET(
 _xlpm.project, $C90,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0" s="297" t="str" cm="1">
        <f t="array" ref="BP90">IFERROR(_xlfn.LET(
 _xlpm.project, $C90,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0" s="297" t="str" cm="1">
        <f t="array" ref="BQ90">IFERROR(_xlfn.LET(
 _xlpm.project, $C90,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0" s="297" t="str" cm="1">
        <f t="array" ref="BR90">IFERROR(_xlfn.LET(
 _xlpm.project, $C90,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0" s="297" t="str" cm="1">
        <f t="array" ref="BS90">IFERROR(_xlfn.LET(
 _xlpm.project, $C90,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0" s="297" t="str" cm="1">
        <f t="array" ref="BT90">IFERROR(_xlfn.LET(
 _xlpm.project, $C90,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0" s="297" t="str" cm="1">
        <f t="array" ref="BU90">IFERROR(_xlfn.LET(
 _xlpm.project, $C90,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0" s="297" t="str" cm="1">
        <f t="array" ref="BV90">IFERROR(_xlfn.LET(
 _xlpm.project, $C90,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0" s="297" t="str" cm="1">
        <f t="array" ref="BW90">IFERROR(_xlfn.LET(
 _xlpm.project, $C90,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0" s="297" t="str" cm="1">
        <f t="array" ref="BX90">IFERROR(_xlfn.LET(
 _xlpm.project, $C90,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0" s="297" t="str" cm="1">
        <f t="array" ref="BY90">IFERROR(_xlfn.LET(
 _xlpm.project, $C90,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0" s="297" t="str" cm="1">
        <f t="array" ref="BZ90">IFERROR(_xlfn.LET(
 _xlpm.project, $C90,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0" s="297" t="str" cm="1">
        <f t="array" ref="CA90">IFERROR(_xlfn.LET(
 _xlpm.project, $C90,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0" s="297" t="str" cm="1">
        <f t="array" ref="CB90">IFERROR(_xlfn.LET(
 _xlpm.project, $C90,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0" s="297" t="str" cm="1">
        <f t="array" ref="CC90">IFERROR(_xlfn.LET(
 _xlpm.project, $C90,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0" s="297" t="str" cm="1">
        <f t="array" ref="CD90">IFERROR(_xlfn.LET(
 _xlpm.project, $C90,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0" s="297" t="str" cm="1">
        <f t="array" ref="CE90">IFERROR(_xlfn.LET(
 _xlpm.project, $C90,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0" s="297" t="str" cm="1">
        <f t="array" ref="CF90">IFERROR(_xlfn.LET(
 _xlpm.project, $C90,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0" s="297" t="str" cm="1">
        <f t="array" ref="CG90">IFERROR(_xlfn.LET(
 _xlpm.project, $C90,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0" s="297" t="str" cm="1">
        <f t="array" ref="CH90">IFERROR(_xlfn.LET(
 _xlpm.project, $C90,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0" s="297" t="str" cm="1">
        <f t="array" ref="CI90">IFERROR(_xlfn.LET(
 _xlpm.project, $C90,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0" s="297" t="str" cm="1">
        <f t="array" ref="CJ90">IFERROR(_xlfn.LET(
 _xlpm.project, $C90,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0" s="297" t="str" cm="1">
        <f t="array" ref="CK90">IFERROR(_xlfn.LET(
 _xlpm.project, $C90,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0" s="297" t="str" cm="1">
        <f t="array" ref="CL90">IFERROR(_xlfn.LET(
 _xlpm.project, $C90,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0" s="297" t="str" cm="1">
        <f t="array" ref="CM90">IFERROR(_xlfn.LET(
 _xlpm.project, $C90,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0" s="297" t="str" cm="1">
        <f t="array" ref="CN90">IFERROR(_xlfn.LET(
 _xlpm.project, $C90,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0" s="297" t="str" cm="1">
        <f t="array" ref="CO90">IFERROR(_xlfn.LET(
 _xlpm.project, $C90,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0" s="297" t="str" cm="1">
        <f t="array" ref="CP90">IFERROR(_xlfn.LET(
 _xlpm.project, $C90,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0" s="297" t="str" cm="1">
        <f t="array" ref="CQ90">IFERROR(_xlfn.LET(
 _xlpm.project, $C90,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0" s="297" t="str" cm="1">
        <f t="array" ref="CR90">IFERROR(_xlfn.LET(
 _xlpm.project, $C90,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0" s="297" t="str" cm="1">
        <f t="array" ref="CS90">IFERROR(_xlfn.LET(
 _xlpm.project, $C90,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0" s="297" t="str" cm="1">
        <f t="array" ref="CT90">IFERROR(_xlfn.LET(
 _xlpm.project, $C90,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0" s="297" t="str" cm="1">
        <f t="array" ref="CU90">IFERROR(_xlfn.LET(
 _xlpm.project, $C90,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0" s="297" t="str" cm="1">
        <f t="array" ref="CV90">IFERROR(_xlfn.LET(
 _xlpm.project, $C90,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0" s="297" t="str" cm="1">
        <f t="array" ref="CW90">IFERROR(_xlfn.LET(
 _xlpm.project, $C90,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0" s="297" t="str" cm="1">
        <f t="array" ref="CX90">IFERROR(_xlfn.LET(
 _xlpm.project, $C90,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0" s="297" t="str" cm="1">
        <f t="array" ref="CY90">IFERROR(_xlfn.LET(
 _xlpm.project, $C90,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0" s="297" t="str" cm="1">
        <f t="array" ref="CZ90">IFERROR(_xlfn.LET(
 _xlpm.project, $C90,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0" s="297" t="str" cm="1">
        <f t="array" ref="DA90">IFERROR(_xlfn.LET(
 _xlpm.project, $C90,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0" s="297" t="str" cm="1">
        <f t="array" ref="DB90">IFERROR(_xlfn.LET(
 _xlpm.project, $C90,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0" s="297" t="str" cm="1">
        <f t="array" ref="DC90">IFERROR(_xlfn.LET(
 _xlpm.project, $C90,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0" s="297" t="str" cm="1">
        <f t="array" ref="DD90">IFERROR(_xlfn.LET(
 _xlpm.project, $C90,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0" s="297" t="str" cm="1">
        <f t="array" ref="DE90">IFERROR(_xlfn.LET(
 _xlpm.project, $C90,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0" s="297" t="str" cm="1">
        <f t="array" ref="DF90">IFERROR(_xlfn.LET(
 _xlpm.project, $C90,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0" s="297" t="str" cm="1">
        <f t="array" ref="DG90">IFERROR(_xlfn.LET(
 _xlpm.project, $C90,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0" s="297" t="str" cm="1">
        <f t="array" ref="DH90">IFERROR(_xlfn.LET(
 _xlpm.project, $C90,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0" s="297" t="str" cm="1">
        <f t="array" ref="DI90">IFERROR(_xlfn.LET(
 _xlpm.project, $C90,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0" s="297" t="str" cm="1">
        <f t="array" ref="DJ90">IFERROR(_xlfn.LET(
 _xlpm.project, $C90,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0" s="297" t="str" cm="1">
        <f t="array" ref="DK90">IFERROR(_xlfn.LET(
 _xlpm.project, $C90,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0" s="297" t="str" cm="1">
        <f t="array" ref="DL90">IFERROR(_xlfn.LET(
 _xlpm.project, $C90,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0" s="297" t="str" cm="1">
        <f t="array" ref="DM90">IFERROR(_xlfn.LET(
 _xlpm.project, $C90,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0" s="297" t="str" cm="1">
        <f t="array" ref="DN90">IFERROR(_xlfn.LET(
 _xlpm.project, $C90,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0" s="297" t="str" cm="1">
        <f t="array" ref="DO90">IFERROR(_xlfn.LET(
 _xlpm.project, $C90,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0" s="297" t="str" cm="1">
        <f t="array" ref="DP90">IFERROR(_xlfn.LET(
 _xlpm.project, $C90,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0" s="297" t="str" cm="1">
        <f t="array" ref="DQ90">IFERROR(_xlfn.LET(
 _xlpm.project, $C90,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0" s="297" t="str" cm="1">
        <f t="array" ref="DR90">IFERROR(_xlfn.LET(
 _xlpm.project, $C90,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0" s="297" t="str" cm="1">
        <f t="array" ref="DS90">IFERROR(_xlfn.LET(
 _xlpm.project, $C90,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0" s="297" t="str" cm="1">
        <f t="array" ref="DT90">IFERROR(_xlfn.LET(
 _xlpm.project, $C90,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0" s="297" t="str" cm="1">
        <f t="array" ref="DU90">IFERROR(_xlfn.LET(
 _xlpm.project, $C90,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0" s="297" t="str" cm="1">
        <f t="array" ref="DV90">IFERROR(_xlfn.LET(
 _xlpm.project, $C90,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0" s="297" t="str" cm="1">
        <f t="array" ref="DW90">IFERROR(_xlfn.LET(
 _xlpm.project, $C90,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0" s="297" t="str" cm="1">
        <f t="array" ref="DX90">IFERROR(_xlfn.LET(
 _xlpm.project, $C90,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0" s="297" t="str" cm="1">
        <f t="array" ref="DY90">IFERROR(_xlfn.LET(
 _xlpm.project, $C90,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0" s="297" t="str" cm="1">
        <f t="array" ref="DZ90">IFERROR(_xlfn.LET(
 _xlpm.project, $C90,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0" s="297" t="str" cm="1">
        <f t="array" ref="EA90">IFERROR(_xlfn.LET(
 _xlpm.project, $C90,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0" s="297" t="str" cm="1">
        <f t="array" ref="EB90">IFERROR(_xlfn.LET(
 _xlpm.project, $C90,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0" s="297" t="str" cm="1">
        <f t="array" ref="EC90">IFERROR(_xlfn.LET(
 _xlpm.project, $C90,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0" s="297" t="str" cm="1">
        <f t="array" ref="ED90">IFERROR(_xlfn.LET(
 _xlpm.project, $C90,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0" s="297" t="str" cm="1">
        <f t="array" ref="EE90">IFERROR(_xlfn.LET(
 _xlpm.project, $C90,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0" s="297" t="str" cm="1">
        <f t="array" ref="EF90">IFERROR(_xlfn.LET(
 _xlpm.project, $C90,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0" s="297" t="str" cm="1">
        <f t="array" ref="EG90">IFERROR(_xlfn.LET(
 _xlpm.project, $C90,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0" s="297" t="str" cm="1">
        <f t="array" ref="EH90">IFERROR(_xlfn.LET(
 _xlpm.project, $C90,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0" s="297" t="str" cm="1">
        <f t="array" ref="EI90">IFERROR(_xlfn.LET(
 _xlpm.project, $C90,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0" s="297" t="str" cm="1">
        <f t="array" ref="EJ90">IFERROR(_xlfn.LET(
 _xlpm.project, $C90,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0" s="297" t="str" cm="1">
        <f t="array" ref="EK90">IFERROR(_xlfn.LET(
 _xlpm.project, $C90,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0" s="297" t="str" cm="1">
        <f t="array" ref="EL90">IFERROR(_xlfn.LET(
 _xlpm.project, $C90,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0" s="297" t="str" cm="1">
        <f t="array" ref="EM90">IFERROR(_xlfn.LET(
 _xlpm.project, $C90,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0" s="297" t="str" cm="1">
        <f t="array" ref="EN90">IFERROR(_xlfn.LET(
 _xlpm.project, $C90,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0" s="297" t="str" cm="1">
        <f t="array" ref="EO90">IFERROR(_xlfn.LET(
 _xlpm.project, $C90,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0" s="297" t="str" cm="1">
        <f t="array" ref="EP90">IFERROR(_xlfn.LET(
 _xlpm.project, $C90,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0" s="297" t="str" cm="1">
        <f t="array" ref="EQ90">IFERROR(_xlfn.LET(
 _xlpm.project, $C90,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0" s="297" t="str" cm="1">
        <f t="array" ref="ER90">IFERROR(_xlfn.LET(
 _xlpm.project, $C90,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0" s="297" t="str" cm="1">
        <f t="array" ref="ES90">IFERROR(_xlfn.LET(
 _xlpm.project, $C90,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0" s="297" t="str" cm="1">
        <f t="array" ref="ET90">IFERROR(_xlfn.LET(
 _xlpm.project, $C90,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0" s="297" t="str" cm="1">
        <f t="array" ref="EU90">IFERROR(_xlfn.LET(
 _xlpm.project, $C90,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0" s="297" t="str" cm="1">
        <f t="array" ref="EV90">IFERROR(_xlfn.LET(
 _xlpm.project, $C90,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0" s="297" t="str" cm="1">
        <f t="array" ref="EW90">IFERROR(_xlfn.LET(
 _xlpm.project, $C90,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0" s="297" t="str" cm="1">
        <f t="array" ref="EX90">IFERROR(_xlfn.LET(
 _xlpm.project, $C90,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0" s="297" t="str" cm="1">
        <f t="array" ref="EY90">IFERROR(_xlfn.LET(
 _xlpm.project, $C90,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0" s="297" t="str" cm="1">
        <f t="array" ref="EZ90">IFERROR(_xlfn.LET(
 _xlpm.project, $C90,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0" s="297" t="str" cm="1">
        <f t="array" ref="FA90">IFERROR(_xlfn.LET(
 _xlpm.project, $C90,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0" s="297" t="str" cm="1">
        <f t="array" ref="FB90">IFERROR(_xlfn.LET(
 _xlpm.project, $C90,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0" s="297" t="str" cm="1">
        <f t="array" ref="FC90">IFERROR(_xlfn.LET(
 _xlpm.project, $C90,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0" s="297" t="str" cm="1">
        <f t="array" ref="FD90">IFERROR(_xlfn.LET(
 _xlpm.project, $C90,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1" spans="2:160" ht="80.099999999999994" customHeight="1" thickBot="1" x14ac:dyDescent="0.35">
      <c r="B91" s="90"/>
      <c r="C91" s="300"/>
      <c r="D91" s="300"/>
      <c r="E91" s="297" t="str" cm="1">
        <f t="array" ref="E91">IFERROR(_xlfn.LET(
 _xlpm.project, $C91,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1" s="297" t="str" cm="1">
        <f t="array" ref="F91">IFERROR(_xlfn.LET(
 _xlpm.project, $C91,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1" s="297" t="str" cm="1">
        <f t="array" ref="G91">IFERROR(_xlfn.LET(
 _xlpm.project, $C91,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1" s="297" t="str" cm="1">
        <f t="array" ref="H91">IFERROR(_xlfn.LET(
 _xlpm.project, $C91,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1" s="297" t="str" cm="1">
        <f t="array" ref="I91">IFERROR(_xlfn.LET(
 _xlpm.project, $C91,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1" s="297" t="str" cm="1">
        <f t="array" ref="J91">IFERROR(_xlfn.LET(
 _xlpm.project, $C91,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1" s="297" t="str" cm="1">
        <f t="array" ref="K91">IFERROR(_xlfn.LET(
 _xlpm.project, $C91,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1" s="297" t="str" cm="1">
        <f t="array" ref="L91">IFERROR(_xlfn.LET(
 _xlpm.project, $C91,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1" s="297" t="str" cm="1">
        <f t="array" ref="M91">IFERROR(_xlfn.LET(
 _xlpm.project, $C91,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1" s="297" t="str" cm="1">
        <f t="array" ref="N91">IFERROR(_xlfn.LET(
 _xlpm.project, $C91,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1" s="297" t="str" cm="1">
        <f t="array" ref="O91">IFERROR(_xlfn.LET(
 _xlpm.project, $C91,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1" s="297" t="str" cm="1">
        <f t="array" ref="P91">IFERROR(_xlfn.LET(
 _xlpm.project, $C91,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1" s="297" t="str" cm="1">
        <f t="array" ref="Q91">IFERROR(_xlfn.LET(
 _xlpm.project, $C91,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1" s="297" t="str" cm="1">
        <f t="array" ref="R91">IFERROR(_xlfn.LET(
 _xlpm.project, $C91,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1" s="297" t="str" cm="1">
        <f t="array" ref="S91">IFERROR(_xlfn.LET(
 _xlpm.project, $C91,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1" s="297" t="str" cm="1">
        <f t="array" ref="T91">IFERROR(_xlfn.LET(
 _xlpm.project, $C91,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1" s="297" t="str" cm="1">
        <f t="array" ref="U91">IFERROR(_xlfn.LET(
 _xlpm.project, $C91,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1" s="297" t="str" cm="1">
        <f t="array" ref="V91">IFERROR(_xlfn.LET(
 _xlpm.project, $C91,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1" s="297" t="str" cm="1">
        <f t="array" ref="W91">IFERROR(_xlfn.LET(
 _xlpm.project, $C91,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1" s="297" t="str" cm="1">
        <f t="array" ref="X91">IFERROR(_xlfn.LET(
 _xlpm.project, $C91,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1" s="297" t="str" cm="1">
        <f t="array" ref="Y91">IFERROR(_xlfn.LET(
 _xlpm.project, $C91,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1" s="297" t="str" cm="1">
        <f t="array" ref="Z91">IFERROR(_xlfn.LET(
 _xlpm.project, $C91,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1" s="297" t="str" cm="1">
        <f t="array" ref="AA91">IFERROR(_xlfn.LET(
 _xlpm.project, $C91,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1" s="297" t="str" cm="1">
        <f t="array" ref="AB91">IFERROR(_xlfn.LET(
 _xlpm.project, $C91,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1" s="297" t="str" cm="1">
        <f t="array" ref="AC91">IFERROR(_xlfn.LET(
 _xlpm.project, $C91,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1" s="297" t="str" cm="1">
        <f t="array" ref="AD91">IFERROR(_xlfn.LET(
 _xlpm.project, $C91,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1" s="297" t="str" cm="1">
        <f t="array" ref="AE91">IFERROR(_xlfn.LET(
 _xlpm.project, $C91,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1" s="297" t="str" cm="1">
        <f t="array" ref="AF91">IFERROR(_xlfn.LET(
 _xlpm.project, $C91,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1" s="297" t="str" cm="1">
        <f t="array" ref="AG91">IFERROR(_xlfn.LET(
 _xlpm.project, $C91,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1" s="297" t="str" cm="1">
        <f t="array" ref="AH91">IFERROR(_xlfn.LET(
 _xlpm.project, $C91,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1" s="297" t="str" cm="1">
        <f t="array" ref="AI91">IFERROR(_xlfn.LET(
 _xlpm.project, $C91,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1" s="297" t="str" cm="1">
        <f t="array" ref="AJ91">IFERROR(_xlfn.LET(
 _xlpm.project, $C91,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1" s="297" t="str" cm="1">
        <f t="array" ref="AK91">IFERROR(_xlfn.LET(
 _xlpm.project, $C91,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1" s="297" t="str" cm="1">
        <f t="array" ref="AL91">IFERROR(_xlfn.LET(
 _xlpm.project, $C91,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1" s="297" t="str" cm="1">
        <f t="array" ref="AM91">IFERROR(_xlfn.LET(
 _xlpm.project, $C91,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1" s="297" t="str" cm="1">
        <f t="array" ref="AN91">IFERROR(_xlfn.LET(
 _xlpm.project, $C91,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1" s="297" t="str" cm="1">
        <f t="array" ref="AO91">IFERROR(_xlfn.LET(
 _xlpm.project, $C91,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1" s="297" t="str" cm="1">
        <f t="array" ref="AP91">IFERROR(_xlfn.LET(
 _xlpm.project, $C91,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1" s="297" t="str" cm="1">
        <f t="array" ref="AQ91">IFERROR(_xlfn.LET(
 _xlpm.project, $C91,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1" s="297" t="str" cm="1">
        <f t="array" ref="AR91">IFERROR(_xlfn.LET(
 _xlpm.project, $C91,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1" s="297" t="str" cm="1">
        <f t="array" ref="AS91">IFERROR(_xlfn.LET(
 _xlpm.project, $C91,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1" s="297" t="str" cm="1">
        <f t="array" ref="AT91">IFERROR(_xlfn.LET(
 _xlpm.project, $C91,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1" s="297" t="str" cm="1">
        <f t="array" ref="AU91">IFERROR(_xlfn.LET(
 _xlpm.project, $C91,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1" s="297" t="str" cm="1">
        <f t="array" ref="AV91">IFERROR(_xlfn.LET(
 _xlpm.project, $C91,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1" s="297" t="str" cm="1">
        <f t="array" ref="AW91">IFERROR(_xlfn.LET(
 _xlpm.project, $C91,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1" s="297" t="str" cm="1">
        <f t="array" ref="AX91">IFERROR(_xlfn.LET(
 _xlpm.project, $C91,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1" s="297" t="str" cm="1">
        <f t="array" ref="AY91">IFERROR(_xlfn.LET(
 _xlpm.project, $C91,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1" s="297" t="str" cm="1">
        <f t="array" ref="AZ91">IFERROR(_xlfn.LET(
 _xlpm.project, $C91,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1" s="297" t="str" cm="1">
        <f t="array" ref="BA91">IFERROR(_xlfn.LET(
 _xlpm.project, $C91,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1" s="297" t="str" cm="1">
        <f t="array" ref="BB91">IFERROR(_xlfn.LET(
 _xlpm.project, $C91,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1" s="297" t="str" cm="1">
        <f t="array" ref="BC91">IFERROR(_xlfn.LET(
 _xlpm.project, $C91,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1" s="297" t="str" cm="1">
        <f t="array" ref="BD91">IFERROR(_xlfn.LET(
 _xlpm.project, $C91,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1" s="297" t="str" cm="1">
        <f t="array" ref="BE91">IFERROR(_xlfn.LET(
 _xlpm.project, $C91,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1" s="297" t="str" cm="1">
        <f t="array" ref="BF91">IFERROR(_xlfn.LET(
 _xlpm.project, $C91,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1" s="297" t="str" cm="1">
        <f t="array" ref="BG91">IFERROR(_xlfn.LET(
 _xlpm.project, $C91,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1" s="297" t="str" cm="1">
        <f t="array" ref="BH91">IFERROR(_xlfn.LET(
 _xlpm.project, $C91,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1" s="297" t="str" cm="1">
        <f t="array" ref="BI91">IFERROR(_xlfn.LET(
 _xlpm.project, $C91,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1" s="297" t="str" cm="1">
        <f t="array" ref="BJ91">IFERROR(_xlfn.LET(
 _xlpm.project, $C91,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1" s="297" t="str" cm="1">
        <f t="array" ref="BK91">IFERROR(_xlfn.LET(
 _xlpm.project, $C91,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1" s="297" t="str" cm="1">
        <f t="array" ref="BL91">IFERROR(_xlfn.LET(
 _xlpm.project, $C91,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1" s="297" t="str" cm="1">
        <f t="array" ref="BM91">IFERROR(_xlfn.LET(
 _xlpm.project, $C91,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1" s="297" t="str" cm="1">
        <f t="array" ref="BN91">IFERROR(_xlfn.LET(
 _xlpm.project, $C91,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1" s="297" t="str" cm="1">
        <f t="array" ref="BO91">IFERROR(_xlfn.LET(
 _xlpm.project, $C91,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1" s="297" t="str" cm="1">
        <f t="array" ref="BP91">IFERROR(_xlfn.LET(
 _xlpm.project, $C91,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1" s="297" t="str" cm="1">
        <f t="array" ref="BQ91">IFERROR(_xlfn.LET(
 _xlpm.project, $C91,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1" s="297" t="str" cm="1">
        <f t="array" ref="BR91">IFERROR(_xlfn.LET(
 _xlpm.project, $C91,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1" s="297" t="str" cm="1">
        <f t="array" ref="BS91">IFERROR(_xlfn.LET(
 _xlpm.project, $C91,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1" s="297" t="str" cm="1">
        <f t="array" ref="BT91">IFERROR(_xlfn.LET(
 _xlpm.project, $C91,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1" s="297" t="str" cm="1">
        <f t="array" ref="BU91">IFERROR(_xlfn.LET(
 _xlpm.project, $C91,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1" s="297" t="str" cm="1">
        <f t="array" ref="BV91">IFERROR(_xlfn.LET(
 _xlpm.project, $C91,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1" s="297" t="str" cm="1">
        <f t="array" ref="BW91">IFERROR(_xlfn.LET(
 _xlpm.project, $C91,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1" s="297" t="str" cm="1">
        <f t="array" ref="BX91">IFERROR(_xlfn.LET(
 _xlpm.project, $C91,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1" s="297" t="str" cm="1">
        <f t="array" ref="BY91">IFERROR(_xlfn.LET(
 _xlpm.project, $C91,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1" s="297" t="str" cm="1">
        <f t="array" ref="BZ91">IFERROR(_xlfn.LET(
 _xlpm.project, $C91,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1" s="297" t="str" cm="1">
        <f t="array" ref="CA91">IFERROR(_xlfn.LET(
 _xlpm.project, $C91,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1" s="297" t="str" cm="1">
        <f t="array" ref="CB91">IFERROR(_xlfn.LET(
 _xlpm.project, $C91,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1" s="297" t="str" cm="1">
        <f t="array" ref="CC91">IFERROR(_xlfn.LET(
 _xlpm.project, $C91,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1" s="297" t="str" cm="1">
        <f t="array" ref="CD91">IFERROR(_xlfn.LET(
 _xlpm.project, $C91,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1" s="297" t="str" cm="1">
        <f t="array" ref="CE91">IFERROR(_xlfn.LET(
 _xlpm.project, $C91,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1" s="297" t="str" cm="1">
        <f t="array" ref="CF91">IFERROR(_xlfn.LET(
 _xlpm.project, $C91,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1" s="297" t="str" cm="1">
        <f t="array" ref="CG91">IFERROR(_xlfn.LET(
 _xlpm.project, $C91,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1" s="297" t="str" cm="1">
        <f t="array" ref="CH91">IFERROR(_xlfn.LET(
 _xlpm.project, $C91,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1" s="297" t="str" cm="1">
        <f t="array" ref="CI91">IFERROR(_xlfn.LET(
 _xlpm.project, $C91,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1" s="297" t="str" cm="1">
        <f t="array" ref="CJ91">IFERROR(_xlfn.LET(
 _xlpm.project, $C91,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1" s="297" t="str" cm="1">
        <f t="array" ref="CK91">IFERROR(_xlfn.LET(
 _xlpm.project, $C91,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1" s="297" t="str" cm="1">
        <f t="array" ref="CL91">IFERROR(_xlfn.LET(
 _xlpm.project, $C91,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1" s="297" t="str" cm="1">
        <f t="array" ref="CM91">IFERROR(_xlfn.LET(
 _xlpm.project, $C91,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1" s="297" t="str" cm="1">
        <f t="array" ref="CN91">IFERROR(_xlfn.LET(
 _xlpm.project, $C91,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1" s="297" t="str" cm="1">
        <f t="array" ref="CO91">IFERROR(_xlfn.LET(
 _xlpm.project, $C91,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1" s="297" t="str" cm="1">
        <f t="array" ref="CP91">IFERROR(_xlfn.LET(
 _xlpm.project, $C91,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1" s="297" t="str" cm="1">
        <f t="array" ref="CQ91">IFERROR(_xlfn.LET(
 _xlpm.project, $C91,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1" s="297" t="str" cm="1">
        <f t="array" ref="CR91">IFERROR(_xlfn.LET(
 _xlpm.project, $C91,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1" s="297" t="str" cm="1">
        <f t="array" ref="CS91">IFERROR(_xlfn.LET(
 _xlpm.project, $C91,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1" s="297" t="str" cm="1">
        <f t="array" ref="CT91">IFERROR(_xlfn.LET(
 _xlpm.project, $C91,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1" s="297" t="str" cm="1">
        <f t="array" ref="CU91">IFERROR(_xlfn.LET(
 _xlpm.project, $C91,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1" s="297" t="str" cm="1">
        <f t="array" ref="CV91">IFERROR(_xlfn.LET(
 _xlpm.project, $C91,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1" s="297" t="str" cm="1">
        <f t="array" ref="CW91">IFERROR(_xlfn.LET(
 _xlpm.project, $C91,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1" s="297" t="str" cm="1">
        <f t="array" ref="CX91">IFERROR(_xlfn.LET(
 _xlpm.project, $C91,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1" s="297" t="str" cm="1">
        <f t="array" ref="CY91">IFERROR(_xlfn.LET(
 _xlpm.project, $C91,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1" s="297" t="str" cm="1">
        <f t="array" ref="CZ91">IFERROR(_xlfn.LET(
 _xlpm.project, $C91,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1" s="297" t="str" cm="1">
        <f t="array" ref="DA91">IFERROR(_xlfn.LET(
 _xlpm.project, $C91,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1" s="297" t="str" cm="1">
        <f t="array" ref="DB91">IFERROR(_xlfn.LET(
 _xlpm.project, $C91,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1" s="297" t="str" cm="1">
        <f t="array" ref="DC91">IFERROR(_xlfn.LET(
 _xlpm.project, $C91,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1" s="297" t="str" cm="1">
        <f t="array" ref="DD91">IFERROR(_xlfn.LET(
 _xlpm.project, $C91,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1" s="297" t="str" cm="1">
        <f t="array" ref="DE91">IFERROR(_xlfn.LET(
 _xlpm.project, $C91,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1" s="297" t="str" cm="1">
        <f t="array" ref="DF91">IFERROR(_xlfn.LET(
 _xlpm.project, $C91,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1" s="297" t="str" cm="1">
        <f t="array" ref="DG91">IFERROR(_xlfn.LET(
 _xlpm.project, $C91,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1" s="297" t="str" cm="1">
        <f t="array" ref="DH91">IFERROR(_xlfn.LET(
 _xlpm.project, $C91,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1" s="297" t="str" cm="1">
        <f t="array" ref="DI91">IFERROR(_xlfn.LET(
 _xlpm.project, $C91,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1" s="297" t="str" cm="1">
        <f t="array" ref="DJ91">IFERROR(_xlfn.LET(
 _xlpm.project, $C91,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1" s="297" t="str" cm="1">
        <f t="array" ref="DK91">IFERROR(_xlfn.LET(
 _xlpm.project, $C91,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1" s="297" t="str" cm="1">
        <f t="array" ref="DL91">IFERROR(_xlfn.LET(
 _xlpm.project, $C91,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1" s="297" t="str" cm="1">
        <f t="array" ref="DM91">IFERROR(_xlfn.LET(
 _xlpm.project, $C91,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1" s="297" t="str" cm="1">
        <f t="array" ref="DN91">IFERROR(_xlfn.LET(
 _xlpm.project, $C91,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1" s="297" t="str" cm="1">
        <f t="array" ref="DO91">IFERROR(_xlfn.LET(
 _xlpm.project, $C91,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1" s="297" t="str" cm="1">
        <f t="array" ref="DP91">IFERROR(_xlfn.LET(
 _xlpm.project, $C91,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1" s="297" t="str" cm="1">
        <f t="array" ref="DQ91">IFERROR(_xlfn.LET(
 _xlpm.project, $C91,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1" s="297" t="str" cm="1">
        <f t="array" ref="DR91">IFERROR(_xlfn.LET(
 _xlpm.project, $C91,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1" s="297" t="str" cm="1">
        <f t="array" ref="DS91">IFERROR(_xlfn.LET(
 _xlpm.project, $C91,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1" s="297" t="str" cm="1">
        <f t="array" ref="DT91">IFERROR(_xlfn.LET(
 _xlpm.project, $C91,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1" s="297" t="str" cm="1">
        <f t="array" ref="DU91">IFERROR(_xlfn.LET(
 _xlpm.project, $C91,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1" s="297" t="str" cm="1">
        <f t="array" ref="DV91">IFERROR(_xlfn.LET(
 _xlpm.project, $C91,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1" s="297" t="str" cm="1">
        <f t="array" ref="DW91">IFERROR(_xlfn.LET(
 _xlpm.project, $C91,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1" s="297" t="str" cm="1">
        <f t="array" ref="DX91">IFERROR(_xlfn.LET(
 _xlpm.project, $C91,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1" s="297" t="str" cm="1">
        <f t="array" ref="DY91">IFERROR(_xlfn.LET(
 _xlpm.project, $C91,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1" s="297" t="str" cm="1">
        <f t="array" ref="DZ91">IFERROR(_xlfn.LET(
 _xlpm.project, $C91,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1" s="297" t="str" cm="1">
        <f t="array" ref="EA91">IFERROR(_xlfn.LET(
 _xlpm.project, $C91,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1" s="297" t="str" cm="1">
        <f t="array" ref="EB91">IFERROR(_xlfn.LET(
 _xlpm.project, $C91,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1" s="297" t="str" cm="1">
        <f t="array" ref="EC91">IFERROR(_xlfn.LET(
 _xlpm.project, $C91,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1" s="297" t="str" cm="1">
        <f t="array" ref="ED91">IFERROR(_xlfn.LET(
 _xlpm.project, $C91,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1" s="297" t="str" cm="1">
        <f t="array" ref="EE91">IFERROR(_xlfn.LET(
 _xlpm.project, $C91,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1" s="297" t="str" cm="1">
        <f t="array" ref="EF91">IFERROR(_xlfn.LET(
 _xlpm.project, $C91,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1" s="297" t="str" cm="1">
        <f t="array" ref="EG91">IFERROR(_xlfn.LET(
 _xlpm.project, $C91,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1" s="297" t="str" cm="1">
        <f t="array" ref="EH91">IFERROR(_xlfn.LET(
 _xlpm.project, $C91,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1" s="297" t="str" cm="1">
        <f t="array" ref="EI91">IFERROR(_xlfn.LET(
 _xlpm.project, $C91,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1" s="297" t="str" cm="1">
        <f t="array" ref="EJ91">IFERROR(_xlfn.LET(
 _xlpm.project, $C91,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1" s="297" t="str" cm="1">
        <f t="array" ref="EK91">IFERROR(_xlfn.LET(
 _xlpm.project, $C91,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1" s="297" t="str" cm="1">
        <f t="array" ref="EL91">IFERROR(_xlfn.LET(
 _xlpm.project, $C91,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1" s="297" t="str" cm="1">
        <f t="array" ref="EM91">IFERROR(_xlfn.LET(
 _xlpm.project, $C91,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1" s="297" t="str" cm="1">
        <f t="array" ref="EN91">IFERROR(_xlfn.LET(
 _xlpm.project, $C91,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1" s="297" t="str" cm="1">
        <f t="array" ref="EO91">IFERROR(_xlfn.LET(
 _xlpm.project, $C91,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1" s="297" t="str" cm="1">
        <f t="array" ref="EP91">IFERROR(_xlfn.LET(
 _xlpm.project, $C91,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1" s="297" t="str" cm="1">
        <f t="array" ref="EQ91">IFERROR(_xlfn.LET(
 _xlpm.project, $C91,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1" s="297" t="str" cm="1">
        <f t="array" ref="ER91">IFERROR(_xlfn.LET(
 _xlpm.project, $C91,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1" s="297" t="str" cm="1">
        <f t="array" ref="ES91">IFERROR(_xlfn.LET(
 _xlpm.project, $C91,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1" s="297" t="str" cm="1">
        <f t="array" ref="ET91">IFERROR(_xlfn.LET(
 _xlpm.project, $C91,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1" s="297" t="str" cm="1">
        <f t="array" ref="EU91">IFERROR(_xlfn.LET(
 _xlpm.project, $C91,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1" s="297" t="str" cm="1">
        <f t="array" ref="EV91">IFERROR(_xlfn.LET(
 _xlpm.project, $C91,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1" s="297" t="str" cm="1">
        <f t="array" ref="EW91">IFERROR(_xlfn.LET(
 _xlpm.project, $C91,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1" s="297" t="str" cm="1">
        <f t="array" ref="EX91">IFERROR(_xlfn.LET(
 _xlpm.project, $C91,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1" s="297" t="str" cm="1">
        <f t="array" ref="EY91">IFERROR(_xlfn.LET(
 _xlpm.project, $C91,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1" s="297" t="str" cm="1">
        <f t="array" ref="EZ91">IFERROR(_xlfn.LET(
 _xlpm.project, $C91,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1" s="297" t="str" cm="1">
        <f t="array" ref="FA91">IFERROR(_xlfn.LET(
 _xlpm.project, $C91,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1" s="297" t="str" cm="1">
        <f t="array" ref="FB91">IFERROR(_xlfn.LET(
 _xlpm.project, $C91,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1" s="297" t="str" cm="1">
        <f t="array" ref="FC91">IFERROR(_xlfn.LET(
 _xlpm.project, $C91,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1" s="297" t="str" cm="1">
        <f t="array" ref="FD91">IFERROR(_xlfn.LET(
 _xlpm.project, $C91,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2" spans="2:160" ht="80.099999999999994" customHeight="1" thickBot="1" x14ac:dyDescent="0.35">
      <c r="B92" s="90"/>
      <c r="C92" s="300"/>
      <c r="D92" s="300"/>
      <c r="E92" s="297" t="str" cm="1">
        <f t="array" ref="E92">IFERROR(_xlfn.LET(
 _xlpm.project, $C92,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2" s="297" t="str" cm="1">
        <f t="array" ref="F92">IFERROR(_xlfn.LET(
 _xlpm.project, $C92,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2" s="297" t="str" cm="1">
        <f t="array" ref="G92">IFERROR(_xlfn.LET(
 _xlpm.project, $C92,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2" s="297" t="str" cm="1">
        <f t="array" ref="H92">IFERROR(_xlfn.LET(
 _xlpm.project, $C92,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2" s="297" t="str" cm="1">
        <f t="array" ref="I92">IFERROR(_xlfn.LET(
 _xlpm.project, $C92,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2" s="297" t="str" cm="1">
        <f t="array" ref="J92">IFERROR(_xlfn.LET(
 _xlpm.project, $C92,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2" s="297" t="str" cm="1">
        <f t="array" ref="K92">IFERROR(_xlfn.LET(
 _xlpm.project, $C92,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2" s="297" t="str" cm="1">
        <f t="array" ref="L92">IFERROR(_xlfn.LET(
 _xlpm.project, $C92,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2" s="297" t="str" cm="1">
        <f t="array" ref="M92">IFERROR(_xlfn.LET(
 _xlpm.project, $C92,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2" s="297" t="str" cm="1">
        <f t="array" ref="N92">IFERROR(_xlfn.LET(
 _xlpm.project, $C92,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2" s="297" t="str" cm="1">
        <f t="array" ref="O92">IFERROR(_xlfn.LET(
 _xlpm.project, $C92,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2" s="297" t="str" cm="1">
        <f t="array" ref="P92">IFERROR(_xlfn.LET(
 _xlpm.project, $C92,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2" s="297" t="str" cm="1">
        <f t="array" ref="Q92">IFERROR(_xlfn.LET(
 _xlpm.project, $C92,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2" s="297" t="str" cm="1">
        <f t="array" ref="R92">IFERROR(_xlfn.LET(
 _xlpm.project, $C92,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2" s="297" t="str" cm="1">
        <f t="array" ref="S92">IFERROR(_xlfn.LET(
 _xlpm.project, $C92,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2" s="297" t="str" cm="1">
        <f t="array" ref="T92">IFERROR(_xlfn.LET(
 _xlpm.project, $C92,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2" s="297" t="str" cm="1">
        <f t="array" ref="U92">IFERROR(_xlfn.LET(
 _xlpm.project, $C92,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2" s="297" t="str" cm="1">
        <f t="array" ref="V92">IFERROR(_xlfn.LET(
 _xlpm.project, $C92,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2" s="297" t="str" cm="1">
        <f t="array" ref="W92">IFERROR(_xlfn.LET(
 _xlpm.project, $C92,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2" s="297" t="str" cm="1">
        <f t="array" ref="X92">IFERROR(_xlfn.LET(
 _xlpm.project, $C92,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2" s="297" t="str" cm="1">
        <f t="array" ref="Y92">IFERROR(_xlfn.LET(
 _xlpm.project, $C92,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2" s="297" t="str" cm="1">
        <f t="array" ref="Z92">IFERROR(_xlfn.LET(
 _xlpm.project, $C92,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2" s="297" t="str" cm="1">
        <f t="array" ref="AA92">IFERROR(_xlfn.LET(
 _xlpm.project, $C92,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2" s="297" t="str" cm="1">
        <f t="array" ref="AB92">IFERROR(_xlfn.LET(
 _xlpm.project, $C92,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2" s="297" t="str" cm="1">
        <f t="array" ref="AC92">IFERROR(_xlfn.LET(
 _xlpm.project, $C92,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2" s="297" t="str" cm="1">
        <f t="array" ref="AD92">IFERROR(_xlfn.LET(
 _xlpm.project, $C92,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2" s="297" t="str" cm="1">
        <f t="array" ref="AE92">IFERROR(_xlfn.LET(
 _xlpm.project, $C92,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2" s="297" t="str" cm="1">
        <f t="array" ref="AF92">IFERROR(_xlfn.LET(
 _xlpm.project, $C92,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2" s="297" t="str" cm="1">
        <f t="array" ref="AG92">IFERROR(_xlfn.LET(
 _xlpm.project, $C92,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2" s="297" t="str" cm="1">
        <f t="array" ref="AH92">IFERROR(_xlfn.LET(
 _xlpm.project, $C92,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2" s="297" t="str" cm="1">
        <f t="array" ref="AI92">IFERROR(_xlfn.LET(
 _xlpm.project, $C92,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2" s="297" t="str" cm="1">
        <f t="array" ref="AJ92">IFERROR(_xlfn.LET(
 _xlpm.project, $C92,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2" s="297" t="str" cm="1">
        <f t="array" ref="AK92">IFERROR(_xlfn.LET(
 _xlpm.project, $C92,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2" s="297" t="str" cm="1">
        <f t="array" ref="AL92">IFERROR(_xlfn.LET(
 _xlpm.project, $C92,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2" s="297" t="str" cm="1">
        <f t="array" ref="AM92">IFERROR(_xlfn.LET(
 _xlpm.project, $C92,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2" s="297" t="str" cm="1">
        <f t="array" ref="AN92">IFERROR(_xlfn.LET(
 _xlpm.project, $C92,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2" s="297" t="str" cm="1">
        <f t="array" ref="AO92">IFERROR(_xlfn.LET(
 _xlpm.project, $C92,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2" s="297" t="str" cm="1">
        <f t="array" ref="AP92">IFERROR(_xlfn.LET(
 _xlpm.project, $C92,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2" s="297" t="str" cm="1">
        <f t="array" ref="AQ92">IFERROR(_xlfn.LET(
 _xlpm.project, $C92,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2" s="297" t="str" cm="1">
        <f t="array" ref="AR92">IFERROR(_xlfn.LET(
 _xlpm.project, $C92,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2" s="297" t="str" cm="1">
        <f t="array" ref="AS92">IFERROR(_xlfn.LET(
 _xlpm.project, $C92,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2" s="297" t="str" cm="1">
        <f t="array" ref="AT92">IFERROR(_xlfn.LET(
 _xlpm.project, $C92,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2" s="297" t="str" cm="1">
        <f t="array" ref="AU92">IFERROR(_xlfn.LET(
 _xlpm.project, $C92,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2" s="297" t="str" cm="1">
        <f t="array" ref="AV92">IFERROR(_xlfn.LET(
 _xlpm.project, $C92,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2" s="297" t="str" cm="1">
        <f t="array" ref="AW92">IFERROR(_xlfn.LET(
 _xlpm.project, $C92,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2" s="297" t="str" cm="1">
        <f t="array" ref="AX92">IFERROR(_xlfn.LET(
 _xlpm.project, $C92,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2" s="297" t="str" cm="1">
        <f t="array" ref="AY92">IFERROR(_xlfn.LET(
 _xlpm.project, $C92,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2" s="297" t="str" cm="1">
        <f t="array" ref="AZ92">IFERROR(_xlfn.LET(
 _xlpm.project, $C92,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2" s="297" t="str" cm="1">
        <f t="array" ref="BA92">IFERROR(_xlfn.LET(
 _xlpm.project, $C92,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2" s="297" t="str" cm="1">
        <f t="array" ref="BB92">IFERROR(_xlfn.LET(
 _xlpm.project, $C92,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2" s="297" t="str" cm="1">
        <f t="array" ref="BC92">IFERROR(_xlfn.LET(
 _xlpm.project, $C92,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2" s="297" t="str" cm="1">
        <f t="array" ref="BD92">IFERROR(_xlfn.LET(
 _xlpm.project, $C92,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2" s="297" t="str" cm="1">
        <f t="array" ref="BE92">IFERROR(_xlfn.LET(
 _xlpm.project, $C92,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2" s="297" t="str" cm="1">
        <f t="array" ref="BF92">IFERROR(_xlfn.LET(
 _xlpm.project, $C92,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2" s="297" t="str" cm="1">
        <f t="array" ref="BG92">IFERROR(_xlfn.LET(
 _xlpm.project, $C92,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2" s="297" t="str" cm="1">
        <f t="array" ref="BH92">IFERROR(_xlfn.LET(
 _xlpm.project, $C92,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2" s="297" t="str" cm="1">
        <f t="array" ref="BI92">IFERROR(_xlfn.LET(
 _xlpm.project, $C92,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2" s="297" t="str" cm="1">
        <f t="array" ref="BJ92">IFERROR(_xlfn.LET(
 _xlpm.project, $C92,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2" s="297" t="str" cm="1">
        <f t="array" ref="BK92">IFERROR(_xlfn.LET(
 _xlpm.project, $C92,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2" s="297" t="str" cm="1">
        <f t="array" ref="BL92">IFERROR(_xlfn.LET(
 _xlpm.project, $C92,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2" s="297" t="str" cm="1">
        <f t="array" ref="BM92">IFERROR(_xlfn.LET(
 _xlpm.project, $C92,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2" s="297" t="str" cm="1">
        <f t="array" ref="BN92">IFERROR(_xlfn.LET(
 _xlpm.project, $C92,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2" s="297" t="str" cm="1">
        <f t="array" ref="BO92">IFERROR(_xlfn.LET(
 _xlpm.project, $C92,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2" s="297" t="str" cm="1">
        <f t="array" ref="BP92">IFERROR(_xlfn.LET(
 _xlpm.project, $C92,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2" s="297" t="str" cm="1">
        <f t="array" ref="BQ92">IFERROR(_xlfn.LET(
 _xlpm.project, $C92,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2" s="297" t="str" cm="1">
        <f t="array" ref="BR92">IFERROR(_xlfn.LET(
 _xlpm.project, $C92,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2" s="297" t="str" cm="1">
        <f t="array" ref="BS92">IFERROR(_xlfn.LET(
 _xlpm.project, $C92,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2" s="297" t="str" cm="1">
        <f t="array" ref="BT92">IFERROR(_xlfn.LET(
 _xlpm.project, $C92,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2" s="297" t="str" cm="1">
        <f t="array" ref="BU92">IFERROR(_xlfn.LET(
 _xlpm.project, $C92,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2" s="297" t="str" cm="1">
        <f t="array" ref="BV92">IFERROR(_xlfn.LET(
 _xlpm.project, $C92,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2" s="297" t="str" cm="1">
        <f t="array" ref="BW92">IFERROR(_xlfn.LET(
 _xlpm.project, $C92,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2" s="297" t="str" cm="1">
        <f t="array" ref="BX92">IFERROR(_xlfn.LET(
 _xlpm.project, $C92,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2" s="297" t="str" cm="1">
        <f t="array" ref="BY92">IFERROR(_xlfn.LET(
 _xlpm.project, $C92,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2" s="297" t="str" cm="1">
        <f t="array" ref="BZ92">IFERROR(_xlfn.LET(
 _xlpm.project, $C92,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2" s="297" t="str" cm="1">
        <f t="array" ref="CA92">IFERROR(_xlfn.LET(
 _xlpm.project, $C92,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2" s="297" t="str" cm="1">
        <f t="array" ref="CB92">IFERROR(_xlfn.LET(
 _xlpm.project, $C92,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2" s="297" t="str" cm="1">
        <f t="array" ref="CC92">IFERROR(_xlfn.LET(
 _xlpm.project, $C92,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2" s="297" t="str" cm="1">
        <f t="array" ref="CD92">IFERROR(_xlfn.LET(
 _xlpm.project, $C92,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2" s="297" t="str" cm="1">
        <f t="array" ref="CE92">IFERROR(_xlfn.LET(
 _xlpm.project, $C92,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2" s="297" t="str" cm="1">
        <f t="array" ref="CF92">IFERROR(_xlfn.LET(
 _xlpm.project, $C92,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2" s="297" t="str" cm="1">
        <f t="array" ref="CG92">IFERROR(_xlfn.LET(
 _xlpm.project, $C92,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2" s="297" t="str" cm="1">
        <f t="array" ref="CH92">IFERROR(_xlfn.LET(
 _xlpm.project, $C92,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2" s="297" t="str" cm="1">
        <f t="array" ref="CI92">IFERROR(_xlfn.LET(
 _xlpm.project, $C92,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2" s="297" t="str" cm="1">
        <f t="array" ref="CJ92">IFERROR(_xlfn.LET(
 _xlpm.project, $C92,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2" s="297" t="str" cm="1">
        <f t="array" ref="CK92">IFERROR(_xlfn.LET(
 _xlpm.project, $C92,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2" s="297" t="str" cm="1">
        <f t="array" ref="CL92">IFERROR(_xlfn.LET(
 _xlpm.project, $C92,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2" s="297" t="str" cm="1">
        <f t="array" ref="CM92">IFERROR(_xlfn.LET(
 _xlpm.project, $C92,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2" s="297" t="str" cm="1">
        <f t="array" ref="CN92">IFERROR(_xlfn.LET(
 _xlpm.project, $C92,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2" s="297" t="str" cm="1">
        <f t="array" ref="CO92">IFERROR(_xlfn.LET(
 _xlpm.project, $C92,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2" s="297" t="str" cm="1">
        <f t="array" ref="CP92">IFERROR(_xlfn.LET(
 _xlpm.project, $C92,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2" s="297" t="str" cm="1">
        <f t="array" ref="CQ92">IFERROR(_xlfn.LET(
 _xlpm.project, $C92,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2" s="297" t="str" cm="1">
        <f t="array" ref="CR92">IFERROR(_xlfn.LET(
 _xlpm.project, $C92,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2" s="297" t="str" cm="1">
        <f t="array" ref="CS92">IFERROR(_xlfn.LET(
 _xlpm.project, $C92,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2" s="297" t="str" cm="1">
        <f t="array" ref="CT92">IFERROR(_xlfn.LET(
 _xlpm.project, $C92,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2" s="297" t="str" cm="1">
        <f t="array" ref="CU92">IFERROR(_xlfn.LET(
 _xlpm.project, $C92,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2" s="297" t="str" cm="1">
        <f t="array" ref="CV92">IFERROR(_xlfn.LET(
 _xlpm.project, $C92,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2" s="297" t="str" cm="1">
        <f t="array" ref="CW92">IFERROR(_xlfn.LET(
 _xlpm.project, $C92,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2" s="297" t="str" cm="1">
        <f t="array" ref="CX92">IFERROR(_xlfn.LET(
 _xlpm.project, $C92,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2" s="297" t="str" cm="1">
        <f t="array" ref="CY92">IFERROR(_xlfn.LET(
 _xlpm.project, $C92,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2" s="297" t="str" cm="1">
        <f t="array" ref="CZ92">IFERROR(_xlfn.LET(
 _xlpm.project, $C92,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2" s="297" t="str" cm="1">
        <f t="array" ref="DA92">IFERROR(_xlfn.LET(
 _xlpm.project, $C92,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2" s="297" t="str" cm="1">
        <f t="array" ref="DB92">IFERROR(_xlfn.LET(
 _xlpm.project, $C92,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2" s="297" t="str" cm="1">
        <f t="array" ref="DC92">IFERROR(_xlfn.LET(
 _xlpm.project, $C92,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2" s="297" t="str" cm="1">
        <f t="array" ref="DD92">IFERROR(_xlfn.LET(
 _xlpm.project, $C92,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2" s="297" t="str" cm="1">
        <f t="array" ref="DE92">IFERROR(_xlfn.LET(
 _xlpm.project, $C92,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2" s="297" t="str" cm="1">
        <f t="array" ref="DF92">IFERROR(_xlfn.LET(
 _xlpm.project, $C92,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2" s="297" t="str" cm="1">
        <f t="array" ref="DG92">IFERROR(_xlfn.LET(
 _xlpm.project, $C92,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2" s="297" t="str" cm="1">
        <f t="array" ref="DH92">IFERROR(_xlfn.LET(
 _xlpm.project, $C92,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2" s="297" t="str" cm="1">
        <f t="array" ref="DI92">IFERROR(_xlfn.LET(
 _xlpm.project, $C92,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2" s="297" t="str" cm="1">
        <f t="array" ref="DJ92">IFERROR(_xlfn.LET(
 _xlpm.project, $C92,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2" s="297" t="str" cm="1">
        <f t="array" ref="DK92">IFERROR(_xlfn.LET(
 _xlpm.project, $C92,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2" s="297" t="str" cm="1">
        <f t="array" ref="DL92">IFERROR(_xlfn.LET(
 _xlpm.project, $C92,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2" s="297" t="str" cm="1">
        <f t="array" ref="DM92">IFERROR(_xlfn.LET(
 _xlpm.project, $C92,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2" s="297" t="str" cm="1">
        <f t="array" ref="DN92">IFERROR(_xlfn.LET(
 _xlpm.project, $C92,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2" s="297" t="str" cm="1">
        <f t="array" ref="DO92">IFERROR(_xlfn.LET(
 _xlpm.project, $C92,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2" s="297" t="str" cm="1">
        <f t="array" ref="DP92">IFERROR(_xlfn.LET(
 _xlpm.project, $C92,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2" s="297" t="str" cm="1">
        <f t="array" ref="DQ92">IFERROR(_xlfn.LET(
 _xlpm.project, $C92,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2" s="297" t="str" cm="1">
        <f t="array" ref="DR92">IFERROR(_xlfn.LET(
 _xlpm.project, $C92,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2" s="297" t="str" cm="1">
        <f t="array" ref="DS92">IFERROR(_xlfn.LET(
 _xlpm.project, $C92,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2" s="297" t="str" cm="1">
        <f t="array" ref="DT92">IFERROR(_xlfn.LET(
 _xlpm.project, $C92,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2" s="297" t="str" cm="1">
        <f t="array" ref="DU92">IFERROR(_xlfn.LET(
 _xlpm.project, $C92,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2" s="297" t="str" cm="1">
        <f t="array" ref="DV92">IFERROR(_xlfn.LET(
 _xlpm.project, $C92,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2" s="297" t="str" cm="1">
        <f t="array" ref="DW92">IFERROR(_xlfn.LET(
 _xlpm.project, $C92,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2" s="297" t="str" cm="1">
        <f t="array" ref="DX92">IFERROR(_xlfn.LET(
 _xlpm.project, $C92,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2" s="297" t="str" cm="1">
        <f t="array" ref="DY92">IFERROR(_xlfn.LET(
 _xlpm.project, $C92,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2" s="297" t="str" cm="1">
        <f t="array" ref="DZ92">IFERROR(_xlfn.LET(
 _xlpm.project, $C92,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2" s="297" t="str" cm="1">
        <f t="array" ref="EA92">IFERROR(_xlfn.LET(
 _xlpm.project, $C92,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2" s="297" t="str" cm="1">
        <f t="array" ref="EB92">IFERROR(_xlfn.LET(
 _xlpm.project, $C92,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2" s="297" t="str" cm="1">
        <f t="array" ref="EC92">IFERROR(_xlfn.LET(
 _xlpm.project, $C92,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2" s="297" t="str" cm="1">
        <f t="array" ref="ED92">IFERROR(_xlfn.LET(
 _xlpm.project, $C92,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2" s="297" t="str" cm="1">
        <f t="array" ref="EE92">IFERROR(_xlfn.LET(
 _xlpm.project, $C92,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2" s="297" t="str" cm="1">
        <f t="array" ref="EF92">IFERROR(_xlfn.LET(
 _xlpm.project, $C92,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2" s="297" t="str" cm="1">
        <f t="array" ref="EG92">IFERROR(_xlfn.LET(
 _xlpm.project, $C92,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2" s="297" t="str" cm="1">
        <f t="array" ref="EH92">IFERROR(_xlfn.LET(
 _xlpm.project, $C92,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2" s="297" t="str" cm="1">
        <f t="array" ref="EI92">IFERROR(_xlfn.LET(
 _xlpm.project, $C92,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2" s="297" t="str" cm="1">
        <f t="array" ref="EJ92">IFERROR(_xlfn.LET(
 _xlpm.project, $C92,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2" s="297" t="str" cm="1">
        <f t="array" ref="EK92">IFERROR(_xlfn.LET(
 _xlpm.project, $C92,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2" s="297" t="str" cm="1">
        <f t="array" ref="EL92">IFERROR(_xlfn.LET(
 _xlpm.project, $C92,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2" s="297" t="str" cm="1">
        <f t="array" ref="EM92">IFERROR(_xlfn.LET(
 _xlpm.project, $C92,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2" s="297" t="str" cm="1">
        <f t="array" ref="EN92">IFERROR(_xlfn.LET(
 _xlpm.project, $C92,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2" s="297" t="str" cm="1">
        <f t="array" ref="EO92">IFERROR(_xlfn.LET(
 _xlpm.project, $C92,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2" s="297" t="str" cm="1">
        <f t="array" ref="EP92">IFERROR(_xlfn.LET(
 _xlpm.project, $C92,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2" s="297" t="str" cm="1">
        <f t="array" ref="EQ92">IFERROR(_xlfn.LET(
 _xlpm.project, $C92,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2" s="297" t="str" cm="1">
        <f t="array" ref="ER92">IFERROR(_xlfn.LET(
 _xlpm.project, $C92,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2" s="297" t="str" cm="1">
        <f t="array" ref="ES92">IFERROR(_xlfn.LET(
 _xlpm.project, $C92,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2" s="297" t="str" cm="1">
        <f t="array" ref="ET92">IFERROR(_xlfn.LET(
 _xlpm.project, $C92,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2" s="297" t="str" cm="1">
        <f t="array" ref="EU92">IFERROR(_xlfn.LET(
 _xlpm.project, $C92,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2" s="297" t="str" cm="1">
        <f t="array" ref="EV92">IFERROR(_xlfn.LET(
 _xlpm.project, $C92,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2" s="297" t="str" cm="1">
        <f t="array" ref="EW92">IFERROR(_xlfn.LET(
 _xlpm.project, $C92,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2" s="297" t="str" cm="1">
        <f t="array" ref="EX92">IFERROR(_xlfn.LET(
 _xlpm.project, $C92,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2" s="297" t="str" cm="1">
        <f t="array" ref="EY92">IFERROR(_xlfn.LET(
 _xlpm.project, $C92,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2" s="297" t="str" cm="1">
        <f t="array" ref="EZ92">IFERROR(_xlfn.LET(
 _xlpm.project, $C92,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2" s="297" t="str" cm="1">
        <f t="array" ref="FA92">IFERROR(_xlfn.LET(
 _xlpm.project, $C92,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2" s="297" t="str" cm="1">
        <f t="array" ref="FB92">IFERROR(_xlfn.LET(
 _xlpm.project, $C92,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2" s="297" t="str" cm="1">
        <f t="array" ref="FC92">IFERROR(_xlfn.LET(
 _xlpm.project, $C92,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2" s="297" t="str" cm="1">
        <f t="array" ref="FD92">IFERROR(_xlfn.LET(
 _xlpm.project, $C92,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3" spans="2:160" ht="80.099999999999994" customHeight="1" thickBot="1" x14ac:dyDescent="0.35">
      <c r="B93" s="90"/>
      <c r="C93" s="300"/>
      <c r="D93" s="300"/>
      <c r="E93" s="297" t="str" cm="1">
        <f t="array" ref="E93">IFERROR(_xlfn.LET(
 _xlpm.project, $C93,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3" s="297" t="str" cm="1">
        <f t="array" ref="F93">IFERROR(_xlfn.LET(
 _xlpm.project, $C93,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3" s="297" t="str" cm="1">
        <f t="array" ref="G93">IFERROR(_xlfn.LET(
 _xlpm.project, $C93,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3" s="297" t="str" cm="1">
        <f t="array" ref="H93">IFERROR(_xlfn.LET(
 _xlpm.project, $C93,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3" s="297" t="str" cm="1">
        <f t="array" ref="I93">IFERROR(_xlfn.LET(
 _xlpm.project, $C93,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3" s="297" t="str" cm="1">
        <f t="array" ref="J93">IFERROR(_xlfn.LET(
 _xlpm.project, $C93,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3" s="297" t="str" cm="1">
        <f t="array" ref="K93">IFERROR(_xlfn.LET(
 _xlpm.project, $C93,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3" s="297" t="str" cm="1">
        <f t="array" ref="L93">IFERROR(_xlfn.LET(
 _xlpm.project, $C93,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3" s="297" t="str" cm="1">
        <f t="array" ref="M93">IFERROR(_xlfn.LET(
 _xlpm.project, $C93,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3" s="297" t="str" cm="1">
        <f t="array" ref="N93">IFERROR(_xlfn.LET(
 _xlpm.project, $C93,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3" s="297" t="str" cm="1">
        <f t="array" ref="O93">IFERROR(_xlfn.LET(
 _xlpm.project, $C93,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3" s="297" t="str" cm="1">
        <f t="array" ref="P93">IFERROR(_xlfn.LET(
 _xlpm.project, $C93,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3" s="297" t="str" cm="1">
        <f t="array" ref="Q93">IFERROR(_xlfn.LET(
 _xlpm.project, $C93,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3" s="297" t="str" cm="1">
        <f t="array" ref="R93">IFERROR(_xlfn.LET(
 _xlpm.project, $C93,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3" s="297" t="str" cm="1">
        <f t="array" ref="S93">IFERROR(_xlfn.LET(
 _xlpm.project, $C93,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3" s="297" t="str" cm="1">
        <f t="array" ref="T93">IFERROR(_xlfn.LET(
 _xlpm.project, $C93,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3" s="297" t="str" cm="1">
        <f t="array" ref="U93">IFERROR(_xlfn.LET(
 _xlpm.project, $C93,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3" s="297" t="str" cm="1">
        <f t="array" ref="V93">IFERROR(_xlfn.LET(
 _xlpm.project, $C93,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3" s="297" t="str" cm="1">
        <f t="array" ref="W93">IFERROR(_xlfn.LET(
 _xlpm.project, $C93,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3" s="297" t="str" cm="1">
        <f t="array" ref="X93">IFERROR(_xlfn.LET(
 _xlpm.project, $C93,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3" s="297" t="str" cm="1">
        <f t="array" ref="Y93">IFERROR(_xlfn.LET(
 _xlpm.project, $C93,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3" s="297" t="str" cm="1">
        <f t="array" ref="Z93">IFERROR(_xlfn.LET(
 _xlpm.project, $C93,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3" s="297" t="str" cm="1">
        <f t="array" ref="AA93">IFERROR(_xlfn.LET(
 _xlpm.project, $C93,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3" s="297" t="str" cm="1">
        <f t="array" ref="AB93">IFERROR(_xlfn.LET(
 _xlpm.project, $C93,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3" s="297" t="str" cm="1">
        <f t="array" ref="AC93">IFERROR(_xlfn.LET(
 _xlpm.project, $C93,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3" s="297" t="str" cm="1">
        <f t="array" ref="AD93">IFERROR(_xlfn.LET(
 _xlpm.project, $C93,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3" s="297" t="str" cm="1">
        <f t="array" ref="AE93">IFERROR(_xlfn.LET(
 _xlpm.project, $C93,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3" s="297" t="str" cm="1">
        <f t="array" ref="AF93">IFERROR(_xlfn.LET(
 _xlpm.project, $C93,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3" s="297" t="str" cm="1">
        <f t="array" ref="AG93">IFERROR(_xlfn.LET(
 _xlpm.project, $C93,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3" s="297" t="str" cm="1">
        <f t="array" ref="AH93">IFERROR(_xlfn.LET(
 _xlpm.project, $C93,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3" s="297" t="str" cm="1">
        <f t="array" ref="AI93">IFERROR(_xlfn.LET(
 _xlpm.project, $C93,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3" s="297" t="str" cm="1">
        <f t="array" ref="AJ93">IFERROR(_xlfn.LET(
 _xlpm.project, $C93,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3" s="297" t="str" cm="1">
        <f t="array" ref="AK93">IFERROR(_xlfn.LET(
 _xlpm.project, $C93,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3" s="297" t="str" cm="1">
        <f t="array" ref="AL93">IFERROR(_xlfn.LET(
 _xlpm.project, $C93,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3" s="297" t="str" cm="1">
        <f t="array" ref="AM93">IFERROR(_xlfn.LET(
 _xlpm.project, $C93,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3" s="297" t="str" cm="1">
        <f t="array" ref="AN93">IFERROR(_xlfn.LET(
 _xlpm.project, $C93,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3" s="297" t="str" cm="1">
        <f t="array" ref="AO93">IFERROR(_xlfn.LET(
 _xlpm.project, $C93,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3" s="297" t="str" cm="1">
        <f t="array" ref="AP93">IFERROR(_xlfn.LET(
 _xlpm.project, $C93,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3" s="297" t="str" cm="1">
        <f t="array" ref="AQ93">IFERROR(_xlfn.LET(
 _xlpm.project, $C93,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3" s="297" t="str" cm="1">
        <f t="array" ref="AR93">IFERROR(_xlfn.LET(
 _xlpm.project, $C93,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3" s="297" t="str" cm="1">
        <f t="array" ref="AS93">IFERROR(_xlfn.LET(
 _xlpm.project, $C93,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3" s="297" t="str" cm="1">
        <f t="array" ref="AT93">IFERROR(_xlfn.LET(
 _xlpm.project, $C93,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3" s="297" t="str" cm="1">
        <f t="array" ref="AU93">IFERROR(_xlfn.LET(
 _xlpm.project, $C93,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3" s="297" t="str" cm="1">
        <f t="array" ref="AV93">IFERROR(_xlfn.LET(
 _xlpm.project, $C93,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3" s="297" t="str" cm="1">
        <f t="array" ref="AW93">IFERROR(_xlfn.LET(
 _xlpm.project, $C93,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3" s="297" t="str" cm="1">
        <f t="array" ref="AX93">IFERROR(_xlfn.LET(
 _xlpm.project, $C93,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3" s="297" t="str" cm="1">
        <f t="array" ref="AY93">IFERROR(_xlfn.LET(
 _xlpm.project, $C93,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3" s="297" t="str" cm="1">
        <f t="array" ref="AZ93">IFERROR(_xlfn.LET(
 _xlpm.project, $C93,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3" s="297" t="str" cm="1">
        <f t="array" ref="BA93">IFERROR(_xlfn.LET(
 _xlpm.project, $C93,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3" s="297" t="str" cm="1">
        <f t="array" ref="BB93">IFERROR(_xlfn.LET(
 _xlpm.project, $C93,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3" s="297" t="str" cm="1">
        <f t="array" ref="BC93">IFERROR(_xlfn.LET(
 _xlpm.project, $C93,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3" s="297" t="str" cm="1">
        <f t="array" ref="BD93">IFERROR(_xlfn.LET(
 _xlpm.project, $C93,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3" s="297" t="str" cm="1">
        <f t="array" ref="BE93">IFERROR(_xlfn.LET(
 _xlpm.project, $C93,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3" s="297" t="str" cm="1">
        <f t="array" ref="BF93">IFERROR(_xlfn.LET(
 _xlpm.project, $C93,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3" s="297" t="str" cm="1">
        <f t="array" ref="BG93">IFERROR(_xlfn.LET(
 _xlpm.project, $C93,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3" s="297" t="str" cm="1">
        <f t="array" ref="BH93">IFERROR(_xlfn.LET(
 _xlpm.project, $C93,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3" s="297" t="str" cm="1">
        <f t="array" ref="BI93">IFERROR(_xlfn.LET(
 _xlpm.project, $C93,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3" s="297" t="str" cm="1">
        <f t="array" ref="BJ93">IFERROR(_xlfn.LET(
 _xlpm.project, $C93,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3" s="297" t="str" cm="1">
        <f t="array" ref="BK93">IFERROR(_xlfn.LET(
 _xlpm.project, $C93,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3" s="297" t="str" cm="1">
        <f t="array" ref="BL93">IFERROR(_xlfn.LET(
 _xlpm.project, $C93,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3" s="297" t="str" cm="1">
        <f t="array" ref="BM93">IFERROR(_xlfn.LET(
 _xlpm.project, $C93,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3" s="297" t="str" cm="1">
        <f t="array" ref="BN93">IFERROR(_xlfn.LET(
 _xlpm.project, $C93,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3" s="297" t="str" cm="1">
        <f t="array" ref="BO93">IFERROR(_xlfn.LET(
 _xlpm.project, $C93,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3" s="297" t="str" cm="1">
        <f t="array" ref="BP93">IFERROR(_xlfn.LET(
 _xlpm.project, $C93,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3" s="297" t="str" cm="1">
        <f t="array" ref="BQ93">IFERROR(_xlfn.LET(
 _xlpm.project, $C93,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3" s="297" t="str" cm="1">
        <f t="array" ref="BR93">IFERROR(_xlfn.LET(
 _xlpm.project, $C93,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3" s="297" t="str" cm="1">
        <f t="array" ref="BS93">IFERROR(_xlfn.LET(
 _xlpm.project, $C93,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3" s="297" t="str" cm="1">
        <f t="array" ref="BT93">IFERROR(_xlfn.LET(
 _xlpm.project, $C93,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3" s="297" t="str" cm="1">
        <f t="array" ref="BU93">IFERROR(_xlfn.LET(
 _xlpm.project, $C93,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3" s="297" t="str" cm="1">
        <f t="array" ref="BV93">IFERROR(_xlfn.LET(
 _xlpm.project, $C93,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3" s="297" t="str" cm="1">
        <f t="array" ref="BW93">IFERROR(_xlfn.LET(
 _xlpm.project, $C93,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3" s="297" t="str" cm="1">
        <f t="array" ref="BX93">IFERROR(_xlfn.LET(
 _xlpm.project, $C93,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3" s="297" t="str" cm="1">
        <f t="array" ref="BY93">IFERROR(_xlfn.LET(
 _xlpm.project, $C93,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3" s="297" t="str" cm="1">
        <f t="array" ref="BZ93">IFERROR(_xlfn.LET(
 _xlpm.project, $C93,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3" s="297" t="str" cm="1">
        <f t="array" ref="CA93">IFERROR(_xlfn.LET(
 _xlpm.project, $C93,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3" s="297" t="str" cm="1">
        <f t="array" ref="CB93">IFERROR(_xlfn.LET(
 _xlpm.project, $C93,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3" s="297" t="str" cm="1">
        <f t="array" ref="CC93">IFERROR(_xlfn.LET(
 _xlpm.project, $C93,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3" s="297" t="str" cm="1">
        <f t="array" ref="CD93">IFERROR(_xlfn.LET(
 _xlpm.project, $C93,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3" s="297" t="str" cm="1">
        <f t="array" ref="CE93">IFERROR(_xlfn.LET(
 _xlpm.project, $C93,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3" s="297" t="str" cm="1">
        <f t="array" ref="CF93">IFERROR(_xlfn.LET(
 _xlpm.project, $C93,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3" s="297" t="str" cm="1">
        <f t="array" ref="CG93">IFERROR(_xlfn.LET(
 _xlpm.project, $C93,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3" s="297" t="str" cm="1">
        <f t="array" ref="CH93">IFERROR(_xlfn.LET(
 _xlpm.project, $C93,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3" s="297" t="str" cm="1">
        <f t="array" ref="CI93">IFERROR(_xlfn.LET(
 _xlpm.project, $C93,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3" s="297" t="str" cm="1">
        <f t="array" ref="CJ93">IFERROR(_xlfn.LET(
 _xlpm.project, $C93,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3" s="297" t="str" cm="1">
        <f t="array" ref="CK93">IFERROR(_xlfn.LET(
 _xlpm.project, $C93,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3" s="297" t="str" cm="1">
        <f t="array" ref="CL93">IFERROR(_xlfn.LET(
 _xlpm.project, $C93,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3" s="297" t="str" cm="1">
        <f t="array" ref="CM93">IFERROR(_xlfn.LET(
 _xlpm.project, $C93,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3" s="297" t="str" cm="1">
        <f t="array" ref="CN93">IFERROR(_xlfn.LET(
 _xlpm.project, $C93,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3" s="297" t="str" cm="1">
        <f t="array" ref="CO93">IFERROR(_xlfn.LET(
 _xlpm.project, $C93,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3" s="297" t="str" cm="1">
        <f t="array" ref="CP93">IFERROR(_xlfn.LET(
 _xlpm.project, $C93,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3" s="297" t="str" cm="1">
        <f t="array" ref="CQ93">IFERROR(_xlfn.LET(
 _xlpm.project, $C93,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3" s="297" t="str" cm="1">
        <f t="array" ref="CR93">IFERROR(_xlfn.LET(
 _xlpm.project, $C93,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3" s="297" t="str" cm="1">
        <f t="array" ref="CS93">IFERROR(_xlfn.LET(
 _xlpm.project, $C93,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3" s="297" t="str" cm="1">
        <f t="array" ref="CT93">IFERROR(_xlfn.LET(
 _xlpm.project, $C93,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3" s="297" t="str" cm="1">
        <f t="array" ref="CU93">IFERROR(_xlfn.LET(
 _xlpm.project, $C93,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3" s="297" t="str" cm="1">
        <f t="array" ref="CV93">IFERROR(_xlfn.LET(
 _xlpm.project, $C93,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3" s="297" t="str" cm="1">
        <f t="array" ref="CW93">IFERROR(_xlfn.LET(
 _xlpm.project, $C93,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3" s="297" t="str" cm="1">
        <f t="array" ref="CX93">IFERROR(_xlfn.LET(
 _xlpm.project, $C93,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3" s="297" t="str" cm="1">
        <f t="array" ref="CY93">IFERROR(_xlfn.LET(
 _xlpm.project, $C93,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3" s="297" t="str" cm="1">
        <f t="array" ref="CZ93">IFERROR(_xlfn.LET(
 _xlpm.project, $C93,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3" s="297" t="str" cm="1">
        <f t="array" ref="DA93">IFERROR(_xlfn.LET(
 _xlpm.project, $C93,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3" s="297" t="str" cm="1">
        <f t="array" ref="DB93">IFERROR(_xlfn.LET(
 _xlpm.project, $C93,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3" s="297" t="str" cm="1">
        <f t="array" ref="DC93">IFERROR(_xlfn.LET(
 _xlpm.project, $C93,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3" s="297" t="str" cm="1">
        <f t="array" ref="DD93">IFERROR(_xlfn.LET(
 _xlpm.project, $C93,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3" s="297" t="str" cm="1">
        <f t="array" ref="DE93">IFERROR(_xlfn.LET(
 _xlpm.project, $C93,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3" s="297" t="str" cm="1">
        <f t="array" ref="DF93">IFERROR(_xlfn.LET(
 _xlpm.project, $C93,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3" s="297" t="str" cm="1">
        <f t="array" ref="DG93">IFERROR(_xlfn.LET(
 _xlpm.project, $C93,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3" s="297" t="str" cm="1">
        <f t="array" ref="DH93">IFERROR(_xlfn.LET(
 _xlpm.project, $C93,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3" s="297" t="str" cm="1">
        <f t="array" ref="DI93">IFERROR(_xlfn.LET(
 _xlpm.project, $C93,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3" s="297" t="str" cm="1">
        <f t="array" ref="DJ93">IFERROR(_xlfn.LET(
 _xlpm.project, $C93,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3" s="297" t="str" cm="1">
        <f t="array" ref="DK93">IFERROR(_xlfn.LET(
 _xlpm.project, $C93,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3" s="297" t="str" cm="1">
        <f t="array" ref="DL93">IFERROR(_xlfn.LET(
 _xlpm.project, $C93,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3" s="297" t="str" cm="1">
        <f t="array" ref="DM93">IFERROR(_xlfn.LET(
 _xlpm.project, $C93,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3" s="297" t="str" cm="1">
        <f t="array" ref="DN93">IFERROR(_xlfn.LET(
 _xlpm.project, $C93,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3" s="297" t="str" cm="1">
        <f t="array" ref="DO93">IFERROR(_xlfn.LET(
 _xlpm.project, $C93,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3" s="297" t="str" cm="1">
        <f t="array" ref="DP93">IFERROR(_xlfn.LET(
 _xlpm.project, $C93,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3" s="297" t="str" cm="1">
        <f t="array" ref="DQ93">IFERROR(_xlfn.LET(
 _xlpm.project, $C93,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3" s="297" t="str" cm="1">
        <f t="array" ref="DR93">IFERROR(_xlfn.LET(
 _xlpm.project, $C93,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3" s="297" t="str" cm="1">
        <f t="array" ref="DS93">IFERROR(_xlfn.LET(
 _xlpm.project, $C93,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3" s="297" t="str" cm="1">
        <f t="array" ref="DT93">IFERROR(_xlfn.LET(
 _xlpm.project, $C93,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3" s="297" t="str" cm="1">
        <f t="array" ref="DU93">IFERROR(_xlfn.LET(
 _xlpm.project, $C93,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3" s="297" t="str" cm="1">
        <f t="array" ref="DV93">IFERROR(_xlfn.LET(
 _xlpm.project, $C93,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3" s="297" t="str" cm="1">
        <f t="array" ref="DW93">IFERROR(_xlfn.LET(
 _xlpm.project, $C93,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3" s="297" t="str" cm="1">
        <f t="array" ref="DX93">IFERROR(_xlfn.LET(
 _xlpm.project, $C93,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3" s="297" t="str" cm="1">
        <f t="array" ref="DY93">IFERROR(_xlfn.LET(
 _xlpm.project, $C93,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3" s="297" t="str" cm="1">
        <f t="array" ref="DZ93">IFERROR(_xlfn.LET(
 _xlpm.project, $C93,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3" s="297" t="str" cm="1">
        <f t="array" ref="EA93">IFERROR(_xlfn.LET(
 _xlpm.project, $C93,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3" s="297" t="str" cm="1">
        <f t="array" ref="EB93">IFERROR(_xlfn.LET(
 _xlpm.project, $C93,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3" s="297" t="str" cm="1">
        <f t="array" ref="EC93">IFERROR(_xlfn.LET(
 _xlpm.project, $C93,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3" s="297" t="str" cm="1">
        <f t="array" ref="ED93">IFERROR(_xlfn.LET(
 _xlpm.project, $C93,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3" s="297" t="str" cm="1">
        <f t="array" ref="EE93">IFERROR(_xlfn.LET(
 _xlpm.project, $C93,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3" s="297" t="str" cm="1">
        <f t="array" ref="EF93">IFERROR(_xlfn.LET(
 _xlpm.project, $C93,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3" s="297" t="str" cm="1">
        <f t="array" ref="EG93">IFERROR(_xlfn.LET(
 _xlpm.project, $C93,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3" s="297" t="str" cm="1">
        <f t="array" ref="EH93">IFERROR(_xlfn.LET(
 _xlpm.project, $C93,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3" s="297" t="str" cm="1">
        <f t="array" ref="EI93">IFERROR(_xlfn.LET(
 _xlpm.project, $C93,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3" s="297" t="str" cm="1">
        <f t="array" ref="EJ93">IFERROR(_xlfn.LET(
 _xlpm.project, $C93,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3" s="297" t="str" cm="1">
        <f t="array" ref="EK93">IFERROR(_xlfn.LET(
 _xlpm.project, $C93,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3" s="297" t="str" cm="1">
        <f t="array" ref="EL93">IFERROR(_xlfn.LET(
 _xlpm.project, $C93,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3" s="297" t="str" cm="1">
        <f t="array" ref="EM93">IFERROR(_xlfn.LET(
 _xlpm.project, $C93,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3" s="297" t="str" cm="1">
        <f t="array" ref="EN93">IFERROR(_xlfn.LET(
 _xlpm.project, $C93,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3" s="297" t="str" cm="1">
        <f t="array" ref="EO93">IFERROR(_xlfn.LET(
 _xlpm.project, $C93,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3" s="297" t="str" cm="1">
        <f t="array" ref="EP93">IFERROR(_xlfn.LET(
 _xlpm.project, $C93,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3" s="297" t="str" cm="1">
        <f t="array" ref="EQ93">IFERROR(_xlfn.LET(
 _xlpm.project, $C93,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3" s="297" t="str" cm="1">
        <f t="array" ref="ER93">IFERROR(_xlfn.LET(
 _xlpm.project, $C93,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3" s="297" t="str" cm="1">
        <f t="array" ref="ES93">IFERROR(_xlfn.LET(
 _xlpm.project, $C93,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3" s="297" t="str" cm="1">
        <f t="array" ref="ET93">IFERROR(_xlfn.LET(
 _xlpm.project, $C93,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3" s="297" t="str" cm="1">
        <f t="array" ref="EU93">IFERROR(_xlfn.LET(
 _xlpm.project, $C93,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3" s="297" t="str" cm="1">
        <f t="array" ref="EV93">IFERROR(_xlfn.LET(
 _xlpm.project, $C93,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3" s="297" t="str" cm="1">
        <f t="array" ref="EW93">IFERROR(_xlfn.LET(
 _xlpm.project, $C93,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3" s="297" t="str" cm="1">
        <f t="array" ref="EX93">IFERROR(_xlfn.LET(
 _xlpm.project, $C93,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3" s="297" t="str" cm="1">
        <f t="array" ref="EY93">IFERROR(_xlfn.LET(
 _xlpm.project, $C93,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3" s="297" t="str" cm="1">
        <f t="array" ref="EZ93">IFERROR(_xlfn.LET(
 _xlpm.project, $C93,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3" s="297" t="str" cm="1">
        <f t="array" ref="FA93">IFERROR(_xlfn.LET(
 _xlpm.project, $C93,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3" s="297" t="str" cm="1">
        <f t="array" ref="FB93">IFERROR(_xlfn.LET(
 _xlpm.project, $C93,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3" s="297" t="str" cm="1">
        <f t="array" ref="FC93">IFERROR(_xlfn.LET(
 _xlpm.project, $C93,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3" s="297" t="str" cm="1">
        <f t="array" ref="FD93">IFERROR(_xlfn.LET(
 _xlpm.project, $C93,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4" spans="2:160" ht="80.099999999999994" customHeight="1" thickBot="1" x14ac:dyDescent="0.35">
      <c r="B94" s="90"/>
      <c r="C94" s="300"/>
      <c r="D94" s="300"/>
      <c r="E94" s="297" t="str" cm="1">
        <f t="array" ref="E94">IFERROR(_xlfn.LET(
 _xlpm.project, $C94,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4" s="297" t="str" cm="1">
        <f t="array" ref="F94">IFERROR(_xlfn.LET(
 _xlpm.project, $C94,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4" s="297" t="str" cm="1">
        <f t="array" ref="G94">IFERROR(_xlfn.LET(
 _xlpm.project, $C94,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4" s="297" t="str" cm="1">
        <f t="array" ref="H94">IFERROR(_xlfn.LET(
 _xlpm.project, $C94,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4" s="297" t="str" cm="1">
        <f t="array" ref="I94">IFERROR(_xlfn.LET(
 _xlpm.project, $C94,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4" s="297" t="str" cm="1">
        <f t="array" ref="J94">IFERROR(_xlfn.LET(
 _xlpm.project, $C94,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4" s="297" t="str" cm="1">
        <f t="array" ref="K94">IFERROR(_xlfn.LET(
 _xlpm.project, $C94,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4" s="297" t="str" cm="1">
        <f t="array" ref="L94">IFERROR(_xlfn.LET(
 _xlpm.project, $C94,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4" s="297" t="str" cm="1">
        <f t="array" ref="M94">IFERROR(_xlfn.LET(
 _xlpm.project, $C94,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4" s="297" t="str" cm="1">
        <f t="array" ref="N94">IFERROR(_xlfn.LET(
 _xlpm.project, $C94,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4" s="297" t="str" cm="1">
        <f t="array" ref="O94">IFERROR(_xlfn.LET(
 _xlpm.project, $C94,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4" s="297" t="str" cm="1">
        <f t="array" ref="P94">IFERROR(_xlfn.LET(
 _xlpm.project, $C94,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4" s="297" t="str" cm="1">
        <f t="array" ref="Q94">IFERROR(_xlfn.LET(
 _xlpm.project, $C94,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4" s="297" t="str" cm="1">
        <f t="array" ref="R94">IFERROR(_xlfn.LET(
 _xlpm.project, $C94,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4" s="297" t="str" cm="1">
        <f t="array" ref="S94">IFERROR(_xlfn.LET(
 _xlpm.project, $C94,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4" s="297" t="str" cm="1">
        <f t="array" ref="T94">IFERROR(_xlfn.LET(
 _xlpm.project, $C94,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4" s="297" t="str" cm="1">
        <f t="array" ref="U94">IFERROR(_xlfn.LET(
 _xlpm.project, $C94,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4" s="297" t="str" cm="1">
        <f t="array" ref="V94">IFERROR(_xlfn.LET(
 _xlpm.project, $C94,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4" s="297" t="str" cm="1">
        <f t="array" ref="W94">IFERROR(_xlfn.LET(
 _xlpm.project, $C94,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4" s="297" t="str" cm="1">
        <f t="array" ref="X94">IFERROR(_xlfn.LET(
 _xlpm.project, $C94,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4" s="297" t="str" cm="1">
        <f t="array" ref="Y94">IFERROR(_xlfn.LET(
 _xlpm.project, $C94,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4" s="297" t="str" cm="1">
        <f t="array" ref="Z94">IFERROR(_xlfn.LET(
 _xlpm.project, $C94,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4" s="297" t="str" cm="1">
        <f t="array" ref="AA94">IFERROR(_xlfn.LET(
 _xlpm.project, $C94,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4" s="297" t="str" cm="1">
        <f t="array" ref="AB94">IFERROR(_xlfn.LET(
 _xlpm.project, $C94,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4" s="297" t="str" cm="1">
        <f t="array" ref="AC94">IFERROR(_xlfn.LET(
 _xlpm.project, $C94,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4" s="297" t="str" cm="1">
        <f t="array" ref="AD94">IFERROR(_xlfn.LET(
 _xlpm.project, $C94,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4" s="297" t="str" cm="1">
        <f t="array" ref="AE94">IFERROR(_xlfn.LET(
 _xlpm.project, $C94,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4" s="297" t="str" cm="1">
        <f t="array" ref="AF94">IFERROR(_xlfn.LET(
 _xlpm.project, $C94,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4" s="297" t="str" cm="1">
        <f t="array" ref="AG94">IFERROR(_xlfn.LET(
 _xlpm.project, $C94,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4" s="297" t="str" cm="1">
        <f t="array" ref="AH94">IFERROR(_xlfn.LET(
 _xlpm.project, $C94,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4" s="297" t="str" cm="1">
        <f t="array" ref="AI94">IFERROR(_xlfn.LET(
 _xlpm.project, $C94,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4" s="297" t="str" cm="1">
        <f t="array" ref="AJ94">IFERROR(_xlfn.LET(
 _xlpm.project, $C94,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4" s="297" t="str" cm="1">
        <f t="array" ref="AK94">IFERROR(_xlfn.LET(
 _xlpm.project, $C94,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4" s="297" t="str" cm="1">
        <f t="array" ref="AL94">IFERROR(_xlfn.LET(
 _xlpm.project, $C94,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4" s="297" t="str" cm="1">
        <f t="array" ref="AM94">IFERROR(_xlfn.LET(
 _xlpm.project, $C94,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4" s="297" t="str" cm="1">
        <f t="array" ref="AN94">IFERROR(_xlfn.LET(
 _xlpm.project, $C94,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4" s="297" t="str" cm="1">
        <f t="array" ref="AO94">IFERROR(_xlfn.LET(
 _xlpm.project, $C94,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4" s="297" t="str" cm="1">
        <f t="array" ref="AP94">IFERROR(_xlfn.LET(
 _xlpm.project, $C94,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4" s="297" t="str" cm="1">
        <f t="array" ref="AQ94">IFERROR(_xlfn.LET(
 _xlpm.project, $C94,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4" s="297" t="str" cm="1">
        <f t="array" ref="AR94">IFERROR(_xlfn.LET(
 _xlpm.project, $C94,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4" s="297" t="str" cm="1">
        <f t="array" ref="AS94">IFERROR(_xlfn.LET(
 _xlpm.project, $C94,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4" s="297" t="str" cm="1">
        <f t="array" ref="AT94">IFERROR(_xlfn.LET(
 _xlpm.project, $C94,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4" s="297" t="str" cm="1">
        <f t="array" ref="AU94">IFERROR(_xlfn.LET(
 _xlpm.project, $C94,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4" s="297" t="str" cm="1">
        <f t="array" ref="AV94">IFERROR(_xlfn.LET(
 _xlpm.project, $C94,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4" s="297" t="str" cm="1">
        <f t="array" ref="AW94">IFERROR(_xlfn.LET(
 _xlpm.project, $C94,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4" s="297" t="str" cm="1">
        <f t="array" ref="AX94">IFERROR(_xlfn.LET(
 _xlpm.project, $C94,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4" s="297" t="str" cm="1">
        <f t="array" ref="AY94">IFERROR(_xlfn.LET(
 _xlpm.project, $C94,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4" s="297" t="str" cm="1">
        <f t="array" ref="AZ94">IFERROR(_xlfn.LET(
 _xlpm.project, $C94,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4" s="297" t="str" cm="1">
        <f t="array" ref="BA94">IFERROR(_xlfn.LET(
 _xlpm.project, $C94,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4" s="297" t="str" cm="1">
        <f t="array" ref="BB94">IFERROR(_xlfn.LET(
 _xlpm.project, $C94,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4" s="297" t="str" cm="1">
        <f t="array" ref="BC94">IFERROR(_xlfn.LET(
 _xlpm.project, $C94,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4" s="297" t="str" cm="1">
        <f t="array" ref="BD94">IFERROR(_xlfn.LET(
 _xlpm.project, $C94,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4" s="297" t="str" cm="1">
        <f t="array" ref="BE94">IFERROR(_xlfn.LET(
 _xlpm.project, $C94,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4" s="297" t="str" cm="1">
        <f t="array" ref="BF94">IFERROR(_xlfn.LET(
 _xlpm.project, $C94,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4" s="297" t="str" cm="1">
        <f t="array" ref="BG94">IFERROR(_xlfn.LET(
 _xlpm.project, $C94,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4" s="297" t="str" cm="1">
        <f t="array" ref="BH94">IFERROR(_xlfn.LET(
 _xlpm.project, $C94,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4" s="297" t="str" cm="1">
        <f t="array" ref="BI94">IFERROR(_xlfn.LET(
 _xlpm.project, $C94,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4" s="297" t="str" cm="1">
        <f t="array" ref="BJ94">IFERROR(_xlfn.LET(
 _xlpm.project, $C94,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4" s="297" t="str" cm="1">
        <f t="array" ref="BK94">IFERROR(_xlfn.LET(
 _xlpm.project, $C94,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4" s="297" t="str" cm="1">
        <f t="array" ref="BL94">IFERROR(_xlfn.LET(
 _xlpm.project, $C94,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4" s="297" t="str" cm="1">
        <f t="array" ref="BM94">IFERROR(_xlfn.LET(
 _xlpm.project, $C94,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4" s="297" t="str" cm="1">
        <f t="array" ref="BN94">IFERROR(_xlfn.LET(
 _xlpm.project, $C94,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4" s="297" t="str" cm="1">
        <f t="array" ref="BO94">IFERROR(_xlfn.LET(
 _xlpm.project, $C94,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4" s="297" t="str" cm="1">
        <f t="array" ref="BP94">IFERROR(_xlfn.LET(
 _xlpm.project, $C94,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4" s="297" t="str" cm="1">
        <f t="array" ref="BQ94">IFERROR(_xlfn.LET(
 _xlpm.project, $C94,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4" s="297" t="str" cm="1">
        <f t="array" ref="BR94">IFERROR(_xlfn.LET(
 _xlpm.project, $C94,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4" s="297" t="str" cm="1">
        <f t="array" ref="BS94">IFERROR(_xlfn.LET(
 _xlpm.project, $C94,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4" s="297" t="str" cm="1">
        <f t="array" ref="BT94">IFERROR(_xlfn.LET(
 _xlpm.project, $C94,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4" s="297" t="str" cm="1">
        <f t="array" ref="BU94">IFERROR(_xlfn.LET(
 _xlpm.project, $C94,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4" s="297" t="str" cm="1">
        <f t="array" ref="BV94">IFERROR(_xlfn.LET(
 _xlpm.project, $C94,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4" s="297" t="str" cm="1">
        <f t="array" ref="BW94">IFERROR(_xlfn.LET(
 _xlpm.project, $C94,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4" s="297" t="str" cm="1">
        <f t="array" ref="BX94">IFERROR(_xlfn.LET(
 _xlpm.project, $C94,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4" s="297" t="str" cm="1">
        <f t="array" ref="BY94">IFERROR(_xlfn.LET(
 _xlpm.project, $C94,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4" s="297" t="str" cm="1">
        <f t="array" ref="BZ94">IFERROR(_xlfn.LET(
 _xlpm.project, $C94,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4" s="297" t="str" cm="1">
        <f t="array" ref="CA94">IFERROR(_xlfn.LET(
 _xlpm.project, $C94,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4" s="297" t="str" cm="1">
        <f t="array" ref="CB94">IFERROR(_xlfn.LET(
 _xlpm.project, $C94,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4" s="297" t="str" cm="1">
        <f t="array" ref="CC94">IFERROR(_xlfn.LET(
 _xlpm.project, $C94,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4" s="297" t="str" cm="1">
        <f t="array" ref="CD94">IFERROR(_xlfn.LET(
 _xlpm.project, $C94,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4" s="297" t="str" cm="1">
        <f t="array" ref="CE94">IFERROR(_xlfn.LET(
 _xlpm.project, $C94,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4" s="297" t="str" cm="1">
        <f t="array" ref="CF94">IFERROR(_xlfn.LET(
 _xlpm.project, $C94,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4" s="297" t="str" cm="1">
        <f t="array" ref="CG94">IFERROR(_xlfn.LET(
 _xlpm.project, $C94,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4" s="297" t="str" cm="1">
        <f t="array" ref="CH94">IFERROR(_xlfn.LET(
 _xlpm.project, $C94,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4" s="297" t="str" cm="1">
        <f t="array" ref="CI94">IFERROR(_xlfn.LET(
 _xlpm.project, $C94,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4" s="297" t="str" cm="1">
        <f t="array" ref="CJ94">IFERROR(_xlfn.LET(
 _xlpm.project, $C94,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4" s="297" t="str" cm="1">
        <f t="array" ref="CK94">IFERROR(_xlfn.LET(
 _xlpm.project, $C94,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4" s="297" t="str" cm="1">
        <f t="array" ref="CL94">IFERROR(_xlfn.LET(
 _xlpm.project, $C94,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4" s="297" t="str" cm="1">
        <f t="array" ref="CM94">IFERROR(_xlfn.LET(
 _xlpm.project, $C94,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4" s="297" t="str" cm="1">
        <f t="array" ref="CN94">IFERROR(_xlfn.LET(
 _xlpm.project, $C94,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4" s="297" t="str" cm="1">
        <f t="array" ref="CO94">IFERROR(_xlfn.LET(
 _xlpm.project, $C94,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4" s="297" t="str" cm="1">
        <f t="array" ref="CP94">IFERROR(_xlfn.LET(
 _xlpm.project, $C94,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4" s="297" t="str" cm="1">
        <f t="array" ref="CQ94">IFERROR(_xlfn.LET(
 _xlpm.project, $C94,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4" s="297" t="str" cm="1">
        <f t="array" ref="CR94">IFERROR(_xlfn.LET(
 _xlpm.project, $C94,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4" s="297" t="str" cm="1">
        <f t="array" ref="CS94">IFERROR(_xlfn.LET(
 _xlpm.project, $C94,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4" s="297" t="str" cm="1">
        <f t="array" ref="CT94">IFERROR(_xlfn.LET(
 _xlpm.project, $C94,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4" s="297" t="str" cm="1">
        <f t="array" ref="CU94">IFERROR(_xlfn.LET(
 _xlpm.project, $C94,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4" s="297" t="str" cm="1">
        <f t="array" ref="CV94">IFERROR(_xlfn.LET(
 _xlpm.project, $C94,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4" s="297" t="str" cm="1">
        <f t="array" ref="CW94">IFERROR(_xlfn.LET(
 _xlpm.project, $C94,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4" s="297" t="str" cm="1">
        <f t="array" ref="CX94">IFERROR(_xlfn.LET(
 _xlpm.project, $C94,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4" s="297" t="str" cm="1">
        <f t="array" ref="CY94">IFERROR(_xlfn.LET(
 _xlpm.project, $C94,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4" s="297" t="str" cm="1">
        <f t="array" ref="CZ94">IFERROR(_xlfn.LET(
 _xlpm.project, $C94,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4" s="297" t="str" cm="1">
        <f t="array" ref="DA94">IFERROR(_xlfn.LET(
 _xlpm.project, $C94,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4" s="297" t="str" cm="1">
        <f t="array" ref="DB94">IFERROR(_xlfn.LET(
 _xlpm.project, $C94,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4" s="297" t="str" cm="1">
        <f t="array" ref="DC94">IFERROR(_xlfn.LET(
 _xlpm.project, $C94,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4" s="297" t="str" cm="1">
        <f t="array" ref="DD94">IFERROR(_xlfn.LET(
 _xlpm.project, $C94,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4" s="297" t="str" cm="1">
        <f t="array" ref="DE94">IFERROR(_xlfn.LET(
 _xlpm.project, $C94,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4" s="297" t="str" cm="1">
        <f t="array" ref="DF94">IFERROR(_xlfn.LET(
 _xlpm.project, $C94,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4" s="297" t="str" cm="1">
        <f t="array" ref="DG94">IFERROR(_xlfn.LET(
 _xlpm.project, $C94,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4" s="297" t="str" cm="1">
        <f t="array" ref="DH94">IFERROR(_xlfn.LET(
 _xlpm.project, $C94,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4" s="297" t="str" cm="1">
        <f t="array" ref="DI94">IFERROR(_xlfn.LET(
 _xlpm.project, $C94,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4" s="297" t="str" cm="1">
        <f t="array" ref="DJ94">IFERROR(_xlfn.LET(
 _xlpm.project, $C94,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4" s="297" t="str" cm="1">
        <f t="array" ref="DK94">IFERROR(_xlfn.LET(
 _xlpm.project, $C94,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4" s="297" t="str" cm="1">
        <f t="array" ref="DL94">IFERROR(_xlfn.LET(
 _xlpm.project, $C94,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4" s="297" t="str" cm="1">
        <f t="array" ref="DM94">IFERROR(_xlfn.LET(
 _xlpm.project, $C94,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4" s="297" t="str" cm="1">
        <f t="array" ref="DN94">IFERROR(_xlfn.LET(
 _xlpm.project, $C94,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4" s="297" t="str" cm="1">
        <f t="array" ref="DO94">IFERROR(_xlfn.LET(
 _xlpm.project, $C94,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4" s="297" t="str" cm="1">
        <f t="array" ref="DP94">IFERROR(_xlfn.LET(
 _xlpm.project, $C94,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4" s="297" t="str" cm="1">
        <f t="array" ref="DQ94">IFERROR(_xlfn.LET(
 _xlpm.project, $C94,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4" s="297" t="str" cm="1">
        <f t="array" ref="DR94">IFERROR(_xlfn.LET(
 _xlpm.project, $C94,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4" s="297" t="str" cm="1">
        <f t="array" ref="DS94">IFERROR(_xlfn.LET(
 _xlpm.project, $C94,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4" s="297" t="str" cm="1">
        <f t="array" ref="DT94">IFERROR(_xlfn.LET(
 _xlpm.project, $C94,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4" s="297" t="str" cm="1">
        <f t="array" ref="DU94">IFERROR(_xlfn.LET(
 _xlpm.project, $C94,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4" s="297" t="str" cm="1">
        <f t="array" ref="DV94">IFERROR(_xlfn.LET(
 _xlpm.project, $C94,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4" s="297" t="str" cm="1">
        <f t="array" ref="DW94">IFERROR(_xlfn.LET(
 _xlpm.project, $C94,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4" s="297" t="str" cm="1">
        <f t="array" ref="DX94">IFERROR(_xlfn.LET(
 _xlpm.project, $C94,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4" s="297" t="str" cm="1">
        <f t="array" ref="DY94">IFERROR(_xlfn.LET(
 _xlpm.project, $C94,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4" s="297" t="str" cm="1">
        <f t="array" ref="DZ94">IFERROR(_xlfn.LET(
 _xlpm.project, $C94,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4" s="297" t="str" cm="1">
        <f t="array" ref="EA94">IFERROR(_xlfn.LET(
 _xlpm.project, $C94,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4" s="297" t="str" cm="1">
        <f t="array" ref="EB94">IFERROR(_xlfn.LET(
 _xlpm.project, $C94,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4" s="297" t="str" cm="1">
        <f t="array" ref="EC94">IFERROR(_xlfn.LET(
 _xlpm.project, $C94,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4" s="297" t="str" cm="1">
        <f t="array" ref="ED94">IFERROR(_xlfn.LET(
 _xlpm.project, $C94,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4" s="297" t="str" cm="1">
        <f t="array" ref="EE94">IFERROR(_xlfn.LET(
 _xlpm.project, $C94,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4" s="297" t="str" cm="1">
        <f t="array" ref="EF94">IFERROR(_xlfn.LET(
 _xlpm.project, $C94,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4" s="297" t="str" cm="1">
        <f t="array" ref="EG94">IFERROR(_xlfn.LET(
 _xlpm.project, $C94,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4" s="297" t="str" cm="1">
        <f t="array" ref="EH94">IFERROR(_xlfn.LET(
 _xlpm.project, $C94,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4" s="297" t="str" cm="1">
        <f t="array" ref="EI94">IFERROR(_xlfn.LET(
 _xlpm.project, $C94,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4" s="297" t="str" cm="1">
        <f t="array" ref="EJ94">IFERROR(_xlfn.LET(
 _xlpm.project, $C94,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4" s="297" t="str" cm="1">
        <f t="array" ref="EK94">IFERROR(_xlfn.LET(
 _xlpm.project, $C94,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4" s="297" t="str" cm="1">
        <f t="array" ref="EL94">IFERROR(_xlfn.LET(
 _xlpm.project, $C94,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4" s="297" t="str" cm="1">
        <f t="array" ref="EM94">IFERROR(_xlfn.LET(
 _xlpm.project, $C94,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4" s="297" t="str" cm="1">
        <f t="array" ref="EN94">IFERROR(_xlfn.LET(
 _xlpm.project, $C94,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4" s="297" t="str" cm="1">
        <f t="array" ref="EO94">IFERROR(_xlfn.LET(
 _xlpm.project, $C94,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4" s="297" t="str" cm="1">
        <f t="array" ref="EP94">IFERROR(_xlfn.LET(
 _xlpm.project, $C94,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4" s="297" t="str" cm="1">
        <f t="array" ref="EQ94">IFERROR(_xlfn.LET(
 _xlpm.project, $C94,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4" s="297" t="str" cm="1">
        <f t="array" ref="ER94">IFERROR(_xlfn.LET(
 _xlpm.project, $C94,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4" s="297" t="str" cm="1">
        <f t="array" ref="ES94">IFERROR(_xlfn.LET(
 _xlpm.project, $C94,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4" s="297" t="str" cm="1">
        <f t="array" ref="ET94">IFERROR(_xlfn.LET(
 _xlpm.project, $C94,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4" s="297" t="str" cm="1">
        <f t="array" ref="EU94">IFERROR(_xlfn.LET(
 _xlpm.project, $C94,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4" s="297" t="str" cm="1">
        <f t="array" ref="EV94">IFERROR(_xlfn.LET(
 _xlpm.project, $C94,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4" s="297" t="str" cm="1">
        <f t="array" ref="EW94">IFERROR(_xlfn.LET(
 _xlpm.project, $C94,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4" s="297" t="str" cm="1">
        <f t="array" ref="EX94">IFERROR(_xlfn.LET(
 _xlpm.project, $C94,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4" s="297" t="str" cm="1">
        <f t="array" ref="EY94">IFERROR(_xlfn.LET(
 _xlpm.project, $C94,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4" s="297" t="str" cm="1">
        <f t="array" ref="EZ94">IFERROR(_xlfn.LET(
 _xlpm.project, $C94,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4" s="297" t="str" cm="1">
        <f t="array" ref="FA94">IFERROR(_xlfn.LET(
 _xlpm.project, $C94,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4" s="297" t="str" cm="1">
        <f t="array" ref="FB94">IFERROR(_xlfn.LET(
 _xlpm.project, $C94,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4" s="297" t="str" cm="1">
        <f t="array" ref="FC94">IFERROR(_xlfn.LET(
 _xlpm.project, $C94,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4" s="297" t="str" cm="1">
        <f t="array" ref="FD94">IFERROR(_xlfn.LET(
 _xlpm.project, $C94,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5" spans="2:160" ht="80.099999999999994" customHeight="1" thickBot="1" x14ac:dyDescent="0.35">
      <c r="B95" s="90"/>
      <c r="C95" s="300"/>
      <c r="D95" s="300"/>
      <c r="E95" s="297" t="str" cm="1">
        <f t="array" ref="E95">IFERROR(_xlfn.LET(
 _xlpm.project, $C95,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5" s="297" t="str" cm="1">
        <f t="array" ref="F95">IFERROR(_xlfn.LET(
 _xlpm.project, $C95,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5" s="297" t="str" cm="1">
        <f t="array" ref="G95">IFERROR(_xlfn.LET(
 _xlpm.project, $C95,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5" s="297" t="str" cm="1">
        <f t="array" ref="H95">IFERROR(_xlfn.LET(
 _xlpm.project, $C95,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5" s="297" t="str" cm="1">
        <f t="array" ref="I95">IFERROR(_xlfn.LET(
 _xlpm.project, $C95,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5" s="297" t="str" cm="1">
        <f t="array" ref="J95">IFERROR(_xlfn.LET(
 _xlpm.project, $C95,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5" s="297" t="str" cm="1">
        <f t="array" ref="K95">IFERROR(_xlfn.LET(
 _xlpm.project, $C95,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5" s="297" t="str" cm="1">
        <f t="array" ref="L95">IFERROR(_xlfn.LET(
 _xlpm.project, $C95,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5" s="297" t="str" cm="1">
        <f t="array" ref="M95">IFERROR(_xlfn.LET(
 _xlpm.project, $C95,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5" s="297" t="str" cm="1">
        <f t="array" ref="N95">IFERROR(_xlfn.LET(
 _xlpm.project, $C95,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5" s="297" t="str" cm="1">
        <f t="array" ref="O95">IFERROR(_xlfn.LET(
 _xlpm.project, $C95,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5" s="297" t="str" cm="1">
        <f t="array" ref="P95">IFERROR(_xlfn.LET(
 _xlpm.project, $C95,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5" s="297" t="str" cm="1">
        <f t="array" ref="Q95">IFERROR(_xlfn.LET(
 _xlpm.project, $C95,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5" s="297" t="str" cm="1">
        <f t="array" ref="R95">IFERROR(_xlfn.LET(
 _xlpm.project, $C95,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5" s="297" t="str" cm="1">
        <f t="array" ref="S95">IFERROR(_xlfn.LET(
 _xlpm.project, $C95,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5" s="297" t="str" cm="1">
        <f t="array" ref="T95">IFERROR(_xlfn.LET(
 _xlpm.project, $C95,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5" s="297" t="str" cm="1">
        <f t="array" ref="U95">IFERROR(_xlfn.LET(
 _xlpm.project, $C95,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5" s="297" t="str" cm="1">
        <f t="array" ref="V95">IFERROR(_xlfn.LET(
 _xlpm.project, $C95,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5" s="297" t="str" cm="1">
        <f t="array" ref="W95">IFERROR(_xlfn.LET(
 _xlpm.project, $C95,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5" s="297" t="str" cm="1">
        <f t="array" ref="X95">IFERROR(_xlfn.LET(
 _xlpm.project, $C95,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5" s="297" t="str" cm="1">
        <f t="array" ref="Y95">IFERROR(_xlfn.LET(
 _xlpm.project, $C95,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5" s="297" t="str" cm="1">
        <f t="array" ref="Z95">IFERROR(_xlfn.LET(
 _xlpm.project, $C95,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5" s="297" t="str" cm="1">
        <f t="array" ref="AA95">IFERROR(_xlfn.LET(
 _xlpm.project, $C95,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5" s="297" t="str" cm="1">
        <f t="array" ref="AB95">IFERROR(_xlfn.LET(
 _xlpm.project, $C95,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5" s="297" t="str" cm="1">
        <f t="array" ref="AC95">IFERROR(_xlfn.LET(
 _xlpm.project, $C95,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5" s="297" t="str" cm="1">
        <f t="array" ref="AD95">IFERROR(_xlfn.LET(
 _xlpm.project, $C95,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5" s="297" t="str" cm="1">
        <f t="array" ref="AE95">IFERROR(_xlfn.LET(
 _xlpm.project, $C95,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5" s="297" t="str" cm="1">
        <f t="array" ref="AF95">IFERROR(_xlfn.LET(
 _xlpm.project, $C95,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5" s="297" t="str" cm="1">
        <f t="array" ref="AG95">IFERROR(_xlfn.LET(
 _xlpm.project, $C95,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5" s="297" t="str" cm="1">
        <f t="array" ref="AH95">IFERROR(_xlfn.LET(
 _xlpm.project, $C95,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5" s="297" t="str" cm="1">
        <f t="array" ref="AI95">IFERROR(_xlfn.LET(
 _xlpm.project, $C95,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5" s="297" t="str" cm="1">
        <f t="array" ref="AJ95">IFERROR(_xlfn.LET(
 _xlpm.project, $C95,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5" s="297" t="str" cm="1">
        <f t="array" ref="AK95">IFERROR(_xlfn.LET(
 _xlpm.project, $C95,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5" s="297" t="str" cm="1">
        <f t="array" ref="AL95">IFERROR(_xlfn.LET(
 _xlpm.project, $C95,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5" s="297" t="str" cm="1">
        <f t="array" ref="AM95">IFERROR(_xlfn.LET(
 _xlpm.project, $C95,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5" s="297" t="str" cm="1">
        <f t="array" ref="AN95">IFERROR(_xlfn.LET(
 _xlpm.project, $C95,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5" s="297" t="str" cm="1">
        <f t="array" ref="AO95">IFERROR(_xlfn.LET(
 _xlpm.project, $C95,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5" s="297" t="str" cm="1">
        <f t="array" ref="AP95">IFERROR(_xlfn.LET(
 _xlpm.project, $C95,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5" s="297" t="str" cm="1">
        <f t="array" ref="AQ95">IFERROR(_xlfn.LET(
 _xlpm.project, $C95,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5" s="297" t="str" cm="1">
        <f t="array" ref="AR95">IFERROR(_xlfn.LET(
 _xlpm.project, $C95,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5" s="297" t="str" cm="1">
        <f t="array" ref="AS95">IFERROR(_xlfn.LET(
 _xlpm.project, $C95,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5" s="297" t="str" cm="1">
        <f t="array" ref="AT95">IFERROR(_xlfn.LET(
 _xlpm.project, $C95,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5" s="297" t="str" cm="1">
        <f t="array" ref="AU95">IFERROR(_xlfn.LET(
 _xlpm.project, $C95,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5" s="297" t="str" cm="1">
        <f t="array" ref="AV95">IFERROR(_xlfn.LET(
 _xlpm.project, $C95,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5" s="297" t="str" cm="1">
        <f t="array" ref="AW95">IFERROR(_xlfn.LET(
 _xlpm.project, $C95,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5" s="297" t="str" cm="1">
        <f t="array" ref="AX95">IFERROR(_xlfn.LET(
 _xlpm.project, $C95,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5" s="297" t="str" cm="1">
        <f t="array" ref="AY95">IFERROR(_xlfn.LET(
 _xlpm.project, $C95,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5" s="297" t="str" cm="1">
        <f t="array" ref="AZ95">IFERROR(_xlfn.LET(
 _xlpm.project, $C95,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5" s="297" t="str" cm="1">
        <f t="array" ref="BA95">IFERROR(_xlfn.LET(
 _xlpm.project, $C95,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5" s="297" t="str" cm="1">
        <f t="array" ref="BB95">IFERROR(_xlfn.LET(
 _xlpm.project, $C95,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5" s="297" t="str" cm="1">
        <f t="array" ref="BC95">IFERROR(_xlfn.LET(
 _xlpm.project, $C95,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5" s="297" t="str" cm="1">
        <f t="array" ref="BD95">IFERROR(_xlfn.LET(
 _xlpm.project, $C95,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5" s="297" t="str" cm="1">
        <f t="array" ref="BE95">IFERROR(_xlfn.LET(
 _xlpm.project, $C95,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5" s="297" t="str" cm="1">
        <f t="array" ref="BF95">IFERROR(_xlfn.LET(
 _xlpm.project, $C95,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5" s="297" t="str" cm="1">
        <f t="array" ref="BG95">IFERROR(_xlfn.LET(
 _xlpm.project, $C95,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5" s="297" t="str" cm="1">
        <f t="array" ref="BH95">IFERROR(_xlfn.LET(
 _xlpm.project, $C95,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5" s="297" t="str" cm="1">
        <f t="array" ref="BI95">IFERROR(_xlfn.LET(
 _xlpm.project, $C95,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5" s="297" t="str" cm="1">
        <f t="array" ref="BJ95">IFERROR(_xlfn.LET(
 _xlpm.project, $C95,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5" s="297" t="str" cm="1">
        <f t="array" ref="BK95">IFERROR(_xlfn.LET(
 _xlpm.project, $C95,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5" s="297" t="str" cm="1">
        <f t="array" ref="BL95">IFERROR(_xlfn.LET(
 _xlpm.project, $C95,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5" s="297" t="str" cm="1">
        <f t="array" ref="BM95">IFERROR(_xlfn.LET(
 _xlpm.project, $C95,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5" s="297" t="str" cm="1">
        <f t="array" ref="BN95">IFERROR(_xlfn.LET(
 _xlpm.project, $C95,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5" s="297" t="str" cm="1">
        <f t="array" ref="BO95">IFERROR(_xlfn.LET(
 _xlpm.project, $C95,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5" s="297" t="str" cm="1">
        <f t="array" ref="BP95">IFERROR(_xlfn.LET(
 _xlpm.project, $C95,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5" s="297" t="str" cm="1">
        <f t="array" ref="BQ95">IFERROR(_xlfn.LET(
 _xlpm.project, $C95,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5" s="297" t="str" cm="1">
        <f t="array" ref="BR95">IFERROR(_xlfn.LET(
 _xlpm.project, $C95,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5" s="297" t="str" cm="1">
        <f t="array" ref="BS95">IFERROR(_xlfn.LET(
 _xlpm.project, $C95,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5" s="297" t="str" cm="1">
        <f t="array" ref="BT95">IFERROR(_xlfn.LET(
 _xlpm.project, $C95,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5" s="297" t="str" cm="1">
        <f t="array" ref="BU95">IFERROR(_xlfn.LET(
 _xlpm.project, $C95,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5" s="297" t="str" cm="1">
        <f t="array" ref="BV95">IFERROR(_xlfn.LET(
 _xlpm.project, $C95,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5" s="297" t="str" cm="1">
        <f t="array" ref="BW95">IFERROR(_xlfn.LET(
 _xlpm.project, $C95,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5" s="297" t="str" cm="1">
        <f t="array" ref="BX95">IFERROR(_xlfn.LET(
 _xlpm.project, $C95,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5" s="297" t="str" cm="1">
        <f t="array" ref="BY95">IFERROR(_xlfn.LET(
 _xlpm.project, $C95,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5" s="297" t="str" cm="1">
        <f t="array" ref="BZ95">IFERROR(_xlfn.LET(
 _xlpm.project, $C95,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5" s="297" t="str" cm="1">
        <f t="array" ref="CA95">IFERROR(_xlfn.LET(
 _xlpm.project, $C95,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5" s="297" t="str" cm="1">
        <f t="array" ref="CB95">IFERROR(_xlfn.LET(
 _xlpm.project, $C95,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5" s="297" t="str" cm="1">
        <f t="array" ref="CC95">IFERROR(_xlfn.LET(
 _xlpm.project, $C95,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5" s="297" t="str" cm="1">
        <f t="array" ref="CD95">IFERROR(_xlfn.LET(
 _xlpm.project, $C95,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5" s="297" t="str" cm="1">
        <f t="array" ref="CE95">IFERROR(_xlfn.LET(
 _xlpm.project, $C95,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5" s="297" t="str" cm="1">
        <f t="array" ref="CF95">IFERROR(_xlfn.LET(
 _xlpm.project, $C95,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5" s="297" t="str" cm="1">
        <f t="array" ref="CG95">IFERROR(_xlfn.LET(
 _xlpm.project, $C95,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5" s="297" t="str" cm="1">
        <f t="array" ref="CH95">IFERROR(_xlfn.LET(
 _xlpm.project, $C95,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5" s="297" t="str" cm="1">
        <f t="array" ref="CI95">IFERROR(_xlfn.LET(
 _xlpm.project, $C95,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5" s="297" t="str" cm="1">
        <f t="array" ref="CJ95">IFERROR(_xlfn.LET(
 _xlpm.project, $C95,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5" s="297" t="str" cm="1">
        <f t="array" ref="CK95">IFERROR(_xlfn.LET(
 _xlpm.project, $C95,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5" s="297" t="str" cm="1">
        <f t="array" ref="CL95">IFERROR(_xlfn.LET(
 _xlpm.project, $C95,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5" s="297" t="str" cm="1">
        <f t="array" ref="CM95">IFERROR(_xlfn.LET(
 _xlpm.project, $C95,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5" s="297" t="str" cm="1">
        <f t="array" ref="CN95">IFERROR(_xlfn.LET(
 _xlpm.project, $C95,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5" s="297" t="str" cm="1">
        <f t="array" ref="CO95">IFERROR(_xlfn.LET(
 _xlpm.project, $C95,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5" s="297" t="str" cm="1">
        <f t="array" ref="CP95">IFERROR(_xlfn.LET(
 _xlpm.project, $C95,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5" s="297" t="str" cm="1">
        <f t="array" ref="CQ95">IFERROR(_xlfn.LET(
 _xlpm.project, $C95,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5" s="297" t="str" cm="1">
        <f t="array" ref="CR95">IFERROR(_xlfn.LET(
 _xlpm.project, $C95,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5" s="297" t="str" cm="1">
        <f t="array" ref="CS95">IFERROR(_xlfn.LET(
 _xlpm.project, $C95,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5" s="297" t="str" cm="1">
        <f t="array" ref="CT95">IFERROR(_xlfn.LET(
 _xlpm.project, $C95,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5" s="297" t="str" cm="1">
        <f t="array" ref="CU95">IFERROR(_xlfn.LET(
 _xlpm.project, $C95,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5" s="297" t="str" cm="1">
        <f t="array" ref="CV95">IFERROR(_xlfn.LET(
 _xlpm.project, $C95,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5" s="297" t="str" cm="1">
        <f t="array" ref="CW95">IFERROR(_xlfn.LET(
 _xlpm.project, $C95,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5" s="297" t="str" cm="1">
        <f t="array" ref="CX95">IFERROR(_xlfn.LET(
 _xlpm.project, $C95,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5" s="297" t="str" cm="1">
        <f t="array" ref="CY95">IFERROR(_xlfn.LET(
 _xlpm.project, $C95,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5" s="297" t="str" cm="1">
        <f t="array" ref="CZ95">IFERROR(_xlfn.LET(
 _xlpm.project, $C95,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5" s="297" t="str" cm="1">
        <f t="array" ref="DA95">IFERROR(_xlfn.LET(
 _xlpm.project, $C95,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5" s="297" t="str" cm="1">
        <f t="array" ref="DB95">IFERROR(_xlfn.LET(
 _xlpm.project, $C95,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5" s="297" t="str" cm="1">
        <f t="array" ref="DC95">IFERROR(_xlfn.LET(
 _xlpm.project, $C95,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5" s="297" t="str" cm="1">
        <f t="array" ref="DD95">IFERROR(_xlfn.LET(
 _xlpm.project, $C95,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5" s="297" t="str" cm="1">
        <f t="array" ref="DE95">IFERROR(_xlfn.LET(
 _xlpm.project, $C95,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5" s="297" t="str" cm="1">
        <f t="array" ref="DF95">IFERROR(_xlfn.LET(
 _xlpm.project, $C95,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5" s="297" t="str" cm="1">
        <f t="array" ref="DG95">IFERROR(_xlfn.LET(
 _xlpm.project, $C95,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5" s="297" t="str" cm="1">
        <f t="array" ref="DH95">IFERROR(_xlfn.LET(
 _xlpm.project, $C95,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5" s="297" t="str" cm="1">
        <f t="array" ref="DI95">IFERROR(_xlfn.LET(
 _xlpm.project, $C95,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5" s="297" t="str" cm="1">
        <f t="array" ref="DJ95">IFERROR(_xlfn.LET(
 _xlpm.project, $C95,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5" s="297" t="str" cm="1">
        <f t="array" ref="DK95">IFERROR(_xlfn.LET(
 _xlpm.project, $C95,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5" s="297" t="str" cm="1">
        <f t="array" ref="DL95">IFERROR(_xlfn.LET(
 _xlpm.project, $C95,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5" s="297" t="str" cm="1">
        <f t="array" ref="DM95">IFERROR(_xlfn.LET(
 _xlpm.project, $C95,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5" s="297" t="str" cm="1">
        <f t="array" ref="DN95">IFERROR(_xlfn.LET(
 _xlpm.project, $C95,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5" s="297" t="str" cm="1">
        <f t="array" ref="DO95">IFERROR(_xlfn.LET(
 _xlpm.project, $C95,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5" s="297" t="str" cm="1">
        <f t="array" ref="DP95">IFERROR(_xlfn.LET(
 _xlpm.project, $C95,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5" s="297" t="str" cm="1">
        <f t="array" ref="DQ95">IFERROR(_xlfn.LET(
 _xlpm.project, $C95,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5" s="297" t="str" cm="1">
        <f t="array" ref="DR95">IFERROR(_xlfn.LET(
 _xlpm.project, $C95,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5" s="297" t="str" cm="1">
        <f t="array" ref="DS95">IFERROR(_xlfn.LET(
 _xlpm.project, $C95,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5" s="297" t="str" cm="1">
        <f t="array" ref="DT95">IFERROR(_xlfn.LET(
 _xlpm.project, $C95,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5" s="297" t="str" cm="1">
        <f t="array" ref="DU95">IFERROR(_xlfn.LET(
 _xlpm.project, $C95,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5" s="297" t="str" cm="1">
        <f t="array" ref="DV95">IFERROR(_xlfn.LET(
 _xlpm.project, $C95,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5" s="297" t="str" cm="1">
        <f t="array" ref="DW95">IFERROR(_xlfn.LET(
 _xlpm.project, $C95,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5" s="297" t="str" cm="1">
        <f t="array" ref="DX95">IFERROR(_xlfn.LET(
 _xlpm.project, $C95,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5" s="297" t="str" cm="1">
        <f t="array" ref="DY95">IFERROR(_xlfn.LET(
 _xlpm.project, $C95,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5" s="297" t="str" cm="1">
        <f t="array" ref="DZ95">IFERROR(_xlfn.LET(
 _xlpm.project, $C95,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5" s="297" t="str" cm="1">
        <f t="array" ref="EA95">IFERROR(_xlfn.LET(
 _xlpm.project, $C95,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5" s="297" t="str" cm="1">
        <f t="array" ref="EB95">IFERROR(_xlfn.LET(
 _xlpm.project, $C95,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5" s="297" t="str" cm="1">
        <f t="array" ref="EC95">IFERROR(_xlfn.LET(
 _xlpm.project, $C95,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5" s="297" t="str" cm="1">
        <f t="array" ref="ED95">IFERROR(_xlfn.LET(
 _xlpm.project, $C95,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5" s="297" t="str" cm="1">
        <f t="array" ref="EE95">IFERROR(_xlfn.LET(
 _xlpm.project, $C95,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5" s="297" t="str" cm="1">
        <f t="array" ref="EF95">IFERROR(_xlfn.LET(
 _xlpm.project, $C95,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5" s="297" t="str" cm="1">
        <f t="array" ref="EG95">IFERROR(_xlfn.LET(
 _xlpm.project, $C95,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5" s="297" t="str" cm="1">
        <f t="array" ref="EH95">IFERROR(_xlfn.LET(
 _xlpm.project, $C95,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5" s="297" t="str" cm="1">
        <f t="array" ref="EI95">IFERROR(_xlfn.LET(
 _xlpm.project, $C95,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5" s="297" t="str" cm="1">
        <f t="array" ref="EJ95">IFERROR(_xlfn.LET(
 _xlpm.project, $C95,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5" s="297" t="str" cm="1">
        <f t="array" ref="EK95">IFERROR(_xlfn.LET(
 _xlpm.project, $C95,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5" s="297" t="str" cm="1">
        <f t="array" ref="EL95">IFERROR(_xlfn.LET(
 _xlpm.project, $C95,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5" s="297" t="str" cm="1">
        <f t="array" ref="EM95">IFERROR(_xlfn.LET(
 _xlpm.project, $C95,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5" s="297" t="str" cm="1">
        <f t="array" ref="EN95">IFERROR(_xlfn.LET(
 _xlpm.project, $C95,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5" s="297" t="str" cm="1">
        <f t="array" ref="EO95">IFERROR(_xlfn.LET(
 _xlpm.project, $C95,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5" s="297" t="str" cm="1">
        <f t="array" ref="EP95">IFERROR(_xlfn.LET(
 _xlpm.project, $C95,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5" s="297" t="str" cm="1">
        <f t="array" ref="EQ95">IFERROR(_xlfn.LET(
 _xlpm.project, $C95,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5" s="297" t="str" cm="1">
        <f t="array" ref="ER95">IFERROR(_xlfn.LET(
 _xlpm.project, $C95,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5" s="297" t="str" cm="1">
        <f t="array" ref="ES95">IFERROR(_xlfn.LET(
 _xlpm.project, $C95,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5" s="297" t="str" cm="1">
        <f t="array" ref="ET95">IFERROR(_xlfn.LET(
 _xlpm.project, $C95,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5" s="297" t="str" cm="1">
        <f t="array" ref="EU95">IFERROR(_xlfn.LET(
 _xlpm.project, $C95,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5" s="297" t="str" cm="1">
        <f t="array" ref="EV95">IFERROR(_xlfn.LET(
 _xlpm.project, $C95,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5" s="297" t="str" cm="1">
        <f t="array" ref="EW95">IFERROR(_xlfn.LET(
 _xlpm.project, $C95,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5" s="297" t="str" cm="1">
        <f t="array" ref="EX95">IFERROR(_xlfn.LET(
 _xlpm.project, $C95,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5" s="297" t="str" cm="1">
        <f t="array" ref="EY95">IFERROR(_xlfn.LET(
 _xlpm.project, $C95,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5" s="297" t="str" cm="1">
        <f t="array" ref="EZ95">IFERROR(_xlfn.LET(
 _xlpm.project, $C95,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5" s="297" t="str" cm="1">
        <f t="array" ref="FA95">IFERROR(_xlfn.LET(
 _xlpm.project, $C95,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5" s="297" t="str" cm="1">
        <f t="array" ref="FB95">IFERROR(_xlfn.LET(
 _xlpm.project, $C95,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5" s="297" t="str" cm="1">
        <f t="array" ref="FC95">IFERROR(_xlfn.LET(
 _xlpm.project, $C95,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5" s="297" t="str" cm="1">
        <f t="array" ref="FD95">IFERROR(_xlfn.LET(
 _xlpm.project, $C95,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6" spans="2:160" ht="80.099999999999994" customHeight="1" thickBot="1" x14ac:dyDescent="0.35">
      <c r="B96" s="90"/>
      <c r="C96" s="300"/>
      <c r="D96" s="300"/>
      <c r="E96" s="297" t="str" cm="1">
        <f t="array" ref="E96">IFERROR(_xlfn.LET(
 _xlpm.project, $C96,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6" s="297" t="str" cm="1">
        <f t="array" ref="F96">IFERROR(_xlfn.LET(
 _xlpm.project, $C96,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6" s="297" t="str" cm="1">
        <f t="array" ref="G96">IFERROR(_xlfn.LET(
 _xlpm.project, $C96,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6" s="297" t="str" cm="1">
        <f t="array" ref="H96">IFERROR(_xlfn.LET(
 _xlpm.project, $C96,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6" s="297" t="str" cm="1">
        <f t="array" ref="I96">IFERROR(_xlfn.LET(
 _xlpm.project, $C96,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6" s="297" t="str" cm="1">
        <f t="array" ref="J96">IFERROR(_xlfn.LET(
 _xlpm.project, $C96,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6" s="297" t="str" cm="1">
        <f t="array" ref="K96">IFERROR(_xlfn.LET(
 _xlpm.project, $C96,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6" s="297" t="str" cm="1">
        <f t="array" ref="L96">IFERROR(_xlfn.LET(
 _xlpm.project, $C96,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6" s="297" t="str" cm="1">
        <f t="array" ref="M96">IFERROR(_xlfn.LET(
 _xlpm.project, $C96,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6" s="297" t="str" cm="1">
        <f t="array" ref="N96">IFERROR(_xlfn.LET(
 _xlpm.project, $C96,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6" s="297" t="str" cm="1">
        <f t="array" ref="O96">IFERROR(_xlfn.LET(
 _xlpm.project, $C96,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6" s="297" t="str" cm="1">
        <f t="array" ref="P96">IFERROR(_xlfn.LET(
 _xlpm.project, $C96,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6" s="297" t="str" cm="1">
        <f t="array" ref="Q96">IFERROR(_xlfn.LET(
 _xlpm.project, $C96,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6" s="297" t="str" cm="1">
        <f t="array" ref="R96">IFERROR(_xlfn.LET(
 _xlpm.project, $C96,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6" s="297" t="str" cm="1">
        <f t="array" ref="S96">IFERROR(_xlfn.LET(
 _xlpm.project, $C96,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6" s="297" t="str" cm="1">
        <f t="array" ref="T96">IFERROR(_xlfn.LET(
 _xlpm.project, $C96,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6" s="297" t="str" cm="1">
        <f t="array" ref="U96">IFERROR(_xlfn.LET(
 _xlpm.project, $C96,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6" s="297" t="str" cm="1">
        <f t="array" ref="V96">IFERROR(_xlfn.LET(
 _xlpm.project, $C96,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6" s="297" t="str" cm="1">
        <f t="array" ref="W96">IFERROR(_xlfn.LET(
 _xlpm.project, $C96,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6" s="297" t="str" cm="1">
        <f t="array" ref="X96">IFERROR(_xlfn.LET(
 _xlpm.project, $C96,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6" s="297" t="str" cm="1">
        <f t="array" ref="Y96">IFERROR(_xlfn.LET(
 _xlpm.project, $C96,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6" s="297" t="str" cm="1">
        <f t="array" ref="Z96">IFERROR(_xlfn.LET(
 _xlpm.project, $C96,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6" s="297" t="str" cm="1">
        <f t="array" ref="AA96">IFERROR(_xlfn.LET(
 _xlpm.project, $C96,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6" s="297" t="str" cm="1">
        <f t="array" ref="AB96">IFERROR(_xlfn.LET(
 _xlpm.project, $C96,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6" s="297" t="str" cm="1">
        <f t="array" ref="AC96">IFERROR(_xlfn.LET(
 _xlpm.project, $C96,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6" s="297" t="str" cm="1">
        <f t="array" ref="AD96">IFERROR(_xlfn.LET(
 _xlpm.project, $C96,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6" s="297" t="str" cm="1">
        <f t="array" ref="AE96">IFERROR(_xlfn.LET(
 _xlpm.project, $C96,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6" s="297" t="str" cm="1">
        <f t="array" ref="AF96">IFERROR(_xlfn.LET(
 _xlpm.project, $C96,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6" s="297" t="str" cm="1">
        <f t="array" ref="AG96">IFERROR(_xlfn.LET(
 _xlpm.project, $C96,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6" s="297" t="str" cm="1">
        <f t="array" ref="AH96">IFERROR(_xlfn.LET(
 _xlpm.project, $C96,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6" s="297" t="str" cm="1">
        <f t="array" ref="AI96">IFERROR(_xlfn.LET(
 _xlpm.project, $C96,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6" s="297" t="str" cm="1">
        <f t="array" ref="AJ96">IFERROR(_xlfn.LET(
 _xlpm.project, $C96,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6" s="297" t="str" cm="1">
        <f t="array" ref="AK96">IFERROR(_xlfn.LET(
 _xlpm.project, $C96,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6" s="297" t="str" cm="1">
        <f t="array" ref="AL96">IFERROR(_xlfn.LET(
 _xlpm.project, $C96,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6" s="297" t="str" cm="1">
        <f t="array" ref="AM96">IFERROR(_xlfn.LET(
 _xlpm.project, $C96,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6" s="297" t="str" cm="1">
        <f t="array" ref="AN96">IFERROR(_xlfn.LET(
 _xlpm.project, $C96,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6" s="297" t="str" cm="1">
        <f t="array" ref="AO96">IFERROR(_xlfn.LET(
 _xlpm.project, $C96,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6" s="297" t="str" cm="1">
        <f t="array" ref="AP96">IFERROR(_xlfn.LET(
 _xlpm.project, $C96,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6" s="297" t="str" cm="1">
        <f t="array" ref="AQ96">IFERROR(_xlfn.LET(
 _xlpm.project, $C96,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6" s="297" t="str" cm="1">
        <f t="array" ref="AR96">IFERROR(_xlfn.LET(
 _xlpm.project, $C96,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6" s="297" t="str" cm="1">
        <f t="array" ref="AS96">IFERROR(_xlfn.LET(
 _xlpm.project, $C96,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6" s="297" t="str" cm="1">
        <f t="array" ref="AT96">IFERROR(_xlfn.LET(
 _xlpm.project, $C96,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6" s="297" t="str" cm="1">
        <f t="array" ref="AU96">IFERROR(_xlfn.LET(
 _xlpm.project, $C96,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6" s="297" t="str" cm="1">
        <f t="array" ref="AV96">IFERROR(_xlfn.LET(
 _xlpm.project, $C96,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6" s="297" t="str" cm="1">
        <f t="array" ref="AW96">IFERROR(_xlfn.LET(
 _xlpm.project, $C96,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6" s="297" t="str" cm="1">
        <f t="array" ref="AX96">IFERROR(_xlfn.LET(
 _xlpm.project, $C96,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6" s="297" t="str" cm="1">
        <f t="array" ref="AY96">IFERROR(_xlfn.LET(
 _xlpm.project, $C96,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6" s="297" t="str" cm="1">
        <f t="array" ref="AZ96">IFERROR(_xlfn.LET(
 _xlpm.project, $C96,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6" s="297" t="str" cm="1">
        <f t="array" ref="BA96">IFERROR(_xlfn.LET(
 _xlpm.project, $C96,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6" s="297" t="str" cm="1">
        <f t="array" ref="BB96">IFERROR(_xlfn.LET(
 _xlpm.project, $C96,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6" s="297" t="str" cm="1">
        <f t="array" ref="BC96">IFERROR(_xlfn.LET(
 _xlpm.project, $C96,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6" s="297" t="str" cm="1">
        <f t="array" ref="BD96">IFERROR(_xlfn.LET(
 _xlpm.project, $C96,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6" s="297" t="str" cm="1">
        <f t="array" ref="BE96">IFERROR(_xlfn.LET(
 _xlpm.project, $C96,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6" s="297" t="str" cm="1">
        <f t="array" ref="BF96">IFERROR(_xlfn.LET(
 _xlpm.project, $C96,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6" s="297" t="str" cm="1">
        <f t="array" ref="BG96">IFERROR(_xlfn.LET(
 _xlpm.project, $C96,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6" s="297" t="str" cm="1">
        <f t="array" ref="BH96">IFERROR(_xlfn.LET(
 _xlpm.project, $C96,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6" s="297" t="str" cm="1">
        <f t="array" ref="BI96">IFERROR(_xlfn.LET(
 _xlpm.project, $C96,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6" s="297" t="str" cm="1">
        <f t="array" ref="BJ96">IFERROR(_xlfn.LET(
 _xlpm.project, $C96,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6" s="297" t="str" cm="1">
        <f t="array" ref="BK96">IFERROR(_xlfn.LET(
 _xlpm.project, $C96,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6" s="297" t="str" cm="1">
        <f t="array" ref="BL96">IFERROR(_xlfn.LET(
 _xlpm.project, $C96,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6" s="297" t="str" cm="1">
        <f t="array" ref="BM96">IFERROR(_xlfn.LET(
 _xlpm.project, $C96,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6" s="297" t="str" cm="1">
        <f t="array" ref="BN96">IFERROR(_xlfn.LET(
 _xlpm.project, $C96,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6" s="297" t="str" cm="1">
        <f t="array" ref="BO96">IFERROR(_xlfn.LET(
 _xlpm.project, $C96,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6" s="297" t="str" cm="1">
        <f t="array" ref="BP96">IFERROR(_xlfn.LET(
 _xlpm.project, $C96,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6" s="297" t="str" cm="1">
        <f t="array" ref="BQ96">IFERROR(_xlfn.LET(
 _xlpm.project, $C96,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6" s="297" t="str" cm="1">
        <f t="array" ref="BR96">IFERROR(_xlfn.LET(
 _xlpm.project, $C96,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6" s="297" t="str" cm="1">
        <f t="array" ref="BS96">IFERROR(_xlfn.LET(
 _xlpm.project, $C96,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6" s="297" t="str" cm="1">
        <f t="array" ref="BT96">IFERROR(_xlfn.LET(
 _xlpm.project, $C96,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6" s="297" t="str" cm="1">
        <f t="array" ref="BU96">IFERROR(_xlfn.LET(
 _xlpm.project, $C96,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6" s="297" t="str" cm="1">
        <f t="array" ref="BV96">IFERROR(_xlfn.LET(
 _xlpm.project, $C96,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6" s="297" t="str" cm="1">
        <f t="array" ref="BW96">IFERROR(_xlfn.LET(
 _xlpm.project, $C96,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6" s="297" t="str" cm="1">
        <f t="array" ref="BX96">IFERROR(_xlfn.LET(
 _xlpm.project, $C96,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6" s="297" t="str" cm="1">
        <f t="array" ref="BY96">IFERROR(_xlfn.LET(
 _xlpm.project, $C96,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6" s="297" t="str" cm="1">
        <f t="array" ref="BZ96">IFERROR(_xlfn.LET(
 _xlpm.project, $C96,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6" s="297" t="str" cm="1">
        <f t="array" ref="CA96">IFERROR(_xlfn.LET(
 _xlpm.project, $C96,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6" s="297" t="str" cm="1">
        <f t="array" ref="CB96">IFERROR(_xlfn.LET(
 _xlpm.project, $C96,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6" s="297" t="str" cm="1">
        <f t="array" ref="CC96">IFERROR(_xlfn.LET(
 _xlpm.project, $C96,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6" s="297" t="str" cm="1">
        <f t="array" ref="CD96">IFERROR(_xlfn.LET(
 _xlpm.project, $C96,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6" s="297" t="str" cm="1">
        <f t="array" ref="CE96">IFERROR(_xlfn.LET(
 _xlpm.project, $C96,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6" s="297" t="str" cm="1">
        <f t="array" ref="CF96">IFERROR(_xlfn.LET(
 _xlpm.project, $C96,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6" s="297" t="str" cm="1">
        <f t="array" ref="CG96">IFERROR(_xlfn.LET(
 _xlpm.project, $C96,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6" s="297" t="str" cm="1">
        <f t="array" ref="CH96">IFERROR(_xlfn.LET(
 _xlpm.project, $C96,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6" s="297" t="str" cm="1">
        <f t="array" ref="CI96">IFERROR(_xlfn.LET(
 _xlpm.project, $C96,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6" s="297" t="str" cm="1">
        <f t="array" ref="CJ96">IFERROR(_xlfn.LET(
 _xlpm.project, $C96,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6" s="297" t="str" cm="1">
        <f t="array" ref="CK96">IFERROR(_xlfn.LET(
 _xlpm.project, $C96,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6" s="297" t="str" cm="1">
        <f t="array" ref="CL96">IFERROR(_xlfn.LET(
 _xlpm.project, $C96,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6" s="297" t="str" cm="1">
        <f t="array" ref="CM96">IFERROR(_xlfn.LET(
 _xlpm.project, $C96,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6" s="297" t="str" cm="1">
        <f t="array" ref="CN96">IFERROR(_xlfn.LET(
 _xlpm.project, $C96,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6" s="297" t="str" cm="1">
        <f t="array" ref="CO96">IFERROR(_xlfn.LET(
 _xlpm.project, $C96,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6" s="297" t="str" cm="1">
        <f t="array" ref="CP96">IFERROR(_xlfn.LET(
 _xlpm.project, $C96,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6" s="297" t="str" cm="1">
        <f t="array" ref="CQ96">IFERROR(_xlfn.LET(
 _xlpm.project, $C96,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6" s="297" t="str" cm="1">
        <f t="array" ref="CR96">IFERROR(_xlfn.LET(
 _xlpm.project, $C96,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6" s="297" t="str" cm="1">
        <f t="array" ref="CS96">IFERROR(_xlfn.LET(
 _xlpm.project, $C96,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6" s="297" t="str" cm="1">
        <f t="array" ref="CT96">IFERROR(_xlfn.LET(
 _xlpm.project, $C96,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6" s="297" t="str" cm="1">
        <f t="array" ref="CU96">IFERROR(_xlfn.LET(
 _xlpm.project, $C96,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6" s="297" t="str" cm="1">
        <f t="array" ref="CV96">IFERROR(_xlfn.LET(
 _xlpm.project, $C96,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6" s="297" t="str" cm="1">
        <f t="array" ref="CW96">IFERROR(_xlfn.LET(
 _xlpm.project, $C96,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6" s="297" t="str" cm="1">
        <f t="array" ref="CX96">IFERROR(_xlfn.LET(
 _xlpm.project, $C96,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6" s="297" t="str" cm="1">
        <f t="array" ref="CY96">IFERROR(_xlfn.LET(
 _xlpm.project, $C96,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6" s="297" t="str" cm="1">
        <f t="array" ref="CZ96">IFERROR(_xlfn.LET(
 _xlpm.project, $C96,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6" s="297" t="str" cm="1">
        <f t="array" ref="DA96">IFERROR(_xlfn.LET(
 _xlpm.project, $C96,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6" s="297" t="str" cm="1">
        <f t="array" ref="DB96">IFERROR(_xlfn.LET(
 _xlpm.project, $C96,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6" s="297" t="str" cm="1">
        <f t="array" ref="DC96">IFERROR(_xlfn.LET(
 _xlpm.project, $C96,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6" s="297" t="str" cm="1">
        <f t="array" ref="DD96">IFERROR(_xlfn.LET(
 _xlpm.project, $C96,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6" s="297" t="str" cm="1">
        <f t="array" ref="DE96">IFERROR(_xlfn.LET(
 _xlpm.project, $C96,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6" s="297" t="str" cm="1">
        <f t="array" ref="DF96">IFERROR(_xlfn.LET(
 _xlpm.project, $C96,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6" s="297" t="str" cm="1">
        <f t="array" ref="DG96">IFERROR(_xlfn.LET(
 _xlpm.project, $C96,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6" s="297" t="str" cm="1">
        <f t="array" ref="DH96">IFERROR(_xlfn.LET(
 _xlpm.project, $C96,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6" s="297" t="str" cm="1">
        <f t="array" ref="DI96">IFERROR(_xlfn.LET(
 _xlpm.project, $C96,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6" s="297" t="str" cm="1">
        <f t="array" ref="DJ96">IFERROR(_xlfn.LET(
 _xlpm.project, $C96,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6" s="297" t="str" cm="1">
        <f t="array" ref="DK96">IFERROR(_xlfn.LET(
 _xlpm.project, $C96,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6" s="297" t="str" cm="1">
        <f t="array" ref="DL96">IFERROR(_xlfn.LET(
 _xlpm.project, $C96,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6" s="297" t="str" cm="1">
        <f t="array" ref="DM96">IFERROR(_xlfn.LET(
 _xlpm.project, $C96,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6" s="297" t="str" cm="1">
        <f t="array" ref="DN96">IFERROR(_xlfn.LET(
 _xlpm.project, $C96,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6" s="297" t="str" cm="1">
        <f t="array" ref="DO96">IFERROR(_xlfn.LET(
 _xlpm.project, $C96,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6" s="297" t="str" cm="1">
        <f t="array" ref="DP96">IFERROR(_xlfn.LET(
 _xlpm.project, $C96,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6" s="297" t="str" cm="1">
        <f t="array" ref="DQ96">IFERROR(_xlfn.LET(
 _xlpm.project, $C96,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6" s="297" t="str" cm="1">
        <f t="array" ref="DR96">IFERROR(_xlfn.LET(
 _xlpm.project, $C96,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6" s="297" t="str" cm="1">
        <f t="array" ref="DS96">IFERROR(_xlfn.LET(
 _xlpm.project, $C96,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6" s="297" t="str" cm="1">
        <f t="array" ref="DT96">IFERROR(_xlfn.LET(
 _xlpm.project, $C96,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6" s="297" t="str" cm="1">
        <f t="array" ref="DU96">IFERROR(_xlfn.LET(
 _xlpm.project, $C96,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6" s="297" t="str" cm="1">
        <f t="array" ref="DV96">IFERROR(_xlfn.LET(
 _xlpm.project, $C96,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6" s="297" t="str" cm="1">
        <f t="array" ref="DW96">IFERROR(_xlfn.LET(
 _xlpm.project, $C96,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6" s="297" t="str" cm="1">
        <f t="array" ref="DX96">IFERROR(_xlfn.LET(
 _xlpm.project, $C96,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6" s="297" t="str" cm="1">
        <f t="array" ref="DY96">IFERROR(_xlfn.LET(
 _xlpm.project, $C96,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6" s="297" t="str" cm="1">
        <f t="array" ref="DZ96">IFERROR(_xlfn.LET(
 _xlpm.project, $C96,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6" s="297" t="str" cm="1">
        <f t="array" ref="EA96">IFERROR(_xlfn.LET(
 _xlpm.project, $C96,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6" s="297" t="str" cm="1">
        <f t="array" ref="EB96">IFERROR(_xlfn.LET(
 _xlpm.project, $C96,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6" s="297" t="str" cm="1">
        <f t="array" ref="EC96">IFERROR(_xlfn.LET(
 _xlpm.project, $C96,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6" s="297" t="str" cm="1">
        <f t="array" ref="ED96">IFERROR(_xlfn.LET(
 _xlpm.project, $C96,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6" s="297" t="str" cm="1">
        <f t="array" ref="EE96">IFERROR(_xlfn.LET(
 _xlpm.project, $C96,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6" s="297" t="str" cm="1">
        <f t="array" ref="EF96">IFERROR(_xlfn.LET(
 _xlpm.project, $C96,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6" s="297" t="str" cm="1">
        <f t="array" ref="EG96">IFERROR(_xlfn.LET(
 _xlpm.project, $C96,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6" s="297" t="str" cm="1">
        <f t="array" ref="EH96">IFERROR(_xlfn.LET(
 _xlpm.project, $C96,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6" s="297" t="str" cm="1">
        <f t="array" ref="EI96">IFERROR(_xlfn.LET(
 _xlpm.project, $C96,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6" s="297" t="str" cm="1">
        <f t="array" ref="EJ96">IFERROR(_xlfn.LET(
 _xlpm.project, $C96,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6" s="297" t="str" cm="1">
        <f t="array" ref="EK96">IFERROR(_xlfn.LET(
 _xlpm.project, $C96,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6" s="297" t="str" cm="1">
        <f t="array" ref="EL96">IFERROR(_xlfn.LET(
 _xlpm.project, $C96,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6" s="297" t="str" cm="1">
        <f t="array" ref="EM96">IFERROR(_xlfn.LET(
 _xlpm.project, $C96,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6" s="297" t="str" cm="1">
        <f t="array" ref="EN96">IFERROR(_xlfn.LET(
 _xlpm.project, $C96,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6" s="297" t="str" cm="1">
        <f t="array" ref="EO96">IFERROR(_xlfn.LET(
 _xlpm.project, $C96,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6" s="297" t="str" cm="1">
        <f t="array" ref="EP96">IFERROR(_xlfn.LET(
 _xlpm.project, $C96,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6" s="297" t="str" cm="1">
        <f t="array" ref="EQ96">IFERROR(_xlfn.LET(
 _xlpm.project, $C96,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6" s="297" t="str" cm="1">
        <f t="array" ref="ER96">IFERROR(_xlfn.LET(
 _xlpm.project, $C96,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6" s="297" t="str" cm="1">
        <f t="array" ref="ES96">IFERROR(_xlfn.LET(
 _xlpm.project, $C96,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6" s="297" t="str" cm="1">
        <f t="array" ref="ET96">IFERROR(_xlfn.LET(
 _xlpm.project, $C96,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6" s="297" t="str" cm="1">
        <f t="array" ref="EU96">IFERROR(_xlfn.LET(
 _xlpm.project, $C96,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6" s="297" t="str" cm="1">
        <f t="array" ref="EV96">IFERROR(_xlfn.LET(
 _xlpm.project, $C96,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6" s="297" t="str" cm="1">
        <f t="array" ref="EW96">IFERROR(_xlfn.LET(
 _xlpm.project, $C96,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6" s="297" t="str" cm="1">
        <f t="array" ref="EX96">IFERROR(_xlfn.LET(
 _xlpm.project, $C96,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6" s="297" t="str" cm="1">
        <f t="array" ref="EY96">IFERROR(_xlfn.LET(
 _xlpm.project, $C96,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6" s="297" t="str" cm="1">
        <f t="array" ref="EZ96">IFERROR(_xlfn.LET(
 _xlpm.project, $C96,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6" s="297" t="str" cm="1">
        <f t="array" ref="FA96">IFERROR(_xlfn.LET(
 _xlpm.project, $C96,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6" s="297" t="str" cm="1">
        <f t="array" ref="FB96">IFERROR(_xlfn.LET(
 _xlpm.project, $C96,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6" s="297" t="str" cm="1">
        <f t="array" ref="FC96">IFERROR(_xlfn.LET(
 _xlpm.project, $C96,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6" s="297" t="str" cm="1">
        <f t="array" ref="FD96">IFERROR(_xlfn.LET(
 _xlpm.project, $C96,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7" spans="2:160" ht="80.099999999999994" customHeight="1" thickBot="1" x14ac:dyDescent="0.35">
      <c r="B97" s="90"/>
      <c r="C97" s="300"/>
      <c r="D97" s="300"/>
      <c r="E97" s="297" t="str" cm="1">
        <f t="array" ref="E97">IFERROR(_xlfn.LET(
 _xlpm.project, $C97,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7" s="297" t="str" cm="1">
        <f t="array" ref="F97">IFERROR(_xlfn.LET(
 _xlpm.project, $C97,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7" s="297" t="str" cm="1">
        <f t="array" ref="G97">IFERROR(_xlfn.LET(
 _xlpm.project, $C97,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7" s="297" t="str" cm="1">
        <f t="array" ref="H97">IFERROR(_xlfn.LET(
 _xlpm.project, $C97,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7" s="297" t="str" cm="1">
        <f t="array" ref="I97">IFERROR(_xlfn.LET(
 _xlpm.project, $C97,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7" s="297" t="str" cm="1">
        <f t="array" ref="J97">IFERROR(_xlfn.LET(
 _xlpm.project, $C97,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7" s="297" t="str" cm="1">
        <f t="array" ref="K97">IFERROR(_xlfn.LET(
 _xlpm.project, $C97,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7" s="297" t="str" cm="1">
        <f t="array" ref="L97">IFERROR(_xlfn.LET(
 _xlpm.project, $C97,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7" s="297" t="str" cm="1">
        <f t="array" ref="M97">IFERROR(_xlfn.LET(
 _xlpm.project, $C97,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7" s="297" t="str" cm="1">
        <f t="array" ref="N97">IFERROR(_xlfn.LET(
 _xlpm.project, $C97,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7" s="297" t="str" cm="1">
        <f t="array" ref="O97">IFERROR(_xlfn.LET(
 _xlpm.project, $C97,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7" s="297" t="str" cm="1">
        <f t="array" ref="P97">IFERROR(_xlfn.LET(
 _xlpm.project, $C97,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7" s="297" t="str" cm="1">
        <f t="array" ref="Q97">IFERROR(_xlfn.LET(
 _xlpm.project, $C97,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7" s="297" t="str" cm="1">
        <f t="array" ref="R97">IFERROR(_xlfn.LET(
 _xlpm.project, $C97,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7" s="297" t="str" cm="1">
        <f t="array" ref="S97">IFERROR(_xlfn.LET(
 _xlpm.project, $C97,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7" s="297" t="str" cm="1">
        <f t="array" ref="T97">IFERROR(_xlfn.LET(
 _xlpm.project, $C97,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7" s="297" t="str" cm="1">
        <f t="array" ref="U97">IFERROR(_xlfn.LET(
 _xlpm.project, $C97,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7" s="297" t="str" cm="1">
        <f t="array" ref="V97">IFERROR(_xlfn.LET(
 _xlpm.project, $C97,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7" s="297" t="str" cm="1">
        <f t="array" ref="W97">IFERROR(_xlfn.LET(
 _xlpm.project, $C97,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7" s="297" t="str" cm="1">
        <f t="array" ref="X97">IFERROR(_xlfn.LET(
 _xlpm.project, $C97,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7" s="297" t="str" cm="1">
        <f t="array" ref="Y97">IFERROR(_xlfn.LET(
 _xlpm.project, $C97,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7" s="297" t="str" cm="1">
        <f t="array" ref="Z97">IFERROR(_xlfn.LET(
 _xlpm.project, $C97,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7" s="297" t="str" cm="1">
        <f t="array" ref="AA97">IFERROR(_xlfn.LET(
 _xlpm.project, $C97,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7" s="297" t="str" cm="1">
        <f t="array" ref="AB97">IFERROR(_xlfn.LET(
 _xlpm.project, $C97,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7" s="297" t="str" cm="1">
        <f t="array" ref="AC97">IFERROR(_xlfn.LET(
 _xlpm.project, $C97,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7" s="297" t="str" cm="1">
        <f t="array" ref="AD97">IFERROR(_xlfn.LET(
 _xlpm.project, $C97,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7" s="297" t="str" cm="1">
        <f t="array" ref="AE97">IFERROR(_xlfn.LET(
 _xlpm.project, $C97,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7" s="297" t="str" cm="1">
        <f t="array" ref="AF97">IFERROR(_xlfn.LET(
 _xlpm.project, $C97,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7" s="297" t="str" cm="1">
        <f t="array" ref="AG97">IFERROR(_xlfn.LET(
 _xlpm.project, $C97,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7" s="297" t="str" cm="1">
        <f t="array" ref="AH97">IFERROR(_xlfn.LET(
 _xlpm.project, $C97,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7" s="297" t="str" cm="1">
        <f t="array" ref="AI97">IFERROR(_xlfn.LET(
 _xlpm.project, $C97,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7" s="297" t="str" cm="1">
        <f t="array" ref="AJ97">IFERROR(_xlfn.LET(
 _xlpm.project, $C97,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7" s="297" t="str" cm="1">
        <f t="array" ref="AK97">IFERROR(_xlfn.LET(
 _xlpm.project, $C97,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7" s="297" t="str" cm="1">
        <f t="array" ref="AL97">IFERROR(_xlfn.LET(
 _xlpm.project, $C97,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7" s="297" t="str" cm="1">
        <f t="array" ref="AM97">IFERROR(_xlfn.LET(
 _xlpm.project, $C97,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7" s="297" t="str" cm="1">
        <f t="array" ref="AN97">IFERROR(_xlfn.LET(
 _xlpm.project, $C97,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7" s="297" t="str" cm="1">
        <f t="array" ref="AO97">IFERROR(_xlfn.LET(
 _xlpm.project, $C97,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7" s="297" t="str" cm="1">
        <f t="array" ref="AP97">IFERROR(_xlfn.LET(
 _xlpm.project, $C97,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7" s="297" t="str" cm="1">
        <f t="array" ref="AQ97">IFERROR(_xlfn.LET(
 _xlpm.project, $C97,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7" s="297" t="str" cm="1">
        <f t="array" ref="AR97">IFERROR(_xlfn.LET(
 _xlpm.project, $C97,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7" s="297" t="str" cm="1">
        <f t="array" ref="AS97">IFERROR(_xlfn.LET(
 _xlpm.project, $C97,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7" s="297" t="str" cm="1">
        <f t="array" ref="AT97">IFERROR(_xlfn.LET(
 _xlpm.project, $C97,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7" s="297" t="str" cm="1">
        <f t="array" ref="AU97">IFERROR(_xlfn.LET(
 _xlpm.project, $C97,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7" s="297" t="str" cm="1">
        <f t="array" ref="AV97">IFERROR(_xlfn.LET(
 _xlpm.project, $C97,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7" s="297" t="str" cm="1">
        <f t="array" ref="AW97">IFERROR(_xlfn.LET(
 _xlpm.project, $C97,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7" s="297" t="str" cm="1">
        <f t="array" ref="AX97">IFERROR(_xlfn.LET(
 _xlpm.project, $C97,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7" s="297" t="str" cm="1">
        <f t="array" ref="AY97">IFERROR(_xlfn.LET(
 _xlpm.project, $C97,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7" s="297" t="str" cm="1">
        <f t="array" ref="AZ97">IFERROR(_xlfn.LET(
 _xlpm.project, $C97,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7" s="297" t="str" cm="1">
        <f t="array" ref="BA97">IFERROR(_xlfn.LET(
 _xlpm.project, $C97,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7" s="297" t="str" cm="1">
        <f t="array" ref="BB97">IFERROR(_xlfn.LET(
 _xlpm.project, $C97,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7" s="297" t="str" cm="1">
        <f t="array" ref="BC97">IFERROR(_xlfn.LET(
 _xlpm.project, $C97,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7" s="297" t="str" cm="1">
        <f t="array" ref="BD97">IFERROR(_xlfn.LET(
 _xlpm.project, $C97,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7" s="297" t="str" cm="1">
        <f t="array" ref="BE97">IFERROR(_xlfn.LET(
 _xlpm.project, $C97,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7" s="297" t="str" cm="1">
        <f t="array" ref="BF97">IFERROR(_xlfn.LET(
 _xlpm.project, $C97,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7" s="297" t="str" cm="1">
        <f t="array" ref="BG97">IFERROR(_xlfn.LET(
 _xlpm.project, $C97,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7" s="297" t="str" cm="1">
        <f t="array" ref="BH97">IFERROR(_xlfn.LET(
 _xlpm.project, $C97,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7" s="297" t="str" cm="1">
        <f t="array" ref="BI97">IFERROR(_xlfn.LET(
 _xlpm.project, $C97,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7" s="297" t="str" cm="1">
        <f t="array" ref="BJ97">IFERROR(_xlfn.LET(
 _xlpm.project, $C97,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7" s="297" t="str" cm="1">
        <f t="array" ref="BK97">IFERROR(_xlfn.LET(
 _xlpm.project, $C97,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7" s="297" t="str" cm="1">
        <f t="array" ref="BL97">IFERROR(_xlfn.LET(
 _xlpm.project, $C97,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7" s="297" t="str" cm="1">
        <f t="array" ref="BM97">IFERROR(_xlfn.LET(
 _xlpm.project, $C97,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7" s="297" t="str" cm="1">
        <f t="array" ref="BN97">IFERROR(_xlfn.LET(
 _xlpm.project, $C97,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7" s="297" t="str" cm="1">
        <f t="array" ref="BO97">IFERROR(_xlfn.LET(
 _xlpm.project, $C97,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7" s="297" t="str" cm="1">
        <f t="array" ref="BP97">IFERROR(_xlfn.LET(
 _xlpm.project, $C97,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7" s="297" t="str" cm="1">
        <f t="array" ref="BQ97">IFERROR(_xlfn.LET(
 _xlpm.project, $C97,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7" s="297" t="str" cm="1">
        <f t="array" ref="BR97">IFERROR(_xlfn.LET(
 _xlpm.project, $C97,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7" s="297" t="str" cm="1">
        <f t="array" ref="BS97">IFERROR(_xlfn.LET(
 _xlpm.project, $C97,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7" s="297" t="str" cm="1">
        <f t="array" ref="BT97">IFERROR(_xlfn.LET(
 _xlpm.project, $C97,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7" s="297" t="str" cm="1">
        <f t="array" ref="BU97">IFERROR(_xlfn.LET(
 _xlpm.project, $C97,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7" s="297" t="str" cm="1">
        <f t="array" ref="BV97">IFERROR(_xlfn.LET(
 _xlpm.project, $C97,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7" s="297" t="str" cm="1">
        <f t="array" ref="BW97">IFERROR(_xlfn.LET(
 _xlpm.project, $C97,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7" s="297" t="str" cm="1">
        <f t="array" ref="BX97">IFERROR(_xlfn.LET(
 _xlpm.project, $C97,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7" s="297" t="str" cm="1">
        <f t="array" ref="BY97">IFERROR(_xlfn.LET(
 _xlpm.project, $C97,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7" s="297" t="str" cm="1">
        <f t="array" ref="BZ97">IFERROR(_xlfn.LET(
 _xlpm.project, $C97,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7" s="297" t="str" cm="1">
        <f t="array" ref="CA97">IFERROR(_xlfn.LET(
 _xlpm.project, $C97,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7" s="297" t="str" cm="1">
        <f t="array" ref="CB97">IFERROR(_xlfn.LET(
 _xlpm.project, $C97,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7" s="297" t="str" cm="1">
        <f t="array" ref="CC97">IFERROR(_xlfn.LET(
 _xlpm.project, $C97,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7" s="297" t="str" cm="1">
        <f t="array" ref="CD97">IFERROR(_xlfn.LET(
 _xlpm.project, $C97,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7" s="297" t="str" cm="1">
        <f t="array" ref="CE97">IFERROR(_xlfn.LET(
 _xlpm.project, $C97,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7" s="297" t="str" cm="1">
        <f t="array" ref="CF97">IFERROR(_xlfn.LET(
 _xlpm.project, $C97,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7" s="297" t="str" cm="1">
        <f t="array" ref="CG97">IFERROR(_xlfn.LET(
 _xlpm.project, $C97,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7" s="297" t="str" cm="1">
        <f t="array" ref="CH97">IFERROR(_xlfn.LET(
 _xlpm.project, $C97,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7" s="297" t="str" cm="1">
        <f t="array" ref="CI97">IFERROR(_xlfn.LET(
 _xlpm.project, $C97,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7" s="297" t="str" cm="1">
        <f t="array" ref="CJ97">IFERROR(_xlfn.LET(
 _xlpm.project, $C97,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7" s="297" t="str" cm="1">
        <f t="array" ref="CK97">IFERROR(_xlfn.LET(
 _xlpm.project, $C97,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7" s="297" t="str" cm="1">
        <f t="array" ref="CL97">IFERROR(_xlfn.LET(
 _xlpm.project, $C97,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7" s="297" t="str" cm="1">
        <f t="array" ref="CM97">IFERROR(_xlfn.LET(
 _xlpm.project, $C97,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7" s="297" t="str" cm="1">
        <f t="array" ref="CN97">IFERROR(_xlfn.LET(
 _xlpm.project, $C97,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7" s="297" t="str" cm="1">
        <f t="array" ref="CO97">IFERROR(_xlfn.LET(
 _xlpm.project, $C97,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7" s="297" t="str" cm="1">
        <f t="array" ref="CP97">IFERROR(_xlfn.LET(
 _xlpm.project, $C97,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7" s="297" t="str" cm="1">
        <f t="array" ref="CQ97">IFERROR(_xlfn.LET(
 _xlpm.project, $C97,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7" s="297" t="str" cm="1">
        <f t="array" ref="CR97">IFERROR(_xlfn.LET(
 _xlpm.project, $C97,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7" s="297" t="str" cm="1">
        <f t="array" ref="CS97">IFERROR(_xlfn.LET(
 _xlpm.project, $C97,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7" s="297" t="str" cm="1">
        <f t="array" ref="CT97">IFERROR(_xlfn.LET(
 _xlpm.project, $C97,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7" s="297" t="str" cm="1">
        <f t="array" ref="CU97">IFERROR(_xlfn.LET(
 _xlpm.project, $C97,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7" s="297" t="str" cm="1">
        <f t="array" ref="CV97">IFERROR(_xlfn.LET(
 _xlpm.project, $C97,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7" s="297" t="str" cm="1">
        <f t="array" ref="CW97">IFERROR(_xlfn.LET(
 _xlpm.project, $C97,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7" s="297" t="str" cm="1">
        <f t="array" ref="CX97">IFERROR(_xlfn.LET(
 _xlpm.project, $C97,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7" s="297" t="str" cm="1">
        <f t="array" ref="CY97">IFERROR(_xlfn.LET(
 _xlpm.project, $C97,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7" s="297" t="str" cm="1">
        <f t="array" ref="CZ97">IFERROR(_xlfn.LET(
 _xlpm.project, $C97,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7" s="297" t="str" cm="1">
        <f t="array" ref="DA97">IFERROR(_xlfn.LET(
 _xlpm.project, $C97,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7" s="297" t="str" cm="1">
        <f t="array" ref="DB97">IFERROR(_xlfn.LET(
 _xlpm.project, $C97,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7" s="297" t="str" cm="1">
        <f t="array" ref="DC97">IFERROR(_xlfn.LET(
 _xlpm.project, $C97,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7" s="297" t="str" cm="1">
        <f t="array" ref="DD97">IFERROR(_xlfn.LET(
 _xlpm.project, $C97,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7" s="297" t="str" cm="1">
        <f t="array" ref="DE97">IFERROR(_xlfn.LET(
 _xlpm.project, $C97,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7" s="297" t="str" cm="1">
        <f t="array" ref="DF97">IFERROR(_xlfn.LET(
 _xlpm.project, $C97,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7" s="297" t="str" cm="1">
        <f t="array" ref="DG97">IFERROR(_xlfn.LET(
 _xlpm.project, $C97,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7" s="297" t="str" cm="1">
        <f t="array" ref="DH97">IFERROR(_xlfn.LET(
 _xlpm.project, $C97,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7" s="297" t="str" cm="1">
        <f t="array" ref="DI97">IFERROR(_xlfn.LET(
 _xlpm.project, $C97,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7" s="297" t="str" cm="1">
        <f t="array" ref="DJ97">IFERROR(_xlfn.LET(
 _xlpm.project, $C97,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7" s="297" t="str" cm="1">
        <f t="array" ref="DK97">IFERROR(_xlfn.LET(
 _xlpm.project, $C97,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7" s="297" t="str" cm="1">
        <f t="array" ref="DL97">IFERROR(_xlfn.LET(
 _xlpm.project, $C97,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7" s="297" t="str" cm="1">
        <f t="array" ref="DM97">IFERROR(_xlfn.LET(
 _xlpm.project, $C97,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7" s="297" t="str" cm="1">
        <f t="array" ref="DN97">IFERROR(_xlfn.LET(
 _xlpm.project, $C97,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7" s="297" t="str" cm="1">
        <f t="array" ref="DO97">IFERROR(_xlfn.LET(
 _xlpm.project, $C97,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7" s="297" t="str" cm="1">
        <f t="array" ref="DP97">IFERROR(_xlfn.LET(
 _xlpm.project, $C97,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7" s="297" t="str" cm="1">
        <f t="array" ref="DQ97">IFERROR(_xlfn.LET(
 _xlpm.project, $C97,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7" s="297" t="str" cm="1">
        <f t="array" ref="DR97">IFERROR(_xlfn.LET(
 _xlpm.project, $C97,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7" s="297" t="str" cm="1">
        <f t="array" ref="DS97">IFERROR(_xlfn.LET(
 _xlpm.project, $C97,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7" s="297" t="str" cm="1">
        <f t="array" ref="DT97">IFERROR(_xlfn.LET(
 _xlpm.project, $C97,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7" s="297" t="str" cm="1">
        <f t="array" ref="DU97">IFERROR(_xlfn.LET(
 _xlpm.project, $C97,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7" s="297" t="str" cm="1">
        <f t="array" ref="DV97">IFERROR(_xlfn.LET(
 _xlpm.project, $C97,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7" s="297" t="str" cm="1">
        <f t="array" ref="DW97">IFERROR(_xlfn.LET(
 _xlpm.project, $C97,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7" s="297" t="str" cm="1">
        <f t="array" ref="DX97">IFERROR(_xlfn.LET(
 _xlpm.project, $C97,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7" s="297" t="str" cm="1">
        <f t="array" ref="DY97">IFERROR(_xlfn.LET(
 _xlpm.project, $C97,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7" s="297" t="str" cm="1">
        <f t="array" ref="DZ97">IFERROR(_xlfn.LET(
 _xlpm.project, $C97,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7" s="297" t="str" cm="1">
        <f t="array" ref="EA97">IFERROR(_xlfn.LET(
 _xlpm.project, $C97,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7" s="297" t="str" cm="1">
        <f t="array" ref="EB97">IFERROR(_xlfn.LET(
 _xlpm.project, $C97,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7" s="297" t="str" cm="1">
        <f t="array" ref="EC97">IFERROR(_xlfn.LET(
 _xlpm.project, $C97,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7" s="297" t="str" cm="1">
        <f t="array" ref="ED97">IFERROR(_xlfn.LET(
 _xlpm.project, $C97,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7" s="297" t="str" cm="1">
        <f t="array" ref="EE97">IFERROR(_xlfn.LET(
 _xlpm.project, $C97,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7" s="297" t="str" cm="1">
        <f t="array" ref="EF97">IFERROR(_xlfn.LET(
 _xlpm.project, $C97,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7" s="297" t="str" cm="1">
        <f t="array" ref="EG97">IFERROR(_xlfn.LET(
 _xlpm.project, $C97,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7" s="297" t="str" cm="1">
        <f t="array" ref="EH97">IFERROR(_xlfn.LET(
 _xlpm.project, $C97,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7" s="297" t="str" cm="1">
        <f t="array" ref="EI97">IFERROR(_xlfn.LET(
 _xlpm.project, $C97,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7" s="297" t="str" cm="1">
        <f t="array" ref="EJ97">IFERROR(_xlfn.LET(
 _xlpm.project, $C97,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7" s="297" t="str" cm="1">
        <f t="array" ref="EK97">IFERROR(_xlfn.LET(
 _xlpm.project, $C97,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7" s="297" t="str" cm="1">
        <f t="array" ref="EL97">IFERROR(_xlfn.LET(
 _xlpm.project, $C97,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7" s="297" t="str" cm="1">
        <f t="array" ref="EM97">IFERROR(_xlfn.LET(
 _xlpm.project, $C97,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7" s="297" t="str" cm="1">
        <f t="array" ref="EN97">IFERROR(_xlfn.LET(
 _xlpm.project, $C97,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7" s="297" t="str" cm="1">
        <f t="array" ref="EO97">IFERROR(_xlfn.LET(
 _xlpm.project, $C97,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7" s="297" t="str" cm="1">
        <f t="array" ref="EP97">IFERROR(_xlfn.LET(
 _xlpm.project, $C97,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7" s="297" t="str" cm="1">
        <f t="array" ref="EQ97">IFERROR(_xlfn.LET(
 _xlpm.project, $C97,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7" s="297" t="str" cm="1">
        <f t="array" ref="ER97">IFERROR(_xlfn.LET(
 _xlpm.project, $C97,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7" s="297" t="str" cm="1">
        <f t="array" ref="ES97">IFERROR(_xlfn.LET(
 _xlpm.project, $C97,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7" s="297" t="str" cm="1">
        <f t="array" ref="ET97">IFERROR(_xlfn.LET(
 _xlpm.project, $C97,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7" s="297" t="str" cm="1">
        <f t="array" ref="EU97">IFERROR(_xlfn.LET(
 _xlpm.project, $C97,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7" s="297" t="str" cm="1">
        <f t="array" ref="EV97">IFERROR(_xlfn.LET(
 _xlpm.project, $C97,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7" s="297" t="str" cm="1">
        <f t="array" ref="EW97">IFERROR(_xlfn.LET(
 _xlpm.project, $C97,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7" s="297" t="str" cm="1">
        <f t="array" ref="EX97">IFERROR(_xlfn.LET(
 _xlpm.project, $C97,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7" s="297" t="str" cm="1">
        <f t="array" ref="EY97">IFERROR(_xlfn.LET(
 _xlpm.project, $C97,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7" s="297" t="str" cm="1">
        <f t="array" ref="EZ97">IFERROR(_xlfn.LET(
 _xlpm.project, $C97,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7" s="297" t="str" cm="1">
        <f t="array" ref="FA97">IFERROR(_xlfn.LET(
 _xlpm.project, $C97,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7" s="297" t="str" cm="1">
        <f t="array" ref="FB97">IFERROR(_xlfn.LET(
 _xlpm.project, $C97,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7" s="297" t="str" cm="1">
        <f t="array" ref="FC97">IFERROR(_xlfn.LET(
 _xlpm.project, $C97,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7" s="297" t="str" cm="1">
        <f t="array" ref="FD97">IFERROR(_xlfn.LET(
 _xlpm.project, $C97,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8" spans="2:160" ht="80.099999999999994" customHeight="1" thickBot="1" x14ac:dyDescent="0.35">
      <c r="B98" s="90"/>
      <c r="C98" s="300"/>
      <c r="D98" s="300"/>
      <c r="E98" s="297" t="str" cm="1">
        <f t="array" ref="E98">IFERROR(_xlfn.LET(
 _xlpm.project, $C98,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8" s="297" t="str" cm="1">
        <f t="array" ref="F98">IFERROR(_xlfn.LET(
 _xlpm.project, $C98,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8" s="297" t="str" cm="1">
        <f t="array" ref="G98">IFERROR(_xlfn.LET(
 _xlpm.project, $C98,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8" s="297" t="str" cm="1">
        <f t="array" ref="H98">IFERROR(_xlfn.LET(
 _xlpm.project, $C98,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8" s="297" t="str" cm="1">
        <f t="array" ref="I98">IFERROR(_xlfn.LET(
 _xlpm.project, $C98,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8" s="297" t="str" cm="1">
        <f t="array" ref="J98">IFERROR(_xlfn.LET(
 _xlpm.project, $C98,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8" s="297" t="str" cm="1">
        <f t="array" ref="K98">IFERROR(_xlfn.LET(
 _xlpm.project, $C98,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8" s="297" t="str" cm="1">
        <f t="array" ref="L98">IFERROR(_xlfn.LET(
 _xlpm.project, $C98,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8" s="297" t="str" cm="1">
        <f t="array" ref="M98">IFERROR(_xlfn.LET(
 _xlpm.project, $C98,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8" s="297" t="str" cm="1">
        <f t="array" ref="N98">IFERROR(_xlfn.LET(
 _xlpm.project, $C98,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8" s="297" t="str" cm="1">
        <f t="array" ref="O98">IFERROR(_xlfn.LET(
 _xlpm.project, $C98,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8" s="297" t="str" cm="1">
        <f t="array" ref="P98">IFERROR(_xlfn.LET(
 _xlpm.project, $C98,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8" s="297" t="str" cm="1">
        <f t="array" ref="Q98">IFERROR(_xlfn.LET(
 _xlpm.project, $C98,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8" s="297" t="str" cm="1">
        <f t="array" ref="R98">IFERROR(_xlfn.LET(
 _xlpm.project, $C98,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8" s="297" t="str" cm="1">
        <f t="array" ref="S98">IFERROR(_xlfn.LET(
 _xlpm.project, $C98,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8" s="297" t="str" cm="1">
        <f t="array" ref="T98">IFERROR(_xlfn.LET(
 _xlpm.project, $C98,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8" s="297" t="str" cm="1">
        <f t="array" ref="U98">IFERROR(_xlfn.LET(
 _xlpm.project, $C98,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8" s="297" t="str" cm="1">
        <f t="array" ref="V98">IFERROR(_xlfn.LET(
 _xlpm.project, $C98,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8" s="297" t="str" cm="1">
        <f t="array" ref="W98">IFERROR(_xlfn.LET(
 _xlpm.project, $C98,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8" s="297" t="str" cm="1">
        <f t="array" ref="X98">IFERROR(_xlfn.LET(
 _xlpm.project, $C98,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8" s="297" t="str" cm="1">
        <f t="array" ref="Y98">IFERROR(_xlfn.LET(
 _xlpm.project, $C98,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8" s="297" t="str" cm="1">
        <f t="array" ref="Z98">IFERROR(_xlfn.LET(
 _xlpm.project, $C98,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8" s="297" t="str" cm="1">
        <f t="array" ref="AA98">IFERROR(_xlfn.LET(
 _xlpm.project, $C98,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8" s="297" t="str" cm="1">
        <f t="array" ref="AB98">IFERROR(_xlfn.LET(
 _xlpm.project, $C98,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8" s="297" t="str" cm="1">
        <f t="array" ref="AC98">IFERROR(_xlfn.LET(
 _xlpm.project, $C98,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8" s="297" t="str" cm="1">
        <f t="array" ref="AD98">IFERROR(_xlfn.LET(
 _xlpm.project, $C98,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8" s="297" t="str" cm="1">
        <f t="array" ref="AE98">IFERROR(_xlfn.LET(
 _xlpm.project, $C98,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8" s="297" t="str" cm="1">
        <f t="array" ref="AF98">IFERROR(_xlfn.LET(
 _xlpm.project, $C98,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8" s="297" t="str" cm="1">
        <f t="array" ref="AG98">IFERROR(_xlfn.LET(
 _xlpm.project, $C98,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8" s="297" t="str" cm="1">
        <f t="array" ref="AH98">IFERROR(_xlfn.LET(
 _xlpm.project, $C98,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8" s="297" t="str" cm="1">
        <f t="array" ref="AI98">IFERROR(_xlfn.LET(
 _xlpm.project, $C98,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8" s="297" t="str" cm="1">
        <f t="array" ref="AJ98">IFERROR(_xlfn.LET(
 _xlpm.project, $C98,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8" s="297" t="str" cm="1">
        <f t="array" ref="AK98">IFERROR(_xlfn.LET(
 _xlpm.project, $C98,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8" s="297" t="str" cm="1">
        <f t="array" ref="AL98">IFERROR(_xlfn.LET(
 _xlpm.project, $C98,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8" s="297" t="str" cm="1">
        <f t="array" ref="AM98">IFERROR(_xlfn.LET(
 _xlpm.project, $C98,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8" s="297" t="str" cm="1">
        <f t="array" ref="AN98">IFERROR(_xlfn.LET(
 _xlpm.project, $C98,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8" s="297" t="str" cm="1">
        <f t="array" ref="AO98">IFERROR(_xlfn.LET(
 _xlpm.project, $C98,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8" s="297" t="str" cm="1">
        <f t="array" ref="AP98">IFERROR(_xlfn.LET(
 _xlpm.project, $C98,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8" s="297" t="str" cm="1">
        <f t="array" ref="AQ98">IFERROR(_xlfn.LET(
 _xlpm.project, $C98,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8" s="297" t="str" cm="1">
        <f t="array" ref="AR98">IFERROR(_xlfn.LET(
 _xlpm.project, $C98,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8" s="297" t="str" cm="1">
        <f t="array" ref="AS98">IFERROR(_xlfn.LET(
 _xlpm.project, $C98,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8" s="297" t="str" cm="1">
        <f t="array" ref="AT98">IFERROR(_xlfn.LET(
 _xlpm.project, $C98,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8" s="297" t="str" cm="1">
        <f t="array" ref="AU98">IFERROR(_xlfn.LET(
 _xlpm.project, $C98,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8" s="297" t="str" cm="1">
        <f t="array" ref="AV98">IFERROR(_xlfn.LET(
 _xlpm.project, $C98,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8" s="297" t="str" cm="1">
        <f t="array" ref="AW98">IFERROR(_xlfn.LET(
 _xlpm.project, $C98,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8" s="297" t="str" cm="1">
        <f t="array" ref="AX98">IFERROR(_xlfn.LET(
 _xlpm.project, $C98,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8" s="297" t="str" cm="1">
        <f t="array" ref="AY98">IFERROR(_xlfn.LET(
 _xlpm.project, $C98,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8" s="297" t="str" cm="1">
        <f t="array" ref="AZ98">IFERROR(_xlfn.LET(
 _xlpm.project, $C98,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8" s="297" t="str" cm="1">
        <f t="array" ref="BA98">IFERROR(_xlfn.LET(
 _xlpm.project, $C98,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8" s="297" t="str" cm="1">
        <f t="array" ref="BB98">IFERROR(_xlfn.LET(
 _xlpm.project, $C98,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8" s="297" t="str" cm="1">
        <f t="array" ref="BC98">IFERROR(_xlfn.LET(
 _xlpm.project, $C98,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8" s="297" t="str" cm="1">
        <f t="array" ref="BD98">IFERROR(_xlfn.LET(
 _xlpm.project, $C98,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8" s="297" t="str" cm="1">
        <f t="array" ref="BE98">IFERROR(_xlfn.LET(
 _xlpm.project, $C98,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8" s="297" t="str" cm="1">
        <f t="array" ref="BF98">IFERROR(_xlfn.LET(
 _xlpm.project, $C98,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8" s="297" t="str" cm="1">
        <f t="array" ref="BG98">IFERROR(_xlfn.LET(
 _xlpm.project, $C98,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8" s="297" t="str" cm="1">
        <f t="array" ref="BH98">IFERROR(_xlfn.LET(
 _xlpm.project, $C98,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8" s="297" t="str" cm="1">
        <f t="array" ref="BI98">IFERROR(_xlfn.LET(
 _xlpm.project, $C98,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8" s="297" t="str" cm="1">
        <f t="array" ref="BJ98">IFERROR(_xlfn.LET(
 _xlpm.project, $C98,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8" s="297" t="str" cm="1">
        <f t="array" ref="BK98">IFERROR(_xlfn.LET(
 _xlpm.project, $C98,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8" s="297" t="str" cm="1">
        <f t="array" ref="BL98">IFERROR(_xlfn.LET(
 _xlpm.project, $C98,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8" s="297" t="str" cm="1">
        <f t="array" ref="BM98">IFERROR(_xlfn.LET(
 _xlpm.project, $C98,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8" s="297" t="str" cm="1">
        <f t="array" ref="BN98">IFERROR(_xlfn.LET(
 _xlpm.project, $C98,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8" s="297" t="str" cm="1">
        <f t="array" ref="BO98">IFERROR(_xlfn.LET(
 _xlpm.project, $C98,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8" s="297" t="str" cm="1">
        <f t="array" ref="BP98">IFERROR(_xlfn.LET(
 _xlpm.project, $C98,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8" s="297" t="str" cm="1">
        <f t="array" ref="BQ98">IFERROR(_xlfn.LET(
 _xlpm.project, $C98,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8" s="297" t="str" cm="1">
        <f t="array" ref="BR98">IFERROR(_xlfn.LET(
 _xlpm.project, $C98,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8" s="297" t="str" cm="1">
        <f t="array" ref="BS98">IFERROR(_xlfn.LET(
 _xlpm.project, $C98,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8" s="297" t="str" cm="1">
        <f t="array" ref="BT98">IFERROR(_xlfn.LET(
 _xlpm.project, $C98,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8" s="297" t="str" cm="1">
        <f t="array" ref="BU98">IFERROR(_xlfn.LET(
 _xlpm.project, $C98,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8" s="297" t="str" cm="1">
        <f t="array" ref="BV98">IFERROR(_xlfn.LET(
 _xlpm.project, $C98,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8" s="297" t="str" cm="1">
        <f t="array" ref="BW98">IFERROR(_xlfn.LET(
 _xlpm.project, $C98,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8" s="297" t="str" cm="1">
        <f t="array" ref="BX98">IFERROR(_xlfn.LET(
 _xlpm.project, $C98,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8" s="297" t="str" cm="1">
        <f t="array" ref="BY98">IFERROR(_xlfn.LET(
 _xlpm.project, $C98,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8" s="297" t="str" cm="1">
        <f t="array" ref="BZ98">IFERROR(_xlfn.LET(
 _xlpm.project, $C98,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8" s="297" t="str" cm="1">
        <f t="array" ref="CA98">IFERROR(_xlfn.LET(
 _xlpm.project, $C98,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8" s="297" t="str" cm="1">
        <f t="array" ref="CB98">IFERROR(_xlfn.LET(
 _xlpm.project, $C98,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8" s="297" t="str" cm="1">
        <f t="array" ref="CC98">IFERROR(_xlfn.LET(
 _xlpm.project, $C98,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8" s="297" t="str" cm="1">
        <f t="array" ref="CD98">IFERROR(_xlfn.LET(
 _xlpm.project, $C98,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8" s="297" t="str" cm="1">
        <f t="array" ref="CE98">IFERROR(_xlfn.LET(
 _xlpm.project, $C98,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8" s="297" t="str" cm="1">
        <f t="array" ref="CF98">IFERROR(_xlfn.LET(
 _xlpm.project, $C98,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8" s="297" t="str" cm="1">
        <f t="array" ref="CG98">IFERROR(_xlfn.LET(
 _xlpm.project, $C98,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8" s="297" t="str" cm="1">
        <f t="array" ref="CH98">IFERROR(_xlfn.LET(
 _xlpm.project, $C98,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8" s="297" t="str" cm="1">
        <f t="array" ref="CI98">IFERROR(_xlfn.LET(
 _xlpm.project, $C98,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8" s="297" t="str" cm="1">
        <f t="array" ref="CJ98">IFERROR(_xlfn.LET(
 _xlpm.project, $C98,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8" s="297" t="str" cm="1">
        <f t="array" ref="CK98">IFERROR(_xlfn.LET(
 _xlpm.project, $C98,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8" s="297" t="str" cm="1">
        <f t="array" ref="CL98">IFERROR(_xlfn.LET(
 _xlpm.project, $C98,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8" s="297" t="str" cm="1">
        <f t="array" ref="CM98">IFERROR(_xlfn.LET(
 _xlpm.project, $C98,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8" s="297" t="str" cm="1">
        <f t="array" ref="CN98">IFERROR(_xlfn.LET(
 _xlpm.project, $C98,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8" s="297" t="str" cm="1">
        <f t="array" ref="CO98">IFERROR(_xlfn.LET(
 _xlpm.project, $C98,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8" s="297" t="str" cm="1">
        <f t="array" ref="CP98">IFERROR(_xlfn.LET(
 _xlpm.project, $C98,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8" s="297" t="str" cm="1">
        <f t="array" ref="CQ98">IFERROR(_xlfn.LET(
 _xlpm.project, $C98,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8" s="297" t="str" cm="1">
        <f t="array" ref="CR98">IFERROR(_xlfn.LET(
 _xlpm.project, $C98,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8" s="297" t="str" cm="1">
        <f t="array" ref="CS98">IFERROR(_xlfn.LET(
 _xlpm.project, $C98,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8" s="297" t="str" cm="1">
        <f t="array" ref="CT98">IFERROR(_xlfn.LET(
 _xlpm.project, $C98,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8" s="297" t="str" cm="1">
        <f t="array" ref="CU98">IFERROR(_xlfn.LET(
 _xlpm.project, $C98,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8" s="297" t="str" cm="1">
        <f t="array" ref="CV98">IFERROR(_xlfn.LET(
 _xlpm.project, $C98,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8" s="297" t="str" cm="1">
        <f t="array" ref="CW98">IFERROR(_xlfn.LET(
 _xlpm.project, $C98,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8" s="297" t="str" cm="1">
        <f t="array" ref="CX98">IFERROR(_xlfn.LET(
 _xlpm.project, $C98,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8" s="297" t="str" cm="1">
        <f t="array" ref="CY98">IFERROR(_xlfn.LET(
 _xlpm.project, $C98,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8" s="297" t="str" cm="1">
        <f t="array" ref="CZ98">IFERROR(_xlfn.LET(
 _xlpm.project, $C98,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8" s="297" t="str" cm="1">
        <f t="array" ref="DA98">IFERROR(_xlfn.LET(
 _xlpm.project, $C98,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8" s="297" t="str" cm="1">
        <f t="array" ref="DB98">IFERROR(_xlfn.LET(
 _xlpm.project, $C98,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8" s="297" t="str" cm="1">
        <f t="array" ref="DC98">IFERROR(_xlfn.LET(
 _xlpm.project, $C98,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8" s="297" t="str" cm="1">
        <f t="array" ref="DD98">IFERROR(_xlfn.LET(
 _xlpm.project, $C98,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8" s="297" t="str" cm="1">
        <f t="array" ref="DE98">IFERROR(_xlfn.LET(
 _xlpm.project, $C98,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8" s="297" t="str" cm="1">
        <f t="array" ref="DF98">IFERROR(_xlfn.LET(
 _xlpm.project, $C98,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8" s="297" t="str" cm="1">
        <f t="array" ref="DG98">IFERROR(_xlfn.LET(
 _xlpm.project, $C98,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8" s="297" t="str" cm="1">
        <f t="array" ref="DH98">IFERROR(_xlfn.LET(
 _xlpm.project, $C98,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8" s="297" t="str" cm="1">
        <f t="array" ref="DI98">IFERROR(_xlfn.LET(
 _xlpm.project, $C98,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8" s="297" t="str" cm="1">
        <f t="array" ref="DJ98">IFERROR(_xlfn.LET(
 _xlpm.project, $C98,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8" s="297" t="str" cm="1">
        <f t="array" ref="DK98">IFERROR(_xlfn.LET(
 _xlpm.project, $C98,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8" s="297" t="str" cm="1">
        <f t="array" ref="DL98">IFERROR(_xlfn.LET(
 _xlpm.project, $C98,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8" s="297" t="str" cm="1">
        <f t="array" ref="DM98">IFERROR(_xlfn.LET(
 _xlpm.project, $C98,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8" s="297" t="str" cm="1">
        <f t="array" ref="DN98">IFERROR(_xlfn.LET(
 _xlpm.project, $C98,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8" s="297" t="str" cm="1">
        <f t="array" ref="DO98">IFERROR(_xlfn.LET(
 _xlpm.project, $C98,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8" s="297" t="str" cm="1">
        <f t="array" ref="DP98">IFERROR(_xlfn.LET(
 _xlpm.project, $C98,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8" s="297" t="str" cm="1">
        <f t="array" ref="DQ98">IFERROR(_xlfn.LET(
 _xlpm.project, $C98,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8" s="297" t="str" cm="1">
        <f t="array" ref="DR98">IFERROR(_xlfn.LET(
 _xlpm.project, $C98,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8" s="297" t="str" cm="1">
        <f t="array" ref="DS98">IFERROR(_xlfn.LET(
 _xlpm.project, $C98,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8" s="297" t="str" cm="1">
        <f t="array" ref="DT98">IFERROR(_xlfn.LET(
 _xlpm.project, $C98,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8" s="297" t="str" cm="1">
        <f t="array" ref="DU98">IFERROR(_xlfn.LET(
 _xlpm.project, $C98,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8" s="297" t="str" cm="1">
        <f t="array" ref="DV98">IFERROR(_xlfn.LET(
 _xlpm.project, $C98,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8" s="297" t="str" cm="1">
        <f t="array" ref="DW98">IFERROR(_xlfn.LET(
 _xlpm.project, $C98,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8" s="297" t="str" cm="1">
        <f t="array" ref="DX98">IFERROR(_xlfn.LET(
 _xlpm.project, $C98,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8" s="297" t="str" cm="1">
        <f t="array" ref="DY98">IFERROR(_xlfn.LET(
 _xlpm.project, $C98,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8" s="297" t="str" cm="1">
        <f t="array" ref="DZ98">IFERROR(_xlfn.LET(
 _xlpm.project, $C98,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8" s="297" t="str" cm="1">
        <f t="array" ref="EA98">IFERROR(_xlfn.LET(
 _xlpm.project, $C98,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8" s="297" t="str" cm="1">
        <f t="array" ref="EB98">IFERROR(_xlfn.LET(
 _xlpm.project, $C98,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8" s="297" t="str" cm="1">
        <f t="array" ref="EC98">IFERROR(_xlfn.LET(
 _xlpm.project, $C98,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8" s="297" t="str" cm="1">
        <f t="array" ref="ED98">IFERROR(_xlfn.LET(
 _xlpm.project, $C98,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8" s="297" t="str" cm="1">
        <f t="array" ref="EE98">IFERROR(_xlfn.LET(
 _xlpm.project, $C98,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8" s="297" t="str" cm="1">
        <f t="array" ref="EF98">IFERROR(_xlfn.LET(
 _xlpm.project, $C98,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8" s="297" t="str" cm="1">
        <f t="array" ref="EG98">IFERROR(_xlfn.LET(
 _xlpm.project, $C98,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8" s="297" t="str" cm="1">
        <f t="array" ref="EH98">IFERROR(_xlfn.LET(
 _xlpm.project, $C98,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8" s="297" t="str" cm="1">
        <f t="array" ref="EI98">IFERROR(_xlfn.LET(
 _xlpm.project, $C98,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8" s="297" t="str" cm="1">
        <f t="array" ref="EJ98">IFERROR(_xlfn.LET(
 _xlpm.project, $C98,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8" s="297" t="str" cm="1">
        <f t="array" ref="EK98">IFERROR(_xlfn.LET(
 _xlpm.project, $C98,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8" s="297" t="str" cm="1">
        <f t="array" ref="EL98">IFERROR(_xlfn.LET(
 _xlpm.project, $C98,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8" s="297" t="str" cm="1">
        <f t="array" ref="EM98">IFERROR(_xlfn.LET(
 _xlpm.project, $C98,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8" s="297" t="str" cm="1">
        <f t="array" ref="EN98">IFERROR(_xlfn.LET(
 _xlpm.project, $C98,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8" s="297" t="str" cm="1">
        <f t="array" ref="EO98">IFERROR(_xlfn.LET(
 _xlpm.project, $C98,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8" s="297" t="str" cm="1">
        <f t="array" ref="EP98">IFERROR(_xlfn.LET(
 _xlpm.project, $C98,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8" s="297" t="str" cm="1">
        <f t="array" ref="EQ98">IFERROR(_xlfn.LET(
 _xlpm.project, $C98,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8" s="297" t="str" cm="1">
        <f t="array" ref="ER98">IFERROR(_xlfn.LET(
 _xlpm.project, $C98,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8" s="297" t="str" cm="1">
        <f t="array" ref="ES98">IFERROR(_xlfn.LET(
 _xlpm.project, $C98,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8" s="297" t="str" cm="1">
        <f t="array" ref="ET98">IFERROR(_xlfn.LET(
 _xlpm.project, $C98,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8" s="297" t="str" cm="1">
        <f t="array" ref="EU98">IFERROR(_xlfn.LET(
 _xlpm.project, $C98,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8" s="297" t="str" cm="1">
        <f t="array" ref="EV98">IFERROR(_xlfn.LET(
 _xlpm.project, $C98,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8" s="297" t="str" cm="1">
        <f t="array" ref="EW98">IFERROR(_xlfn.LET(
 _xlpm.project, $C98,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8" s="297" t="str" cm="1">
        <f t="array" ref="EX98">IFERROR(_xlfn.LET(
 _xlpm.project, $C98,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8" s="297" t="str" cm="1">
        <f t="array" ref="EY98">IFERROR(_xlfn.LET(
 _xlpm.project, $C98,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8" s="297" t="str" cm="1">
        <f t="array" ref="EZ98">IFERROR(_xlfn.LET(
 _xlpm.project, $C98,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8" s="297" t="str" cm="1">
        <f t="array" ref="FA98">IFERROR(_xlfn.LET(
 _xlpm.project, $C98,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8" s="297" t="str" cm="1">
        <f t="array" ref="FB98">IFERROR(_xlfn.LET(
 _xlpm.project, $C98,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8" s="297" t="str" cm="1">
        <f t="array" ref="FC98">IFERROR(_xlfn.LET(
 _xlpm.project, $C98,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8" s="297" t="str" cm="1">
        <f t="array" ref="FD98">IFERROR(_xlfn.LET(
 _xlpm.project, $C98,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99" spans="2:160" ht="80.099999999999994" customHeight="1" thickBot="1" x14ac:dyDescent="0.35">
      <c r="B99" s="90"/>
      <c r="C99" s="300"/>
      <c r="D99" s="300"/>
      <c r="E99" s="297" t="str" cm="1">
        <f t="array" ref="E99">IFERROR(_xlfn.LET(
 _xlpm.project, $C99,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99" s="297" t="str" cm="1">
        <f t="array" ref="F99">IFERROR(_xlfn.LET(
 _xlpm.project, $C99,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99" s="297" t="str" cm="1">
        <f t="array" ref="G99">IFERROR(_xlfn.LET(
 _xlpm.project, $C99,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99" s="297" t="str" cm="1">
        <f t="array" ref="H99">IFERROR(_xlfn.LET(
 _xlpm.project, $C99,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99" s="297" t="str" cm="1">
        <f t="array" ref="I99">IFERROR(_xlfn.LET(
 _xlpm.project, $C99,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99" s="297" t="str" cm="1">
        <f t="array" ref="J99">IFERROR(_xlfn.LET(
 _xlpm.project, $C99,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99" s="297" t="str" cm="1">
        <f t="array" ref="K99">IFERROR(_xlfn.LET(
 _xlpm.project, $C99,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99" s="297" t="str" cm="1">
        <f t="array" ref="L99">IFERROR(_xlfn.LET(
 _xlpm.project, $C99,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99" s="297" t="str" cm="1">
        <f t="array" ref="M99">IFERROR(_xlfn.LET(
 _xlpm.project, $C99,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99" s="297" t="str" cm="1">
        <f t="array" ref="N99">IFERROR(_xlfn.LET(
 _xlpm.project, $C99,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99" s="297" t="str" cm="1">
        <f t="array" ref="O99">IFERROR(_xlfn.LET(
 _xlpm.project, $C99,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99" s="297" t="str" cm="1">
        <f t="array" ref="P99">IFERROR(_xlfn.LET(
 _xlpm.project, $C99,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99" s="297" t="str" cm="1">
        <f t="array" ref="Q99">IFERROR(_xlfn.LET(
 _xlpm.project, $C99,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99" s="297" t="str" cm="1">
        <f t="array" ref="R99">IFERROR(_xlfn.LET(
 _xlpm.project, $C99,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99" s="297" t="str" cm="1">
        <f t="array" ref="S99">IFERROR(_xlfn.LET(
 _xlpm.project, $C99,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99" s="297" t="str" cm="1">
        <f t="array" ref="T99">IFERROR(_xlfn.LET(
 _xlpm.project, $C99,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99" s="297" t="str" cm="1">
        <f t="array" ref="U99">IFERROR(_xlfn.LET(
 _xlpm.project, $C99,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99" s="297" t="str" cm="1">
        <f t="array" ref="V99">IFERROR(_xlfn.LET(
 _xlpm.project, $C99,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99" s="297" t="str" cm="1">
        <f t="array" ref="W99">IFERROR(_xlfn.LET(
 _xlpm.project, $C99,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99" s="297" t="str" cm="1">
        <f t="array" ref="X99">IFERROR(_xlfn.LET(
 _xlpm.project, $C99,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99" s="297" t="str" cm="1">
        <f t="array" ref="Y99">IFERROR(_xlfn.LET(
 _xlpm.project, $C99,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99" s="297" t="str" cm="1">
        <f t="array" ref="Z99">IFERROR(_xlfn.LET(
 _xlpm.project, $C99,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99" s="297" t="str" cm="1">
        <f t="array" ref="AA99">IFERROR(_xlfn.LET(
 _xlpm.project, $C99,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99" s="297" t="str" cm="1">
        <f t="array" ref="AB99">IFERROR(_xlfn.LET(
 _xlpm.project, $C99,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99" s="297" t="str" cm="1">
        <f t="array" ref="AC99">IFERROR(_xlfn.LET(
 _xlpm.project, $C99,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99" s="297" t="str" cm="1">
        <f t="array" ref="AD99">IFERROR(_xlfn.LET(
 _xlpm.project, $C99,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99" s="297" t="str" cm="1">
        <f t="array" ref="AE99">IFERROR(_xlfn.LET(
 _xlpm.project, $C99,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99" s="297" t="str" cm="1">
        <f t="array" ref="AF99">IFERROR(_xlfn.LET(
 _xlpm.project, $C99,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99" s="297" t="str" cm="1">
        <f t="array" ref="AG99">IFERROR(_xlfn.LET(
 _xlpm.project, $C99,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99" s="297" t="str" cm="1">
        <f t="array" ref="AH99">IFERROR(_xlfn.LET(
 _xlpm.project, $C99,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99" s="297" t="str" cm="1">
        <f t="array" ref="AI99">IFERROR(_xlfn.LET(
 _xlpm.project, $C99,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99" s="297" t="str" cm="1">
        <f t="array" ref="AJ99">IFERROR(_xlfn.LET(
 _xlpm.project, $C99,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99" s="297" t="str" cm="1">
        <f t="array" ref="AK99">IFERROR(_xlfn.LET(
 _xlpm.project, $C99,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99" s="297" t="str" cm="1">
        <f t="array" ref="AL99">IFERROR(_xlfn.LET(
 _xlpm.project, $C99,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99" s="297" t="str" cm="1">
        <f t="array" ref="AM99">IFERROR(_xlfn.LET(
 _xlpm.project, $C99,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99" s="297" t="str" cm="1">
        <f t="array" ref="AN99">IFERROR(_xlfn.LET(
 _xlpm.project, $C99,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99" s="297" t="str" cm="1">
        <f t="array" ref="AO99">IFERROR(_xlfn.LET(
 _xlpm.project, $C99,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99" s="297" t="str" cm="1">
        <f t="array" ref="AP99">IFERROR(_xlfn.LET(
 _xlpm.project, $C99,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99" s="297" t="str" cm="1">
        <f t="array" ref="AQ99">IFERROR(_xlfn.LET(
 _xlpm.project, $C99,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99" s="297" t="str" cm="1">
        <f t="array" ref="AR99">IFERROR(_xlfn.LET(
 _xlpm.project, $C99,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99" s="297" t="str" cm="1">
        <f t="array" ref="AS99">IFERROR(_xlfn.LET(
 _xlpm.project, $C99,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99" s="297" t="str" cm="1">
        <f t="array" ref="AT99">IFERROR(_xlfn.LET(
 _xlpm.project, $C99,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99" s="297" t="str" cm="1">
        <f t="array" ref="AU99">IFERROR(_xlfn.LET(
 _xlpm.project, $C99,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99" s="297" t="str" cm="1">
        <f t="array" ref="AV99">IFERROR(_xlfn.LET(
 _xlpm.project, $C99,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99" s="297" t="str" cm="1">
        <f t="array" ref="AW99">IFERROR(_xlfn.LET(
 _xlpm.project, $C99,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99" s="297" t="str" cm="1">
        <f t="array" ref="AX99">IFERROR(_xlfn.LET(
 _xlpm.project, $C99,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99" s="297" t="str" cm="1">
        <f t="array" ref="AY99">IFERROR(_xlfn.LET(
 _xlpm.project, $C99,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99" s="297" t="str" cm="1">
        <f t="array" ref="AZ99">IFERROR(_xlfn.LET(
 _xlpm.project, $C99,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99" s="297" t="str" cm="1">
        <f t="array" ref="BA99">IFERROR(_xlfn.LET(
 _xlpm.project, $C99,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99" s="297" t="str" cm="1">
        <f t="array" ref="BB99">IFERROR(_xlfn.LET(
 _xlpm.project, $C99,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99" s="297" t="str" cm="1">
        <f t="array" ref="BC99">IFERROR(_xlfn.LET(
 _xlpm.project, $C99,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99" s="297" t="str" cm="1">
        <f t="array" ref="BD99">IFERROR(_xlfn.LET(
 _xlpm.project, $C99,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99" s="297" t="str" cm="1">
        <f t="array" ref="BE99">IFERROR(_xlfn.LET(
 _xlpm.project, $C99,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99" s="297" t="str" cm="1">
        <f t="array" ref="BF99">IFERROR(_xlfn.LET(
 _xlpm.project, $C99,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99" s="297" t="str" cm="1">
        <f t="array" ref="BG99">IFERROR(_xlfn.LET(
 _xlpm.project, $C99,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99" s="297" t="str" cm="1">
        <f t="array" ref="BH99">IFERROR(_xlfn.LET(
 _xlpm.project, $C99,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99" s="297" t="str" cm="1">
        <f t="array" ref="BI99">IFERROR(_xlfn.LET(
 _xlpm.project, $C99,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99" s="297" t="str" cm="1">
        <f t="array" ref="BJ99">IFERROR(_xlfn.LET(
 _xlpm.project, $C99,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99" s="297" t="str" cm="1">
        <f t="array" ref="BK99">IFERROR(_xlfn.LET(
 _xlpm.project, $C99,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99" s="297" t="str" cm="1">
        <f t="array" ref="BL99">IFERROR(_xlfn.LET(
 _xlpm.project, $C99,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99" s="297" t="str" cm="1">
        <f t="array" ref="BM99">IFERROR(_xlfn.LET(
 _xlpm.project, $C99,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99" s="297" t="str" cm="1">
        <f t="array" ref="BN99">IFERROR(_xlfn.LET(
 _xlpm.project, $C99,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99" s="297" t="str" cm="1">
        <f t="array" ref="BO99">IFERROR(_xlfn.LET(
 _xlpm.project, $C99,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99" s="297" t="str" cm="1">
        <f t="array" ref="BP99">IFERROR(_xlfn.LET(
 _xlpm.project, $C99,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99" s="297" t="str" cm="1">
        <f t="array" ref="BQ99">IFERROR(_xlfn.LET(
 _xlpm.project, $C99,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99" s="297" t="str" cm="1">
        <f t="array" ref="BR99">IFERROR(_xlfn.LET(
 _xlpm.project, $C99,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99" s="297" t="str" cm="1">
        <f t="array" ref="BS99">IFERROR(_xlfn.LET(
 _xlpm.project, $C99,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99" s="297" t="str" cm="1">
        <f t="array" ref="BT99">IFERROR(_xlfn.LET(
 _xlpm.project, $C99,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99" s="297" t="str" cm="1">
        <f t="array" ref="BU99">IFERROR(_xlfn.LET(
 _xlpm.project, $C99,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99" s="297" t="str" cm="1">
        <f t="array" ref="BV99">IFERROR(_xlfn.LET(
 _xlpm.project, $C99,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99" s="297" t="str" cm="1">
        <f t="array" ref="BW99">IFERROR(_xlfn.LET(
 _xlpm.project, $C99,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99" s="297" t="str" cm="1">
        <f t="array" ref="BX99">IFERROR(_xlfn.LET(
 _xlpm.project, $C99,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99" s="297" t="str" cm="1">
        <f t="array" ref="BY99">IFERROR(_xlfn.LET(
 _xlpm.project, $C99,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99" s="297" t="str" cm="1">
        <f t="array" ref="BZ99">IFERROR(_xlfn.LET(
 _xlpm.project, $C99,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99" s="297" t="str" cm="1">
        <f t="array" ref="CA99">IFERROR(_xlfn.LET(
 _xlpm.project, $C99,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99" s="297" t="str" cm="1">
        <f t="array" ref="CB99">IFERROR(_xlfn.LET(
 _xlpm.project, $C99,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99" s="297" t="str" cm="1">
        <f t="array" ref="CC99">IFERROR(_xlfn.LET(
 _xlpm.project, $C99,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99" s="297" t="str" cm="1">
        <f t="array" ref="CD99">IFERROR(_xlfn.LET(
 _xlpm.project, $C99,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99" s="297" t="str" cm="1">
        <f t="array" ref="CE99">IFERROR(_xlfn.LET(
 _xlpm.project, $C99,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99" s="297" t="str" cm="1">
        <f t="array" ref="CF99">IFERROR(_xlfn.LET(
 _xlpm.project, $C99,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99" s="297" t="str" cm="1">
        <f t="array" ref="CG99">IFERROR(_xlfn.LET(
 _xlpm.project, $C99,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99" s="297" t="str" cm="1">
        <f t="array" ref="CH99">IFERROR(_xlfn.LET(
 _xlpm.project, $C99,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99" s="297" t="str" cm="1">
        <f t="array" ref="CI99">IFERROR(_xlfn.LET(
 _xlpm.project, $C99,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99" s="297" t="str" cm="1">
        <f t="array" ref="CJ99">IFERROR(_xlfn.LET(
 _xlpm.project, $C99,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99" s="297" t="str" cm="1">
        <f t="array" ref="CK99">IFERROR(_xlfn.LET(
 _xlpm.project, $C99,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99" s="297" t="str" cm="1">
        <f t="array" ref="CL99">IFERROR(_xlfn.LET(
 _xlpm.project, $C99,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99" s="297" t="str" cm="1">
        <f t="array" ref="CM99">IFERROR(_xlfn.LET(
 _xlpm.project, $C99,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99" s="297" t="str" cm="1">
        <f t="array" ref="CN99">IFERROR(_xlfn.LET(
 _xlpm.project, $C99,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99" s="297" t="str" cm="1">
        <f t="array" ref="CO99">IFERROR(_xlfn.LET(
 _xlpm.project, $C99,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99" s="297" t="str" cm="1">
        <f t="array" ref="CP99">IFERROR(_xlfn.LET(
 _xlpm.project, $C99,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99" s="297" t="str" cm="1">
        <f t="array" ref="CQ99">IFERROR(_xlfn.LET(
 _xlpm.project, $C99,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99" s="297" t="str" cm="1">
        <f t="array" ref="CR99">IFERROR(_xlfn.LET(
 _xlpm.project, $C99,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99" s="297" t="str" cm="1">
        <f t="array" ref="CS99">IFERROR(_xlfn.LET(
 _xlpm.project, $C99,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99" s="297" t="str" cm="1">
        <f t="array" ref="CT99">IFERROR(_xlfn.LET(
 _xlpm.project, $C99,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99" s="297" t="str" cm="1">
        <f t="array" ref="CU99">IFERROR(_xlfn.LET(
 _xlpm.project, $C99,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99" s="297" t="str" cm="1">
        <f t="array" ref="CV99">IFERROR(_xlfn.LET(
 _xlpm.project, $C99,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99" s="297" t="str" cm="1">
        <f t="array" ref="CW99">IFERROR(_xlfn.LET(
 _xlpm.project, $C99,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99" s="297" t="str" cm="1">
        <f t="array" ref="CX99">IFERROR(_xlfn.LET(
 _xlpm.project, $C99,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99" s="297" t="str" cm="1">
        <f t="array" ref="CY99">IFERROR(_xlfn.LET(
 _xlpm.project, $C99,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99" s="297" t="str" cm="1">
        <f t="array" ref="CZ99">IFERROR(_xlfn.LET(
 _xlpm.project, $C99,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99" s="297" t="str" cm="1">
        <f t="array" ref="DA99">IFERROR(_xlfn.LET(
 _xlpm.project, $C99,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99" s="297" t="str" cm="1">
        <f t="array" ref="DB99">IFERROR(_xlfn.LET(
 _xlpm.project, $C99,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99" s="297" t="str" cm="1">
        <f t="array" ref="DC99">IFERROR(_xlfn.LET(
 _xlpm.project, $C99,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99" s="297" t="str" cm="1">
        <f t="array" ref="DD99">IFERROR(_xlfn.LET(
 _xlpm.project, $C99,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99" s="297" t="str" cm="1">
        <f t="array" ref="DE99">IFERROR(_xlfn.LET(
 _xlpm.project, $C99,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99" s="297" t="str" cm="1">
        <f t="array" ref="DF99">IFERROR(_xlfn.LET(
 _xlpm.project, $C99,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99" s="297" t="str" cm="1">
        <f t="array" ref="DG99">IFERROR(_xlfn.LET(
 _xlpm.project, $C99,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99" s="297" t="str" cm="1">
        <f t="array" ref="DH99">IFERROR(_xlfn.LET(
 _xlpm.project, $C99,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99" s="297" t="str" cm="1">
        <f t="array" ref="DI99">IFERROR(_xlfn.LET(
 _xlpm.project, $C99,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99" s="297" t="str" cm="1">
        <f t="array" ref="DJ99">IFERROR(_xlfn.LET(
 _xlpm.project, $C99,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99" s="297" t="str" cm="1">
        <f t="array" ref="DK99">IFERROR(_xlfn.LET(
 _xlpm.project, $C99,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99" s="297" t="str" cm="1">
        <f t="array" ref="DL99">IFERROR(_xlfn.LET(
 _xlpm.project, $C99,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99" s="297" t="str" cm="1">
        <f t="array" ref="DM99">IFERROR(_xlfn.LET(
 _xlpm.project, $C99,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99" s="297" t="str" cm="1">
        <f t="array" ref="DN99">IFERROR(_xlfn.LET(
 _xlpm.project, $C99,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99" s="297" t="str" cm="1">
        <f t="array" ref="DO99">IFERROR(_xlfn.LET(
 _xlpm.project, $C99,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99" s="297" t="str" cm="1">
        <f t="array" ref="DP99">IFERROR(_xlfn.LET(
 _xlpm.project, $C99,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99" s="297" t="str" cm="1">
        <f t="array" ref="DQ99">IFERROR(_xlfn.LET(
 _xlpm.project, $C99,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99" s="297" t="str" cm="1">
        <f t="array" ref="DR99">IFERROR(_xlfn.LET(
 _xlpm.project, $C99,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99" s="297" t="str" cm="1">
        <f t="array" ref="DS99">IFERROR(_xlfn.LET(
 _xlpm.project, $C99,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99" s="297" t="str" cm="1">
        <f t="array" ref="DT99">IFERROR(_xlfn.LET(
 _xlpm.project, $C99,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99" s="297" t="str" cm="1">
        <f t="array" ref="DU99">IFERROR(_xlfn.LET(
 _xlpm.project, $C99,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99" s="297" t="str" cm="1">
        <f t="array" ref="DV99">IFERROR(_xlfn.LET(
 _xlpm.project, $C99,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99" s="297" t="str" cm="1">
        <f t="array" ref="DW99">IFERROR(_xlfn.LET(
 _xlpm.project, $C99,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99" s="297" t="str" cm="1">
        <f t="array" ref="DX99">IFERROR(_xlfn.LET(
 _xlpm.project, $C99,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99" s="297" t="str" cm="1">
        <f t="array" ref="DY99">IFERROR(_xlfn.LET(
 _xlpm.project, $C99,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99" s="297" t="str" cm="1">
        <f t="array" ref="DZ99">IFERROR(_xlfn.LET(
 _xlpm.project, $C99,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99" s="297" t="str" cm="1">
        <f t="array" ref="EA99">IFERROR(_xlfn.LET(
 _xlpm.project, $C99,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99" s="297" t="str" cm="1">
        <f t="array" ref="EB99">IFERROR(_xlfn.LET(
 _xlpm.project, $C99,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99" s="297" t="str" cm="1">
        <f t="array" ref="EC99">IFERROR(_xlfn.LET(
 _xlpm.project, $C99,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99" s="297" t="str" cm="1">
        <f t="array" ref="ED99">IFERROR(_xlfn.LET(
 _xlpm.project, $C99,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99" s="297" t="str" cm="1">
        <f t="array" ref="EE99">IFERROR(_xlfn.LET(
 _xlpm.project, $C99,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99" s="297" t="str" cm="1">
        <f t="array" ref="EF99">IFERROR(_xlfn.LET(
 _xlpm.project, $C99,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99" s="297" t="str" cm="1">
        <f t="array" ref="EG99">IFERROR(_xlfn.LET(
 _xlpm.project, $C99,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99" s="297" t="str" cm="1">
        <f t="array" ref="EH99">IFERROR(_xlfn.LET(
 _xlpm.project, $C99,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99" s="297" t="str" cm="1">
        <f t="array" ref="EI99">IFERROR(_xlfn.LET(
 _xlpm.project, $C99,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99" s="297" t="str" cm="1">
        <f t="array" ref="EJ99">IFERROR(_xlfn.LET(
 _xlpm.project, $C99,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99" s="297" t="str" cm="1">
        <f t="array" ref="EK99">IFERROR(_xlfn.LET(
 _xlpm.project, $C99,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99" s="297" t="str" cm="1">
        <f t="array" ref="EL99">IFERROR(_xlfn.LET(
 _xlpm.project, $C99,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99" s="297" t="str" cm="1">
        <f t="array" ref="EM99">IFERROR(_xlfn.LET(
 _xlpm.project, $C99,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99" s="297" t="str" cm="1">
        <f t="array" ref="EN99">IFERROR(_xlfn.LET(
 _xlpm.project, $C99,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99" s="297" t="str" cm="1">
        <f t="array" ref="EO99">IFERROR(_xlfn.LET(
 _xlpm.project, $C99,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99" s="297" t="str" cm="1">
        <f t="array" ref="EP99">IFERROR(_xlfn.LET(
 _xlpm.project, $C99,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99" s="297" t="str" cm="1">
        <f t="array" ref="EQ99">IFERROR(_xlfn.LET(
 _xlpm.project, $C99,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99" s="297" t="str" cm="1">
        <f t="array" ref="ER99">IFERROR(_xlfn.LET(
 _xlpm.project, $C99,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99" s="297" t="str" cm="1">
        <f t="array" ref="ES99">IFERROR(_xlfn.LET(
 _xlpm.project, $C99,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99" s="297" t="str" cm="1">
        <f t="array" ref="ET99">IFERROR(_xlfn.LET(
 _xlpm.project, $C99,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99" s="297" t="str" cm="1">
        <f t="array" ref="EU99">IFERROR(_xlfn.LET(
 _xlpm.project, $C99,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99" s="297" t="str" cm="1">
        <f t="array" ref="EV99">IFERROR(_xlfn.LET(
 _xlpm.project, $C99,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99" s="297" t="str" cm="1">
        <f t="array" ref="EW99">IFERROR(_xlfn.LET(
 _xlpm.project, $C99,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99" s="297" t="str" cm="1">
        <f t="array" ref="EX99">IFERROR(_xlfn.LET(
 _xlpm.project, $C99,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99" s="297" t="str" cm="1">
        <f t="array" ref="EY99">IFERROR(_xlfn.LET(
 _xlpm.project, $C99,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99" s="297" t="str" cm="1">
        <f t="array" ref="EZ99">IFERROR(_xlfn.LET(
 _xlpm.project, $C99,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99" s="297" t="str" cm="1">
        <f t="array" ref="FA99">IFERROR(_xlfn.LET(
 _xlpm.project, $C99,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99" s="297" t="str" cm="1">
        <f t="array" ref="FB99">IFERROR(_xlfn.LET(
 _xlpm.project, $C99,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99" s="297" t="str" cm="1">
        <f t="array" ref="FC99">IFERROR(_xlfn.LET(
 _xlpm.project, $C99,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99" s="297" t="str" cm="1">
        <f t="array" ref="FD99">IFERROR(_xlfn.LET(
 _xlpm.project, $C99,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0" spans="2:160" ht="80.099999999999994" customHeight="1" thickBot="1" x14ac:dyDescent="0.35">
      <c r="B100" s="90"/>
      <c r="C100" s="300"/>
      <c r="D100" s="300"/>
      <c r="E100" s="297" t="str" cm="1">
        <f t="array" ref="E100">IFERROR(_xlfn.LET(
 _xlpm.project, $C100,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0" s="297" t="str" cm="1">
        <f t="array" ref="F100">IFERROR(_xlfn.LET(
 _xlpm.project, $C100,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0" s="297" t="str" cm="1">
        <f t="array" ref="G100">IFERROR(_xlfn.LET(
 _xlpm.project, $C100,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0" s="297" t="str" cm="1">
        <f t="array" ref="H100">IFERROR(_xlfn.LET(
 _xlpm.project, $C100,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0" s="297" t="str" cm="1">
        <f t="array" ref="I100">IFERROR(_xlfn.LET(
 _xlpm.project, $C100,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0" s="297" t="str" cm="1">
        <f t="array" ref="J100">IFERROR(_xlfn.LET(
 _xlpm.project, $C100,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0" s="297" t="str" cm="1">
        <f t="array" ref="K100">IFERROR(_xlfn.LET(
 _xlpm.project, $C100,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0" s="297" t="str" cm="1">
        <f t="array" ref="L100">IFERROR(_xlfn.LET(
 _xlpm.project, $C100,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0" s="297" t="str" cm="1">
        <f t="array" ref="M100">IFERROR(_xlfn.LET(
 _xlpm.project, $C100,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0" s="297" t="str" cm="1">
        <f t="array" ref="N100">IFERROR(_xlfn.LET(
 _xlpm.project, $C100,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0" s="297" t="str" cm="1">
        <f t="array" ref="O100">IFERROR(_xlfn.LET(
 _xlpm.project, $C100,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0" s="297" t="str" cm="1">
        <f t="array" ref="P100">IFERROR(_xlfn.LET(
 _xlpm.project, $C100,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0" s="297" t="str" cm="1">
        <f t="array" ref="Q100">IFERROR(_xlfn.LET(
 _xlpm.project, $C100,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0" s="297" t="str" cm="1">
        <f t="array" ref="R100">IFERROR(_xlfn.LET(
 _xlpm.project, $C100,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0" s="297" t="str" cm="1">
        <f t="array" ref="S100">IFERROR(_xlfn.LET(
 _xlpm.project, $C100,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0" s="297" t="str" cm="1">
        <f t="array" ref="T100">IFERROR(_xlfn.LET(
 _xlpm.project, $C100,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0" s="297" t="str" cm="1">
        <f t="array" ref="U100">IFERROR(_xlfn.LET(
 _xlpm.project, $C100,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0" s="297" t="str" cm="1">
        <f t="array" ref="V100">IFERROR(_xlfn.LET(
 _xlpm.project, $C100,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0" s="297" t="str" cm="1">
        <f t="array" ref="W100">IFERROR(_xlfn.LET(
 _xlpm.project, $C100,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0" s="297" t="str" cm="1">
        <f t="array" ref="X100">IFERROR(_xlfn.LET(
 _xlpm.project, $C100,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0" s="297" t="str" cm="1">
        <f t="array" ref="Y100">IFERROR(_xlfn.LET(
 _xlpm.project, $C100,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0" s="297" t="str" cm="1">
        <f t="array" ref="Z100">IFERROR(_xlfn.LET(
 _xlpm.project, $C100,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0" s="297" t="str" cm="1">
        <f t="array" ref="AA100">IFERROR(_xlfn.LET(
 _xlpm.project, $C100,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0" s="297" t="str" cm="1">
        <f t="array" ref="AB100">IFERROR(_xlfn.LET(
 _xlpm.project, $C100,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0" s="297" t="str" cm="1">
        <f t="array" ref="AC100">IFERROR(_xlfn.LET(
 _xlpm.project, $C100,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0" s="297" t="str" cm="1">
        <f t="array" ref="AD100">IFERROR(_xlfn.LET(
 _xlpm.project, $C100,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0" s="297" t="str" cm="1">
        <f t="array" ref="AE100">IFERROR(_xlfn.LET(
 _xlpm.project, $C100,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0" s="297" t="str" cm="1">
        <f t="array" ref="AF100">IFERROR(_xlfn.LET(
 _xlpm.project, $C100,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0" s="297" t="str" cm="1">
        <f t="array" ref="AG100">IFERROR(_xlfn.LET(
 _xlpm.project, $C100,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0" s="297" t="str" cm="1">
        <f t="array" ref="AH100">IFERROR(_xlfn.LET(
 _xlpm.project, $C100,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0" s="297" t="str" cm="1">
        <f t="array" ref="AI100">IFERROR(_xlfn.LET(
 _xlpm.project, $C100,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0" s="297" t="str" cm="1">
        <f t="array" ref="AJ100">IFERROR(_xlfn.LET(
 _xlpm.project, $C100,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0" s="297" t="str" cm="1">
        <f t="array" ref="AK100">IFERROR(_xlfn.LET(
 _xlpm.project, $C100,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0" s="297" t="str" cm="1">
        <f t="array" ref="AL100">IFERROR(_xlfn.LET(
 _xlpm.project, $C100,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0" s="297" t="str" cm="1">
        <f t="array" ref="AM100">IFERROR(_xlfn.LET(
 _xlpm.project, $C100,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0" s="297" t="str" cm="1">
        <f t="array" ref="AN100">IFERROR(_xlfn.LET(
 _xlpm.project, $C100,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0" s="297" t="str" cm="1">
        <f t="array" ref="AO100">IFERROR(_xlfn.LET(
 _xlpm.project, $C100,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0" s="297" t="str" cm="1">
        <f t="array" ref="AP100">IFERROR(_xlfn.LET(
 _xlpm.project, $C100,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0" s="297" t="str" cm="1">
        <f t="array" ref="AQ100">IFERROR(_xlfn.LET(
 _xlpm.project, $C100,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0" s="297" t="str" cm="1">
        <f t="array" ref="AR100">IFERROR(_xlfn.LET(
 _xlpm.project, $C100,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0" s="297" t="str" cm="1">
        <f t="array" ref="AS100">IFERROR(_xlfn.LET(
 _xlpm.project, $C100,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0" s="297" t="str" cm="1">
        <f t="array" ref="AT100">IFERROR(_xlfn.LET(
 _xlpm.project, $C100,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0" s="297" t="str" cm="1">
        <f t="array" ref="AU100">IFERROR(_xlfn.LET(
 _xlpm.project, $C100,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0" s="297" t="str" cm="1">
        <f t="array" ref="AV100">IFERROR(_xlfn.LET(
 _xlpm.project, $C100,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0" s="297" t="str" cm="1">
        <f t="array" ref="AW100">IFERROR(_xlfn.LET(
 _xlpm.project, $C100,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0" s="297" t="str" cm="1">
        <f t="array" ref="AX100">IFERROR(_xlfn.LET(
 _xlpm.project, $C100,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0" s="297" t="str" cm="1">
        <f t="array" ref="AY100">IFERROR(_xlfn.LET(
 _xlpm.project, $C100,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0" s="297" t="str" cm="1">
        <f t="array" ref="AZ100">IFERROR(_xlfn.LET(
 _xlpm.project, $C100,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0" s="297" t="str" cm="1">
        <f t="array" ref="BA100">IFERROR(_xlfn.LET(
 _xlpm.project, $C100,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0" s="297" t="str" cm="1">
        <f t="array" ref="BB100">IFERROR(_xlfn.LET(
 _xlpm.project, $C100,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0" s="297" t="str" cm="1">
        <f t="array" ref="BC100">IFERROR(_xlfn.LET(
 _xlpm.project, $C100,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0" s="297" t="str" cm="1">
        <f t="array" ref="BD100">IFERROR(_xlfn.LET(
 _xlpm.project, $C100,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0" s="297" t="str" cm="1">
        <f t="array" ref="BE100">IFERROR(_xlfn.LET(
 _xlpm.project, $C100,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0" s="297" t="str" cm="1">
        <f t="array" ref="BF100">IFERROR(_xlfn.LET(
 _xlpm.project, $C100,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0" s="297" t="str" cm="1">
        <f t="array" ref="BG100">IFERROR(_xlfn.LET(
 _xlpm.project, $C100,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0" s="297" t="str" cm="1">
        <f t="array" ref="BH100">IFERROR(_xlfn.LET(
 _xlpm.project, $C100,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0" s="297" t="str" cm="1">
        <f t="array" ref="BI100">IFERROR(_xlfn.LET(
 _xlpm.project, $C100,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0" s="297" t="str" cm="1">
        <f t="array" ref="BJ100">IFERROR(_xlfn.LET(
 _xlpm.project, $C100,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0" s="297" t="str" cm="1">
        <f t="array" ref="BK100">IFERROR(_xlfn.LET(
 _xlpm.project, $C100,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0" s="297" t="str" cm="1">
        <f t="array" ref="BL100">IFERROR(_xlfn.LET(
 _xlpm.project, $C100,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0" s="297" t="str" cm="1">
        <f t="array" ref="BM100">IFERROR(_xlfn.LET(
 _xlpm.project, $C100,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0" s="297" t="str" cm="1">
        <f t="array" ref="BN100">IFERROR(_xlfn.LET(
 _xlpm.project, $C100,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0" s="297" t="str" cm="1">
        <f t="array" ref="BO100">IFERROR(_xlfn.LET(
 _xlpm.project, $C100,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0" s="297" t="str" cm="1">
        <f t="array" ref="BP100">IFERROR(_xlfn.LET(
 _xlpm.project, $C100,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0" s="297" t="str" cm="1">
        <f t="array" ref="BQ100">IFERROR(_xlfn.LET(
 _xlpm.project, $C100,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0" s="297" t="str" cm="1">
        <f t="array" ref="BR100">IFERROR(_xlfn.LET(
 _xlpm.project, $C100,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0" s="297" t="str" cm="1">
        <f t="array" ref="BS100">IFERROR(_xlfn.LET(
 _xlpm.project, $C100,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0" s="297" t="str" cm="1">
        <f t="array" ref="BT100">IFERROR(_xlfn.LET(
 _xlpm.project, $C100,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0" s="297" t="str" cm="1">
        <f t="array" ref="BU100">IFERROR(_xlfn.LET(
 _xlpm.project, $C100,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0" s="297" t="str" cm="1">
        <f t="array" ref="BV100">IFERROR(_xlfn.LET(
 _xlpm.project, $C100,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0" s="297" t="str" cm="1">
        <f t="array" ref="BW100">IFERROR(_xlfn.LET(
 _xlpm.project, $C100,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0" s="297" t="str" cm="1">
        <f t="array" ref="BX100">IFERROR(_xlfn.LET(
 _xlpm.project, $C100,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0" s="297" t="str" cm="1">
        <f t="array" ref="BY100">IFERROR(_xlfn.LET(
 _xlpm.project, $C100,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0" s="297" t="str" cm="1">
        <f t="array" ref="BZ100">IFERROR(_xlfn.LET(
 _xlpm.project, $C100,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0" s="297" t="str" cm="1">
        <f t="array" ref="CA100">IFERROR(_xlfn.LET(
 _xlpm.project, $C100,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0" s="297" t="str" cm="1">
        <f t="array" ref="CB100">IFERROR(_xlfn.LET(
 _xlpm.project, $C100,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0" s="297" t="str" cm="1">
        <f t="array" ref="CC100">IFERROR(_xlfn.LET(
 _xlpm.project, $C100,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0" s="297" t="str" cm="1">
        <f t="array" ref="CD100">IFERROR(_xlfn.LET(
 _xlpm.project, $C100,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0" s="297" t="str" cm="1">
        <f t="array" ref="CE100">IFERROR(_xlfn.LET(
 _xlpm.project, $C100,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0" s="297" t="str" cm="1">
        <f t="array" ref="CF100">IFERROR(_xlfn.LET(
 _xlpm.project, $C100,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0" s="297" t="str" cm="1">
        <f t="array" ref="CG100">IFERROR(_xlfn.LET(
 _xlpm.project, $C100,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0" s="297" t="str" cm="1">
        <f t="array" ref="CH100">IFERROR(_xlfn.LET(
 _xlpm.project, $C100,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0" s="297" t="str" cm="1">
        <f t="array" ref="CI100">IFERROR(_xlfn.LET(
 _xlpm.project, $C100,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0" s="297" t="str" cm="1">
        <f t="array" ref="CJ100">IFERROR(_xlfn.LET(
 _xlpm.project, $C100,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0" s="297" t="str" cm="1">
        <f t="array" ref="CK100">IFERROR(_xlfn.LET(
 _xlpm.project, $C100,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0" s="297" t="str" cm="1">
        <f t="array" ref="CL100">IFERROR(_xlfn.LET(
 _xlpm.project, $C100,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0" s="297" t="str" cm="1">
        <f t="array" ref="CM100">IFERROR(_xlfn.LET(
 _xlpm.project, $C100,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0" s="297" t="str" cm="1">
        <f t="array" ref="CN100">IFERROR(_xlfn.LET(
 _xlpm.project, $C100,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0" s="297" t="str" cm="1">
        <f t="array" ref="CO100">IFERROR(_xlfn.LET(
 _xlpm.project, $C100,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0" s="297" t="str" cm="1">
        <f t="array" ref="CP100">IFERROR(_xlfn.LET(
 _xlpm.project, $C100,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0" s="297" t="str" cm="1">
        <f t="array" ref="CQ100">IFERROR(_xlfn.LET(
 _xlpm.project, $C100,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0" s="297" t="str" cm="1">
        <f t="array" ref="CR100">IFERROR(_xlfn.LET(
 _xlpm.project, $C100,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0" s="297" t="str" cm="1">
        <f t="array" ref="CS100">IFERROR(_xlfn.LET(
 _xlpm.project, $C100,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0" s="297" t="str" cm="1">
        <f t="array" ref="CT100">IFERROR(_xlfn.LET(
 _xlpm.project, $C100,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0" s="297" t="str" cm="1">
        <f t="array" ref="CU100">IFERROR(_xlfn.LET(
 _xlpm.project, $C100,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0" s="297" t="str" cm="1">
        <f t="array" ref="CV100">IFERROR(_xlfn.LET(
 _xlpm.project, $C100,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0" s="297" t="str" cm="1">
        <f t="array" ref="CW100">IFERROR(_xlfn.LET(
 _xlpm.project, $C100,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0" s="297" t="str" cm="1">
        <f t="array" ref="CX100">IFERROR(_xlfn.LET(
 _xlpm.project, $C100,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0" s="297" t="str" cm="1">
        <f t="array" ref="CY100">IFERROR(_xlfn.LET(
 _xlpm.project, $C100,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0" s="297" t="str" cm="1">
        <f t="array" ref="CZ100">IFERROR(_xlfn.LET(
 _xlpm.project, $C100,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0" s="297" t="str" cm="1">
        <f t="array" ref="DA100">IFERROR(_xlfn.LET(
 _xlpm.project, $C100,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0" s="297" t="str" cm="1">
        <f t="array" ref="DB100">IFERROR(_xlfn.LET(
 _xlpm.project, $C100,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0" s="297" t="str" cm="1">
        <f t="array" ref="DC100">IFERROR(_xlfn.LET(
 _xlpm.project, $C100,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0" s="297" t="str" cm="1">
        <f t="array" ref="DD100">IFERROR(_xlfn.LET(
 _xlpm.project, $C100,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0" s="297" t="str" cm="1">
        <f t="array" ref="DE100">IFERROR(_xlfn.LET(
 _xlpm.project, $C100,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0" s="297" t="str" cm="1">
        <f t="array" ref="DF100">IFERROR(_xlfn.LET(
 _xlpm.project, $C100,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0" s="297" t="str" cm="1">
        <f t="array" ref="DG100">IFERROR(_xlfn.LET(
 _xlpm.project, $C100,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0" s="297" t="str" cm="1">
        <f t="array" ref="DH100">IFERROR(_xlfn.LET(
 _xlpm.project, $C100,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0" s="297" t="str" cm="1">
        <f t="array" ref="DI100">IFERROR(_xlfn.LET(
 _xlpm.project, $C100,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0" s="297" t="str" cm="1">
        <f t="array" ref="DJ100">IFERROR(_xlfn.LET(
 _xlpm.project, $C100,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0" s="297" t="str" cm="1">
        <f t="array" ref="DK100">IFERROR(_xlfn.LET(
 _xlpm.project, $C100,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0" s="297" t="str" cm="1">
        <f t="array" ref="DL100">IFERROR(_xlfn.LET(
 _xlpm.project, $C100,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0" s="297" t="str" cm="1">
        <f t="array" ref="DM100">IFERROR(_xlfn.LET(
 _xlpm.project, $C100,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0" s="297" t="str" cm="1">
        <f t="array" ref="DN100">IFERROR(_xlfn.LET(
 _xlpm.project, $C100,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0" s="297" t="str" cm="1">
        <f t="array" ref="DO100">IFERROR(_xlfn.LET(
 _xlpm.project, $C100,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0" s="297" t="str" cm="1">
        <f t="array" ref="DP100">IFERROR(_xlfn.LET(
 _xlpm.project, $C100,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0" s="297" t="str" cm="1">
        <f t="array" ref="DQ100">IFERROR(_xlfn.LET(
 _xlpm.project, $C100,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0" s="297" t="str" cm="1">
        <f t="array" ref="DR100">IFERROR(_xlfn.LET(
 _xlpm.project, $C100,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0" s="297" t="str" cm="1">
        <f t="array" ref="DS100">IFERROR(_xlfn.LET(
 _xlpm.project, $C100,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0" s="297" t="str" cm="1">
        <f t="array" ref="DT100">IFERROR(_xlfn.LET(
 _xlpm.project, $C100,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0" s="297" t="str" cm="1">
        <f t="array" ref="DU100">IFERROR(_xlfn.LET(
 _xlpm.project, $C100,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0" s="297" t="str" cm="1">
        <f t="array" ref="DV100">IFERROR(_xlfn.LET(
 _xlpm.project, $C100,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0" s="297" t="str" cm="1">
        <f t="array" ref="DW100">IFERROR(_xlfn.LET(
 _xlpm.project, $C100,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0" s="297" t="str" cm="1">
        <f t="array" ref="DX100">IFERROR(_xlfn.LET(
 _xlpm.project, $C100,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0" s="297" t="str" cm="1">
        <f t="array" ref="DY100">IFERROR(_xlfn.LET(
 _xlpm.project, $C100,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0" s="297" t="str" cm="1">
        <f t="array" ref="DZ100">IFERROR(_xlfn.LET(
 _xlpm.project, $C100,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0" s="297" t="str" cm="1">
        <f t="array" ref="EA100">IFERROR(_xlfn.LET(
 _xlpm.project, $C100,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0" s="297" t="str" cm="1">
        <f t="array" ref="EB100">IFERROR(_xlfn.LET(
 _xlpm.project, $C100,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0" s="297" t="str" cm="1">
        <f t="array" ref="EC100">IFERROR(_xlfn.LET(
 _xlpm.project, $C100,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0" s="297" t="str" cm="1">
        <f t="array" ref="ED100">IFERROR(_xlfn.LET(
 _xlpm.project, $C100,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0" s="297" t="str" cm="1">
        <f t="array" ref="EE100">IFERROR(_xlfn.LET(
 _xlpm.project, $C100,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0" s="297" t="str" cm="1">
        <f t="array" ref="EF100">IFERROR(_xlfn.LET(
 _xlpm.project, $C100,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0" s="297" t="str" cm="1">
        <f t="array" ref="EG100">IFERROR(_xlfn.LET(
 _xlpm.project, $C100,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0" s="297" t="str" cm="1">
        <f t="array" ref="EH100">IFERROR(_xlfn.LET(
 _xlpm.project, $C100,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0" s="297" t="str" cm="1">
        <f t="array" ref="EI100">IFERROR(_xlfn.LET(
 _xlpm.project, $C100,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0" s="297" t="str" cm="1">
        <f t="array" ref="EJ100">IFERROR(_xlfn.LET(
 _xlpm.project, $C100,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0" s="297" t="str" cm="1">
        <f t="array" ref="EK100">IFERROR(_xlfn.LET(
 _xlpm.project, $C100,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0" s="297" t="str" cm="1">
        <f t="array" ref="EL100">IFERROR(_xlfn.LET(
 _xlpm.project, $C100,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0" s="297" t="str" cm="1">
        <f t="array" ref="EM100">IFERROR(_xlfn.LET(
 _xlpm.project, $C100,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0" s="297" t="str" cm="1">
        <f t="array" ref="EN100">IFERROR(_xlfn.LET(
 _xlpm.project, $C100,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0" s="297" t="str" cm="1">
        <f t="array" ref="EO100">IFERROR(_xlfn.LET(
 _xlpm.project, $C100,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0" s="297" t="str" cm="1">
        <f t="array" ref="EP100">IFERROR(_xlfn.LET(
 _xlpm.project, $C100,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0" s="297" t="str" cm="1">
        <f t="array" ref="EQ100">IFERROR(_xlfn.LET(
 _xlpm.project, $C100,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0" s="297" t="str" cm="1">
        <f t="array" ref="ER100">IFERROR(_xlfn.LET(
 _xlpm.project, $C100,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0" s="297" t="str" cm="1">
        <f t="array" ref="ES100">IFERROR(_xlfn.LET(
 _xlpm.project, $C100,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0" s="297" t="str" cm="1">
        <f t="array" ref="ET100">IFERROR(_xlfn.LET(
 _xlpm.project, $C100,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0" s="297" t="str" cm="1">
        <f t="array" ref="EU100">IFERROR(_xlfn.LET(
 _xlpm.project, $C100,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0" s="297" t="str" cm="1">
        <f t="array" ref="EV100">IFERROR(_xlfn.LET(
 _xlpm.project, $C100,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0" s="297" t="str" cm="1">
        <f t="array" ref="EW100">IFERROR(_xlfn.LET(
 _xlpm.project, $C100,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0" s="297" t="str" cm="1">
        <f t="array" ref="EX100">IFERROR(_xlfn.LET(
 _xlpm.project, $C100,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0" s="297" t="str" cm="1">
        <f t="array" ref="EY100">IFERROR(_xlfn.LET(
 _xlpm.project, $C100,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0" s="297" t="str" cm="1">
        <f t="array" ref="EZ100">IFERROR(_xlfn.LET(
 _xlpm.project, $C100,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0" s="297" t="str" cm="1">
        <f t="array" ref="FA100">IFERROR(_xlfn.LET(
 _xlpm.project, $C100,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0" s="297" t="str" cm="1">
        <f t="array" ref="FB100">IFERROR(_xlfn.LET(
 _xlpm.project, $C100,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0" s="297" t="str" cm="1">
        <f t="array" ref="FC100">IFERROR(_xlfn.LET(
 _xlpm.project, $C100,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0" s="297" t="str" cm="1">
        <f t="array" ref="FD100">IFERROR(_xlfn.LET(
 _xlpm.project, $C100,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1" spans="2:160" ht="80.099999999999994" customHeight="1" thickBot="1" x14ac:dyDescent="0.35">
      <c r="B101" s="90"/>
      <c r="C101" s="300"/>
      <c r="D101" s="300"/>
      <c r="E101" s="297" t="str" cm="1">
        <f t="array" ref="E101">IFERROR(_xlfn.LET(
 _xlpm.project, $C101,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1" s="297" t="str" cm="1">
        <f t="array" ref="F101">IFERROR(_xlfn.LET(
 _xlpm.project, $C101,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1" s="297" t="str" cm="1">
        <f t="array" ref="G101">IFERROR(_xlfn.LET(
 _xlpm.project, $C101,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1" s="297" t="str" cm="1">
        <f t="array" ref="H101">IFERROR(_xlfn.LET(
 _xlpm.project, $C101,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1" s="297" t="str" cm="1">
        <f t="array" ref="I101">IFERROR(_xlfn.LET(
 _xlpm.project, $C101,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1" s="297" t="str" cm="1">
        <f t="array" ref="J101">IFERROR(_xlfn.LET(
 _xlpm.project, $C101,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1" s="297" t="str" cm="1">
        <f t="array" ref="K101">IFERROR(_xlfn.LET(
 _xlpm.project, $C101,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1" s="297" t="str" cm="1">
        <f t="array" ref="L101">IFERROR(_xlfn.LET(
 _xlpm.project, $C101,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1" s="297" t="str" cm="1">
        <f t="array" ref="M101">IFERROR(_xlfn.LET(
 _xlpm.project, $C101,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1" s="297" t="str" cm="1">
        <f t="array" ref="N101">IFERROR(_xlfn.LET(
 _xlpm.project, $C101,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1" s="297" t="str" cm="1">
        <f t="array" ref="O101">IFERROR(_xlfn.LET(
 _xlpm.project, $C101,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1" s="297" t="str" cm="1">
        <f t="array" ref="P101">IFERROR(_xlfn.LET(
 _xlpm.project, $C101,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1" s="297" t="str" cm="1">
        <f t="array" ref="Q101">IFERROR(_xlfn.LET(
 _xlpm.project, $C101,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1" s="297" t="str" cm="1">
        <f t="array" ref="R101">IFERROR(_xlfn.LET(
 _xlpm.project, $C101,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1" s="297" t="str" cm="1">
        <f t="array" ref="S101">IFERROR(_xlfn.LET(
 _xlpm.project, $C101,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1" s="297" t="str" cm="1">
        <f t="array" ref="T101">IFERROR(_xlfn.LET(
 _xlpm.project, $C101,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1" s="297" t="str" cm="1">
        <f t="array" ref="U101">IFERROR(_xlfn.LET(
 _xlpm.project, $C101,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1" s="297" t="str" cm="1">
        <f t="array" ref="V101">IFERROR(_xlfn.LET(
 _xlpm.project, $C101,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1" s="297" t="str" cm="1">
        <f t="array" ref="W101">IFERROR(_xlfn.LET(
 _xlpm.project, $C101,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1" s="297" t="str" cm="1">
        <f t="array" ref="X101">IFERROR(_xlfn.LET(
 _xlpm.project, $C101,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1" s="297" t="str" cm="1">
        <f t="array" ref="Y101">IFERROR(_xlfn.LET(
 _xlpm.project, $C101,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1" s="297" t="str" cm="1">
        <f t="array" ref="Z101">IFERROR(_xlfn.LET(
 _xlpm.project, $C101,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1" s="297" t="str" cm="1">
        <f t="array" ref="AA101">IFERROR(_xlfn.LET(
 _xlpm.project, $C101,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1" s="297" t="str" cm="1">
        <f t="array" ref="AB101">IFERROR(_xlfn.LET(
 _xlpm.project, $C101,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1" s="297" t="str" cm="1">
        <f t="array" ref="AC101">IFERROR(_xlfn.LET(
 _xlpm.project, $C101,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1" s="297" t="str" cm="1">
        <f t="array" ref="AD101">IFERROR(_xlfn.LET(
 _xlpm.project, $C101,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1" s="297" t="str" cm="1">
        <f t="array" ref="AE101">IFERROR(_xlfn.LET(
 _xlpm.project, $C101,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1" s="297" t="str" cm="1">
        <f t="array" ref="AF101">IFERROR(_xlfn.LET(
 _xlpm.project, $C101,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1" s="297" t="str" cm="1">
        <f t="array" ref="AG101">IFERROR(_xlfn.LET(
 _xlpm.project, $C101,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1" s="297" t="str" cm="1">
        <f t="array" ref="AH101">IFERROR(_xlfn.LET(
 _xlpm.project, $C101,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1" s="297" t="str" cm="1">
        <f t="array" ref="AI101">IFERROR(_xlfn.LET(
 _xlpm.project, $C101,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1" s="297" t="str" cm="1">
        <f t="array" ref="AJ101">IFERROR(_xlfn.LET(
 _xlpm.project, $C101,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1" s="297" t="str" cm="1">
        <f t="array" ref="AK101">IFERROR(_xlfn.LET(
 _xlpm.project, $C101,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1" s="297" t="str" cm="1">
        <f t="array" ref="AL101">IFERROR(_xlfn.LET(
 _xlpm.project, $C101,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1" s="297" t="str" cm="1">
        <f t="array" ref="AM101">IFERROR(_xlfn.LET(
 _xlpm.project, $C101,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1" s="297" t="str" cm="1">
        <f t="array" ref="AN101">IFERROR(_xlfn.LET(
 _xlpm.project, $C101,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1" s="297" t="str" cm="1">
        <f t="array" ref="AO101">IFERROR(_xlfn.LET(
 _xlpm.project, $C101,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1" s="297" t="str" cm="1">
        <f t="array" ref="AP101">IFERROR(_xlfn.LET(
 _xlpm.project, $C101,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1" s="297" t="str" cm="1">
        <f t="array" ref="AQ101">IFERROR(_xlfn.LET(
 _xlpm.project, $C101,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1" s="297" t="str" cm="1">
        <f t="array" ref="AR101">IFERROR(_xlfn.LET(
 _xlpm.project, $C101,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1" s="297" t="str" cm="1">
        <f t="array" ref="AS101">IFERROR(_xlfn.LET(
 _xlpm.project, $C101,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1" s="297" t="str" cm="1">
        <f t="array" ref="AT101">IFERROR(_xlfn.LET(
 _xlpm.project, $C101,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1" s="297" t="str" cm="1">
        <f t="array" ref="AU101">IFERROR(_xlfn.LET(
 _xlpm.project, $C101,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1" s="297" t="str" cm="1">
        <f t="array" ref="AV101">IFERROR(_xlfn.LET(
 _xlpm.project, $C101,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1" s="297" t="str" cm="1">
        <f t="array" ref="AW101">IFERROR(_xlfn.LET(
 _xlpm.project, $C101,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1" s="297" t="str" cm="1">
        <f t="array" ref="AX101">IFERROR(_xlfn.LET(
 _xlpm.project, $C101,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1" s="297" t="str" cm="1">
        <f t="array" ref="AY101">IFERROR(_xlfn.LET(
 _xlpm.project, $C101,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1" s="297" t="str" cm="1">
        <f t="array" ref="AZ101">IFERROR(_xlfn.LET(
 _xlpm.project, $C101,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1" s="297" t="str" cm="1">
        <f t="array" ref="BA101">IFERROR(_xlfn.LET(
 _xlpm.project, $C101,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1" s="297" t="str" cm="1">
        <f t="array" ref="BB101">IFERROR(_xlfn.LET(
 _xlpm.project, $C101,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1" s="297" t="str" cm="1">
        <f t="array" ref="BC101">IFERROR(_xlfn.LET(
 _xlpm.project, $C101,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1" s="297" t="str" cm="1">
        <f t="array" ref="BD101">IFERROR(_xlfn.LET(
 _xlpm.project, $C101,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1" s="297" t="str" cm="1">
        <f t="array" ref="BE101">IFERROR(_xlfn.LET(
 _xlpm.project, $C101,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1" s="297" t="str" cm="1">
        <f t="array" ref="BF101">IFERROR(_xlfn.LET(
 _xlpm.project, $C101,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1" s="297" t="str" cm="1">
        <f t="array" ref="BG101">IFERROR(_xlfn.LET(
 _xlpm.project, $C101,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1" s="297" t="str" cm="1">
        <f t="array" ref="BH101">IFERROR(_xlfn.LET(
 _xlpm.project, $C101,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1" s="297" t="str" cm="1">
        <f t="array" ref="BI101">IFERROR(_xlfn.LET(
 _xlpm.project, $C101,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1" s="297" t="str" cm="1">
        <f t="array" ref="BJ101">IFERROR(_xlfn.LET(
 _xlpm.project, $C101,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1" s="297" t="str" cm="1">
        <f t="array" ref="BK101">IFERROR(_xlfn.LET(
 _xlpm.project, $C101,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1" s="297" t="str" cm="1">
        <f t="array" ref="BL101">IFERROR(_xlfn.LET(
 _xlpm.project, $C101,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1" s="297" t="str" cm="1">
        <f t="array" ref="BM101">IFERROR(_xlfn.LET(
 _xlpm.project, $C101,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1" s="297" t="str" cm="1">
        <f t="array" ref="BN101">IFERROR(_xlfn.LET(
 _xlpm.project, $C101,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1" s="297" t="str" cm="1">
        <f t="array" ref="BO101">IFERROR(_xlfn.LET(
 _xlpm.project, $C101,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1" s="297" t="str" cm="1">
        <f t="array" ref="BP101">IFERROR(_xlfn.LET(
 _xlpm.project, $C101,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1" s="297" t="str" cm="1">
        <f t="array" ref="BQ101">IFERROR(_xlfn.LET(
 _xlpm.project, $C101,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1" s="297" t="str" cm="1">
        <f t="array" ref="BR101">IFERROR(_xlfn.LET(
 _xlpm.project, $C101,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1" s="297" t="str" cm="1">
        <f t="array" ref="BS101">IFERROR(_xlfn.LET(
 _xlpm.project, $C101,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1" s="297" t="str" cm="1">
        <f t="array" ref="BT101">IFERROR(_xlfn.LET(
 _xlpm.project, $C101,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1" s="297" t="str" cm="1">
        <f t="array" ref="BU101">IFERROR(_xlfn.LET(
 _xlpm.project, $C101,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1" s="297" t="str" cm="1">
        <f t="array" ref="BV101">IFERROR(_xlfn.LET(
 _xlpm.project, $C101,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1" s="297" t="str" cm="1">
        <f t="array" ref="BW101">IFERROR(_xlfn.LET(
 _xlpm.project, $C101,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1" s="297" t="str" cm="1">
        <f t="array" ref="BX101">IFERROR(_xlfn.LET(
 _xlpm.project, $C101,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1" s="297" t="str" cm="1">
        <f t="array" ref="BY101">IFERROR(_xlfn.LET(
 _xlpm.project, $C101,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1" s="297" t="str" cm="1">
        <f t="array" ref="BZ101">IFERROR(_xlfn.LET(
 _xlpm.project, $C101,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1" s="297" t="str" cm="1">
        <f t="array" ref="CA101">IFERROR(_xlfn.LET(
 _xlpm.project, $C101,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1" s="297" t="str" cm="1">
        <f t="array" ref="CB101">IFERROR(_xlfn.LET(
 _xlpm.project, $C101,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1" s="297" t="str" cm="1">
        <f t="array" ref="CC101">IFERROR(_xlfn.LET(
 _xlpm.project, $C101,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1" s="297" t="str" cm="1">
        <f t="array" ref="CD101">IFERROR(_xlfn.LET(
 _xlpm.project, $C101,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1" s="297" t="str" cm="1">
        <f t="array" ref="CE101">IFERROR(_xlfn.LET(
 _xlpm.project, $C101,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1" s="297" t="str" cm="1">
        <f t="array" ref="CF101">IFERROR(_xlfn.LET(
 _xlpm.project, $C101,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1" s="297" t="str" cm="1">
        <f t="array" ref="CG101">IFERROR(_xlfn.LET(
 _xlpm.project, $C101,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1" s="297" t="str" cm="1">
        <f t="array" ref="CH101">IFERROR(_xlfn.LET(
 _xlpm.project, $C101,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1" s="297" t="str" cm="1">
        <f t="array" ref="CI101">IFERROR(_xlfn.LET(
 _xlpm.project, $C101,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1" s="297" t="str" cm="1">
        <f t="array" ref="CJ101">IFERROR(_xlfn.LET(
 _xlpm.project, $C101,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1" s="297" t="str" cm="1">
        <f t="array" ref="CK101">IFERROR(_xlfn.LET(
 _xlpm.project, $C101,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1" s="297" t="str" cm="1">
        <f t="array" ref="CL101">IFERROR(_xlfn.LET(
 _xlpm.project, $C101,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1" s="297" t="str" cm="1">
        <f t="array" ref="CM101">IFERROR(_xlfn.LET(
 _xlpm.project, $C101,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1" s="297" t="str" cm="1">
        <f t="array" ref="CN101">IFERROR(_xlfn.LET(
 _xlpm.project, $C101,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1" s="297" t="str" cm="1">
        <f t="array" ref="CO101">IFERROR(_xlfn.LET(
 _xlpm.project, $C101,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1" s="297" t="str" cm="1">
        <f t="array" ref="CP101">IFERROR(_xlfn.LET(
 _xlpm.project, $C101,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1" s="297" t="str" cm="1">
        <f t="array" ref="CQ101">IFERROR(_xlfn.LET(
 _xlpm.project, $C101,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1" s="297" t="str" cm="1">
        <f t="array" ref="CR101">IFERROR(_xlfn.LET(
 _xlpm.project, $C101,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1" s="297" t="str" cm="1">
        <f t="array" ref="CS101">IFERROR(_xlfn.LET(
 _xlpm.project, $C101,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1" s="297" t="str" cm="1">
        <f t="array" ref="CT101">IFERROR(_xlfn.LET(
 _xlpm.project, $C101,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1" s="297" t="str" cm="1">
        <f t="array" ref="CU101">IFERROR(_xlfn.LET(
 _xlpm.project, $C101,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1" s="297" t="str" cm="1">
        <f t="array" ref="CV101">IFERROR(_xlfn.LET(
 _xlpm.project, $C101,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1" s="297" t="str" cm="1">
        <f t="array" ref="CW101">IFERROR(_xlfn.LET(
 _xlpm.project, $C101,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1" s="297" t="str" cm="1">
        <f t="array" ref="CX101">IFERROR(_xlfn.LET(
 _xlpm.project, $C101,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1" s="297" t="str" cm="1">
        <f t="array" ref="CY101">IFERROR(_xlfn.LET(
 _xlpm.project, $C101,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1" s="297" t="str" cm="1">
        <f t="array" ref="CZ101">IFERROR(_xlfn.LET(
 _xlpm.project, $C101,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1" s="297" t="str" cm="1">
        <f t="array" ref="DA101">IFERROR(_xlfn.LET(
 _xlpm.project, $C101,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1" s="297" t="str" cm="1">
        <f t="array" ref="DB101">IFERROR(_xlfn.LET(
 _xlpm.project, $C101,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1" s="297" t="str" cm="1">
        <f t="array" ref="DC101">IFERROR(_xlfn.LET(
 _xlpm.project, $C101,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1" s="297" t="str" cm="1">
        <f t="array" ref="DD101">IFERROR(_xlfn.LET(
 _xlpm.project, $C101,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1" s="297" t="str" cm="1">
        <f t="array" ref="DE101">IFERROR(_xlfn.LET(
 _xlpm.project, $C101,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1" s="297" t="str" cm="1">
        <f t="array" ref="DF101">IFERROR(_xlfn.LET(
 _xlpm.project, $C101,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1" s="297" t="str" cm="1">
        <f t="array" ref="DG101">IFERROR(_xlfn.LET(
 _xlpm.project, $C101,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1" s="297" t="str" cm="1">
        <f t="array" ref="DH101">IFERROR(_xlfn.LET(
 _xlpm.project, $C101,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1" s="297" t="str" cm="1">
        <f t="array" ref="DI101">IFERROR(_xlfn.LET(
 _xlpm.project, $C101,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1" s="297" t="str" cm="1">
        <f t="array" ref="DJ101">IFERROR(_xlfn.LET(
 _xlpm.project, $C101,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1" s="297" t="str" cm="1">
        <f t="array" ref="DK101">IFERROR(_xlfn.LET(
 _xlpm.project, $C101,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1" s="297" t="str" cm="1">
        <f t="array" ref="DL101">IFERROR(_xlfn.LET(
 _xlpm.project, $C101,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1" s="297" t="str" cm="1">
        <f t="array" ref="DM101">IFERROR(_xlfn.LET(
 _xlpm.project, $C101,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1" s="297" t="str" cm="1">
        <f t="array" ref="DN101">IFERROR(_xlfn.LET(
 _xlpm.project, $C101,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1" s="297" t="str" cm="1">
        <f t="array" ref="DO101">IFERROR(_xlfn.LET(
 _xlpm.project, $C101,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1" s="297" t="str" cm="1">
        <f t="array" ref="DP101">IFERROR(_xlfn.LET(
 _xlpm.project, $C101,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1" s="297" t="str" cm="1">
        <f t="array" ref="DQ101">IFERROR(_xlfn.LET(
 _xlpm.project, $C101,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1" s="297" t="str" cm="1">
        <f t="array" ref="DR101">IFERROR(_xlfn.LET(
 _xlpm.project, $C101,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1" s="297" t="str" cm="1">
        <f t="array" ref="DS101">IFERROR(_xlfn.LET(
 _xlpm.project, $C101,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1" s="297" t="str" cm="1">
        <f t="array" ref="DT101">IFERROR(_xlfn.LET(
 _xlpm.project, $C101,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1" s="297" t="str" cm="1">
        <f t="array" ref="DU101">IFERROR(_xlfn.LET(
 _xlpm.project, $C101,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1" s="297" t="str" cm="1">
        <f t="array" ref="DV101">IFERROR(_xlfn.LET(
 _xlpm.project, $C101,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1" s="297" t="str" cm="1">
        <f t="array" ref="DW101">IFERROR(_xlfn.LET(
 _xlpm.project, $C101,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1" s="297" t="str" cm="1">
        <f t="array" ref="DX101">IFERROR(_xlfn.LET(
 _xlpm.project, $C101,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1" s="297" t="str" cm="1">
        <f t="array" ref="DY101">IFERROR(_xlfn.LET(
 _xlpm.project, $C101,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1" s="297" t="str" cm="1">
        <f t="array" ref="DZ101">IFERROR(_xlfn.LET(
 _xlpm.project, $C101,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1" s="297" t="str" cm="1">
        <f t="array" ref="EA101">IFERROR(_xlfn.LET(
 _xlpm.project, $C101,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1" s="297" t="str" cm="1">
        <f t="array" ref="EB101">IFERROR(_xlfn.LET(
 _xlpm.project, $C101,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1" s="297" t="str" cm="1">
        <f t="array" ref="EC101">IFERROR(_xlfn.LET(
 _xlpm.project, $C101,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1" s="297" t="str" cm="1">
        <f t="array" ref="ED101">IFERROR(_xlfn.LET(
 _xlpm.project, $C101,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1" s="297" t="str" cm="1">
        <f t="array" ref="EE101">IFERROR(_xlfn.LET(
 _xlpm.project, $C101,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1" s="297" t="str" cm="1">
        <f t="array" ref="EF101">IFERROR(_xlfn.LET(
 _xlpm.project, $C101,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1" s="297" t="str" cm="1">
        <f t="array" ref="EG101">IFERROR(_xlfn.LET(
 _xlpm.project, $C101,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1" s="297" t="str" cm="1">
        <f t="array" ref="EH101">IFERROR(_xlfn.LET(
 _xlpm.project, $C101,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1" s="297" t="str" cm="1">
        <f t="array" ref="EI101">IFERROR(_xlfn.LET(
 _xlpm.project, $C101,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1" s="297" t="str" cm="1">
        <f t="array" ref="EJ101">IFERROR(_xlfn.LET(
 _xlpm.project, $C101,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1" s="297" t="str" cm="1">
        <f t="array" ref="EK101">IFERROR(_xlfn.LET(
 _xlpm.project, $C101,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1" s="297" t="str" cm="1">
        <f t="array" ref="EL101">IFERROR(_xlfn.LET(
 _xlpm.project, $C101,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1" s="297" t="str" cm="1">
        <f t="array" ref="EM101">IFERROR(_xlfn.LET(
 _xlpm.project, $C101,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1" s="297" t="str" cm="1">
        <f t="array" ref="EN101">IFERROR(_xlfn.LET(
 _xlpm.project, $C101,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1" s="297" t="str" cm="1">
        <f t="array" ref="EO101">IFERROR(_xlfn.LET(
 _xlpm.project, $C101,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1" s="297" t="str" cm="1">
        <f t="array" ref="EP101">IFERROR(_xlfn.LET(
 _xlpm.project, $C101,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1" s="297" t="str" cm="1">
        <f t="array" ref="EQ101">IFERROR(_xlfn.LET(
 _xlpm.project, $C101,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1" s="297" t="str" cm="1">
        <f t="array" ref="ER101">IFERROR(_xlfn.LET(
 _xlpm.project, $C101,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1" s="297" t="str" cm="1">
        <f t="array" ref="ES101">IFERROR(_xlfn.LET(
 _xlpm.project, $C101,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1" s="297" t="str" cm="1">
        <f t="array" ref="ET101">IFERROR(_xlfn.LET(
 _xlpm.project, $C101,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1" s="297" t="str" cm="1">
        <f t="array" ref="EU101">IFERROR(_xlfn.LET(
 _xlpm.project, $C101,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1" s="297" t="str" cm="1">
        <f t="array" ref="EV101">IFERROR(_xlfn.LET(
 _xlpm.project, $C101,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1" s="297" t="str" cm="1">
        <f t="array" ref="EW101">IFERROR(_xlfn.LET(
 _xlpm.project, $C101,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1" s="297" t="str" cm="1">
        <f t="array" ref="EX101">IFERROR(_xlfn.LET(
 _xlpm.project, $C101,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1" s="297" t="str" cm="1">
        <f t="array" ref="EY101">IFERROR(_xlfn.LET(
 _xlpm.project, $C101,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1" s="297" t="str" cm="1">
        <f t="array" ref="EZ101">IFERROR(_xlfn.LET(
 _xlpm.project, $C101,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1" s="297" t="str" cm="1">
        <f t="array" ref="FA101">IFERROR(_xlfn.LET(
 _xlpm.project, $C101,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1" s="297" t="str" cm="1">
        <f t="array" ref="FB101">IFERROR(_xlfn.LET(
 _xlpm.project, $C101,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1" s="297" t="str" cm="1">
        <f t="array" ref="FC101">IFERROR(_xlfn.LET(
 _xlpm.project, $C101,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1" s="297" t="str" cm="1">
        <f t="array" ref="FD101">IFERROR(_xlfn.LET(
 _xlpm.project, $C101,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2" spans="2:160" ht="80.099999999999994" customHeight="1" thickBot="1" x14ac:dyDescent="0.35">
      <c r="B102" s="90"/>
      <c r="C102" s="300"/>
      <c r="D102" s="300"/>
      <c r="E102" s="297" t="str" cm="1">
        <f t="array" ref="E102">IFERROR(_xlfn.LET(
 _xlpm.project, $C102,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2" s="297" t="str" cm="1">
        <f t="array" ref="F102">IFERROR(_xlfn.LET(
 _xlpm.project, $C102,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2" s="297" t="str" cm="1">
        <f t="array" ref="G102">IFERROR(_xlfn.LET(
 _xlpm.project, $C102,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2" s="297" t="str" cm="1">
        <f t="array" ref="H102">IFERROR(_xlfn.LET(
 _xlpm.project, $C102,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2" s="297" t="str" cm="1">
        <f t="array" ref="I102">IFERROR(_xlfn.LET(
 _xlpm.project, $C102,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2" s="297" t="str" cm="1">
        <f t="array" ref="J102">IFERROR(_xlfn.LET(
 _xlpm.project, $C102,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2" s="297" t="str" cm="1">
        <f t="array" ref="K102">IFERROR(_xlfn.LET(
 _xlpm.project, $C102,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2" s="297" t="str" cm="1">
        <f t="array" ref="L102">IFERROR(_xlfn.LET(
 _xlpm.project, $C102,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2" s="297" t="str" cm="1">
        <f t="array" ref="M102">IFERROR(_xlfn.LET(
 _xlpm.project, $C102,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2" s="297" t="str" cm="1">
        <f t="array" ref="N102">IFERROR(_xlfn.LET(
 _xlpm.project, $C102,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2" s="297" t="str" cm="1">
        <f t="array" ref="O102">IFERROR(_xlfn.LET(
 _xlpm.project, $C102,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2" s="297" t="str" cm="1">
        <f t="array" ref="P102">IFERROR(_xlfn.LET(
 _xlpm.project, $C102,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2" s="297" t="str" cm="1">
        <f t="array" ref="Q102">IFERROR(_xlfn.LET(
 _xlpm.project, $C102,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2" s="297" t="str" cm="1">
        <f t="array" ref="R102">IFERROR(_xlfn.LET(
 _xlpm.project, $C102,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2" s="297" t="str" cm="1">
        <f t="array" ref="S102">IFERROR(_xlfn.LET(
 _xlpm.project, $C102,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2" s="297" t="str" cm="1">
        <f t="array" ref="T102">IFERROR(_xlfn.LET(
 _xlpm.project, $C102,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2" s="297" t="str" cm="1">
        <f t="array" ref="U102">IFERROR(_xlfn.LET(
 _xlpm.project, $C102,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2" s="297" t="str" cm="1">
        <f t="array" ref="V102">IFERROR(_xlfn.LET(
 _xlpm.project, $C102,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2" s="297" t="str" cm="1">
        <f t="array" ref="W102">IFERROR(_xlfn.LET(
 _xlpm.project, $C102,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2" s="297" t="str" cm="1">
        <f t="array" ref="X102">IFERROR(_xlfn.LET(
 _xlpm.project, $C102,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2" s="297" t="str" cm="1">
        <f t="array" ref="Y102">IFERROR(_xlfn.LET(
 _xlpm.project, $C102,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2" s="297" t="str" cm="1">
        <f t="array" ref="Z102">IFERROR(_xlfn.LET(
 _xlpm.project, $C102,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2" s="297" t="str" cm="1">
        <f t="array" ref="AA102">IFERROR(_xlfn.LET(
 _xlpm.project, $C102,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2" s="297" t="str" cm="1">
        <f t="array" ref="AB102">IFERROR(_xlfn.LET(
 _xlpm.project, $C102,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2" s="297" t="str" cm="1">
        <f t="array" ref="AC102">IFERROR(_xlfn.LET(
 _xlpm.project, $C102,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2" s="297" t="str" cm="1">
        <f t="array" ref="AD102">IFERROR(_xlfn.LET(
 _xlpm.project, $C102,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2" s="297" t="str" cm="1">
        <f t="array" ref="AE102">IFERROR(_xlfn.LET(
 _xlpm.project, $C102,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2" s="297" t="str" cm="1">
        <f t="array" ref="AF102">IFERROR(_xlfn.LET(
 _xlpm.project, $C102,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2" s="297" t="str" cm="1">
        <f t="array" ref="AG102">IFERROR(_xlfn.LET(
 _xlpm.project, $C102,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2" s="297" t="str" cm="1">
        <f t="array" ref="AH102">IFERROR(_xlfn.LET(
 _xlpm.project, $C102,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2" s="297" t="str" cm="1">
        <f t="array" ref="AI102">IFERROR(_xlfn.LET(
 _xlpm.project, $C102,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2" s="297" t="str" cm="1">
        <f t="array" ref="AJ102">IFERROR(_xlfn.LET(
 _xlpm.project, $C102,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2" s="297" t="str" cm="1">
        <f t="array" ref="AK102">IFERROR(_xlfn.LET(
 _xlpm.project, $C102,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2" s="297" t="str" cm="1">
        <f t="array" ref="AL102">IFERROR(_xlfn.LET(
 _xlpm.project, $C102,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2" s="297" t="str" cm="1">
        <f t="array" ref="AM102">IFERROR(_xlfn.LET(
 _xlpm.project, $C102,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2" s="297" t="str" cm="1">
        <f t="array" ref="AN102">IFERROR(_xlfn.LET(
 _xlpm.project, $C102,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2" s="297" t="str" cm="1">
        <f t="array" ref="AO102">IFERROR(_xlfn.LET(
 _xlpm.project, $C102,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2" s="297" t="str" cm="1">
        <f t="array" ref="AP102">IFERROR(_xlfn.LET(
 _xlpm.project, $C102,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2" s="297" t="str" cm="1">
        <f t="array" ref="AQ102">IFERROR(_xlfn.LET(
 _xlpm.project, $C102,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2" s="297" t="str" cm="1">
        <f t="array" ref="AR102">IFERROR(_xlfn.LET(
 _xlpm.project, $C102,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2" s="297" t="str" cm="1">
        <f t="array" ref="AS102">IFERROR(_xlfn.LET(
 _xlpm.project, $C102,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2" s="297" t="str" cm="1">
        <f t="array" ref="AT102">IFERROR(_xlfn.LET(
 _xlpm.project, $C102,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2" s="297" t="str" cm="1">
        <f t="array" ref="AU102">IFERROR(_xlfn.LET(
 _xlpm.project, $C102,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2" s="297" t="str" cm="1">
        <f t="array" ref="AV102">IFERROR(_xlfn.LET(
 _xlpm.project, $C102,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2" s="297" t="str" cm="1">
        <f t="array" ref="AW102">IFERROR(_xlfn.LET(
 _xlpm.project, $C102,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2" s="297" t="str" cm="1">
        <f t="array" ref="AX102">IFERROR(_xlfn.LET(
 _xlpm.project, $C102,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2" s="297" t="str" cm="1">
        <f t="array" ref="AY102">IFERROR(_xlfn.LET(
 _xlpm.project, $C102,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2" s="297" t="str" cm="1">
        <f t="array" ref="AZ102">IFERROR(_xlfn.LET(
 _xlpm.project, $C102,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2" s="297" t="str" cm="1">
        <f t="array" ref="BA102">IFERROR(_xlfn.LET(
 _xlpm.project, $C102,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2" s="297" t="str" cm="1">
        <f t="array" ref="BB102">IFERROR(_xlfn.LET(
 _xlpm.project, $C102,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2" s="297" t="str" cm="1">
        <f t="array" ref="BC102">IFERROR(_xlfn.LET(
 _xlpm.project, $C102,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2" s="297" t="str" cm="1">
        <f t="array" ref="BD102">IFERROR(_xlfn.LET(
 _xlpm.project, $C102,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2" s="297" t="str" cm="1">
        <f t="array" ref="BE102">IFERROR(_xlfn.LET(
 _xlpm.project, $C102,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2" s="297" t="str" cm="1">
        <f t="array" ref="BF102">IFERROR(_xlfn.LET(
 _xlpm.project, $C102,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2" s="297" t="str" cm="1">
        <f t="array" ref="BG102">IFERROR(_xlfn.LET(
 _xlpm.project, $C102,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2" s="297" t="str" cm="1">
        <f t="array" ref="BH102">IFERROR(_xlfn.LET(
 _xlpm.project, $C102,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2" s="297" t="str" cm="1">
        <f t="array" ref="BI102">IFERROR(_xlfn.LET(
 _xlpm.project, $C102,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2" s="297" t="str" cm="1">
        <f t="array" ref="BJ102">IFERROR(_xlfn.LET(
 _xlpm.project, $C102,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2" s="297" t="str" cm="1">
        <f t="array" ref="BK102">IFERROR(_xlfn.LET(
 _xlpm.project, $C102,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2" s="297" t="str" cm="1">
        <f t="array" ref="BL102">IFERROR(_xlfn.LET(
 _xlpm.project, $C102,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2" s="297" t="str" cm="1">
        <f t="array" ref="BM102">IFERROR(_xlfn.LET(
 _xlpm.project, $C102,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2" s="297" t="str" cm="1">
        <f t="array" ref="BN102">IFERROR(_xlfn.LET(
 _xlpm.project, $C102,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2" s="297" t="str" cm="1">
        <f t="array" ref="BO102">IFERROR(_xlfn.LET(
 _xlpm.project, $C102,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2" s="297" t="str" cm="1">
        <f t="array" ref="BP102">IFERROR(_xlfn.LET(
 _xlpm.project, $C102,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2" s="297" t="str" cm="1">
        <f t="array" ref="BQ102">IFERROR(_xlfn.LET(
 _xlpm.project, $C102,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2" s="297" t="str" cm="1">
        <f t="array" ref="BR102">IFERROR(_xlfn.LET(
 _xlpm.project, $C102,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2" s="297" t="str" cm="1">
        <f t="array" ref="BS102">IFERROR(_xlfn.LET(
 _xlpm.project, $C102,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2" s="297" t="str" cm="1">
        <f t="array" ref="BT102">IFERROR(_xlfn.LET(
 _xlpm.project, $C102,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2" s="297" t="str" cm="1">
        <f t="array" ref="BU102">IFERROR(_xlfn.LET(
 _xlpm.project, $C102,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2" s="297" t="str" cm="1">
        <f t="array" ref="BV102">IFERROR(_xlfn.LET(
 _xlpm.project, $C102,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2" s="297" t="str" cm="1">
        <f t="array" ref="BW102">IFERROR(_xlfn.LET(
 _xlpm.project, $C102,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2" s="297" t="str" cm="1">
        <f t="array" ref="BX102">IFERROR(_xlfn.LET(
 _xlpm.project, $C102,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2" s="297" t="str" cm="1">
        <f t="array" ref="BY102">IFERROR(_xlfn.LET(
 _xlpm.project, $C102,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2" s="297" t="str" cm="1">
        <f t="array" ref="BZ102">IFERROR(_xlfn.LET(
 _xlpm.project, $C102,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2" s="297" t="str" cm="1">
        <f t="array" ref="CA102">IFERROR(_xlfn.LET(
 _xlpm.project, $C102,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2" s="297" t="str" cm="1">
        <f t="array" ref="CB102">IFERROR(_xlfn.LET(
 _xlpm.project, $C102,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2" s="297" t="str" cm="1">
        <f t="array" ref="CC102">IFERROR(_xlfn.LET(
 _xlpm.project, $C102,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2" s="297" t="str" cm="1">
        <f t="array" ref="CD102">IFERROR(_xlfn.LET(
 _xlpm.project, $C102,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2" s="297" t="str" cm="1">
        <f t="array" ref="CE102">IFERROR(_xlfn.LET(
 _xlpm.project, $C102,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2" s="297" t="str" cm="1">
        <f t="array" ref="CF102">IFERROR(_xlfn.LET(
 _xlpm.project, $C102,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2" s="297" t="str" cm="1">
        <f t="array" ref="CG102">IFERROR(_xlfn.LET(
 _xlpm.project, $C102,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2" s="297" t="str" cm="1">
        <f t="array" ref="CH102">IFERROR(_xlfn.LET(
 _xlpm.project, $C102,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2" s="297" t="str" cm="1">
        <f t="array" ref="CI102">IFERROR(_xlfn.LET(
 _xlpm.project, $C102,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2" s="297" t="str" cm="1">
        <f t="array" ref="CJ102">IFERROR(_xlfn.LET(
 _xlpm.project, $C102,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2" s="297" t="str" cm="1">
        <f t="array" ref="CK102">IFERROR(_xlfn.LET(
 _xlpm.project, $C102,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2" s="297" t="str" cm="1">
        <f t="array" ref="CL102">IFERROR(_xlfn.LET(
 _xlpm.project, $C102,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2" s="297" t="str" cm="1">
        <f t="array" ref="CM102">IFERROR(_xlfn.LET(
 _xlpm.project, $C102,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2" s="297" t="str" cm="1">
        <f t="array" ref="CN102">IFERROR(_xlfn.LET(
 _xlpm.project, $C102,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2" s="297" t="str" cm="1">
        <f t="array" ref="CO102">IFERROR(_xlfn.LET(
 _xlpm.project, $C102,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2" s="297" t="str" cm="1">
        <f t="array" ref="CP102">IFERROR(_xlfn.LET(
 _xlpm.project, $C102,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2" s="297" t="str" cm="1">
        <f t="array" ref="CQ102">IFERROR(_xlfn.LET(
 _xlpm.project, $C102,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2" s="297" t="str" cm="1">
        <f t="array" ref="CR102">IFERROR(_xlfn.LET(
 _xlpm.project, $C102,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2" s="297" t="str" cm="1">
        <f t="array" ref="CS102">IFERROR(_xlfn.LET(
 _xlpm.project, $C102,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2" s="297" t="str" cm="1">
        <f t="array" ref="CT102">IFERROR(_xlfn.LET(
 _xlpm.project, $C102,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2" s="297" t="str" cm="1">
        <f t="array" ref="CU102">IFERROR(_xlfn.LET(
 _xlpm.project, $C102,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2" s="297" t="str" cm="1">
        <f t="array" ref="CV102">IFERROR(_xlfn.LET(
 _xlpm.project, $C102,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2" s="297" t="str" cm="1">
        <f t="array" ref="CW102">IFERROR(_xlfn.LET(
 _xlpm.project, $C102,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2" s="297" t="str" cm="1">
        <f t="array" ref="CX102">IFERROR(_xlfn.LET(
 _xlpm.project, $C102,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2" s="297" t="str" cm="1">
        <f t="array" ref="CY102">IFERROR(_xlfn.LET(
 _xlpm.project, $C102,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2" s="297" t="str" cm="1">
        <f t="array" ref="CZ102">IFERROR(_xlfn.LET(
 _xlpm.project, $C102,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2" s="297" t="str" cm="1">
        <f t="array" ref="DA102">IFERROR(_xlfn.LET(
 _xlpm.project, $C102,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2" s="297" t="str" cm="1">
        <f t="array" ref="DB102">IFERROR(_xlfn.LET(
 _xlpm.project, $C102,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2" s="297" t="str" cm="1">
        <f t="array" ref="DC102">IFERROR(_xlfn.LET(
 _xlpm.project, $C102,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2" s="297" t="str" cm="1">
        <f t="array" ref="DD102">IFERROR(_xlfn.LET(
 _xlpm.project, $C102,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2" s="297" t="str" cm="1">
        <f t="array" ref="DE102">IFERROR(_xlfn.LET(
 _xlpm.project, $C102,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2" s="297" t="str" cm="1">
        <f t="array" ref="DF102">IFERROR(_xlfn.LET(
 _xlpm.project, $C102,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2" s="297" t="str" cm="1">
        <f t="array" ref="DG102">IFERROR(_xlfn.LET(
 _xlpm.project, $C102,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2" s="297" t="str" cm="1">
        <f t="array" ref="DH102">IFERROR(_xlfn.LET(
 _xlpm.project, $C102,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2" s="297" t="str" cm="1">
        <f t="array" ref="DI102">IFERROR(_xlfn.LET(
 _xlpm.project, $C102,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2" s="297" t="str" cm="1">
        <f t="array" ref="DJ102">IFERROR(_xlfn.LET(
 _xlpm.project, $C102,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2" s="297" t="str" cm="1">
        <f t="array" ref="DK102">IFERROR(_xlfn.LET(
 _xlpm.project, $C102,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2" s="297" t="str" cm="1">
        <f t="array" ref="DL102">IFERROR(_xlfn.LET(
 _xlpm.project, $C102,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2" s="297" t="str" cm="1">
        <f t="array" ref="DM102">IFERROR(_xlfn.LET(
 _xlpm.project, $C102,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2" s="297" t="str" cm="1">
        <f t="array" ref="DN102">IFERROR(_xlfn.LET(
 _xlpm.project, $C102,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2" s="297" t="str" cm="1">
        <f t="array" ref="DO102">IFERROR(_xlfn.LET(
 _xlpm.project, $C102,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2" s="297" t="str" cm="1">
        <f t="array" ref="DP102">IFERROR(_xlfn.LET(
 _xlpm.project, $C102,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2" s="297" t="str" cm="1">
        <f t="array" ref="DQ102">IFERROR(_xlfn.LET(
 _xlpm.project, $C102,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2" s="297" t="str" cm="1">
        <f t="array" ref="DR102">IFERROR(_xlfn.LET(
 _xlpm.project, $C102,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2" s="297" t="str" cm="1">
        <f t="array" ref="DS102">IFERROR(_xlfn.LET(
 _xlpm.project, $C102,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2" s="297" t="str" cm="1">
        <f t="array" ref="DT102">IFERROR(_xlfn.LET(
 _xlpm.project, $C102,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2" s="297" t="str" cm="1">
        <f t="array" ref="DU102">IFERROR(_xlfn.LET(
 _xlpm.project, $C102,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2" s="297" t="str" cm="1">
        <f t="array" ref="DV102">IFERROR(_xlfn.LET(
 _xlpm.project, $C102,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2" s="297" t="str" cm="1">
        <f t="array" ref="DW102">IFERROR(_xlfn.LET(
 _xlpm.project, $C102,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2" s="297" t="str" cm="1">
        <f t="array" ref="DX102">IFERROR(_xlfn.LET(
 _xlpm.project, $C102,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2" s="297" t="str" cm="1">
        <f t="array" ref="DY102">IFERROR(_xlfn.LET(
 _xlpm.project, $C102,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2" s="297" t="str" cm="1">
        <f t="array" ref="DZ102">IFERROR(_xlfn.LET(
 _xlpm.project, $C102,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2" s="297" t="str" cm="1">
        <f t="array" ref="EA102">IFERROR(_xlfn.LET(
 _xlpm.project, $C102,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2" s="297" t="str" cm="1">
        <f t="array" ref="EB102">IFERROR(_xlfn.LET(
 _xlpm.project, $C102,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2" s="297" t="str" cm="1">
        <f t="array" ref="EC102">IFERROR(_xlfn.LET(
 _xlpm.project, $C102,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2" s="297" t="str" cm="1">
        <f t="array" ref="ED102">IFERROR(_xlfn.LET(
 _xlpm.project, $C102,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2" s="297" t="str" cm="1">
        <f t="array" ref="EE102">IFERROR(_xlfn.LET(
 _xlpm.project, $C102,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2" s="297" t="str" cm="1">
        <f t="array" ref="EF102">IFERROR(_xlfn.LET(
 _xlpm.project, $C102,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2" s="297" t="str" cm="1">
        <f t="array" ref="EG102">IFERROR(_xlfn.LET(
 _xlpm.project, $C102,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2" s="297" t="str" cm="1">
        <f t="array" ref="EH102">IFERROR(_xlfn.LET(
 _xlpm.project, $C102,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2" s="297" t="str" cm="1">
        <f t="array" ref="EI102">IFERROR(_xlfn.LET(
 _xlpm.project, $C102,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2" s="297" t="str" cm="1">
        <f t="array" ref="EJ102">IFERROR(_xlfn.LET(
 _xlpm.project, $C102,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2" s="297" t="str" cm="1">
        <f t="array" ref="EK102">IFERROR(_xlfn.LET(
 _xlpm.project, $C102,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2" s="297" t="str" cm="1">
        <f t="array" ref="EL102">IFERROR(_xlfn.LET(
 _xlpm.project, $C102,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2" s="297" t="str" cm="1">
        <f t="array" ref="EM102">IFERROR(_xlfn.LET(
 _xlpm.project, $C102,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2" s="297" t="str" cm="1">
        <f t="array" ref="EN102">IFERROR(_xlfn.LET(
 _xlpm.project, $C102,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2" s="297" t="str" cm="1">
        <f t="array" ref="EO102">IFERROR(_xlfn.LET(
 _xlpm.project, $C102,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2" s="297" t="str" cm="1">
        <f t="array" ref="EP102">IFERROR(_xlfn.LET(
 _xlpm.project, $C102,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2" s="297" t="str" cm="1">
        <f t="array" ref="EQ102">IFERROR(_xlfn.LET(
 _xlpm.project, $C102,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2" s="297" t="str" cm="1">
        <f t="array" ref="ER102">IFERROR(_xlfn.LET(
 _xlpm.project, $C102,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2" s="297" t="str" cm="1">
        <f t="array" ref="ES102">IFERROR(_xlfn.LET(
 _xlpm.project, $C102,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2" s="297" t="str" cm="1">
        <f t="array" ref="ET102">IFERROR(_xlfn.LET(
 _xlpm.project, $C102,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2" s="297" t="str" cm="1">
        <f t="array" ref="EU102">IFERROR(_xlfn.LET(
 _xlpm.project, $C102,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2" s="297" t="str" cm="1">
        <f t="array" ref="EV102">IFERROR(_xlfn.LET(
 _xlpm.project, $C102,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2" s="297" t="str" cm="1">
        <f t="array" ref="EW102">IFERROR(_xlfn.LET(
 _xlpm.project, $C102,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2" s="297" t="str" cm="1">
        <f t="array" ref="EX102">IFERROR(_xlfn.LET(
 _xlpm.project, $C102,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2" s="297" t="str" cm="1">
        <f t="array" ref="EY102">IFERROR(_xlfn.LET(
 _xlpm.project, $C102,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2" s="297" t="str" cm="1">
        <f t="array" ref="EZ102">IFERROR(_xlfn.LET(
 _xlpm.project, $C102,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2" s="297" t="str" cm="1">
        <f t="array" ref="FA102">IFERROR(_xlfn.LET(
 _xlpm.project, $C102,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2" s="297" t="str" cm="1">
        <f t="array" ref="FB102">IFERROR(_xlfn.LET(
 _xlpm.project, $C102,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2" s="297" t="str" cm="1">
        <f t="array" ref="FC102">IFERROR(_xlfn.LET(
 _xlpm.project, $C102,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2" s="297" t="str" cm="1">
        <f t="array" ref="FD102">IFERROR(_xlfn.LET(
 _xlpm.project, $C102,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3" spans="2:160" ht="80.099999999999994" customHeight="1" thickBot="1" x14ac:dyDescent="0.35">
      <c r="B103" s="90"/>
      <c r="C103" s="300"/>
      <c r="D103" s="300"/>
      <c r="E103" s="297" t="str" cm="1">
        <f t="array" ref="E103">IFERROR(_xlfn.LET(
 _xlpm.project, $C103,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3" s="297" t="str" cm="1">
        <f t="array" ref="F103">IFERROR(_xlfn.LET(
 _xlpm.project, $C103,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3" s="297" t="str" cm="1">
        <f t="array" ref="G103">IFERROR(_xlfn.LET(
 _xlpm.project, $C103,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3" s="297" t="str" cm="1">
        <f t="array" ref="H103">IFERROR(_xlfn.LET(
 _xlpm.project, $C103,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3" s="297" t="str" cm="1">
        <f t="array" ref="I103">IFERROR(_xlfn.LET(
 _xlpm.project, $C103,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3" s="297" t="str" cm="1">
        <f t="array" ref="J103">IFERROR(_xlfn.LET(
 _xlpm.project, $C103,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3" s="297" t="str" cm="1">
        <f t="array" ref="K103">IFERROR(_xlfn.LET(
 _xlpm.project, $C103,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3" s="297" t="str" cm="1">
        <f t="array" ref="L103">IFERROR(_xlfn.LET(
 _xlpm.project, $C103,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3" s="297" t="str" cm="1">
        <f t="array" ref="M103">IFERROR(_xlfn.LET(
 _xlpm.project, $C103,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3" s="297" t="str" cm="1">
        <f t="array" ref="N103">IFERROR(_xlfn.LET(
 _xlpm.project, $C103,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3" s="297" t="str" cm="1">
        <f t="array" ref="O103">IFERROR(_xlfn.LET(
 _xlpm.project, $C103,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3" s="297" t="str" cm="1">
        <f t="array" ref="P103">IFERROR(_xlfn.LET(
 _xlpm.project, $C103,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3" s="297" t="str" cm="1">
        <f t="array" ref="Q103">IFERROR(_xlfn.LET(
 _xlpm.project, $C103,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3" s="297" t="str" cm="1">
        <f t="array" ref="R103">IFERROR(_xlfn.LET(
 _xlpm.project, $C103,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3" s="297" t="str" cm="1">
        <f t="array" ref="S103">IFERROR(_xlfn.LET(
 _xlpm.project, $C103,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3" s="297" t="str" cm="1">
        <f t="array" ref="T103">IFERROR(_xlfn.LET(
 _xlpm.project, $C103,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3" s="297" t="str" cm="1">
        <f t="array" ref="U103">IFERROR(_xlfn.LET(
 _xlpm.project, $C103,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3" s="297" t="str" cm="1">
        <f t="array" ref="V103">IFERROR(_xlfn.LET(
 _xlpm.project, $C103,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3" s="297" t="str" cm="1">
        <f t="array" ref="W103">IFERROR(_xlfn.LET(
 _xlpm.project, $C103,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3" s="297" t="str" cm="1">
        <f t="array" ref="X103">IFERROR(_xlfn.LET(
 _xlpm.project, $C103,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3" s="297" t="str" cm="1">
        <f t="array" ref="Y103">IFERROR(_xlfn.LET(
 _xlpm.project, $C103,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3" s="297" t="str" cm="1">
        <f t="array" ref="Z103">IFERROR(_xlfn.LET(
 _xlpm.project, $C103,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3" s="297" t="str" cm="1">
        <f t="array" ref="AA103">IFERROR(_xlfn.LET(
 _xlpm.project, $C103,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3" s="297" t="str" cm="1">
        <f t="array" ref="AB103">IFERROR(_xlfn.LET(
 _xlpm.project, $C103,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3" s="297" t="str" cm="1">
        <f t="array" ref="AC103">IFERROR(_xlfn.LET(
 _xlpm.project, $C103,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3" s="297" t="str" cm="1">
        <f t="array" ref="AD103">IFERROR(_xlfn.LET(
 _xlpm.project, $C103,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3" s="297" t="str" cm="1">
        <f t="array" ref="AE103">IFERROR(_xlfn.LET(
 _xlpm.project, $C103,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3" s="297" t="str" cm="1">
        <f t="array" ref="AF103">IFERROR(_xlfn.LET(
 _xlpm.project, $C103,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3" s="297" t="str" cm="1">
        <f t="array" ref="AG103">IFERROR(_xlfn.LET(
 _xlpm.project, $C103,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3" s="297" t="str" cm="1">
        <f t="array" ref="AH103">IFERROR(_xlfn.LET(
 _xlpm.project, $C103,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3" s="297" t="str" cm="1">
        <f t="array" ref="AI103">IFERROR(_xlfn.LET(
 _xlpm.project, $C103,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3" s="297" t="str" cm="1">
        <f t="array" ref="AJ103">IFERROR(_xlfn.LET(
 _xlpm.project, $C103,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3" s="297" t="str" cm="1">
        <f t="array" ref="AK103">IFERROR(_xlfn.LET(
 _xlpm.project, $C103,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3" s="297" t="str" cm="1">
        <f t="array" ref="AL103">IFERROR(_xlfn.LET(
 _xlpm.project, $C103,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3" s="297" t="str" cm="1">
        <f t="array" ref="AM103">IFERROR(_xlfn.LET(
 _xlpm.project, $C103,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3" s="297" t="str" cm="1">
        <f t="array" ref="AN103">IFERROR(_xlfn.LET(
 _xlpm.project, $C103,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3" s="297" t="str" cm="1">
        <f t="array" ref="AO103">IFERROR(_xlfn.LET(
 _xlpm.project, $C103,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3" s="297" t="str" cm="1">
        <f t="array" ref="AP103">IFERROR(_xlfn.LET(
 _xlpm.project, $C103,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3" s="297" t="str" cm="1">
        <f t="array" ref="AQ103">IFERROR(_xlfn.LET(
 _xlpm.project, $C103,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3" s="297" t="str" cm="1">
        <f t="array" ref="AR103">IFERROR(_xlfn.LET(
 _xlpm.project, $C103,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3" s="297" t="str" cm="1">
        <f t="array" ref="AS103">IFERROR(_xlfn.LET(
 _xlpm.project, $C103,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3" s="297" t="str" cm="1">
        <f t="array" ref="AT103">IFERROR(_xlfn.LET(
 _xlpm.project, $C103,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3" s="297" t="str" cm="1">
        <f t="array" ref="AU103">IFERROR(_xlfn.LET(
 _xlpm.project, $C103,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3" s="297" t="str" cm="1">
        <f t="array" ref="AV103">IFERROR(_xlfn.LET(
 _xlpm.project, $C103,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3" s="297" t="str" cm="1">
        <f t="array" ref="AW103">IFERROR(_xlfn.LET(
 _xlpm.project, $C103,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3" s="297" t="str" cm="1">
        <f t="array" ref="AX103">IFERROR(_xlfn.LET(
 _xlpm.project, $C103,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3" s="297" t="str" cm="1">
        <f t="array" ref="AY103">IFERROR(_xlfn.LET(
 _xlpm.project, $C103,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3" s="297" t="str" cm="1">
        <f t="array" ref="AZ103">IFERROR(_xlfn.LET(
 _xlpm.project, $C103,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3" s="297" t="str" cm="1">
        <f t="array" ref="BA103">IFERROR(_xlfn.LET(
 _xlpm.project, $C103,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3" s="297" t="str" cm="1">
        <f t="array" ref="BB103">IFERROR(_xlfn.LET(
 _xlpm.project, $C103,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3" s="297" t="str" cm="1">
        <f t="array" ref="BC103">IFERROR(_xlfn.LET(
 _xlpm.project, $C103,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3" s="297" t="str" cm="1">
        <f t="array" ref="BD103">IFERROR(_xlfn.LET(
 _xlpm.project, $C103,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3" s="297" t="str" cm="1">
        <f t="array" ref="BE103">IFERROR(_xlfn.LET(
 _xlpm.project, $C103,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3" s="297" t="str" cm="1">
        <f t="array" ref="BF103">IFERROR(_xlfn.LET(
 _xlpm.project, $C103,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3" s="297" t="str" cm="1">
        <f t="array" ref="BG103">IFERROR(_xlfn.LET(
 _xlpm.project, $C103,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3" s="297" t="str" cm="1">
        <f t="array" ref="BH103">IFERROR(_xlfn.LET(
 _xlpm.project, $C103,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3" s="297" t="str" cm="1">
        <f t="array" ref="BI103">IFERROR(_xlfn.LET(
 _xlpm.project, $C103,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3" s="297" t="str" cm="1">
        <f t="array" ref="BJ103">IFERROR(_xlfn.LET(
 _xlpm.project, $C103,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3" s="297" t="str" cm="1">
        <f t="array" ref="BK103">IFERROR(_xlfn.LET(
 _xlpm.project, $C103,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3" s="297" t="str" cm="1">
        <f t="array" ref="BL103">IFERROR(_xlfn.LET(
 _xlpm.project, $C103,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3" s="297" t="str" cm="1">
        <f t="array" ref="BM103">IFERROR(_xlfn.LET(
 _xlpm.project, $C103,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3" s="297" t="str" cm="1">
        <f t="array" ref="BN103">IFERROR(_xlfn.LET(
 _xlpm.project, $C103,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3" s="297" t="str" cm="1">
        <f t="array" ref="BO103">IFERROR(_xlfn.LET(
 _xlpm.project, $C103,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3" s="297" t="str" cm="1">
        <f t="array" ref="BP103">IFERROR(_xlfn.LET(
 _xlpm.project, $C103,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3" s="297" t="str" cm="1">
        <f t="array" ref="BQ103">IFERROR(_xlfn.LET(
 _xlpm.project, $C103,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3" s="297" t="str" cm="1">
        <f t="array" ref="BR103">IFERROR(_xlfn.LET(
 _xlpm.project, $C103,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3" s="297" t="str" cm="1">
        <f t="array" ref="BS103">IFERROR(_xlfn.LET(
 _xlpm.project, $C103,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3" s="297" t="str" cm="1">
        <f t="array" ref="BT103">IFERROR(_xlfn.LET(
 _xlpm.project, $C103,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3" s="297" t="str" cm="1">
        <f t="array" ref="BU103">IFERROR(_xlfn.LET(
 _xlpm.project, $C103,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3" s="297" t="str" cm="1">
        <f t="array" ref="BV103">IFERROR(_xlfn.LET(
 _xlpm.project, $C103,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3" s="297" t="str" cm="1">
        <f t="array" ref="BW103">IFERROR(_xlfn.LET(
 _xlpm.project, $C103,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3" s="297" t="str" cm="1">
        <f t="array" ref="BX103">IFERROR(_xlfn.LET(
 _xlpm.project, $C103,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3" s="297" t="str" cm="1">
        <f t="array" ref="BY103">IFERROR(_xlfn.LET(
 _xlpm.project, $C103,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3" s="297" t="str" cm="1">
        <f t="array" ref="BZ103">IFERROR(_xlfn.LET(
 _xlpm.project, $C103,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3" s="297" t="str" cm="1">
        <f t="array" ref="CA103">IFERROR(_xlfn.LET(
 _xlpm.project, $C103,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3" s="297" t="str" cm="1">
        <f t="array" ref="CB103">IFERROR(_xlfn.LET(
 _xlpm.project, $C103,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3" s="297" t="str" cm="1">
        <f t="array" ref="CC103">IFERROR(_xlfn.LET(
 _xlpm.project, $C103,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3" s="297" t="str" cm="1">
        <f t="array" ref="CD103">IFERROR(_xlfn.LET(
 _xlpm.project, $C103,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3" s="297" t="str" cm="1">
        <f t="array" ref="CE103">IFERROR(_xlfn.LET(
 _xlpm.project, $C103,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3" s="297" t="str" cm="1">
        <f t="array" ref="CF103">IFERROR(_xlfn.LET(
 _xlpm.project, $C103,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3" s="297" t="str" cm="1">
        <f t="array" ref="CG103">IFERROR(_xlfn.LET(
 _xlpm.project, $C103,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3" s="297" t="str" cm="1">
        <f t="array" ref="CH103">IFERROR(_xlfn.LET(
 _xlpm.project, $C103,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3" s="297" t="str" cm="1">
        <f t="array" ref="CI103">IFERROR(_xlfn.LET(
 _xlpm.project, $C103,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3" s="297" t="str" cm="1">
        <f t="array" ref="CJ103">IFERROR(_xlfn.LET(
 _xlpm.project, $C103,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3" s="297" t="str" cm="1">
        <f t="array" ref="CK103">IFERROR(_xlfn.LET(
 _xlpm.project, $C103,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3" s="297" t="str" cm="1">
        <f t="array" ref="CL103">IFERROR(_xlfn.LET(
 _xlpm.project, $C103,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3" s="297" t="str" cm="1">
        <f t="array" ref="CM103">IFERROR(_xlfn.LET(
 _xlpm.project, $C103,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3" s="297" t="str" cm="1">
        <f t="array" ref="CN103">IFERROR(_xlfn.LET(
 _xlpm.project, $C103,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3" s="297" t="str" cm="1">
        <f t="array" ref="CO103">IFERROR(_xlfn.LET(
 _xlpm.project, $C103,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3" s="297" t="str" cm="1">
        <f t="array" ref="CP103">IFERROR(_xlfn.LET(
 _xlpm.project, $C103,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3" s="297" t="str" cm="1">
        <f t="array" ref="CQ103">IFERROR(_xlfn.LET(
 _xlpm.project, $C103,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3" s="297" t="str" cm="1">
        <f t="array" ref="CR103">IFERROR(_xlfn.LET(
 _xlpm.project, $C103,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3" s="297" t="str" cm="1">
        <f t="array" ref="CS103">IFERROR(_xlfn.LET(
 _xlpm.project, $C103,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3" s="297" t="str" cm="1">
        <f t="array" ref="CT103">IFERROR(_xlfn.LET(
 _xlpm.project, $C103,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3" s="297" t="str" cm="1">
        <f t="array" ref="CU103">IFERROR(_xlfn.LET(
 _xlpm.project, $C103,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3" s="297" t="str" cm="1">
        <f t="array" ref="CV103">IFERROR(_xlfn.LET(
 _xlpm.project, $C103,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3" s="297" t="str" cm="1">
        <f t="array" ref="CW103">IFERROR(_xlfn.LET(
 _xlpm.project, $C103,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3" s="297" t="str" cm="1">
        <f t="array" ref="CX103">IFERROR(_xlfn.LET(
 _xlpm.project, $C103,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3" s="297" t="str" cm="1">
        <f t="array" ref="CY103">IFERROR(_xlfn.LET(
 _xlpm.project, $C103,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3" s="297" t="str" cm="1">
        <f t="array" ref="CZ103">IFERROR(_xlfn.LET(
 _xlpm.project, $C103,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3" s="297" t="str" cm="1">
        <f t="array" ref="DA103">IFERROR(_xlfn.LET(
 _xlpm.project, $C103,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3" s="297" t="str" cm="1">
        <f t="array" ref="DB103">IFERROR(_xlfn.LET(
 _xlpm.project, $C103,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3" s="297" t="str" cm="1">
        <f t="array" ref="DC103">IFERROR(_xlfn.LET(
 _xlpm.project, $C103,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3" s="297" t="str" cm="1">
        <f t="array" ref="DD103">IFERROR(_xlfn.LET(
 _xlpm.project, $C103,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3" s="297" t="str" cm="1">
        <f t="array" ref="DE103">IFERROR(_xlfn.LET(
 _xlpm.project, $C103,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3" s="297" t="str" cm="1">
        <f t="array" ref="DF103">IFERROR(_xlfn.LET(
 _xlpm.project, $C103,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3" s="297" t="str" cm="1">
        <f t="array" ref="DG103">IFERROR(_xlfn.LET(
 _xlpm.project, $C103,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3" s="297" t="str" cm="1">
        <f t="array" ref="DH103">IFERROR(_xlfn.LET(
 _xlpm.project, $C103,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3" s="297" t="str" cm="1">
        <f t="array" ref="DI103">IFERROR(_xlfn.LET(
 _xlpm.project, $C103,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3" s="297" t="str" cm="1">
        <f t="array" ref="DJ103">IFERROR(_xlfn.LET(
 _xlpm.project, $C103,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3" s="297" t="str" cm="1">
        <f t="array" ref="DK103">IFERROR(_xlfn.LET(
 _xlpm.project, $C103,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3" s="297" t="str" cm="1">
        <f t="array" ref="DL103">IFERROR(_xlfn.LET(
 _xlpm.project, $C103,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3" s="297" t="str" cm="1">
        <f t="array" ref="DM103">IFERROR(_xlfn.LET(
 _xlpm.project, $C103,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3" s="297" t="str" cm="1">
        <f t="array" ref="DN103">IFERROR(_xlfn.LET(
 _xlpm.project, $C103,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3" s="297" t="str" cm="1">
        <f t="array" ref="DO103">IFERROR(_xlfn.LET(
 _xlpm.project, $C103,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3" s="297" t="str" cm="1">
        <f t="array" ref="DP103">IFERROR(_xlfn.LET(
 _xlpm.project, $C103,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3" s="297" t="str" cm="1">
        <f t="array" ref="DQ103">IFERROR(_xlfn.LET(
 _xlpm.project, $C103,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3" s="297" t="str" cm="1">
        <f t="array" ref="DR103">IFERROR(_xlfn.LET(
 _xlpm.project, $C103,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3" s="297" t="str" cm="1">
        <f t="array" ref="DS103">IFERROR(_xlfn.LET(
 _xlpm.project, $C103,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3" s="297" t="str" cm="1">
        <f t="array" ref="DT103">IFERROR(_xlfn.LET(
 _xlpm.project, $C103,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3" s="297" t="str" cm="1">
        <f t="array" ref="DU103">IFERROR(_xlfn.LET(
 _xlpm.project, $C103,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3" s="297" t="str" cm="1">
        <f t="array" ref="DV103">IFERROR(_xlfn.LET(
 _xlpm.project, $C103,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3" s="297" t="str" cm="1">
        <f t="array" ref="DW103">IFERROR(_xlfn.LET(
 _xlpm.project, $C103,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3" s="297" t="str" cm="1">
        <f t="array" ref="DX103">IFERROR(_xlfn.LET(
 _xlpm.project, $C103,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3" s="297" t="str" cm="1">
        <f t="array" ref="DY103">IFERROR(_xlfn.LET(
 _xlpm.project, $C103,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3" s="297" t="str" cm="1">
        <f t="array" ref="DZ103">IFERROR(_xlfn.LET(
 _xlpm.project, $C103,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3" s="297" t="str" cm="1">
        <f t="array" ref="EA103">IFERROR(_xlfn.LET(
 _xlpm.project, $C103,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3" s="297" t="str" cm="1">
        <f t="array" ref="EB103">IFERROR(_xlfn.LET(
 _xlpm.project, $C103,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3" s="297" t="str" cm="1">
        <f t="array" ref="EC103">IFERROR(_xlfn.LET(
 _xlpm.project, $C103,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3" s="297" t="str" cm="1">
        <f t="array" ref="ED103">IFERROR(_xlfn.LET(
 _xlpm.project, $C103,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3" s="297" t="str" cm="1">
        <f t="array" ref="EE103">IFERROR(_xlfn.LET(
 _xlpm.project, $C103,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3" s="297" t="str" cm="1">
        <f t="array" ref="EF103">IFERROR(_xlfn.LET(
 _xlpm.project, $C103,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3" s="297" t="str" cm="1">
        <f t="array" ref="EG103">IFERROR(_xlfn.LET(
 _xlpm.project, $C103,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3" s="297" t="str" cm="1">
        <f t="array" ref="EH103">IFERROR(_xlfn.LET(
 _xlpm.project, $C103,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3" s="297" t="str" cm="1">
        <f t="array" ref="EI103">IFERROR(_xlfn.LET(
 _xlpm.project, $C103,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3" s="297" t="str" cm="1">
        <f t="array" ref="EJ103">IFERROR(_xlfn.LET(
 _xlpm.project, $C103,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3" s="297" t="str" cm="1">
        <f t="array" ref="EK103">IFERROR(_xlfn.LET(
 _xlpm.project, $C103,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3" s="297" t="str" cm="1">
        <f t="array" ref="EL103">IFERROR(_xlfn.LET(
 _xlpm.project, $C103,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3" s="297" t="str" cm="1">
        <f t="array" ref="EM103">IFERROR(_xlfn.LET(
 _xlpm.project, $C103,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3" s="297" t="str" cm="1">
        <f t="array" ref="EN103">IFERROR(_xlfn.LET(
 _xlpm.project, $C103,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3" s="297" t="str" cm="1">
        <f t="array" ref="EO103">IFERROR(_xlfn.LET(
 _xlpm.project, $C103,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3" s="297" t="str" cm="1">
        <f t="array" ref="EP103">IFERROR(_xlfn.LET(
 _xlpm.project, $C103,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3" s="297" t="str" cm="1">
        <f t="array" ref="EQ103">IFERROR(_xlfn.LET(
 _xlpm.project, $C103,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3" s="297" t="str" cm="1">
        <f t="array" ref="ER103">IFERROR(_xlfn.LET(
 _xlpm.project, $C103,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3" s="297" t="str" cm="1">
        <f t="array" ref="ES103">IFERROR(_xlfn.LET(
 _xlpm.project, $C103,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3" s="297" t="str" cm="1">
        <f t="array" ref="ET103">IFERROR(_xlfn.LET(
 _xlpm.project, $C103,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3" s="297" t="str" cm="1">
        <f t="array" ref="EU103">IFERROR(_xlfn.LET(
 _xlpm.project, $C103,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3" s="297" t="str" cm="1">
        <f t="array" ref="EV103">IFERROR(_xlfn.LET(
 _xlpm.project, $C103,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3" s="297" t="str" cm="1">
        <f t="array" ref="EW103">IFERROR(_xlfn.LET(
 _xlpm.project, $C103,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3" s="297" t="str" cm="1">
        <f t="array" ref="EX103">IFERROR(_xlfn.LET(
 _xlpm.project, $C103,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3" s="297" t="str" cm="1">
        <f t="array" ref="EY103">IFERROR(_xlfn.LET(
 _xlpm.project, $C103,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3" s="297" t="str" cm="1">
        <f t="array" ref="EZ103">IFERROR(_xlfn.LET(
 _xlpm.project, $C103,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3" s="297" t="str" cm="1">
        <f t="array" ref="FA103">IFERROR(_xlfn.LET(
 _xlpm.project, $C103,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3" s="297" t="str" cm="1">
        <f t="array" ref="FB103">IFERROR(_xlfn.LET(
 _xlpm.project, $C103,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3" s="297" t="str" cm="1">
        <f t="array" ref="FC103">IFERROR(_xlfn.LET(
 _xlpm.project, $C103,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3" s="297" t="str" cm="1">
        <f t="array" ref="FD103">IFERROR(_xlfn.LET(
 _xlpm.project, $C103,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4" spans="2:160" ht="80.099999999999994" customHeight="1" thickBot="1" x14ac:dyDescent="0.35">
      <c r="B104" s="90"/>
      <c r="C104" s="300"/>
      <c r="D104" s="300"/>
      <c r="E104" s="297" t="str" cm="1">
        <f t="array" ref="E104">IFERROR(_xlfn.LET(
 _xlpm.project, $C104,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4" s="297" t="str" cm="1">
        <f t="array" ref="F104">IFERROR(_xlfn.LET(
 _xlpm.project, $C104,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4" s="297" t="str" cm="1">
        <f t="array" ref="G104">IFERROR(_xlfn.LET(
 _xlpm.project, $C104,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4" s="297" t="str" cm="1">
        <f t="array" ref="H104">IFERROR(_xlfn.LET(
 _xlpm.project, $C104,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4" s="297" t="str" cm="1">
        <f t="array" ref="I104">IFERROR(_xlfn.LET(
 _xlpm.project, $C104,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4" s="297" t="str" cm="1">
        <f t="array" ref="J104">IFERROR(_xlfn.LET(
 _xlpm.project, $C104,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4" s="297" t="str" cm="1">
        <f t="array" ref="K104">IFERROR(_xlfn.LET(
 _xlpm.project, $C104,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4" s="297" t="str" cm="1">
        <f t="array" ref="L104">IFERROR(_xlfn.LET(
 _xlpm.project, $C104,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4" s="297" t="str" cm="1">
        <f t="array" ref="M104">IFERROR(_xlfn.LET(
 _xlpm.project, $C104,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4" s="297" t="str" cm="1">
        <f t="array" ref="N104">IFERROR(_xlfn.LET(
 _xlpm.project, $C104,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4" s="297" t="str" cm="1">
        <f t="array" ref="O104">IFERROR(_xlfn.LET(
 _xlpm.project, $C104,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4" s="297" t="str" cm="1">
        <f t="array" ref="P104">IFERROR(_xlfn.LET(
 _xlpm.project, $C104,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4" s="297" t="str" cm="1">
        <f t="array" ref="Q104">IFERROR(_xlfn.LET(
 _xlpm.project, $C104,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4" s="297" t="str" cm="1">
        <f t="array" ref="R104">IFERROR(_xlfn.LET(
 _xlpm.project, $C104,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4" s="297" t="str" cm="1">
        <f t="array" ref="S104">IFERROR(_xlfn.LET(
 _xlpm.project, $C104,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4" s="297" t="str" cm="1">
        <f t="array" ref="T104">IFERROR(_xlfn.LET(
 _xlpm.project, $C104,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4" s="297" t="str" cm="1">
        <f t="array" ref="U104">IFERROR(_xlfn.LET(
 _xlpm.project, $C104,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4" s="297" t="str" cm="1">
        <f t="array" ref="V104">IFERROR(_xlfn.LET(
 _xlpm.project, $C104,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4" s="297" t="str" cm="1">
        <f t="array" ref="W104">IFERROR(_xlfn.LET(
 _xlpm.project, $C104,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4" s="297" t="str" cm="1">
        <f t="array" ref="X104">IFERROR(_xlfn.LET(
 _xlpm.project, $C104,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4" s="297" t="str" cm="1">
        <f t="array" ref="Y104">IFERROR(_xlfn.LET(
 _xlpm.project, $C104,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4" s="297" t="str" cm="1">
        <f t="array" ref="Z104">IFERROR(_xlfn.LET(
 _xlpm.project, $C104,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4" s="297" t="str" cm="1">
        <f t="array" ref="AA104">IFERROR(_xlfn.LET(
 _xlpm.project, $C104,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4" s="297" t="str" cm="1">
        <f t="array" ref="AB104">IFERROR(_xlfn.LET(
 _xlpm.project, $C104,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4" s="297" t="str" cm="1">
        <f t="array" ref="AC104">IFERROR(_xlfn.LET(
 _xlpm.project, $C104,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4" s="297" t="str" cm="1">
        <f t="array" ref="AD104">IFERROR(_xlfn.LET(
 _xlpm.project, $C104,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4" s="297" t="str" cm="1">
        <f t="array" ref="AE104">IFERROR(_xlfn.LET(
 _xlpm.project, $C104,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4" s="297" t="str" cm="1">
        <f t="array" ref="AF104">IFERROR(_xlfn.LET(
 _xlpm.project, $C104,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4" s="297" t="str" cm="1">
        <f t="array" ref="AG104">IFERROR(_xlfn.LET(
 _xlpm.project, $C104,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4" s="297" t="str" cm="1">
        <f t="array" ref="AH104">IFERROR(_xlfn.LET(
 _xlpm.project, $C104,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4" s="297" t="str" cm="1">
        <f t="array" ref="AI104">IFERROR(_xlfn.LET(
 _xlpm.project, $C104,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4" s="297" t="str" cm="1">
        <f t="array" ref="AJ104">IFERROR(_xlfn.LET(
 _xlpm.project, $C104,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4" s="297" t="str" cm="1">
        <f t="array" ref="AK104">IFERROR(_xlfn.LET(
 _xlpm.project, $C104,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4" s="297" t="str" cm="1">
        <f t="array" ref="AL104">IFERROR(_xlfn.LET(
 _xlpm.project, $C104,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4" s="297" t="str" cm="1">
        <f t="array" ref="AM104">IFERROR(_xlfn.LET(
 _xlpm.project, $C104,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4" s="297" t="str" cm="1">
        <f t="array" ref="AN104">IFERROR(_xlfn.LET(
 _xlpm.project, $C104,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4" s="297" t="str" cm="1">
        <f t="array" ref="AO104">IFERROR(_xlfn.LET(
 _xlpm.project, $C104,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4" s="297" t="str" cm="1">
        <f t="array" ref="AP104">IFERROR(_xlfn.LET(
 _xlpm.project, $C104,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4" s="297" t="str" cm="1">
        <f t="array" ref="AQ104">IFERROR(_xlfn.LET(
 _xlpm.project, $C104,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4" s="297" t="str" cm="1">
        <f t="array" ref="AR104">IFERROR(_xlfn.LET(
 _xlpm.project, $C104,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4" s="297" t="str" cm="1">
        <f t="array" ref="AS104">IFERROR(_xlfn.LET(
 _xlpm.project, $C104,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4" s="297" t="str" cm="1">
        <f t="array" ref="AT104">IFERROR(_xlfn.LET(
 _xlpm.project, $C104,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4" s="297" t="str" cm="1">
        <f t="array" ref="AU104">IFERROR(_xlfn.LET(
 _xlpm.project, $C104,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4" s="297" t="str" cm="1">
        <f t="array" ref="AV104">IFERROR(_xlfn.LET(
 _xlpm.project, $C104,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4" s="297" t="str" cm="1">
        <f t="array" ref="AW104">IFERROR(_xlfn.LET(
 _xlpm.project, $C104,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4" s="297" t="str" cm="1">
        <f t="array" ref="AX104">IFERROR(_xlfn.LET(
 _xlpm.project, $C104,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4" s="297" t="str" cm="1">
        <f t="array" ref="AY104">IFERROR(_xlfn.LET(
 _xlpm.project, $C104,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4" s="297" t="str" cm="1">
        <f t="array" ref="AZ104">IFERROR(_xlfn.LET(
 _xlpm.project, $C104,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4" s="297" t="str" cm="1">
        <f t="array" ref="BA104">IFERROR(_xlfn.LET(
 _xlpm.project, $C104,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4" s="297" t="str" cm="1">
        <f t="array" ref="BB104">IFERROR(_xlfn.LET(
 _xlpm.project, $C104,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4" s="297" t="str" cm="1">
        <f t="array" ref="BC104">IFERROR(_xlfn.LET(
 _xlpm.project, $C104,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4" s="297" t="str" cm="1">
        <f t="array" ref="BD104">IFERROR(_xlfn.LET(
 _xlpm.project, $C104,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4" s="297" t="str" cm="1">
        <f t="array" ref="BE104">IFERROR(_xlfn.LET(
 _xlpm.project, $C104,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4" s="297" t="str" cm="1">
        <f t="array" ref="BF104">IFERROR(_xlfn.LET(
 _xlpm.project, $C104,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4" s="297" t="str" cm="1">
        <f t="array" ref="BG104">IFERROR(_xlfn.LET(
 _xlpm.project, $C104,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4" s="297" t="str" cm="1">
        <f t="array" ref="BH104">IFERROR(_xlfn.LET(
 _xlpm.project, $C104,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4" s="297" t="str" cm="1">
        <f t="array" ref="BI104">IFERROR(_xlfn.LET(
 _xlpm.project, $C104,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4" s="297" t="str" cm="1">
        <f t="array" ref="BJ104">IFERROR(_xlfn.LET(
 _xlpm.project, $C104,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4" s="297" t="str" cm="1">
        <f t="array" ref="BK104">IFERROR(_xlfn.LET(
 _xlpm.project, $C104,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4" s="297" t="str" cm="1">
        <f t="array" ref="BL104">IFERROR(_xlfn.LET(
 _xlpm.project, $C104,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4" s="297" t="str" cm="1">
        <f t="array" ref="BM104">IFERROR(_xlfn.LET(
 _xlpm.project, $C104,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4" s="297" t="str" cm="1">
        <f t="array" ref="BN104">IFERROR(_xlfn.LET(
 _xlpm.project, $C104,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4" s="297" t="str" cm="1">
        <f t="array" ref="BO104">IFERROR(_xlfn.LET(
 _xlpm.project, $C104,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4" s="297" t="str" cm="1">
        <f t="array" ref="BP104">IFERROR(_xlfn.LET(
 _xlpm.project, $C104,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4" s="297" t="str" cm="1">
        <f t="array" ref="BQ104">IFERROR(_xlfn.LET(
 _xlpm.project, $C104,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4" s="297" t="str" cm="1">
        <f t="array" ref="BR104">IFERROR(_xlfn.LET(
 _xlpm.project, $C104,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4" s="297" t="str" cm="1">
        <f t="array" ref="BS104">IFERROR(_xlfn.LET(
 _xlpm.project, $C104,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4" s="297" t="str" cm="1">
        <f t="array" ref="BT104">IFERROR(_xlfn.LET(
 _xlpm.project, $C104,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4" s="297" t="str" cm="1">
        <f t="array" ref="BU104">IFERROR(_xlfn.LET(
 _xlpm.project, $C104,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4" s="297" t="str" cm="1">
        <f t="array" ref="BV104">IFERROR(_xlfn.LET(
 _xlpm.project, $C104,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4" s="297" t="str" cm="1">
        <f t="array" ref="BW104">IFERROR(_xlfn.LET(
 _xlpm.project, $C104,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4" s="297" t="str" cm="1">
        <f t="array" ref="BX104">IFERROR(_xlfn.LET(
 _xlpm.project, $C104,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4" s="297" t="str" cm="1">
        <f t="array" ref="BY104">IFERROR(_xlfn.LET(
 _xlpm.project, $C104,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4" s="297" t="str" cm="1">
        <f t="array" ref="BZ104">IFERROR(_xlfn.LET(
 _xlpm.project, $C104,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4" s="297" t="str" cm="1">
        <f t="array" ref="CA104">IFERROR(_xlfn.LET(
 _xlpm.project, $C104,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4" s="297" t="str" cm="1">
        <f t="array" ref="CB104">IFERROR(_xlfn.LET(
 _xlpm.project, $C104,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4" s="297" t="str" cm="1">
        <f t="array" ref="CC104">IFERROR(_xlfn.LET(
 _xlpm.project, $C104,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4" s="297" t="str" cm="1">
        <f t="array" ref="CD104">IFERROR(_xlfn.LET(
 _xlpm.project, $C104,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4" s="297" t="str" cm="1">
        <f t="array" ref="CE104">IFERROR(_xlfn.LET(
 _xlpm.project, $C104,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4" s="297" t="str" cm="1">
        <f t="array" ref="CF104">IFERROR(_xlfn.LET(
 _xlpm.project, $C104,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4" s="297" t="str" cm="1">
        <f t="array" ref="CG104">IFERROR(_xlfn.LET(
 _xlpm.project, $C104,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4" s="297" t="str" cm="1">
        <f t="array" ref="CH104">IFERROR(_xlfn.LET(
 _xlpm.project, $C104,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4" s="297" t="str" cm="1">
        <f t="array" ref="CI104">IFERROR(_xlfn.LET(
 _xlpm.project, $C104,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4" s="297" t="str" cm="1">
        <f t="array" ref="CJ104">IFERROR(_xlfn.LET(
 _xlpm.project, $C104,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4" s="297" t="str" cm="1">
        <f t="array" ref="CK104">IFERROR(_xlfn.LET(
 _xlpm.project, $C104,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4" s="297" t="str" cm="1">
        <f t="array" ref="CL104">IFERROR(_xlfn.LET(
 _xlpm.project, $C104,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4" s="297" t="str" cm="1">
        <f t="array" ref="CM104">IFERROR(_xlfn.LET(
 _xlpm.project, $C104,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4" s="297" t="str" cm="1">
        <f t="array" ref="CN104">IFERROR(_xlfn.LET(
 _xlpm.project, $C104,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4" s="297" t="str" cm="1">
        <f t="array" ref="CO104">IFERROR(_xlfn.LET(
 _xlpm.project, $C104,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4" s="297" t="str" cm="1">
        <f t="array" ref="CP104">IFERROR(_xlfn.LET(
 _xlpm.project, $C104,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4" s="297" t="str" cm="1">
        <f t="array" ref="CQ104">IFERROR(_xlfn.LET(
 _xlpm.project, $C104,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4" s="297" t="str" cm="1">
        <f t="array" ref="CR104">IFERROR(_xlfn.LET(
 _xlpm.project, $C104,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4" s="297" t="str" cm="1">
        <f t="array" ref="CS104">IFERROR(_xlfn.LET(
 _xlpm.project, $C104,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4" s="297" t="str" cm="1">
        <f t="array" ref="CT104">IFERROR(_xlfn.LET(
 _xlpm.project, $C104,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4" s="297" t="str" cm="1">
        <f t="array" ref="CU104">IFERROR(_xlfn.LET(
 _xlpm.project, $C104,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4" s="297" t="str" cm="1">
        <f t="array" ref="CV104">IFERROR(_xlfn.LET(
 _xlpm.project, $C104,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4" s="297" t="str" cm="1">
        <f t="array" ref="CW104">IFERROR(_xlfn.LET(
 _xlpm.project, $C104,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4" s="297" t="str" cm="1">
        <f t="array" ref="CX104">IFERROR(_xlfn.LET(
 _xlpm.project, $C104,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4" s="297" t="str" cm="1">
        <f t="array" ref="CY104">IFERROR(_xlfn.LET(
 _xlpm.project, $C104,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4" s="297" t="str" cm="1">
        <f t="array" ref="CZ104">IFERROR(_xlfn.LET(
 _xlpm.project, $C104,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4" s="297" t="str" cm="1">
        <f t="array" ref="DA104">IFERROR(_xlfn.LET(
 _xlpm.project, $C104,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4" s="297" t="str" cm="1">
        <f t="array" ref="DB104">IFERROR(_xlfn.LET(
 _xlpm.project, $C104,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4" s="297" t="str" cm="1">
        <f t="array" ref="DC104">IFERROR(_xlfn.LET(
 _xlpm.project, $C104,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4" s="297" t="str" cm="1">
        <f t="array" ref="DD104">IFERROR(_xlfn.LET(
 _xlpm.project, $C104,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4" s="297" t="str" cm="1">
        <f t="array" ref="DE104">IFERROR(_xlfn.LET(
 _xlpm.project, $C104,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4" s="297" t="str" cm="1">
        <f t="array" ref="DF104">IFERROR(_xlfn.LET(
 _xlpm.project, $C104,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4" s="297" t="str" cm="1">
        <f t="array" ref="DG104">IFERROR(_xlfn.LET(
 _xlpm.project, $C104,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4" s="297" t="str" cm="1">
        <f t="array" ref="DH104">IFERROR(_xlfn.LET(
 _xlpm.project, $C104,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4" s="297" t="str" cm="1">
        <f t="array" ref="DI104">IFERROR(_xlfn.LET(
 _xlpm.project, $C104,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4" s="297" t="str" cm="1">
        <f t="array" ref="DJ104">IFERROR(_xlfn.LET(
 _xlpm.project, $C104,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4" s="297" t="str" cm="1">
        <f t="array" ref="DK104">IFERROR(_xlfn.LET(
 _xlpm.project, $C104,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4" s="297" t="str" cm="1">
        <f t="array" ref="DL104">IFERROR(_xlfn.LET(
 _xlpm.project, $C104,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4" s="297" t="str" cm="1">
        <f t="array" ref="DM104">IFERROR(_xlfn.LET(
 _xlpm.project, $C104,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4" s="297" t="str" cm="1">
        <f t="array" ref="DN104">IFERROR(_xlfn.LET(
 _xlpm.project, $C104,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4" s="297" t="str" cm="1">
        <f t="array" ref="DO104">IFERROR(_xlfn.LET(
 _xlpm.project, $C104,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4" s="297" t="str" cm="1">
        <f t="array" ref="DP104">IFERROR(_xlfn.LET(
 _xlpm.project, $C104,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4" s="297" t="str" cm="1">
        <f t="array" ref="DQ104">IFERROR(_xlfn.LET(
 _xlpm.project, $C104,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4" s="297" t="str" cm="1">
        <f t="array" ref="DR104">IFERROR(_xlfn.LET(
 _xlpm.project, $C104,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4" s="297" t="str" cm="1">
        <f t="array" ref="DS104">IFERROR(_xlfn.LET(
 _xlpm.project, $C104,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4" s="297" t="str" cm="1">
        <f t="array" ref="DT104">IFERROR(_xlfn.LET(
 _xlpm.project, $C104,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4" s="297" t="str" cm="1">
        <f t="array" ref="DU104">IFERROR(_xlfn.LET(
 _xlpm.project, $C104,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4" s="297" t="str" cm="1">
        <f t="array" ref="DV104">IFERROR(_xlfn.LET(
 _xlpm.project, $C104,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4" s="297" t="str" cm="1">
        <f t="array" ref="DW104">IFERROR(_xlfn.LET(
 _xlpm.project, $C104,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4" s="297" t="str" cm="1">
        <f t="array" ref="DX104">IFERROR(_xlfn.LET(
 _xlpm.project, $C104,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4" s="297" t="str" cm="1">
        <f t="array" ref="DY104">IFERROR(_xlfn.LET(
 _xlpm.project, $C104,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4" s="297" t="str" cm="1">
        <f t="array" ref="DZ104">IFERROR(_xlfn.LET(
 _xlpm.project, $C104,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4" s="297" t="str" cm="1">
        <f t="array" ref="EA104">IFERROR(_xlfn.LET(
 _xlpm.project, $C104,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4" s="297" t="str" cm="1">
        <f t="array" ref="EB104">IFERROR(_xlfn.LET(
 _xlpm.project, $C104,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4" s="297" t="str" cm="1">
        <f t="array" ref="EC104">IFERROR(_xlfn.LET(
 _xlpm.project, $C104,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4" s="297" t="str" cm="1">
        <f t="array" ref="ED104">IFERROR(_xlfn.LET(
 _xlpm.project, $C104,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4" s="297" t="str" cm="1">
        <f t="array" ref="EE104">IFERROR(_xlfn.LET(
 _xlpm.project, $C104,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4" s="297" t="str" cm="1">
        <f t="array" ref="EF104">IFERROR(_xlfn.LET(
 _xlpm.project, $C104,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4" s="297" t="str" cm="1">
        <f t="array" ref="EG104">IFERROR(_xlfn.LET(
 _xlpm.project, $C104,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4" s="297" t="str" cm="1">
        <f t="array" ref="EH104">IFERROR(_xlfn.LET(
 _xlpm.project, $C104,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4" s="297" t="str" cm="1">
        <f t="array" ref="EI104">IFERROR(_xlfn.LET(
 _xlpm.project, $C104,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4" s="297" t="str" cm="1">
        <f t="array" ref="EJ104">IFERROR(_xlfn.LET(
 _xlpm.project, $C104,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4" s="297" t="str" cm="1">
        <f t="array" ref="EK104">IFERROR(_xlfn.LET(
 _xlpm.project, $C104,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4" s="297" t="str" cm="1">
        <f t="array" ref="EL104">IFERROR(_xlfn.LET(
 _xlpm.project, $C104,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4" s="297" t="str" cm="1">
        <f t="array" ref="EM104">IFERROR(_xlfn.LET(
 _xlpm.project, $C104,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4" s="297" t="str" cm="1">
        <f t="array" ref="EN104">IFERROR(_xlfn.LET(
 _xlpm.project, $C104,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4" s="297" t="str" cm="1">
        <f t="array" ref="EO104">IFERROR(_xlfn.LET(
 _xlpm.project, $C104,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4" s="297" t="str" cm="1">
        <f t="array" ref="EP104">IFERROR(_xlfn.LET(
 _xlpm.project, $C104,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4" s="297" t="str" cm="1">
        <f t="array" ref="EQ104">IFERROR(_xlfn.LET(
 _xlpm.project, $C104,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4" s="297" t="str" cm="1">
        <f t="array" ref="ER104">IFERROR(_xlfn.LET(
 _xlpm.project, $C104,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4" s="297" t="str" cm="1">
        <f t="array" ref="ES104">IFERROR(_xlfn.LET(
 _xlpm.project, $C104,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4" s="297" t="str" cm="1">
        <f t="array" ref="ET104">IFERROR(_xlfn.LET(
 _xlpm.project, $C104,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4" s="297" t="str" cm="1">
        <f t="array" ref="EU104">IFERROR(_xlfn.LET(
 _xlpm.project, $C104,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4" s="297" t="str" cm="1">
        <f t="array" ref="EV104">IFERROR(_xlfn.LET(
 _xlpm.project, $C104,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4" s="297" t="str" cm="1">
        <f t="array" ref="EW104">IFERROR(_xlfn.LET(
 _xlpm.project, $C104,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4" s="297" t="str" cm="1">
        <f t="array" ref="EX104">IFERROR(_xlfn.LET(
 _xlpm.project, $C104,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4" s="297" t="str" cm="1">
        <f t="array" ref="EY104">IFERROR(_xlfn.LET(
 _xlpm.project, $C104,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4" s="297" t="str" cm="1">
        <f t="array" ref="EZ104">IFERROR(_xlfn.LET(
 _xlpm.project, $C104,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4" s="297" t="str" cm="1">
        <f t="array" ref="FA104">IFERROR(_xlfn.LET(
 _xlpm.project, $C104,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4" s="297" t="str" cm="1">
        <f t="array" ref="FB104">IFERROR(_xlfn.LET(
 _xlpm.project, $C104,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4" s="297" t="str" cm="1">
        <f t="array" ref="FC104">IFERROR(_xlfn.LET(
 _xlpm.project, $C104,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4" s="297" t="str" cm="1">
        <f t="array" ref="FD104">IFERROR(_xlfn.LET(
 _xlpm.project, $C104,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5" spans="2:160" ht="80.099999999999994" customHeight="1" thickBot="1" x14ac:dyDescent="0.35">
      <c r="B105" s="90"/>
      <c r="C105" s="300"/>
      <c r="D105" s="300"/>
      <c r="E105" s="297" t="str" cm="1">
        <f t="array" ref="E105">IFERROR(_xlfn.LET(
 _xlpm.project, $C105,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5" s="297" t="str" cm="1">
        <f t="array" ref="F105">IFERROR(_xlfn.LET(
 _xlpm.project, $C105,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5" s="297" t="str" cm="1">
        <f t="array" ref="G105">IFERROR(_xlfn.LET(
 _xlpm.project, $C105,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5" s="297" t="str" cm="1">
        <f t="array" ref="H105">IFERROR(_xlfn.LET(
 _xlpm.project, $C105,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5" s="297" t="str" cm="1">
        <f t="array" ref="I105">IFERROR(_xlfn.LET(
 _xlpm.project, $C105,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5" s="297" t="str" cm="1">
        <f t="array" ref="J105">IFERROR(_xlfn.LET(
 _xlpm.project, $C105,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5" s="297" t="str" cm="1">
        <f t="array" ref="K105">IFERROR(_xlfn.LET(
 _xlpm.project, $C105,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5" s="297" t="str" cm="1">
        <f t="array" ref="L105">IFERROR(_xlfn.LET(
 _xlpm.project, $C105,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5" s="297" t="str" cm="1">
        <f t="array" ref="M105">IFERROR(_xlfn.LET(
 _xlpm.project, $C105,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5" s="297" t="str" cm="1">
        <f t="array" ref="N105">IFERROR(_xlfn.LET(
 _xlpm.project, $C105,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5" s="297" t="str" cm="1">
        <f t="array" ref="O105">IFERROR(_xlfn.LET(
 _xlpm.project, $C105,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5" s="297" t="str" cm="1">
        <f t="array" ref="P105">IFERROR(_xlfn.LET(
 _xlpm.project, $C105,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5" s="297" t="str" cm="1">
        <f t="array" ref="Q105">IFERROR(_xlfn.LET(
 _xlpm.project, $C105,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5" s="297" t="str" cm="1">
        <f t="array" ref="R105">IFERROR(_xlfn.LET(
 _xlpm.project, $C105,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5" s="297" t="str" cm="1">
        <f t="array" ref="S105">IFERROR(_xlfn.LET(
 _xlpm.project, $C105,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5" s="297" t="str" cm="1">
        <f t="array" ref="T105">IFERROR(_xlfn.LET(
 _xlpm.project, $C105,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5" s="297" t="str" cm="1">
        <f t="array" ref="U105">IFERROR(_xlfn.LET(
 _xlpm.project, $C105,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5" s="297" t="str" cm="1">
        <f t="array" ref="V105">IFERROR(_xlfn.LET(
 _xlpm.project, $C105,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5" s="297" t="str" cm="1">
        <f t="array" ref="W105">IFERROR(_xlfn.LET(
 _xlpm.project, $C105,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5" s="297" t="str" cm="1">
        <f t="array" ref="X105">IFERROR(_xlfn.LET(
 _xlpm.project, $C105,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5" s="297" t="str" cm="1">
        <f t="array" ref="Y105">IFERROR(_xlfn.LET(
 _xlpm.project, $C105,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5" s="297" t="str" cm="1">
        <f t="array" ref="Z105">IFERROR(_xlfn.LET(
 _xlpm.project, $C105,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5" s="297" t="str" cm="1">
        <f t="array" ref="AA105">IFERROR(_xlfn.LET(
 _xlpm.project, $C105,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5" s="297" t="str" cm="1">
        <f t="array" ref="AB105">IFERROR(_xlfn.LET(
 _xlpm.project, $C105,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5" s="297" t="str" cm="1">
        <f t="array" ref="AC105">IFERROR(_xlfn.LET(
 _xlpm.project, $C105,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5" s="297" t="str" cm="1">
        <f t="array" ref="AD105">IFERROR(_xlfn.LET(
 _xlpm.project, $C105,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5" s="297" t="str" cm="1">
        <f t="array" ref="AE105">IFERROR(_xlfn.LET(
 _xlpm.project, $C105,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5" s="297" t="str" cm="1">
        <f t="array" ref="AF105">IFERROR(_xlfn.LET(
 _xlpm.project, $C105,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5" s="297" t="str" cm="1">
        <f t="array" ref="AG105">IFERROR(_xlfn.LET(
 _xlpm.project, $C105,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5" s="297" t="str" cm="1">
        <f t="array" ref="AH105">IFERROR(_xlfn.LET(
 _xlpm.project, $C105,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5" s="297" t="str" cm="1">
        <f t="array" ref="AI105">IFERROR(_xlfn.LET(
 _xlpm.project, $C105,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5" s="297" t="str" cm="1">
        <f t="array" ref="AJ105">IFERROR(_xlfn.LET(
 _xlpm.project, $C105,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5" s="297" t="str" cm="1">
        <f t="array" ref="AK105">IFERROR(_xlfn.LET(
 _xlpm.project, $C105,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5" s="297" t="str" cm="1">
        <f t="array" ref="AL105">IFERROR(_xlfn.LET(
 _xlpm.project, $C105,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5" s="297" t="str" cm="1">
        <f t="array" ref="AM105">IFERROR(_xlfn.LET(
 _xlpm.project, $C105,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5" s="297" t="str" cm="1">
        <f t="array" ref="AN105">IFERROR(_xlfn.LET(
 _xlpm.project, $C105,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5" s="297" t="str" cm="1">
        <f t="array" ref="AO105">IFERROR(_xlfn.LET(
 _xlpm.project, $C105,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5" s="297" t="str" cm="1">
        <f t="array" ref="AP105">IFERROR(_xlfn.LET(
 _xlpm.project, $C105,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5" s="297" t="str" cm="1">
        <f t="array" ref="AQ105">IFERROR(_xlfn.LET(
 _xlpm.project, $C105,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5" s="297" t="str" cm="1">
        <f t="array" ref="AR105">IFERROR(_xlfn.LET(
 _xlpm.project, $C105,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5" s="297" t="str" cm="1">
        <f t="array" ref="AS105">IFERROR(_xlfn.LET(
 _xlpm.project, $C105,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5" s="297" t="str" cm="1">
        <f t="array" ref="AT105">IFERROR(_xlfn.LET(
 _xlpm.project, $C105,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5" s="297" t="str" cm="1">
        <f t="array" ref="AU105">IFERROR(_xlfn.LET(
 _xlpm.project, $C105,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5" s="297" t="str" cm="1">
        <f t="array" ref="AV105">IFERROR(_xlfn.LET(
 _xlpm.project, $C105,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5" s="297" t="str" cm="1">
        <f t="array" ref="AW105">IFERROR(_xlfn.LET(
 _xlpm.project, $C105,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5" s="297" t="str" cm="1">
        <f t="array" ref="AX105">IFERROR(_xlfn.LET(
 _xlpm.project, $C105,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5" s="297" t="str" cm="1">
        <f t="array" ref="AY105">IFERROR(_xlfn.LET(
 _xlpm.project, $C105,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5" s="297" t="str" cm="1">
        <f t="array" ref="AZ105">IFERROR(_xlfn.LET(
 _xlpm.project, $C105,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5" s="297" t="str" cm="1">
        <f t="array" ref="BA105">IFERROR(_xlfn.LET(
 _xlpm.project, $C105,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5" s="297" t="str" cm="1">
        <f t="array" ref="BB105">IFERROR(_xlfn.LET(
 _xlpm.project, $C105,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5" s="297" t="str" cm="1">
        <f t="array" ref="BC105">IFERROR(_xlfn.LET(
 _xlpm.project, $C105,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5" s="297" t="str" cm="1">
        <f t="array" ref="BD105">IFERROR(_xlfn.LET(
 _xlpm.project, $C105,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5" s="297" t="str" cm="1">
        <f t="array" ref="BE105">IFERROR(_xlfn.LET(
 _xlpm.project, $C105,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5" s="297" t="str" cm="1">
        <f t="array" ref="BF105">IFERROR(_xlfn.LET(
 _xlpm.project, $C105,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5" s="297" t="str" cm="1">
        <f t="array" ref="BG105">IFERROR(_xlfn.LET(
 _xlpm.project, $C105,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5" s="297" t="str" cm="1">
        <f t="array" ref="BH105">IFERROR(_xlfn.LET(
 _xlpm.project, $C105,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5" s="297" t="str" cm="1">
        <f t="array" ref="BI105">IFERROR(_xlfn.LET(
 _xlpm.project, $C105,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5" s="297" t="str" cm="1">
        <f t="array" ref="BJ105">IFERROR(_xlfn.LET(
 _xlpm.project, $C105,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5" s="297" t="str" cm="1">
        <f t="array" ref="BK105">IFERROR(_xlfn.LET(
 _xlpm.project, $C105,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5" s="297" t="str" cm="1">
        <f t="array" ref="BL105">IFERROR(_xlfn.LET(
 _xlpm.project, $C105,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5" s="297" t="str" cm="1">
        <f t="array" ref="BM105">IFERROR(_xlfn.LET(
 _xlpm.project, $C105,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5" s="297" t="str" cm="1">
        <f t="array" ref="BN105">IFERROR(_xlfn.LET(
 _xlpm.project, $C105,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5" s="297" t="str" cm="1">
        <f t="array" ref="BO105">IFERROR(_xlfn.LET(
 _xlpm.project, $C105,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5" s="297" t="str" cm="1">
        <f t="array" ref="BP105">IFERROR(_xlfn.LET(
 _xlpm.project, $C105,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5" s="297" t="str" cm="1">
        <f t="array" ref="BQ105">IFERROR(_xlfn.LET(
 _xlpm.project, $C105,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5" s="297" t="str" cm="1">
        <f t="array" ref="BR105">IFERROR(_xlfn.LET(
 _xlpm.project, $C105,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5" s="297" t="str" cm="1">
        <f t="array" ref="BS105">IFERROR(_xlfn.LET(
 _xlpm.project, $C105,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5" s="297" t="str" cm="1">
        <f t="array" ref="BT105">IFERROR(_xlfn.LET(
 _xlpm.project, $C105,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5" s="297" t="str" cm="1">
        <f t="array" ref="BU105">IFERROR(_xlfn.LET(
 _xlpm.project, $C105,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5" s="297" t="str" cm="1">
        <f t="array" ref="BV105">IFERROR(_xlfn.LET(
 _xlpm.project, $C105,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5" s="297" t="str" cm="1">
        <f t="array" ref="BW105">IFERROR(_xlfn.LET(
 _xlpm.project, $C105,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5" s="297" t="str" cm="1">
        <f t="array" ref="BX105">IFERROR(_xlfn.LET(
 _xlpm.project, $C105,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5" s="297" t="str" cm="1">
        <f t="array" ref="BY105">IFERROR(_xlfn.LET(
 _xlpm.project, $C105,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5" s="297" t="str" cm="1">
        <f t="array" ref="BZ105">IFERROR(_xlfn.LET(
 _xlpm.project, $C105,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5" s="297" t="str" cm="1">
        <f t="array" ref="CA105">IFERROR(_xlfn.LET(
 _xlpm.project, $C105,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5" s="297" t="str" cm="1">
        <f t="array" ref="CB105">IFERROR(_xlfn.LET(
 _xlpm.project, $C105,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5" s="297" t="str" cm="1">
        <f t="array" ref="CC105">IFERROR(_xlfn.LET(
 _xlpm.project, $C105,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5" s="297" t="str" cm="1">
        <f t="array" ref="CD105">IFERROR(_xlfn.LET(
 _xlpm.project, $C105,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5" s="297" t="str" cm="1">
        <f t="array" ref="CE105">IFERROR(_xlfn.LET(
 _xlpm.project, $C105,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5" s="297" t="str" cm="1">
        <f t="array" ref="CF105">IFERROR(_xlfn.LET(
 _xlpm.project, $C105,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5" s="297" t="str" cm="1">
        <f t="array" ref="CG105">IFERROR(_xlfn.LET(
 _xlpm.project, $C105,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5" s="297" t="str" cm="1">
        <f t="array" ref="CH105">IFERROR(_xlfn.LET(
 _xlpm.project, $C105,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5" s="297" t="str" cm="1">
        <f t="array" ref="CI105">IFERROR(_xlfn.LET(
 _xlpm.project, $C105,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5" s="297" t="str" cm="1">
        <f t="array" ref="CJ105">IFERROR(_xlfn.LET(
 _xlpm.project, $C105,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5" s="297" t="str" cm="1">
        <f t="array" ref="CK105">IFERROR(_xlfn.LET(
 _xlpm.project, $C105,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5" s="297" t="str" cm="1">
        <f t="array" ref="CL105">IFERROR(_xlfn.LET(
 _xlpm.project, $C105,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5" s="297" t="str" cm="1">
        <f t="array" ref="CM105">IFERROR(_xlfn.LET(
 _xlpm.project, $C105,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5" s="297" t="str" cm="1">
        <f t="array" ref="CN105">IFERROR(_xlfn.LET(
 _xlpm.project, $C105,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5" s="297" t="str" cm="1">
        <f t="array" ref="CO105">IFERROR(_xlfn.LET(
 _xlpm.project, $C105,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5" s="297" t="str" cm="1">
        <f t="array" ref="CP105">IFERROR(_xlfn.LET(
 _xlpm.project, $C105,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5" s="297" t="str" cm="1">
        <f t="array" ref="CQ105">IFERROR(_xlfn.LET(
 _xlpm.project, $C105,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5" s="297" t="str" cm="1">
        <f t="array" ref="CR105">IFERROR(_xlfn.LET(
 _xlpm.project, $C105,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5" s="297" t="str" cm="1">
        <f t="array" ref="CS105">IFERROR(_xlfn.LET(
 _xlpm.project, $C105,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5" s="297" t="str" cm="1">
        <f t="array" ref="CT105">IFERROR(_xlfn.LET(
 _xlpm.project, $C105,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5" s="297" t="str" cm="1">
        <f t="array" ref="CU105">IFERROR(_xlfn.LET(
 _xlpm.project, $C105,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5" s="297" t="str" cm="1">
        <f t="array" ref="CV105">IFERROR(_xlfn.LET(
 _xlpm.project, $C105,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5" s="297" t="str" cm="1">
        <f t="array" ref="CW105">IFERROR(_xlfn.LET(
 _xlpm.project, $C105,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5" s="297" t="str" cm="1">
        <f t="array" ref="CX105">IFERROR(_xlfn.LET(
 _xlpm.project, $C105,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5" s="297" t="str" cm="1">
        <f t="array" ref="CY105">IFERROR(_xlfn.LET(
 _xlpm.project, $C105,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5" s="297" t="str" cm="1">
        <f t="array" ref="CZ105">IFERROR(_xlfn.LET(
 _xlpm.project, $C105,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5" s="297" t="str" cm="1">
        <f t="array" ref="DA105">IFERROR(_xlfn.LET(
 _xlpm.project, $C105,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5" s="297" t="str" cm="1">
        <f t="array" ref="DB105">IFERROR(_xlfn.LET(
 _xlpm.project, $C105,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5" s="297" t="str" cm="1">
        <f t="array" ref="DC105">IFERROR(_xlfn.LET(
 _xlpm.project, $C105,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5" s="297" t="str" cm="1">
        <f t="array" ref="DD105">IFERROR(_xlfn.LET(
 _xlpm.project, $C105,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5" s="297" t="str" cm="1">
        <f t="array" ref="DE105">IFERROR(_xlfn.LET(
 _xlpm.project, $C105,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5" s="297" t="str" cm="1">
        <f t="array" ref="DF105">IFERROR(_xlfn.LET(
 _xlpm.project, $C105,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5" s="297" t="str" cm="1">
        <f t="array" ref="DG105">IFERROR(_xlfn.LET(
 _xlpm.project, $C105,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5" s="297" t="str" cm="1">
        <f t="array" ref="DH105">IFERROR(_xlfn.LET(
 _xlpm.project, $C105,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5" s="297" t="str" cm="1">
        <f t="array" ref="DI105">IFERROR(_xlfn.LET(
 _xlpm.project, $C105,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5" s="297" t="str" cm="1">
        <f t="array" ref="DJ105">IFERROR(_xlfn.LET(
 _xlpm.project, $C105,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5" s="297" t="str" cm="1">
        <f t="array" ref="DK105">IFERROR(_xlfn.LET(
 _xlpm.project, $C105,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5" s="297" t="str" cm="1">
        <f t="array" ref="DL105">IFERROR(_xlfn.LET(
 _xlpm.project, $C105,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5" s="297" t="str" cm="1">
        <f t="array" ref="DM105">IFERROR(_xlfn.LET(
 _xlpm.project, $C105,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5" s="297" t="str" cm="1">
        <f t="array" ref="DN105">IFERROR(_xlfn.LET(
 _xlpm.project, $C105,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5" s="297" t="str" cm="1">
        <f t="array" ref="DO105">IFERROR(_xlfn.LET(
 _xlpm.project, $C105,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5" s="297" t="str" cm="1">
        <f t="array" ref="DP105">IFERROR(_xlfn.LET(
 _xlpm.project, $C105,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5" s="297" t="str" cm="1">
        <f t="array" ref="DQ105">IFERROR(_xlfn.LET(
 _xlpm.project, $C105,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5" s="297" t="str" cm="1">
        <f t="array" ref="DR105">IFERROR(_xlfn.LET(
 _xlpm.project, $C105,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5" s="297" t="str" cm="1">
        <f t="array" ref="DS105">IFERROR(_xlfn.LET(
 _xlpm.project, $C105,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5" s="297" t="str" cm="1">
        <f t="array" ref="DT105">IFERROR(_xlfn.LET(
 _xlpm.project, $C105,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5" s="297" t="str" cm="1">
        <f t="array" ref="DU105">IFERROR(_xlfn.LET(
 _xlpm.project, $C105,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5" s="297" t="str" cm="1">
        <f t="array" ref="DV105">IFERROR(_xlfn.LET(
 _xlpm.project, $C105,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5" s="297" t="str" cm="1">
        <f t="array" ref="DW105">IFERROR(_xlfn.LET(
 _xlpm.project, $C105,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5" s="297" t="str" cm="1">
        <f t="array" ref="DX105">IFERROR(_xlfn.LET(
 _xlpm.project, $C105,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5" s="297" t="str" cm="1">
        <f t="array" ref="DY105">IFERROR(_xlfn.LET(
 _xlpm.project, $C105,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5" s="297" t="str" cm="1">
        <f t="array" ref="DZ105">IFERROR(_xlfn.LET(
 _xlpm.project, $C105,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5" s="297" t="str" cm="1">
        <f t="array" ref="EA105">IFERROR(_xlfn.LET(
 _xlpm.project, $C105,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5" s="297" t="str" cm="1">
        <f t="array" ref="EB105">IFERROR(_xlfn.LET(
 _xlpm.project, $C105,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5" s="297" t="str" cm="1">
        <f t="array" ref="EC105">IFERROR(_xlfn.LET(
 _xlpm.project, $C105,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5" s="297" t="str" cm="1">
        <f t="array" ref="ED105">IFERROR(_xlfn.LET(
 _xlpm.project, $C105,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5" s="297" t="str" cm="1">
        <f t="array" ref="EE105">IFERROR(_xlfn.LET(
 _xlpm.project, $C105,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5" s="297" t="str" cm="1">
        <f t="array" ref="EF105">IFERROR(_xlfn.LET(
 _xlpm.project, $C105,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5" s="297" t="str" cm="1">
        <f t="array" ref="EG105">IFERROR(_xlfn.LET(
 _xlpm.project, $C105,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5" s="297" t="str" cm="1">
        <f t="array" ref="EH105">IFERROR(_xlfn.LET(
 _xlpm.project, $C105,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5" s="297" t="str" cm="1">
        <f t="array" ref="EI105">IFERROR(_xlfn.LET(
 _xlpm.project, $C105,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5" s="297" t="str" cm="1">
        <f t="array" ref="EJ105">IFERROR(_xlfn.LET(
 _xlpm.project, $C105,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5" s="297" t="str" cm="1">
        <f t="array" ref="EK105">IFERROR(_xlfn.LET(
 _xlpm.project, $C105,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5" s="297" t="str" cm="1">
        <f t="array" ref="EL105">IFERROR(_xlfn.LET(
 _xlpm.project, $C105,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5" s="297" t="str" cm="1">
        <f t="array" ref="EM105">IFERROR(_xlfn.LET(
 _xlpm.project, $C105,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5" s="297" t="str" cm="1">
        <f t="array" ref="EN105">IFERROR(_xlfn.LET(
 _xlpm.project, $C105,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5" s="297" t="str" cm="1">
        <f t="array" ref="EO105">IFERROR(_xlfn.LET(
 _xlpm.project, $C105,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5" s="297" t="str" cm="1">
        <f t="array" ref="EP105">IFERROR(_xlfn.LET(
 _xlpm.project, $C105,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5" s="297" t="str" cm="1">
        <f t="array" ref="EQ105">IFERROR(_xlfn.LET(
 _xlpm.project, $C105,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5" s="297" t="str" cm="1">
        <f t="array" ref="ER105">IFERROR(_xlfn.LET(
 _xlpm.project, $C105,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5" s="297" t="str" cm="1">
        <f t="array" ref="ES105">IFERROR(_xlfn.LET(
 _xlpm.project, $C105,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5" s="297" t="str" cm="1">
        <f t="array" ref="ET105">IFERROR(_xlfn.LET(
 _xlpm.project, $C105,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5" s="297" t="str" cm="1">
        <f t="array" ref="EU105">IFERROR(_xlfn.LET(
 _xlpm.project, $C105,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5" s="297" t="str" cm="1">
        <f t="array" ref="EV105">IFERROR(_xlfn.LET(
 _xlpm.project, $C105,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5" s="297" t="str" cm="1">
        <f t="array" ref="EW105">IFERROR(_xlfn.LET(
 _xlpm.project, $C105,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5" s="297" t="str" cm="1">
        <f t="array" ref="EX105">IFERROR(_xlfn.LET(
 _xlpm.project, $C105,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5" s="297" t="str" cm="1">
        <f t="array" ref="EY105">IFERROR(_xlfn.LET(
 _xlpm.project, $C105,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5" s="297" t="str" cm="1">
        <f t="array" ref="EZ105">IFERROR(_xlfn.LET(
 _xlpm.project, $C105,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5" s="297" t="str" cm="1">
        <f t="array" ref="FA105">IFERROR(_xlfn.LET(
 _xlpm.project, $C105,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5" s="297" t="str" cm="1">
        <f t="array" ref="FB105">IFERROR(_xlfn.LET(
 _xlpm.project, $C105,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5" s="297" t="str" cm="1">
        <f t="array" ref="FC105">IFERROR(_xlfn.LET(
 _xlpm.project, $C105,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5" s="297" t="str" cm="1">
        <f t="array" ref="FD105">IFERROR(_xlfn.LET(
 _xlpm.project, $C105,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6" spans="2:160" ht="80.099999999999994" customHeight="1" thickBot="1" x14ac:dyDescent="0.35">
      <c r="B106" s="90"/>
      <c r="C106" s="300"/>
      <c r="D106" s="300"/>
      <c r="E106" s="297" t="str" cm="1">
        <f t="array" ref="E106">IFERROR(_xlfn.LET(
 _xlpm.project, $C106,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6" s="297" t="str" cm="1">
        <f t="array" ref="F106">IFERROR(_xlfn.LET(
 _xlpm.project, $C106,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6" s="297" t="str" cm="1">
        <f t="array" ref="G106">IFERROR(_xlfn.LET(
 _xlpm.project, $C106,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6" s="297" t="str" cm="1">
        <f t="array" ref="H106">IFERROR(_xlfn.LET(
 _xlpm.project, $C106,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6" s="297" t="str" cm="1">
        <f t="array" ref="I106">IFERROR(_xlfn.LET(
 _xlpm.project, $C106,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6" s="297" t="str" cm="1">
        <f t="array" ref="J106">IFERROR(_xlfn.LET(
 _xlpm.project, $C106,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6" s="297" t="str" cm="1">
        <f t="array" ref="K106">IFERROR(_xlfn.LET(
 _xlpm.project, $C106,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6" s="297" t="str" cm="1">
        <f t="array" ref="L106">IFERROR(_xlfn.LET(
 _xlpm.project, $C106,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6" s="297" t="str" cm="1">
        <f t="array" ref="M106">IFERROR(_xlfn.LET(
 _xlpm.project, $C106,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6" s="297" t="str" cm="1">
        <f t="array" ref="N106">IFERROR(_xlfn.LET(
 _xlpm.project, $C106,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6" s="297" t="str" cm="1">
        <f t="array" ref="O106">IFERROR(_xlfn.LET(
 _xlpm.project, $C106,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6" s="297" t="str" cm="1">
        <f t="array" ref="P106">IFERROR(_xlfn.LET(
 _xlpm.project, $C106,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6" s="297" t="str" cm="1">
        <f t="array" ref="Q106">IFERROR(_xlfn.LET(
 _xlpm.project, $C106,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6" s="297" t="str" cm="1">
        <f t="array" ref="R106">IFERROR(_xlfn.LET(
 _xlpm.project, $C106,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6" s="297" t="str" cm="1">
        <f t="array" ref="S106">IFERROR(_xlfn.LET(
 _xlpm.project, $C106,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6" s="297" t="str" cm="1">
        <f t="array" ref="T106">IFERROR(_xlfn.LET(
 _xlpm.project, $C106,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6" s="297" t="str" cm="1">
        <f t="array" ref="U106">IFERROR(_xlfn.LET(
 _xlpm.project, $C106,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6" s="297" t="str" cm="1">
        <f t="array" ref="V106">IFERROR(_xlfn.LET(
 _xlpm.project, $C106,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6" s="297" t="str" cm="1">
        <f t="array" ref="W106">IFERROR(_xlfn.LET(
 _xlpm.project, $C106,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6" s="297" t="str" cm="1">
        <f t="array" ref="X106">IFERROR(_xlfn.LET(
 _xlpm.project, $C106,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6" s="297" t="str" cm="1">
        <f t="array" ref="Y106">IFERROR(_xlfn.LET(
 _xlpm.project, $C106,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6" s="297" t="str" cm="1">
        <f t="array" ref="Z106">IFERROR(_xlfn.LET(
 _xlpm.project, $C106,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6" s="297" t="str" cm="1">
        <f t="array" ref="AA106">IFERROR(_xlfn.LET(
 _xlpm.project, $C106,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6" s="297" t="str" cm="1">
        <f t="array" ref="AB106">IFERROR(_xlfn.LET(
 _xlpm.project, $C106,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6" s="297" t="str" cm="1">
        <f t="array" ref="AC106">IFERROR(_xlfn.LET(
 _xlpm.project, $C106,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6" s="297" t="str" cm="1">
        <f t="array" ref="AD106">IFERROR(_xlfn.LET(
 _xlpm.project, $C106,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6" s="297" t="str" cm="1">
        <f t="array" ref="AE106">IFERROR(_xlfn.LET(
 _xlpm.project, $C106,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6" s="297" t="str" cm="1">
        <f t="array" ref="AF106">IFERROR(_xlfn.LET(
 _xlpm.project, $C106,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6" s="297" t="str" cm="1">
        <f t="array" ref="AG106">IFERROR(_xlfn.LET(
 _xlpm.project, $C106,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6" s="297" t="str" cm="1">
        <f t="array" ref="AH106">IFERROR(_xlfn.LET(
 _xlpm.project, $C106,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6" s="297" t="str" cm="1">
        <f t="array" ref="AI106">IFERROR(_xlfn.LET(
 _xlpm.project, $C106,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6" s="297" t="str" cm="1">
        <f t="array" ref="AJ106">IFERROR(_xlfn.LET(
 _xlpm.project, $C106,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6" s="297" t="str" cm="1">
        <f t="array" ref="AK106">IFERROR(_xlfn.LET(
 _xlpm.project, $C106,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6" s="297" t="str" cm="1">
        <f t="array" ref="AL106">IFERROR(_xlfn.LET(
 _xlpm.project, $C106,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6" s="297" t="str" cm="1">
        <f t="array" ref="AM106">IFERROR(_xlfn.LET(
 _xlpm.project, $C106,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6" s="297" t="str" cm="1">
        <f t="array" ref="AN106">IFERROR(_xlfn.LET(
 _xlpm.project, $C106,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6" s="297" t="str" cm="1">
        <f t="array" ref="AO106">IFERROR(_xlfn.LET(
 _xlpm.project, $C106,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6" s="297" t="str" cm="1">
        <f t="array" ref="AP106">IFERROR(_xlfn.LET(
 _xlpm.project, $C106,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6" s="297" t="str" cm="1">
        <f t="array" ref="AQ106">IFERROR(_xlfn.LET(
 _xlpm.project, $C106,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6" s="297" t="str" cm="1">
        <f t="array" ref="AR106">IFERROR(_xlfn.LET(
 _xlpm.project, $C106,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6" s="297" t="str" cm="1">
        <f t="array" ref="AS106">IFERROR(_xlfn.LET(
 _xlpm.project, $C106,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6" s="297" t="str" cm="1">
        <f t="array" ref="AT106">IFERROR(_xlfn.LET(
 _xlpm.project, $C106,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6" s="297" t="str" cm="1">
        <f t="array" ref="AU106">IFERROR(_xlfn.LET(
 _xlpm.project, $C106,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6" s="297" t="str" cm="1">
        <f t="array" ref="AV106">IFERROR(_xlfn.LET(
 _xlpm.project, $C106,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6" s="297" t="str" cm="1">
        <f t="array" ref="AW106">IFERROR(_xlfn.LET(
 _xlpm.project, $C106,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6" s="297" t="str" cm="1">
        <f t="array" ref="AX106">IFERROR(_xlfn.LET(
 _xlpm.project, $C106,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6" s="297" t="str" cm="1">
        <f t="array" ref="AY106">IFERROR(_xlfn.LET(
 _xlpm.project, $C106,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6" s="297" t="str" cm="1">
        <f t="array" ref="AZ106">IFERROR(_xlfn.LET(
 _xlpm.project, $C106,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6" s="297" t="str" cm="1">
        <f t="array" ref="BA106">IFERROR(_xlfn.LET(
 _xlpm.project, $C106,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6" s="297" t="str" cm="1">
        <f t="array" ref="BB106">IFERROR(_xlfn.LET(
 _xlpm.project, $C106,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6" s="297" t="str" cm="1">
        <f t="array" ref="BC106">IFERROR(_xlfn.LET(
 _xlpm.project, $C106,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6" s="297" t="str" cm="1">
        <f t="array" ref="BD106">IFERROR(_xlfn.LET(
 _xlpm.project, $C106,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6" s="297" t="str" cm="1">
        <f t="array" ref="BE106">IFERROR(_xlfn.LET(
 _xlpm.project, $C106,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6" s="297" t="str" cm="1">
        <f t="array" ref="BF106">IFERROR(_xlfn.LET(
 _xlpm.project, $C106,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6" s="297" t="str" cm="1">
        <f t="array" ref="BG106">IFERROR(_xlfn.LET(
 _xlpm.project, $C106,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6" s="297" t="str" cm="1">
        <f t="array" ref="BH106">IFERROR(_xlfn.LET(
 _xlpm.project, $C106,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6" s="297" t="str" cm="1">
        <f t="array" ref="BI106">IFERROR(_xlfn.LET(
 _xlpm.project, $C106,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6" s="297" t="str" cm="1">
        <f t="array" ref="BJ106">IFERROR(_xlfn.LET(
 _xlpm.project, $C106,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6" s="297" t="str" cm="1">
        <f t="array" ref="BK106">IFERROR(_xlfn.LET(
 _xlpm.project, $C106,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6" s="297" t="str" cm="1">
        <f t="array" ref="BL106">IFERROR(_xlfn.LET(
 _xlpm.project, $C106,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6" s="297" t="str" cm="1">
        <f t="array" ref="BM106">IFERROR(_xlfn.LET(
 _xlpm.project, $C106,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6" s="297" t="str" cm="1">
        <f t="array" ref="BN106">IFERROR(_xlfn.LET(
 _xlpm.project, $C106,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6" s="297" t="str" cm="1">
        <f t="array" ref="BO106">IFERROR(_xlfn.LET(
 _xlpm.project, $C106,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6" s="297" t="str" cm="1">
        <f t="array" ref="BP106">IFERROR(_xlfn.LET(
 _xlpm.project, $C106,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6" s="297" t="str" cm="1">
        <f t="array" ref="BQ106">IFERROR(_xlfn.LET(
 _xlpm.project, $C106,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6" s="297" t="str" cm="1">
        <f t="array" ref="BR106">IFERROR(_xlfn.LET(
 _xlpm.project, $C106,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6" s="297" t="str" cm="1">
        <f t="array" ref="BS106">IFERROR(_xlfn.LET(
 _xlpm.project, $C106,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6" s="297" t="str" cm="1">
        <f t="array" ref="BT106">IFERROR(_xlfn.LET(
 _xlpm.project, $C106,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6" s="297" t="str" cm="1">
        <f t="array" ref="BU106">IFERROR(_xlfn.LET(
 _xlpm.project, $C106,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6" s="297" t="str" cm="1">
        <f t="array" ref="BV106">IFERROR(_xlfn.LET(
 _xlpm.project, $C106,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6" s="297" t="str" cm="1">
        <f t="array" ref="BW106">IFERROR(_xlfn.LET(
 _xlpm.project, $C106,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6" s="297" t="str" cm="1">
        <f t="array" ref="BX106">IFERROR(_xlfn.LET(
 _xlpm.project, $C106,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6" s="297" t="str" cm="1">
        <f t="array" ref="BY106">IFERROR(_xlfn.LET(
 _xlpm.project, $C106,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6" s="297" t="str" cm="1">
        <f t="array" ref="BZ106">IFERROR(_xlfn.LET(
 _xlpm.project, $C106,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6" s="297" t="str" cm="1">
        <f t="array" ref="CA106">IFERROR(_xlfn.LET(
 _xlpm.project, $C106,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6" s="297" t="str" cm="1">
        <f t="array" ref="CB106">IFERROR(_xlfn.LET(
 _xlpm.project, $C106,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6" s="297" t="str" cm="1">
        <f t="array" ref="CC106">IFERROR(_xlfn.LET(
 _xlpm.project, $C106,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6" s="297" t="str" cm="1">
        <f t="array" ref="CD106">IFERROR(_xlfn.LET(
 _xlpm.project, $C106,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6" s="297" t="str" cm="1">
        <f t="array" ref="CE106">IFERROR(_xlfn.LET(
 _xlpm.project, $C106,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6" s="297" t="str" cm="1">
        <f t="array" ref="CF106">IFERROR(_xlfn.LET(
 _xlpm.project, $C106,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6" s="297" t="str" cm="1">
        <f t="array" ref="CG106">IFERROR(_xlfn.LET(
 _xlpm.project, $C106,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6" s="297" t="str" cm="1">
        <f t="array" ref="CH106">IFERROR(_xlfn.LET(
 _xlpm.project, $C106,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6" s="297" t="str" cm="1">
        <f t="array" ref="CI106">IFERROR(_xlfn.LET(
 _xlpm.project, $C106,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6" s="297" t="str" cm="1">
        <f t="array" ref="CJ106">IFERROR(_xlfn.LET(
 _xlpm.project, $C106,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6" s="297" t="str" cm="1">
        <f t="array" ref="CK106">IFERROR(_xlfn.LET(
 _xlpm.project, $C106,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6" s="297" t="str" cm="1">
        <f t="array" ref="CL106">IFERROR(_xlfn.LET(
 _xlpm.project, $C106,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6" s="297" t="str" cm="1">
        <f t="array" ref="CM106">IFERROR(_xlfn.LET(
 _xlpm.project, $C106,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6" s="297" t="str" cm="1">
        <f t="array" ref="CN106">IFERROR(_xlfn.LET(
 _xlpm.project, $C106,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6" s="297" t="str" cm="1">
        <f t="array" ref="CO106">IFERROR(_xlfn.LET(
 _xlpm.project, $C106,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6" s="297" t="str" cm="1">
        <f t="array" ref="CP106">IFERROR(_xlfn.LET(
 _xlpm.project, $C106,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6" s="297" t="str" cm="1">
        <f t="array" ref="CQ106">IFERROR(_xlfn.LET(
 _xlpm.project, $C106,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6" s="297" t="str" cm="1">
        <f t="array" ref="CR106">IFERROR(_xlfn.LET(
 _xlpm.project, $C106,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6" s="297" t="str" cm="1">
        <f t="array" ref="CS106">IFERROR(_xlfn.LET(
 _xlpm.project, $C106,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6" s="297" t="str" cm="1">
        <f t="array" ref="CT106">IFERROR(_xlfn.LET(
 _xlpm.project, $C106,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6" s="297" t="str" cm="1">
        <f t="array" ref="CU106">IFERROR(_xlfn.LET(
 _xlpm.project, $C106,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6" s="297" t="str" cm="1">
        <f t="array" ref="CV106">IFERROR(_xlfn.LET(
 _xlpm.project, $C106,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6" s="297" t="str" cm="1">
        <f t="array" ref="CW106">IFERROR(_xlfn.LET(
 _xlpm.project, $C106,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6" s="297" t="str" cm="1">
        <f t="array" ref="CX106">IFERROR(_xlfn.LET(
 _xlpm.project, $C106,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6" s="297" t="str" cm="1">
        <f t="array" ref="CY106">IFERROR(_xlfn.LET(
 _xlpm.project, $C106,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6" s="297" t="str" cm="1">
        <f t="array" ref="CZ106">IFERROR(_xlfn.LET(
 _xlpm.project, $C106,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6" s="297" t="str" cm="1">
        <f t="array" ref="DA106">IFERROR(_xlfn.LET(
 _xlpm.project, $C106,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6" s="297" t="str" cm="1">
        <f t="array" ref="DB106">IFERROR(_xlfn.LET(
 _xlpm.project, $C106,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6" s="297" t="str" cm="1">
        <f t="array" ref="DC106">IFERROR(_xlfn.LET(
 _xlpm.project, $C106,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6" s="297" t="str" cm="1">
        <f t="array" ref="DD106">IFERROR(_xlfn.LET(
 _xlpm.project, $C106,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6" s="297" t="str" cm="1">
        <f t="array" ref="DE106">IFERROR(_xlfn.LET(
 _xlpm.project, $C106,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6" s="297" t="str" cm="1">
        <f t="array" ref="DF106">IFERROR(_xlfn.LET(
 _xlpm.project, $C106,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6" s="297" t="str" cm="1">
        <f t="array" ref="DG106">IFERROR(_xlfn.LET(
 _xlpm.project, $C106,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6" s="297" t="str" cm="1">
        <f t="array" ref="DH106">IFERROR(_xlfn.LET(
 _xlpm.project, $C106,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6" s="297" t="str" cm="1">
        <f t="array" ref="DI106">IFERROR(_xlfn.LET(
 _xlpm.project, $C106,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6" s="297" t="str" cm="1">
        <f t="array" ref="DJ106">IFERROR(_xlfn.LET(
 _xlpm.project, $C106,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6" s="297" t="str" cm="1">
        <f t="array" ref="DK106">IFERROR(_xlfn.LET(
 _xlpm.project, $C106,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6" s="297" t="str" cm="1">
        <f t="array" ref="DL106">IFERROR(_xlfn.LET(
 _xlpm.project, $C106,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6" s="297" t="str" cm="1">
        <f t="array" ref="DM106">IFERROR(_xlfn.LET(
 _xlpm.project, $C106,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6" s="297" t="str" cm="1">
        <f t="array" ref="DN106">IFERROR(_xlfn.LET(
 _xlpm.project, $C106,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6" s="297" t="str" cm="1">
        <f t="array" ref="DO106">IFERROR(_xlfn.LET(
 _xlpm.project, $C106,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6" s="297" t="str" cm="1">
        <f t="array" ref="DP106">IFERROR(_xlfn.LET(
 _xlpm.project, $C106,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6" s="297" t="str" cm="1">
        <f t="array" ref="DQ106">IFERROR(_xlfn.LET(
 _xlpm.project, $C106,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6" s="297" t="str" cm="1">
        <f t="array" ref="DR106">IFERROR(_xlfn.LET(
 _xlpm.project, $C106,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6" s="297" t="str" cm="1">
        <f t="array" ref="DS106">IFERROR(_xlfn.LET(
 _xlpm.project, $C106,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6" s="297" t="str" cm="1">
        <f t="array" ref="DT106">IFERROR(_xlfn.LET(
 _xlpm.project, $C106,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6" s="297" t="str" cm="1">
        <f t="array" ref="DU106">IFERROR(_xlfn.LET(
 _xlpm.project, $C106,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6" s="297" t="str" cm="1">
        <f t="array" ref="DV106">IFERROR(_xlfn.LET(
 _xlpm.project, $C106,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6" s="297" t="str" cm="1">
        <f t="array" ref="DW106">IFERROR(_xlfn.LET(
 _xlpm.project, $C106,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6" s="297" t="str" cm="1">
        <f t="array" ref="DX106">IFERROR(_xlfn.LET(
 _xlpm.project, $C106,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6" s="297" t="str" cm="1">
        <f t="array" ref="DY106">IFERROR(_xlfn.LET(
 _xlpm.project, $C106,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6" s="297" t="str" cm="1">
        <f t="array" ref="DZ106">IFERROR(_xlfn.LET(
 _xlpm.project, $C106,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6" s="297" t="str" cm="1">
        <f t="array" ref="EA106">IFERROR(_xlfn.LET(
 _xlpm.project, $C106,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6" s="297" t="str" cm="1">
        <f t="array" ref="EB106">IFERROR(_xlfn.LET(
 _xlpm.project, $C106,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6" s="297" t="str" cm="1">
        <f t="array" ref="EC106">IFERROR(_xlfn.LET(
 _xlpm.project, $C106,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6" s="297" t="str" cm="1">
        <f t="array" ref="ED106">IFERROR(_xlfn.LET(
 _xlpm.project, $C106,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6" s="297" t="str" cm="1">
        <f t="array" ref="EE106">IFERROR(_xlfn.LET(
 _xlpm.project, $C106,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6" s="297" t="str" cm="1">
        <f t="array" ref="EF106">IFERROR(_xlfn.LET(
 _xlpm.project, $C106,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6" s="297" t="str" cm="1">
        <f t="array" ref="EG106">IFERROR(_xlfn.LET(
 _xlpm.project, $C106,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6" s="297" t="str" cm="1">
        <f t="array" ref="EH106">IFERROR(_xlfn.LET(
 _xlpm.project, $C106,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6" s="297" t="str" cm="1">
        <f t="array" ref="EI106">IFERROR(_xlfn.LET(
 _xlpm.project, $C106,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6" s="297" t="str" cm="1">
        <f t="array" ref="EJ106">IFERROR(_xlfn.LET(
 _xlpm.project, $C106,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6" s="297" t="str" cm="1">
        <f t="array" ref="EK106">IFERROR(_xlfn.LET(
 _xlpm.project, $C106,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6" s="297" t="str" cm="1">
        <f t="array" ref="EL106">IFERROR(_xlfn.LET(
 _xlpm.project, $C106,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6" s="297" t="str" cm="1">
        <f t="array" ref="EM106">IFERROR(_xlfn.LET(
 _xlpm.project, $C106,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6" s="297" t="str" cm="1">
        <f t="array" ref="EN106">IFERROR(_xlfn.LET(
 _xlpm.project, $C106,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6" s="297" t="str" cm="1">
        <f t="array" ref="EO106">IFERROR(_xlfn.LET(
 _xlpm.project, $C106,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6" s="297" t="str" cm="1">
        <f t="array" ref="EP106">IFERROR(_xlfn.LET(
 _xlpm.project, $C106,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6" s="297" t="str" cm="1">
        <f t="array" ref="EQ106">IFERROR(_xlfn.LET(
 _xlpm.project, $C106,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6" s="297" t="str" cm="1">
        <f t="array" ref="ER106">IFERROR(_xlfn.LET(
 _xlpm.project, $C106,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6" s="297" t="str" cm="1">
        <f t="array" ref="ES106">IFERROR(_xlfn.LET(
 _xlpm.project, $C106,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6" s="297" t="str" cm="1">
        <f t="array" ref="ET106">IFERROR(_xlfn.LET(
 _xlpm.project, $C106,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6" s="297" t="str" cm="1">
        <f t="array" ref="EU106">IFERROR(_xlfn.LET(
 _xlpm.project, $C106,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6" s="297" t="str" cm="1">
        <f t="array" ref="EV106">IFERROR(_xlfn.LET(
 _xlpm.project, $C106,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6" s="297" t="str" cm="1">
        <f t="array" ref="EW106">IFERROR(_xlfn.LET(
 _xlpm.project, $C106,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6" s="297" t="str" cm="1">
        <f t="array" ref="EX106">IFERROR(_xlfn.LET(
 _xlpm.project, $C106,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6" s="297" t="str" cm="1">
        <f t="array" ref="EY106">IFERROR(_xlfn.LET(
 _xlpm.project, $C106,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6" s="297" t="str" cm="1">
        <f t="array" ref="EZ106">IFERROR(_xlfn.LET(
 _xlpm.project, $C106,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6" s="297" t="str" cm="1">
        <f t="array" ref="FA106">IFERROR(_xlfn.LET(
 _xlpm.project, $C106,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6" s="297" t="str" cm="1">
        <f t="array" ref="FB106">IFERROR(_xlfn.LET(
 _xlpm.project, $C106,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6" s="297" t="str" cm="1">
        <f t="array" ref="FC106">IFERROR(_xlfn.LET(
 _xlpm.project, $C106,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6" s="297" t="str" cm="1">
        <f t="array" ref="FD106">IFERROR(_xlfn.LET(
 _xlpm.project, $C106,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7" spans="2:160" ht="80.099999999999994" customHeight="1" thickBot="1" x14ac:dyDescent="0.35">
      <c r="B107" s="90"/>
      <c r="C107" s="300"/>
      <c r="D107" s="300"/>
      <c r="E107" s="297" t="str" cm="1">
        <f t="array" ref="E107">IFERROR(_xlfn.LET(
 _xlpm.project, $C107,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7" s="297" t="str" cm="1">
        <f t="array" ref="F107">IFERROR(_xlfn.LET(
 _xlpm.project, $C107,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7" s="297" t="str" cm="1">
        <f t="array" ref="G107">IFERROR(_xlfn.LET(
 _xlpm.project, $C107,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7" s="297" t="str" cm="1">
        <f t="array" ref="H107">IFERROR(_xlfn.LET(
 _xlpm.project, $C107,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7" s="297" t="str" cm="1">
        <f t="array" ref="I107">IFERROR(_xlfn.LET(
 _xlpm.project, $C107,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7" s="297" t="str" cm="1">
        <f t="array" ref="J107">IFERROR(_xlfn.LET(
 _xlpm.project, $C107,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7" s="297" t="str" cm="1">
        <f t="array" ref="K107">IFERROR(_xlfn.LET(
 _xlpm.project, $C107,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7" s="297" t="str" cm="1">
        <f t="array" ref="L107">IFERROR(_xlfn.LET(
 _xlpm.project, $C107,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7" s="297" t="str" cm="1">
        <f t="array" ref="M107">IFERROR(_xlfn.LET(
 _xlpm.project, $C107,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7" s="297" t="str" cm="1">
        <f t="array" ref="N107">IFERROR(_xlfn.LET(
 _xlpm.project, $C107,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7" s="297" t="str" cm="1">
        <f t="array" ref="O107">IFERROR(_xlfn.LET(
 _xlpm.project, $C107,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7" s="297" t="str" cm="1">
        <f t="array" ref="P107">IFERROR(_xlfn.LET(
 _xlpm.project, $C107,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7" s="297" t="str" cm="1">
        <f t="array" ref="Q107">IFERROR(_xlfn.LET(
 _xlpm.project, $C107,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7" s="297" t="str" cm="1">
        <f t="array" ref="R107">IFERROR(_xlfn.LET(
 _xlpm.project, $C107,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7" s="297" t="str" cm="1">
        <f t="array" ref="S107">IFERROR(_xlfn.LET(
 _xlpm.project, $C107,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7" s="297" t="str" cm="1">
        <f t="array" ref="T107">IFERROR(_xlfn.LET(
 _xlpm.project, $C107,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7" s="297" t="str" cm="1">
        <f t="array" ref="U107">IFERROR(_xlfn.LET(
 _xlpm.project, $C107,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7" s="297" t="str" cm="1">
        <f t="array" ref="V107">IFERROR(_xlfn.LET(
 _xlpm.project, $C107,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7" s="297" t="str" cm="1">
        <f t="array" ref="W107">IFERROR(_xlfn.LET(
 _xlpm.project, $C107,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7" s="297" t="str" cm="1">
        <f t="array" ref="X107">IFERROR(_xlfn.LET(
 _xlpm.project, $C107,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7" s="297" t="str" cm="1">
        <f t="array" ref="Y107">IFERROR(_xlfn.LET(
 _xlpm.project, $C107,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7" s="297" t="str" cm="1">
        <f t="array" ref="Z107">IFERROR(_xlfn.LET(
 _xlpm.project, $C107,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7" s="297" t="str" cm="1">
        <f t="array" ref="AA107">IFERROR(_xlfn.LET(
 _xlpm.project, $C107,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7" s="297" t="str" cm="1">
        <f t="array" ref="AB107">IFERROR(_xlfn.LET(
 _xlpm.project, $C107,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7" s="297" t="str" cm="1">
        <f t="array" ref="AC107">IFERROR(_xlfn.LET(
 _xlpm.project, $C107,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7" s="297" t="str" cm="1">
        <f t="array" ref="AD107">IFERROR(_xlfn.LET(
 _xlpm.project, $C107,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7" s="297" t="str" cm="1">
        <f t="array" ref="AE107">IFERROR(_xlfn.LET(
 _xlpm.project, $C107,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7" s="297" t="str" cm="1">
        <f t="array" ref="AF107">IFERROR(_xlfn.LET(
 _xlpm.project, $C107,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7" s="297" t="str" cm="1">
        <f t="array" ref="AG107">IFERROR(_xlfn.LET(
 _xlpm.project, $C107,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7" s="297" t="str" cm="1">
        <f t="array" ref="AH107">IFERROR(_xlfn.LET(
 _xlpm.project, $C107,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7" s="297" t="str" cm="1">
        <f t="array" ref="AI107">IFERROR(_xlfn.LET(
 _xlpm.project, $C107,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7" s="297" t="str" cm="1">
        <f t="array" ref="AJ107">IFERROR(_xlfn.LET(
 _xlpm.project, $C107,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7" s="297" t="str" cm="1">
        <f t="array" ref="AK107">IFERROR(_xlfn.LET(
 _xlpm.project, $C107,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7" s="297" t="str" cm="1">
        <f t="array" ref="AL107">IFERROR(_xlfn.LET(
 _xlpm.project, $C107,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7" s="297" t="str" cm="1">
        <f t="array" ref="AM107">IFERROR(_xlfn.LET(
 _xlpm.project, $C107,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7" s="297" t="str" cm="1">
        <f t="array" ref="AN107">IFERROR(_xlfn.LET(
 _xlpm.project, $C107,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7" s="297" t="str" cm="1">
        <f t="array" ref="AO107">IFERROR(_xlfn.LET(
 _xlpm.project, $C107,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7" s="297" t="str" cm="1">
        <f t="array" ref="AP107">IFERROR(_xlfn.LET(
 _xlpm.project, $C107,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7" s="297" t="str" cm="1">
        <f t="array" ref="AQ107">IFERROR(_xlfn.LET(
 _xlpm.project, $C107,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7" s="297" t="str" cm="1">
        <f t="array" ref="AR107">IFERROR(_xlfn.LET(
 _xlpm.project, $C107,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7" s="297" t="str" cm="1">
        <f t="array" ref="AS107">IFERROR(_xlfn.LET(
 _xlpm.project, $C107,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7" s="297" t="str" cm="1">
        <f t="array" ref="AT107">IFERROR(_xlfn.LET(
 _xlpm.project, $C107,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7" s="297" t="str" cm="1">
        <f t="array" ref="AU107">IFERROR(_xlfn.LET(
 _xlpm.project, $C107,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7" s="297" t="str" cm="1">
        <f t="array" ref="AV107">IFERROR(_xlfn.LET(
 _xlpm.project, $C107,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7" s="297" t="str" cm="1">
        <f t="array" ref="AW107">IFERROR(_xlfn.LET(
 _xlpm.project, $C107,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7" s="297" t="str" cm="1">
        <f t="array" ref="AX107">IFERROR(_xlfn.LET(
 _xlpm.project, $C107,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7" s="297" t="str" cm="1">
        <f t="array" ref="AY107">IFERROR(_xlfn.LET(
 _xlpm.project, $C107,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7" s="297" t="str" cm="1">
        <f t="array" ref="AZ107">IFERROR(_xlfn.LET(
 _xlpm.project, $C107,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7" s="297" t="str" cm="1">
        <f t="array" ref="BA107">IFERROR(_xlfn.LET(
 _xlpm.project, $C107,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7" s="297" t="str" cm="1">
        <f t="array" ref="BB107">IFERROR(_xlfn.LET(
 _xlpm.project, $C107,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7" s="297" t="str" cm="1">
        <f t="array" ref="BC107">IFERROR(_xlfn.LET(
 _xlpm.project, $C107,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7" s="297" t="str" cm="1">
        <f t="array" ref="BD107">IFERROR(_xlfn.LET(
 _xlpm.project, $C107,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7" s="297" t="str" cm="1">
        <f t="array" ref="BE107">IFERROR(_xlfn.LET(
 _xlpm.project, $C107,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7" s="297" t="str" cm="1">
        <f t="array" ref="BF107">IFERROR(_xlfn.LET(
 _xlpm.project, $C107,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7" s="297" t="str" cm="1">
        <f t="array" ref="BG107">IFERROR(_xlfn.LET(
 _xlpm.project, $C107,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7" s="297" t="str" cm="1">
        <f t="array" ref="BH107">IFERROR(_xlfn.LET(
 _xlpm.project, $C107,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7" s="297" t="str" cm="1">
        <f t="array" ref="BI107">IFERROR(_xlfn.LET(
 _xlpm.project, $C107,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7" s="297" t="str" cm="1">
        <f t="array" ref="BJ107">IFERROR(_xlfn.LET(
 _xlpm.project, $C107,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7" s="297" t="str" cm="1">
        <f t="array" ref="BK107">IFERROR(_xlfn.LET(
 _xlpm.project, $C107,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7" s="297" t="str" cm="1">
        <f t="array" ref="BL107">IFERROR(_xlfn.LET(
 _xlpm.project, $C107,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7" s="297" t="str" cm="1">
        <f t="array" ref="BM107">IFERROR(_xlfn.LET(
 _xlpm.project, $C107,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7" s="297" t="str" cm="1">
        <f t="array" ref="BN107">IFERROR(_xlfn.LET(
 _xlpm.project, $C107,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7" s="297" t="str" cm="1">
        <f t="array" ref="BO107">IFERROR(_xlfn.LET(
 _xlpm.project, $C107,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7" s="297" t="str" cm="1">
        <f t="array" ref="BP107">IFERROR(_xlfn.LET(
 _xlpm.project, $C107,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7" s="297" t="str" cm="1">
        <f t="array" ref="BQ107">IFERROR(_xlfn.LET(
 _xlpm.project, $C107,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7" s="297" t="str" cm="1">
        <f t="array" ref="BR107">IFERROR(_xlfn.LET(
 _xlpm.project, $C107,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7" s="297" t="str" cm="1">
        <f t="array" ref="BS107">IFERROR(_xlfn.LET(
 _xlpm.project, $C107,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7" s="297" t="str" cm="1">
        <f t="array" ref="BT107">IFERROR(_xlfn.LET(
 _xlpm.project, $C107,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7" s="297" t="str" cm="1">
        <f t="array" ref="BU107">IFERROR(_xlfn.LET(
 _xlpm.project, $C107,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7" s="297" t="str" cm="1">
        <f t="array" ref="BV107">IFERROR(_xlfn.LET(
 _xlpm.project, $C107,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7" s="297" t="str" cm="1">
        <f t="array" ref="BW107">IFERROR(_xlfn.LET(
 _xlpm.project, $C107,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7" s="297" t="str" cm="1">
        <f t="array" ref="BX107">IFERROR(_xlfn.LET(
 _xlpm.project, $C107,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7" s="297" t="str" cm="1">
        <f t="array" ref="BY107">IFERROR(_xlfn.LET(
 _xlpm.project, $C107,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7" s="297" t="str" cm="1">
        <f t="array" ref="BZ107">IFERROR(_xlfn.LET(
 _xlpm.project, $C107,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7" s="297" t="str" cm="1">
        <f t="array" ref="CA107">IFERROR(_xlfn.LET(
 _xlpm.project, $C107,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7" s="297" t="str" cm="1">
        <f t="array" ref="CB107">IFERROR(_xlfn.LET(
 _xlpm.project, $C107,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7" s="297" t="str" cm="1">
        <f t="array" ref="CC107">IFERROR(_xlfn.LET(
 _xlpm.project, $C107,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7" s="297" t="str" cm="1">
        <f t="array" ref="CD107">IFERROR(_xlfn.LET(
 _xlpm.project, $C107,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7" s="297" t="str" cm="1">
        <f t="array" ref="CE107">IFERROR(_xlfn.LET(
 _xlpm.project, $C107,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7" s="297" t="str" cm="1">
        <f t="array" ref="CF107">IFERROR(_xlfn.LET(
 _xlpm.project, $C107,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7" s="297" t="str" cm="1">
        <f t="array" ref="CG107">IFERROR(_xlfn.LET(
 _xlpm.project, $C107,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7" s="297" t="str" cm="1">
        <f t="array" ref="CH107">IFERROR(_xlfn.LET(
 _xlpm.project, $C107,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7" s="297" t="str" cm="1">
        <f t="array" ref="CI107">IFERROR(_xlfn.LET(
 _xlpm.project, $C107,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7" s="297" t="str" cm="1">
        <f t="array" ref="CJ107">IFERROR(_xlfn.LET(
 _xlpm.project, $C107,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7" s="297" t="str" cm="1">
        <f t="array" ref="CK107">IFERROR(_xlfn.LET(
 _xlpm.project, $C107,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7" s="297" t="str" cm="1">
        <f t="array" ref="CL107">IFERROR(_xlfn.LET(
 _xlpm.project, $C107,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7" s="297" t="str" cm="1">
        <f t="array" ref="CM107">IFERROR(_xlfn.LET(
 _xlpm.project, $C107,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7" s="297" t="str" cm="1">
        <f t="array" ref="CN107">IFERROR(_xlfn.LET(
 _xlpm.project, $C107,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7" s="297" t="str" cm="1">
        <f t="array" ref="CO107">IFERROR(_xlfn.LET(
 _xlpm.project, $C107,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7" s="297" t="str" cm="1">
        <f t="array" ref="CP107">IFERROR(_xlfn.LET(
 _xlpm.project, $C107,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7" s="297" t="str" cm="1">
        <f t="array" ref="CQ107">IFERROR(_xlfn.LET(
 _xlpm.project, $C107,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7" s="297" t="str" cm="1">
        <f t="array" ref="CR107">IFERROR(_xlfn.LET(
 _xlpm.project, $C107,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7" s="297" t="str" cm="1">
        <f t="array" ref="CS107">IFERROR(_xlfn.LET(
 _xlpm.project, $C107,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7" s="297" t="str" cm="1">
        <f t="array" ref="CT107">IFERROR(_xlfn.LET(
 _xlpm.project, $C107,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7" s="297" t="str" cm="1">
        <f t="array" ref="CU107">IFERROR(_xlfn.LET(
 _xlpm.project, $C107,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7" s="297" t="str" cm="1">
        <f t="array" ref="CV107">IFERROR(_xlfn.LET(
 _xlpm.project, $C107,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7" s="297" t="str" cm="1">
        <f t="array" ref="CW107">IFERROR(_xlfn.LET(
 _xlpm.project, $C107,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7" s="297" t="str" cm="1">
        <f t="array" ref="CX107">IFERROR(_xlfn.LET(
 _xlpm.project, $C107,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7" s="297" t="str" cm="1">
        <f t="array" ref="CY107">IFERROR(_xlfn.LET(
 _xlpm.project, $C107,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7" s="297" t="str" cm="1">
        <f t="array" ref="CZ107">IFERROR(_xlfn.LET(
 _xlpm.project, $C107,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7" s="297" t="str" cm="1">
        <f t="array" ref="DA107">IFERROR(_xlfn.LET(
 _xlpm.project, $C107,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7" s="297" t="str" cm="1">
        <f t="array" ref="DB107">IFERROR(_xlfn.LET(
 _xlpm.project, $C107,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7" s="297" t="str" cm="1">
        <f t="array" ref="DC107">IFERROR(_xlfn.LET(
 _xlpm.project, $C107,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7" s="297" t="str" cm="1">
        <f t="array" ref="DD107">IFERROR(_xlfn.LET(
 _xlpm.project, $C107,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7" s="297" t="str" cm="1">
        <f t="array" ref="DE107">IFERROR(_xlfn.LET(
 _xlpm.project, $C107,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7" s="297" t="str" cm="1">
        <f t="array" ref="DF107">IFERROR(_xlfn.LET(
 _xlpm.project, $C107,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7" s="297" t="str" cm="1">
        <f t="array" ref="DG107">IFERROR(_xlfn.LET(
 _xlpm.project, $C107,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7" s="297" t="str" cm="1">
        <f t="array" ref="DH107">IFERROR(_xlfn.LET(
 _xlpm.project, $C107,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7" s="297" t="str" cm="1">
        <f t="array" ref="DI107">IFERROR(_xlfn.LET(
 _xlpm.project, $C107,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7" s="297" t="str" cm="1">
        <f t="array" ref="DJ107">IFERROR(_xlfn.LET(
 _xlpm.project, $C107,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7" s="297" t="str" cm="1">
        <f t="array" ref="DK107">IFERROR(_xlfn.LET(
 _xlpm.project, $C107,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7" s="297" t="str" cm="1">
        <f t="array" ref="DL107">IFERROR(_xlfn.LET(
 _xlpm.project, $C107,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7" s="297" t="str" cm="1">
        <f t="array" ref="DM107">IFERROR(_xlfn.LET(
 _xlpm.project, $C107,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7" s="297" t="str" cm="1">
        <f t="array" ref="DN107">IFERROR(_xlfn.LET(
 _xlpm.project, $C107,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7" s="297" t="str" cm="1">
        <f t="array" ref="DO107">IFERROR(_xlfn.LET(
 _xlpm.project, $C107,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7" s="297" t="str" cm="1">
        <f t="array" ref="DP107">IFERROR(_xlfn.LET(
 _xlpm.project, $C107,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7" s="297" t="str" cm="1">
        <f t="array" ref="DQ107">IFERROR(_xlfn.LET(
 _xlpm.project, $C107,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7" s="297" t="str" cm="1">
        <f t="array" ref="DR107">IFERROR(_xlfn.LET(
 _xlpm.project, $C107,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7" s="297" t="str" cm="1">
        <f t="array" ref="DS107">IFERROR(_xlfn.LET(
 _xlpm.project, $C107,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7" s="297" t="str" cm="1">
        <f t="array" ref="DT107">IFERROR(_xlfn.LET(
 _xlpm.project, $C107,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7" s="297" t="str" cm="1">
        <f t="array" ref="DU107">IFERROR(_xlfn.LET(
 _xlpm.project, $C107,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7" s="297" t="str" cm="1">
        <f t="array" ref="DV107">IFERROR(_xlfn.LET(
 _xlpm.project, $C107,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7" s="297" t="str" cm="1">
        <f t="array" ref="DW107">IFERROR(_xlfn.LET(
 _xlpm.project, $C107,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7" s="297" t="str" cm="1">
        <f t="array" ref="DX107">IFERROR(_xlfn.LET(
 _xlpm.project, $C107,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7" s="297" t="str" cm="1">
        <f t="array" ref="DY107">IFERROR(_xlfn.LET(
 _xlpm.project, $C107,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7" s="297" t="str" cm="1">
        <f t="array" ref="DZ107">IFERROR(_xlfn.LET(
 _xlpm.project, $C107,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7" s="297" t="str" cm="1">
        <f t="array" ref="EA107">IFERROR(_xlfn.LET(
 _xlpm.project, $C107,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7" s="297" t="str" cm="1">
        <f t="array" ref="EB107">IFERROR(_xlfn.LET(
 _xlpm.project, $C107,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7" s="297" t="str" cm="1">
        <f t="array" ref="EC107">IFERROR(_xlfn.LET(
 _xlpm.project, $C107,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7" s="297" t="str" cm="1">
        <f t="array" ref="ED107">IFERROR(_xlfn.LET(
 _xlpm.project, $C107,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7" s="297" t="str" cm="1">
        <f t="array" ref="EE107">IFERROR(_xlfn.LET(
 _xlpm.project, $C107,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7" s="297" t="str" cm="1">
        <f t="array" ref="EF107">IFERROR(_xlfn.LET(
 _xlpm.project, $C107,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7" s="297" t="str" cm="1">
        <f t="array" ref="EG107">IFERROR(_xlfn.LET(
 _xlpm.project, $C107,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7" s="297" t="str" cm="1">
        <f t="array" ref="EH107">IFERROR(_xlfn.LET(
 _xlpm.project, $C107,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7" s="297" t="str" cm="1">
        <f t="array" ref="EI107">IFERROR(_xlfn.LET(
 _xlpm.project, $C107,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7" s="297" t="str" cm="1">
        <f t="array" ref="EJ107">IFERROR(_xlfn.LET(
 _xlpm.project, $C107,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7" s="297" t="str" cm="1">
        <f t="array" ref="EK107">IFERROR(_xlfn.LET(
 _xlpm.project, $C107,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7" s="297" t="str" cm="1">
        <f t="array" ref="EL107">IFERROR(_xlfn.LET(
 _xlpm.project, $C107,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7" s="297" t="str" cm="1">
        <f t="array" ref="EM107">IFERROR(_xlfn.LET(
 _xlpm.project, $C107,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7" s="297" t="str" cm="1">
        <f t="array" ref="EN107">IFERROR(_xlfn.LET(
 _xlpm.project, $C107,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7" s="297" t="str" cm="1">
        <f t="array" ref="EO107">IFERROR(_xlfn.LET(
 _xlpm.project, $C107,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7" s="297" t="str" cm="1">
        <f t="array" ref="EP107">IFERROR(_xlfn.LET(
 _xlpm.project, $C107,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7" s="297" t="str" cm="1">
        <f t="array" ref="EQ107">IFERROR(_xlfn.LET(
 _xlpm.project, $C107,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7" s="297" t="str" cm="1">
        <f t="array" ref="ER107">IFERROR(_xlfn.LET(
 _xlpm.project, $C107,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7" s="297" t="str" cm="1">
        <f t="array" ref="ES107">IFERROR(_xlfn.LET(
 _xlpm.project, $C107,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7" s="297" t="str" cm="1">
        <f t="array" ref="ET107">IFERROR(_xlfn.LET(
 _xlpm.project, $C107,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7" s="297" t="str" cm="1">
        <f t="array" ref="EU107">IFERROR(_xlfn.LET(
 _xlpm.project, $C107,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7" s="297" t="str" cm="1">
        <f t="array" ref="EV107">IFERROR(_xlfn.LET(
 _xlpm.project, $C107,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7" s="297" t="str" cm="1">
        <f t="array" ref="EW107">IFERROR(_xlfn.LET(
 _xlpm.project, $C107,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7" s="297" t="str" cm="1">
        <f t="array" ref="EX107">IFERROR(_xlfn.LET(
 _xlpm.project, $C107,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7" s="297" t="str" cm="1">
        <f t="array" ref="EY107">IFERROR(_xlfn.LET(
 _xlpm.project, $C107,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7" s="297" t="str" cm="1">
        <f t="array" ref="EZ107">IFERROR(_xlfn.LET(
 _xlpm.project, $C107,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7" s="297" t="str" cm="1">
        <f t="array" ref="FA107">IFERROR(_xlfn.LET(
 _xlpm.project, $C107,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7" s="297" t="str" cm="1">
        <f t="array" ref="FB107">IFERROR(_xlfn.LET(
 _xlpm.project, $C107,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7" s="297" t="str" cm="1">
        <f t="array" ref="FC107">IFERROR(_xlfn.LET(
 _xlpm.project, $C107,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7" s="297" t="str" cm="1">
        <f t="array" ref="FD107">IFERROR(_xlfn.LET(
 _xlpm.project, $C107,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8" spans="2:160" ht="80.099999999999994" customHeight="1" thickBot="1" x14ac:dyDescent="0.35">
      <c r="B108" s="90"/>
      <c r="C108" s="300"/>
      <c r="D108" s="300"/>
      <c r="E108" s="297" t="str" cm="1">
        <f t="array" ref="E108">IFERROR(_xlfn.LET(
 _xlpm.project, $C108,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8" s="297" t="str" cm="1">
        <f t="array" ref="F108">IFERROR(_xlfn.LET(
 _xlpm.project, $C108,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8" s="297" t="str" cm="1">
        <f t="array" ref="G108">IFERROR(_xlfn.LET(
 _xlpm.project, $C108,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8" s="297" t="str" cm="1">
        <f t="array" ref="H108">IFERROR(_xlfn.LET(
 _xlpm.project, $C108,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8" s="297" t="str" cm="1">
        <f t="array" ref="I108">IFERROR(_xlfn.LET(
 _xlpm.project, $C108,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8" s="297" t="str" cm="1">
        <f t="array" ref="J108">IFERROR(_xlfn.LET(
 _xlpm.project, $C108,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8" s="297" t="str" cm="1">
        <f t="array" ref="K108">IFERROR(_xlfn.LET(
 _xlpm.project, $C108,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8" s="297" t="str" cm="1">
        <f t="array" ref="L108">IFERROR(_xlfn.LET(
 _xlpm.project, $C108,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8" s="297" t="str" cm="1">
        <f t="array" ref="M108">IFERROR(_xlfn.LET(
 _xlpm.project, $C108,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8" s="297" t="str" cm="1">
        <f t="array" ref="N108">IFERROR(_xlfn.LET(
 _xlpm.project, $C108,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8" s="297" t="str" cm="1">
        <f t="array" ref="O108">IFERROR(_xlfn.LET(
 _xlpm.project, $C108,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8" s="297" t="str" cm="1">
        <f t="array" ref="P108">IFERROR(_xlfn.LET(
 _xlpm.project, $C108,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8" s="297" t="str" cm="1">
        <f t="array" ref="Q108">IFERROR(_xlfn.LET(
 _xlpm.project, $C108,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8" s="297" t="str" cm="1">
        <f t="array" ref="R108">IFERROR(_xlfn.LET(
 _xlpm.project, $C108,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8" s="297" t="str" cm="1">
        <f t="array" ref="S108">IFERROR(_xlfn.LET(
 _xlpm.project, $C108,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8" s="297" t="str" cm="1">
        <f t="array" ref="T108">IFERROR(_xlfn.LET(
 _xlpm.project, $C108,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8" s="297" t="str" cm="1">
        <f t="array" ref="U108">IFERROR(_xlfn.LET(
 _xlpm.project, $C108,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8" s="297" t="str" cm="1">
        <f t="array" ref="V108">IFERROR(_xlfn.LET(
 _xlpm.project, $C108,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8" s="297" t="str" cm="1">
        <f t="array" ref="W108">IFERROR(_xlfn.LET(
 _xlpm.project, $C108,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8" s="297" t="str" cm="1">
        <f t="array" ref="X108">IFERROR(_xlfn.LET(
 _xlpm.project, $C108,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8" s="297" t="str" cm="1">
        <f t="array" ref="Y108">IFERROR(_xlfn.LET(
 _xlpm.project, $C108,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8" s="297" t="str" cm="1">
        <f t="array" ref="Z108">IFERROR(_xlfn.LET(
 _xlpm.project, $C108,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8" s="297" t="str" cm="1">
        <f t="array" ref="AA108">IFERROR(_xlfn.LET(
 _xlpm.project, $C108,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8" s="297" t="str" cm="1">
        <f t="array" ref="AB108">IFERROR(_xlfn.LET(
 _xlpm.project, $C108,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8" s="297" t="str" cm="1">
        <f t="array" ref="AC108">IFERROR(_xlfn.LET(
 _xlpm.project, $C108,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8" s="297" t="str" cm="1">
        <f t="array" ref="AD108">IFERROR(_xlfn.LET(
 _xlpm.project, $C108,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8" s="297" t="str" cm="1">
        <f t="array" ref="AE108">IFERROR(_xlfn.LET(
 _xlpm.project, $C108,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8" s="297" t="str" cm="1">
        <f t="array" ref="AF108">IFERROR(_xlfn.LET(
 _xlpm.project, $C108,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8" s="297" t="str" cm="1">
        <f t="array" ref="AG108">IFERROR(_xlfn.LET(
 _xlpm.project, $C108,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8" s="297" t="str" cm="1">
        <f t="array" ref="AH108">IFERROR(_xlfn.LET(
 _xlpm.project, $C108,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8" s="297" t="str" cm="1">
        <f t="array" ref="AI108">IFERROR(_xlfn.LET(
 _xlpm.project, $C108,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8" s="297" t="str" cm="1">
        <f t="array" ref="AJ108">IFERROR(_xlfn.LET(
 _xlpm.project, $C108,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8" s="297" t="str" cm="1">
        <f t="array" ref="AK108">IFERROR(_xlfn.LET(
 _xlpm.project, $C108,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8" s="297" t="str" cm="1">
        <f t="array" ref="AL108">IFERROR(_xlfn.LET(
 _xlpm.project, $C108,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8" s="297" t="str" cm="1">
        <f t="array" ref="AM108">IFERROR(_xlfn.LET(
 _xlpm.project, $C108,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8" s="297" t="str" cm="1">
        <f t="array" ref="AN108">IFERROR(_xlfn.LET(
 _xlpm.project, $C108,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8" s="297" t="str" cm="1">
        <f t="array" ref="AO108">IFERROR(_xlfn.LET(
 _xlpm.project, $C108,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8" s="297" t="str" cm="1">
        <f t="array" ref="AP108">IFERROR(_xlfn.LET(
 _xlpm.project, $C108,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8" s="297" t="str" cm="1">
        <f t="array" ref="AQ108">IFERROR(_xlfn.LET(
 _xlpm.project, $C108,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8" s="297" t="str" cm="1">
        <f t="array" ref="AR108">IFERROR(_xlfn.LET(
 _xlpm.project, $C108,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8" s="297" t="str" cm="1">
        <f t="array" ref="AS108">IFERROR(_xlfn.LET(
 _xlpm.project, $C108,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8" s="297" t="str" cm="1">
        <f t="array" ref="AT108">IFERROR(_xlfn.LET(
 _xlpm.project, $C108,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8" s="297" t="str" cm="1">
        <f t="array" ref="AU108">IFERROR(_xlfn.LET(
 _xlpm.project, $C108,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8" s="297" t="str" cm="1">
        <f t="array" ref="AV108">IFERROR(_xlfn.LET(
 _xlpm.project, $C108,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8" s="297" t="str" cm="1">
        <f t="array" ref="AW108">IFERROR(_xlfn.LET(
 _xlpm.project, $C108,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8" s="297" t="str" cm="1">
        <f t="array" ref="AX108">IFERROR(_xlfn.LET(
 _xlpm.project, $C108,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8" s="297" t="str" cm="1">
        <f t="array" ref="AY108">IFERROR(_xlfn.LET(
 _xlpm.project, $C108,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8" s="297" t="str" cm="1">
        <f t="array" ref="AZ108">IFERROR(_xlfn.LET(
 _xlpm.project, $C108,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8" s="297" t="str" cm="1">
        <f t="array" ref="BA108">IFERROR(_xlfn.LET(
 _xlpm.project, $C108,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8" s="297" t="str" cm="1">
        <f t="array" ref="BB108">IFERROR(_xlfn.LET(
 _xlpm.project, $C108,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8" s="297" t="str" cm="1">
        <f t="array" ref="BC108">IFERROR(_xlfn.LET(
 _xlpm.project, $C108,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8" s="297" t="str" cm="1">
        <f t="array" ref="BD108">IFERROR(_xlfn.LET(
 _xlpm.project, $C108,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8" s="297" t="str" cm="1">
        <f t="array" ref="BE108">IFERROR(_xlfn.LET(
 _xlpm.project, $C108,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8" s="297" t="str" cm="1">
        <f t="array" ref="BF108">IFERROR(_xlfn.LET(
 _xlpm.project, $C108,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8" s="297" t="str" cm="1">
        <f t="array" ref="BG108">IFERROR(_xlfn.LET(
 _xlpm.project, $C108,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8" s="297" t="str" cm="1">
        <f t="array" ref="BH108">IFERROR(_xlfn.LET(
 _xlpm.project, $C108,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8" s="297" t="str" cm="1">
        <f t="array" ref="BI108">IFERROR(_xlfn.LET(
 _xlpm.project, $C108,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8" s="297" t="str" cm="1">
        <f t="array" ref="BJ108">IFERROR(_xlfn.LET(
 _xlpm.project, $C108,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8" s="297" t="str" cm="1">
        <f t="array" ref="BK108">IFERROR(_xlfn.LET(
 _xlpm.project, $C108,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8" s="297" t="str" cm="1">
        <f t="array" ref="BL108">IFERROR(_xlfn.LET(
 _xlpm.project, $C108,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8" s="297" t="str" cm="1">
        <f t="array" ref="BM108">IFERROR(_xlfn.LET(
 _xlpm.project, $C108,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8" s="297" t="str" cm="1">
        <f t="array" ref="BN108">IFERROR(_xlfn.LET(
 _xlpm.project, $C108,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8" s="297" t="str" cm="1">
        <f t="array" ref="BO108">IFERROR(_xlfn.LET(
 _xlpm.project, $C108,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8" s="297" t="str" cm="1">
        <f t="array" ref="BP108">IFERROR(_xlfn.LET(
 _xlpm.project, $C108,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8" s="297" t="str" cm="1">
        <f t="array" ref="BQ108">IFERROR(_xlfn.LET(
 _xlpm.project, $C108,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8" s="297" t="str" cm="1">
        <f t="array" ref="BR108">IFERROR(_xlfn.LET(
 _xlpm.project, $C108,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8" s="297" t="str" cm="1">
        <f t="array" ref="BS108">IFERROR(_xlfn.LET(
 _xlpm.project, $C108,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8" s="297" t="str" cm="1">
        <f t="array" ref="BT108">IFERROR(_xlfn.LET(
 _xlpm.project, $C108,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8" s="297" t="str" cm="1">
        <f t="array" ref="BU108">IFERROR(_xlfn.LET(
 _xlpm.project, $C108,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8" s="297" t="str" cm="1">
        <f t="array" ref="BV108">IFERROR(_xlfn.LET(
 _xlpm.project, $C108,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8" s="297" t="str" cm="1">
        <f t="array" ref="BW108">IFERROR(_xlfn.LET(
 _xlpm.project, $C108,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8" s="297" t="str" cm="1">
        <f t="array" ref="BX108">IFERROR(_xlfn.LET(
 _xlpm.project, $C108,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8" s="297" t="str" cm="1">
        <f t="array" ref="BY108">IFERROR(_xlfn.LET(
 _xlpm.project, $C108,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8" s="297" t="str" cm="1">
        <f t="array" ref="BZ108">IFERROR(_xlfn.LET(
 _xlpm.project, $C108,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8" s="297" t="str" cm="1">
        <f t="array" ref="CA108">IFERROR(_xlfn.LET(
 _xlpm.project, $C108,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8" s="297" t="str" cm="1">
        <f t="array" ref="CB108">IFERROR(_xlfn.LET(
 _xlpm.project, $C108,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8" s="297" t="str" cm="1">
        <f t="array" ref="CC108">IFERROR(_xlfn.LET(
 _xlpm.project, $C108,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8" s="297" t="str" cm="1">
        <f t="array" ref="CD108">IFERROR(_xlfn.LET(
 _xlpm.project, $C108,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8" s="297" t="str" cm="1">
        <f t="array" ref="CE108">IFERROR(_xlfn.LET(
 _xlpm.project, $C108,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8" s="297" t="str" cm="1">
        <f t="array" ref="CF108">IFERROR(_xlfn.LET(
 _xlpm.project, $C108,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8" s="297" t="str" cm="1">
        <f t="array" ref="CG108">IFERROR(_xlfn.LET(
 _xlpm.project, $C108,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8" s="297" t="str" cm="1">
        <f t="array" ref="CH108">IFERROR(_xlfn.LET(
 _xlpm.project, $C108,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8" s="297" t="str" cm="1">
        <f t="array" ref="CI108">IFERROR(_xlfn.LET(
 _xlpm.project, $C108,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8" s="297" t="str" cm="1">
        <f t="array" ref="CJ108">IFERROR(_xlfn.LET(
 _xlpm.project, $C108,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8" s="297" t="str" cm="1">
        <f t="array" ref="CK108">IFERROR(_xlfn.LET(
 _xlpm.project, $C108,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8" s="297" t="str" cm="1">
        <f t="array" ref="CL108">IFERROR(_xlfn.LET(
 _xlpm.project, $C108,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8" s="297" t="str" cm="1">
        <f t="array" ref="CM108">IFERROR(_xlfn.LET(
 _xlpm.project, $C108,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8" s="297" t="str" cm="1">
        <f t="array" ref="CN108">IFERROR(_xlfn.LET(
 _xlpm.project, $C108,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8" s="297" t="str" cm="1">
        <f t="array" ref="CO108">IFERROR(_xlfn.LET(
 _xlpm.project, $C108,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8" s="297" t="str" cm="1">
        <f t="array" ref="CP108">IFERROR(_xlfn.LET(
 _xlpm.project, $C108,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8" s="297" t="str" cm="1">
        <f t="array" ref="CQ108">IFERROR(_xlfn.LET(
 _xlpm.project, $C108,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8" s="297" t="str" cm="1">
        <f t="array" ref="CR108">IFERROR(_xlfn.LET(
 _xlpm.project, $C108,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8" s="297" t="str" cm="1">
        <f t="array" ref="CS108">IFERROR(_xlfn.LET(
 _xlpm.project, $C108,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8" s="297" t="str" cm="1">
        <f t="array" ref="CT108">IFERROR(_xlfn.LET(
 _xlpm.project, $C108,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8" s="297" t="str" cm="1">
        <f t="array" ref="CU108">IFERROR(_xlfn.LET(
 _xlpm.project, $C108,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8" s="297" t="str" cm="1">
        <f t="array" ref="CV108">IFERROR(_xlfn.LET(
 _xlpm.project, $C108,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8" s="297" t="str" cm="1">
        <f t="array" ref="CW108">IFERROR(_xlfn.LET(
 _xlpm.project, $C108,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8" s="297" t="str" cm="1">
        <f t="array" ref="CX108">IFERROR(_xlfn.LET(
 _xlpm.project, $C108,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8" s="297" t="str" cm="1">
        <f t="array" ref="CY108">IFERROR(_xlfn.LET(
 _xlpm.project, $C108,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8" s="297" t="str" cm="1">
        <f t="array" ref="CZ108">IFERROR(_xlfn.LET(
 _xlpm.project, $C108,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8" s="297" t="str" cm="1">
        <f t="array" ref="DA108">IFERROR(_xlfn.LET(
 _xlpm.project, $C108,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8" s="297" t="str" cm="1">
        <f t="array" ref="DB108">IFERROR(_xlfn.LET(
 _xlpm.project, $C108,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8" s="297" t="str" cm="1">
        <f t="array" ref="DC108">IFERROR(_xlfn.LET(
 _xlpm.project, $C108,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8" s="297" t="str" cm="1">
        <f t="array" ref="DD108">IFERROR(_xlfn.LET(
 _xlpm.project, $C108,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8" s="297" t="str" cm="1">
        <f t="array" ref="DE108">IFERROR(_xlfn.LET(
 _xlpm.project, $C108,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8" s="297" t="str" cm="1">
        <f t="array" ref="DF108">IFERROR(_xlfn.LET(
 _xlpm.project, $C108,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8" s="297" t="str" cm="1">
        <f t="array" ref="DG108">IFERROR(_xlfn.LET(
 _xlpm.project, $C108,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8" s="297" t="str" cm="1">
        <f t="array" ref="DH108">IFERROR(_xlfn.LET(
 _xlpm.project, $C108,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8" s="297" t="str" cm="1">
        <f t="array" ref="DI108">IFERROR(_xlfn.LET(
 _xlpm.project, $C108,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8" s="297" t="str" cm="1">
        <f t="array" ref="DJ108">IFERROR(_xlfn.LET(
 _xlpm.project, $C108,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8" s="297" t="str" cm="1">
        <f t="array" ref="DK108">IFERROR(_xlfn.LET(
 _xlpm.project, $C108,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8" s="297" t="str" cm="1">
        <f t="array" ref="DL108">IFERROR(_xlfn.LET(
 _xlpm.project, $C108,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8" s="297" t="str" cm="1">
        <f t="array" ref="DM108">IFERROR(_xlfn.LET(
 _xlpm.project, $C108,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8" s="297" t="str" cm="1">
        <f t="array" ref="DN108">IFERROR(_xlfn.LET(
 _xlpm.project, $C108,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8" s="297" t="str" cm="1">
        <f t="array" ref="DO108">IFERROR(_xlfn.LET(
 _xlpm.project, $C108,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8" s="297" t="str" cm="1">
        <f t="array" ref="DP108">IFERROR(_xlfn.LET(
 _xlpm.project, $C108,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8" s="297" t="str" cm="1">
        <f t="array" ref="DQ108">IFERROR(_xlfn.LET(
 _xlpm.project, $C108,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8" s="297" t="str" cm="1">
        <f t="array" ref="DR108">IFERROR(_xlfn.LET(
 _xlpm.project, $C108,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8" s="297" t="str" cm="1">
        <f t="array" ref="DS108">IFERROR(_xlfn.LET(
 _xlpm.project, $C108,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8" s="297" t="str" cm="1">
        <f t="array" ref="DT108">IFERROR(_xlfn.LET(
 _xlpm.project, $C108,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8" s="297" t="str" cm="1">
        <f t="array" ref="DU108">IFERROR(_xlfn.LET(
 _xlpm.project, $C108,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8" s="297" t="str" cm="1">
        <f t="array" ref="DV108">IFERROR(_xlfn.LET(
 _xlpm.project, $C108,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8" s="297" t="str" cm="1">
        <f t="array" ref="DW108">IFERROR(_xlfn.LET(
 _xlpm.project, $C108,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8" s="297" t="str" cm="1">
        <f t="array" ref="DX108">IFERROR(_xlfn.LET(
 _xlpm.project, $C108,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8" s="297" t="str" cm="1">
        <f t="array" ref="DY108">IFERROR(_xlfn.LET(
 _xlpm.project, $C108,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8" s="297" t="str" cm="1">
        <f t="array" ref="DZ108">IFERROR(_xlfn.LET(
 _xlpm.project, $C108,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8" s="297" t="str" cm="1">
        <f t="array" ref="EA108">IFERROR(_xlfn.LET(
 _xlpm.project, $C108,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8" s="297" t="str" cm="1">
        <f t="array" ref="EB108">IFERROR(_xlfn.LET(
 _xlpm.project, $C108,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8" s="297" t="str" cm="1">
        <f t="array" ref="EC108">IFERROR(_xlfn.LET(
 _xlpm.project, $C108,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8" s="297" t="str" cm="1">
        <f t="array" ref="ED108">IFERROR(_xlfn.LET(
 _xlpm.project, $C108,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8" s="297" t="str" cm="1">
        <f t="array" ref="EE108">IFERROR(_xlfn.LET(
 _xlpm.project, $C108,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8" s="297" t="str" cm="1">
        <f t="array" ref="EF108">IFERROR(_xlfn.LET(
 _xlpm.project, $C108,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8" s="297" t="str" cm="1">
        <f t="array" ref="EG108">IFERROR(_xlfn.LET(
 _xlpm.project, $C108,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8" s="297" t="str" cm="1">
        <f t="array" ref="EH108">IFERROR(_xlfn.LET(
 _xlpm.project, $C108,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8" s="297" t="str" cm="1">
        <f t="array" ref="EI108">IFERROR(_xlfn.LET(
 _xlpm.project, $C108,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8" s="297" t="str" cm="1">
        <f t="array" ref="EJ108">IFERROR(_xlfn.LET(
 _xlpm.project, $C108,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8" s="297" t="str" cm="1">
        <f t="array" ref="EK108">IFERROR(_xlfn.LET(
 _xlpm.project, $C108,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8" s="297" t="str" cm="1">
        <f t="array" ref="EL108">IFERROR(_xlfn.LET(
 _xlpm.project, $C108,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8" s="297" t="str" cm="1">
        <f t="array" ref="EM108">IFERROR(_xlfn.LET(
 _xlpm.project, $C108,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8" s="297" t="str" cm="1">
        <f t="array" ref="EN108">IFERROR(_xlfn.LET(
 _xlpm.project, $C108,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8" s="297" t="str" cm="1">
        <f t="array" ref="EO108">IFERROR(_xlfn.LET(
 _xlpm.project, $C108,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8" s="297" t="str" cm="1">
        <f t="array" ref="EP108">IFERROR(_xlfn.LET(
 _xlpm.project, $C108,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8" s="297" t="str" cm="1">
        <f t="array" ref="EQ108">IFERROR(_xlfn.LET(
 _xlpm.project, $C108,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8" s="297" t="str" cm="1">
        <f t="array" ref="ER108">IFERROR(_xlfn.LET(
 _xlpm.project, $C108,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8" s="297" t="str" cm="1">
        <f t="array" ref="ES108">IFERROR(_xlfn.LET(
 _xlpm.project, $C108,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8" s="297" t="str" cm="1">
        <f t="array" ref="ET108">IFERROR(_xlfn.LET(
 _xlpm.project, $C108,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8" s="297" t="str" cm="1">
        <f t="array" ref="EU108">IFERROR(_xlfn.LET(
 _xlpm.project, $C108,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8" s="297" t="str" cm="1">
        <f t="array" ref="EV108">IFERROR(_xlfn.LET(
 _xlpm.project, $C108,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8" s="297" t="str" cm="1">
        <f t="array" ref="EW108">IFERROR(_xlfn.LET(
 _xlpm.project, $C108,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8" s="297" t="str" cm="1">
        <f t="array" ref="EX108">IFERROR(_xlfn.LET(
 _xlpm.project, $C108,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8" s="297" t="str" cm="1">
        <f t="array" ref="EY108">IFERROR(_xlfn.LET(
 _xlpm.project, $C108,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8" s="297" t="str" cm="1">
        <f t="array" ref="EZ108">IFERROR(_xlfn.LET(
 _xlpm.project, $C108,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8" s="297" t="str" cm="1">
        <f t="array" ref="FA108">IFERROR(_xlfn.LET(
 _xlpm.project, $C108,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8" s="297" t="str" cm="1">
        <f t="array" ref="FB108">IFERROR(_xlfn.LET(
 _xlpm.project, $C108,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8" s="297" t="str" cm="1">
        <f t="array" ref="FC108">IFERROR(_xlfn.LET(
 _xlpm.project, $C108,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8" s="297" t="str" cm="1">
        <f t="array" ref="FD108">IFERROR(_xlfn.LET(
 _xlpm.project, $C108,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09" spans="2:160" ht="80.099999999999994" customHeight="1" thickBot="1" x14ac:dyDescent="0.35">
      <c r="B109" s="90"/>
      <c r="C109" s="300"/>
      <c r="D109" s="300"/>
      <c r="E109" s="297" t="str" cm="1">
        <f t="array" ref="E109">IFERROR(_xlfn.LET(
 _xlpm.project, $C109,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09" s="297" t="str" cm="1">
        <f t="array" ref="F109">IFERROR(_xlfn.LET(
 _xlpm.project, $C109,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09" s="297" t="str" cm="1">
        <f t="array" ref="G109">IFERROR(_xlfn.LET(
 _xlpm.project, $C109,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09" s="297" t="str" cm="1">
        <f t="array" ref="H109">IFERROR(_xlfn.LET(
 _xlpm.project, $C109,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09" s="297" t="str" cm="1">
        <f t="array" ref="I109">IFERROR(_xlfn.LET(
 _xlpm.project, $C109,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09" s="297" t="str" cm="1">
        <f t="array" ref="J109">IFERROR(_xlfn.LET(
 _xlpm.project, $C109,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09" s="297" t="str" cm="1">
        <f t="array" ref="K109">IFERROR(_xlfn.LET(
 _xlpm.project, $C109,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09" s="297" t="str" cm="1">
        <f t="array" ref="L109">IFERROR(_xlfn.LET(
 _xlpm.project, $C109,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09" s="297" t="str" cm="1">
        <f t="array" ref="M109">IFERROR(_xlfn.LET(
 _xlpm.project, $C109,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09" s="297" t="str" cm="1">
        <f t="array" ref="N109">IFERROR(_xlfn.LET(
 _xlpm.project, $C109,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09" s="297" t="str" cm="1">
        <f t="array" ref="O109">IFERROR(_xlfn.LET(
 _xlpm.project, $C109,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09" s="297" t="str" cm="1">
        <f t="array" ref="P109">IFERROR(_xlfn.LET(
 _xlpm.project, $C109,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09" s="297" t="str" cm="1">
        <f t="array" ref="Q109">IFERROR(_xlfn.LET(
 _xlpm.project, $C109,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09" s="297" t="str" cm="1">
        <f t="array" ref="R109">IFERROR(_xlfn.LET(
 _xlpm.project, $C109,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09" s="297" t="str" cm="1">
        <f t="array" ref="S109">IFERROR(_xlfn.LET(
 _xlpm.project, $C109,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09" s="297" t="str" cm="1">
        <f t="array" ref="T109">IFERROR(_xlfn.LET(
 _xlpm.project, $C109,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09" s="297" t="str" cm="1">
        <f t="array" ref="U109">IFERROR(_xlfn.LET(
 _xlpm.project, $C109,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09" s="297" t="str" cm="1">
        <f t="array" ref="V109">IFERROR(_xlfn.LET(
 _xlpm.project, $C109,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09" s="297" t="str" cm="1">
        <f t="array" ref="W109">IFERROR(_xlfn.LET(
 _xlpm.project, $C109,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09" s="297" t="str" cm="1">
        <f t="array" ref="X109">IFERROR(_xlfn.LET(
 _xlpm.project, $C109,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09" s="297" t="str" cm="1">
        <f t="array" ref="Y109">IFERROR(_xlfn.LET(
 _xlpm.project, $C109,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09" s="297" t="str" cm="1">
        <f t="array" ref="Z109">IFERROR(_xlfn.LET(
 _xlpm.project, $C109,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09" s="297" t="str" cm="1">
        <f t="array" ref="AA109">IFERROR(_xlfn.LET(
 _xlpm.project, $C109,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09" s="297" t="str" cm="1">
        <f t="array" ref="AB109">IFERROR(_xlfn.LET(
 _xlpm.project, $C109,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09" s="297" t="str" cm="1">
        <f t="array" ref="AC109">IFERROR(_xlfn.LET(
 _xlpm.project, $C109,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09" s="297" t="str" cm="1">
        <f t="array" ref="AD109">IFERROR(_xlfn.LET(
 _xlpm.project, $C109,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09" s="297" t="str" cm="1">
        <f t="array" ref="AE109">IFERROR(_xlfn.LET(
 _xlpm.project, $C109,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09" s="297" t="str" cm="1">
        <f t="array" ref="AF109">IFERROR(_xlfn.LET(
 _xlpm.project, $C109,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09" s="297" t="str" cm="1">
        <f t="array" ref="AG109">IFERROR(_xlfn.LET(
 _xlpm.project, $C109,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09" s="297" t="str" cm="1">
        <f t="array" ref="AH109">IFERROR(_xlfn.LET(
 _xlpm.project, $C109,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09" s="297" t="str" cm="1">
        <f t="array" ref="AI109">IFERROR(_xlfn.LET(
 _xlpm.project, $C109,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09" s="297" t="str" cm="1">
        <f t="array" ref="AJ109">IFERROR(_xlfn.LET(
 _xlpm.project, $C109,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09" s="297" t="str" cm="1">
        <f t="array" ref="AK109">IFERROR(_xlfn.LET(
 _xlpm.project, $C109,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09" s="297" t="str" cm="1">
        <f t="array" ref="AL109">IFERROR(_xlfn.LET(
 _xlpm.project, $C109,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09" s="297" t="str" cm="1">
        <f t="array" ref="AM109">IFERROR(_xlfn.LET(
 _xlpm.project, $C109,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09" s="297" t="str" cm="1">
        <f t="array" ref="AN109">IFERROR(_xlfn.LET(
 _xlpm.project, $C109,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09" s="297" t="str" cm="1">
        <f t="array" ref="AO109">IFERROR(_xlfn.LET(
 _xlpm.project, $C109,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09" s="297" t="str" cm="1">
        <f t="array" ref="AP109">IFERROR(_xlfn.LET(
 _xlpm.project, $C109,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09" s="297" t="str" cm="1">
        <f t="array" ref="AQ109">IFERROR(_xlfn.LET(
 _xlpm.project, $C109,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09" s="297" t="str" cm="1">
        <f t="array" ref="AR109">IFERROR(_xlfn.LET(
 _xlpm.project, $C109,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09" s="297" t="str" cm="1">
        <f t="array" ref="AS109">IFERROR(_xlfn.LET(
 _xlpm.project, $C109,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09" s="297" t="str" cm="1">
        <f t="array" ref="AT109">IFERROR(_xlfn.LET(
 _xlpm.project, $C109,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09" s="297" t="str" cm="1">
        <f t="array" ref="AU109">IFERROR(_xlfn.LET(
 _xlpm.project, $C109,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09" s="297" t="str" cm="1">
        <f t="array" ref="AV109">IFERROR(_xlfn.LET(
 _xlpm.project, $C109,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09" s="297" t="str" cm="1">
        <f t="array" ref="AW109">IFERROR(_xlfn.LET(
 _xlpm.project, $C109,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09" s="297" t="str" cm="1">
        <f t="array" ref="AX109">IFERROR(_xlfn.LET(
 _xlpm.project, $C109,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09" s="297" t="str" cm="1">
        <f t="array" ref="AY109">IFERROR(_xlfn.LET(
 _xlpm.project, $C109,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09" s="297" t="str" cm="1">
        <f t="array" ref="AZ109">IFERROR(_xlfn.LET(
 _xlpm.project, $C109,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09" s="297" t="str" cm="1">
        <f t="array" ref="BA109">IFERROR(_xlfn.LET(
 _xlpm.project, $C109,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09" s="297" t="str" cm="1">
        <f t="array" ref="BB109">IFERROR(_xlfn.LET(
 _xlpm.project, $C109,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09" s="297" t="str" cm="1">
        <f t="array" ref="BC109">IFERROR(_xlfn.LET(
 _xlpm.project, $C109,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09" s="297" t="str" cm="1">
        <f t="array" ref="BD109">IFERROR(_xlfn.LET(
 _xlpm.project, $C109,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09" s="297" t="str" cm="1">
        <f t="array" ref="BE109">IFERROR(_xlfn.LET(
 _xlpm.project, $C109,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09" s="297" t="str" cm="1">
        <f t="array" ref="BF109">IFERROR(_xlfn.LET(
 _xlpm.project, $C109,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09" s="297" t="str" cm="1">
        <f t="array" ref="BG109">IFERROR(_xlfn.LET(
 _xlpm.project, $C109,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09" s="297" t="str" cm="1">
        <f t="array" ref="BH109">IFERROR(_xlfn.LET(
 _xlpm.project, $C109,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09" s="297" t="str" cm="1">
        <f t="array" ref="BI109">IFERROR(_xlfn.LET(
 _xlpm.project, $C109,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09" s="297" t="str" cm="1">
        <f t="array" ref="BJ109">IFERROR(_xlfn.LET(
 _xlpm.project, $C109,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09" s="297" t="str" cm="1">
        <f t="array" ref="BK109">IFERROR(_xlfn.LET(
 _xlpm.project, $C109,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09" s="297" t="str" cm="1">
        <f t="array" ref="BL109">IFERROR(_xlfn.LET(
 _xlpm.project, $C109,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09" s="297" t="str" cm="1">
        <f t="array" ref="BM109">IFERROR(_xlfn.LET(
 _xlpm.project, $C109,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09" s="297" t="str" cm="1">
        <f t="array" ref="BN109">IFERROR(_xlfn.LET(
 _xlpm.project, $C109,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09" s="297" t="str" cm="1">
        <f t="array" ref="BO109">IFERROR(_xlfn.LET(
 _xlpm.project, $C109,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09" s="297" t="str" cm="1">
        <f t="array" ref="BP109">IFERROR(_xlfn.LET(
 _xlpm.project, $C109,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09" s="297" t="str" cm="1">
        <f t="array" ref="BQ109">IFERROR(_xlfn.LET(
 _xlpm.project, $C109,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09" s="297" t="str" cm="1">
        <f t="array" ref="BR109">IFERROR(_xlfn.LET(
 _xlpm.project, $C109,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09" s="297" t="str" cm="1">
        <f t="array" ref="BS109">IFERROR(_xlfn.LET(
 _xlpm.project, $C109,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09" s="297" t="str" cm="1">
        <f t="array" ref="BT109">IFERROR(_xlfn.LET(
 _xlpm.project, $C109,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09" s="297" t="str" cm="1">
        <f t="array" ref="BU109">IFERROR(_xlfn.LET(
 _xlpm.project, $C109,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09" s="297" t="str" cm="1">
        <f t="array" ref="BV109">IFERROR(_xlfn.LET(
 _xlpm.project, $C109,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09" s="297" t="str" cm="1">
        <f t="array" ref="BW109">IFERROR(_xlfn.LET(
 _xlpm.project, $C109,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09" s="297" t="str" cm="1">
        <f t="array" ref="BX109">IFERROR(_xlfn.LET(
 _xlpm.project, $C109,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09" s="297" t="str" cm="1">
        <f t="array" ref="BY109">IFERROR(_xlfn.LET(
 _xlpm.project, $C109,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09" s="297" t="str" cm="1">
        <f t="array" ref="BZ109">IFERROR(_xlfn.LET(
 _xlpm.project, $C109,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09" s="297" t="str" cm="1">
        <f t="array" ref="CA109">IFERROR(_xlfn.LET(
 _xlpm.project, $C109,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09" s="297" t="str" cm="1">
        <f t="array" ref="CB109">IFERROR(_xlfn.LET(
 _xlpm.project, $C109,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09" s="297" t="str" cm="1">
        <f t="array" ref="CC109">IFERROR(_xlfn.LET(
 _xlpm.project, $C109,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09" s="297" t="str" cm="1">
        <f t="array" ref="CD109">IFERROR(_xlfn.LET(
 _xlpm.project, $C109,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09" s="297" t="str" cm="1">
        <f t="array" ref="CE109">IFERROR(_xlfn.LET(
 _xlpm.project, $C109,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09" s="297" t="str" cm="1">
        <f t="array" ref="CF109">IFERROR(_xlfn.LET(
 _xlpm.project, $C109,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09" s="297" t="str" cm="1">
        <f t="array" ref="CG109">IFERROR(_xlfn.LET(
 _xlpm.project, $C109,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09" s="297" t="str" cm="1">
        <f t="array" ref="CH109">IFERROR(_xlfn.LET(
 _xlpm.project, $C109,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09" s="297" t="str" cm="1">
        <f t="array" ref="CI109">IFERROR(_xlfn.LET(
 _xlpm.project, $C109,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09" s="297" t="str" cm="1">
        <f t="array" ref="CJ109">IFERROR(_xlfn.LET(
 _xlpm.project, $C109,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09" s="297" t="str" cm="1">
        <f t="array" ref="CK109">IFERROR(_xlfn.LET(
 _xlpm.project, $C109,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09" s="297" t="str" cm="1">
        <f t="array" ref="CL109">IFERROR(_xlfn.LET(
 _xlpm.project, $C109,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09" s="297" t="str" cm="1">
        <f t="array" ref="CM109">IFERROR(_xlfn.LET(
 _xlpm.project, $C109,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09" s="297" t="str" cm="1">
        <f t="array" ref="CN109">IFERROR(_xlfn.LET(
 _xlpm.project, $C109,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09" s="297" t="str" cm="1">
        <f t="array" ref="CO109">IFERROR(_xlfn.LET(
 _xlpm.project, $C109,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09" s="297" t="str" cm="1">
        <f t="array" ref="CP109">IFERROR(_xlfn.LET(
 _xlpm.project, $C109,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09" s="297" t="str" cm="1">
        <f t="array" ref="CQ109">IFERROR(_xlfn.LET(
 _xlpm.project, $C109,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09" s="297" t="str" cm="1">
        <f t="array" ref="CR109">IFERROR(_xlfn.LET(
 _xlpm.project, $C109,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09" s="297" t="str" cm="1">
        <f t="array" ref="CS109">IFERROR(_xlfn.LET(
 _xlpm.project, $C109,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09" s="297" t="str" cm="1">
        <f t="array" ref="CT109">IFERROR(_xlfn.LET(
 _xlpm.project, $C109,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09" s="297" t="str" cm="1">
        <f t="array" ref="CU109">IFERROR(_xlfn.LET(
 _xlpm.project, $C109,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09" s="297" t="str" cm="1">
        <f t="array" ref="CV109">IFERROR(_xlfn.LET(
 _xlpm.project, $C109,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09" s="297" t="str" cm="1">
        <f t="array" ref="CW109">IFERROR(_xlfn.LET(
 _xlpm.project, $C109,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09" s="297" t="str" cm="1">
        <f t="array" ref="CX109">IFERROR(_xlfn.LET(
 _xlpm.project, $C109,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09" s="297" t="str" cm="1">
        <f t="array" ref="CY109">IFERROR(_xlfn.LET(
 _xlpm.project, $C109,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09" s="297" t="str" cm="1">
        <f t="array" ref="CZ109">IFERROR(_xlfn.LET(
 _xlpm.project, $C109,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09" s="297" t="str" cm="1">
        <f t="array" ref="DA109">IFERROR(_xlfn.LET(
 _xlpm.project, $C109,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09" s="297" t="str" cm="1">
        <f t="array" ref="DB109">IFERROR(_xlfn.LET(
 _xlpm.project, $C109,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09" s="297" t="str" cm="1">
        <f t="array" ref="DC109">IFERROR(_xlfn.LET(
 _xlpm.project, $C109,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09" s="297" t="str" cm="1">
        <f t="array" ref="DD109">IFERROR(_xlfn.LET(
 _xlpm.project, $C109,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09" s="297" t="str" cm="1">
        <f t="array" ref="DE109">IFERROR(_xlfn.LET(
 _xlpm.project, $C109,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09" s="297" t="str" cm="1">
        <f t="array" ref="DF109">IFERROR(_xlfn.LET(
 _xlpm.project, $C109,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09" s="297" t="str" cm="1">
        <f t="array" ref="DG109">IFERROR(_xlfn.LET(
 _xlpm.project, $C109,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09" s="297" t="str" cm="1">
        <f t="array" ref="DH109">IFERROR(_xlfn.LET(
 _xlpm.project, $C109,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09" s="297" t="str" cm="1">
        <f t="array" ref="DI109">IFERROR(_xlfn.LET(
 _xlpm.project, $C109,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09" s="297" t="str" cm="1">
        <f t="array" ref="DJ109">IFERROR(_xlfn.LET(
 _xlpm.project, $C109,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09" s="297" t="str" cm="1">
        <f t="array" ref="DK109">IFERROR(_xlfn.LET(
 _xlpm.project, $C109,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09" s="297" t="str" cm="1">
        <f t="array" ref="DL109">IFERROR(_xlfn.LET(
 _xlpm.project, $C109,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09" s="297" t="str" cm="1">
        <f t="array" ref="DM109">IFERROR(_xlfn.LET(
 _xlpm.project, $C109,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09" s="297" t="str" cm="1">
        <f t="array" ref="DN109">IFERROR(_xlfn.LET(
 _xlpm.project, $C109,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09" s="297" t="str" cm="1">
        <f t="array" ref="DO109">IFERROR(_xlfn.LET(
 _xlpm.project, $C109,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09" s="297" t="str" cm="1">
        <f t="array" ref="DP109">IFERROR(_xlfn.LET(
 _xlpm.project, $C109,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09" s="297" t="str" cm="1">
        <f t="array" ref="DQ109">IFERROR(_xlfn.LET(
 _xlpm.project, $C109,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09" s="297" t="str" cm="1">
        <f t="array" ref="DR109">IFERROR(_xlfn.LET(
 _xlpm.project, $C109,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09" s="297" t="str" cm="1">
        <f t="array" ref="DS109">IFERROR(_xlfn.LET(
 _xlpm.project, $C109,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09" s="297" t="str" cm="1">
        <f t="array" ref="DT109">IFERROR(_xlfn.LET(
 _xlpm.project, $C109,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09" s="297" t="str" cm="1">
        <f t="array" ref="DU109">IFERROR(_xlfn.LET(
 _xlpm.project, $C109,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09" s="297" t="str" cm="1">
        <f t="array" ref="DV109">IFERROR(_xlfn.LET(
 _xlpm.project, $C109,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09" s="297" t="str" cm="1">
        <f t="array" ref="DW109">IFERROR(_xlfn.LET(
 _xlpm.project, $C109,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09" s="297" t="str" cm="1">
        <f t="array" ref="DX109">IFERROR(_xlfn.LET(
 _xlpm.project, $C109,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09" s="297" t="str" cm="1">
        <f t="array" ref="DY109">IFERROR(_xlfn.LET(
 _xlpm.project, $C109,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09" s="297" t="str" cm="1">
        <f t="array" ref="DZ109">IFERROR(_xlfn.LET(
 _xlpm.project, $C109,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09" s="297" t="str" cm="1">
        <f t="array" ref="EA109">IFERROR(_xlfn.LET(
 _xlpm.project, $C109,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09" s="297" t="str" cm="1">
        <f t="array" ref="EB109">IFERROR(_xlfn.LET(
 _xlpm.project, $C109,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09" s="297" t="str" cm="1">
        <f t="array" ref="EC109">IFERROR(_xlfn.LET(
 _xlpm.project, $C109,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09" s="297" t="str" cm="1">
        <f t="array" ref="ED109">IFERROR(_xlfn.LET(
 _xlpm.project, $C109,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09" s="297" t="str" cm="1">
        <f t="array" ref="EE109">IFERROR(_xlfn.LET(
 _xlpm.project, $C109,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09" s="297" t="str" cm="1">
        <f t="array" ref="EF109">IFERROR(_xlfn.LET(
 _xlpm.project, $C109,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09" s="297" t="str" cm="1">
        <f t="array" ref="EG109">IFERROR(_xlfn.LET(
 _xlpm.project, $C109,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09" s="297" t="str" cm="1">
        <f t="array" ref="EH109">IFERROR(_xlfn.LET(
 _xlpm.project, $C109,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09" s="297" t="str" cm="1">
        <f t="array" ref="EI109">IFERROR(_xlfn.LET(
 _xlpm.project, $C109,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09" s="297" t="str" cm="1">
        <f t="array" ref="EJ109">IFERROR(_xlfn.LET(
 _xlpm.project, $C109,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09" s="297" t="str" cm="1">
        <f t="array" ref="EK109">IFERROR(_xlfn.LET(
 _xlpm.project, $C109,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09" s="297" t="str" cm="1">
        <f t="array" ref="EL109">IFERROR(_xlfn.LET(
 _xlpm.project, $C109,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09" s="297" t="str" cm="1">
        <f t="array" ref="EM109">IFERROR(_xlfn.LET(
 _xlpm.project, $C109,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09" s="297" t="str" cm="1">
        <f t="array" ref="EN109">IFERROR(_xlfn.LET(
 _xlpm.project, $C109,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09" s="297" t="str" cm="1">
        <f t="array" ref="EO109">IFERROR(_xlfn.LET(
 _xlpm.project, $C109,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09" s="297" t="str" cm="1">
        <f t="array" ref="EP109">IFERROR(_xlfn.LET(
 _xlpm.project, $C109,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09" s="297" t="str" cm="1">
        <f t="array" ref="EQ109">IFERROR(_xlfn.LET(
 _xlpm.project, $C109,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09" s="297" t="str" cm="1">
        <f t="array" ref="ER109">IFERROR(_xlfn.LET(
 _xlpm.project, $C109,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09" s="297" t="str" cm="1">
        <f t="array" ref="ES109">IFERROR(_xlfn.LET(
 _xlpm.project, $C109,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09" s="297" t="str" cm="1">
        <f t="array" ref="ET109">IFERROR(_xlfn.LET(
 _xlpm.project, $C109,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09" s="297" t="str" cm="1">
        <f t="array" ref="EU109">IFERROR(_xlfn.LET(
 _xlpm.project, $C109,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09" s="297" t="str" cm="1">
        <f t="array" ref="EV109">IFERROR(_xlfn.LET(
 _xlpm.project, $C109,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09" s="297" t="str" cm="1">
        <f t="array" ref="EW109">IFERROR(_xlfn.LET(
 _xlpm.project, $C109,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09" s="297" t="str" cm="1">
        <f t="array" ref="EX109">IFERROR(_xlfn.LET(
 _xlpm.project, $C109,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09" s="297" t="str" cm="1">
        <f t="array" ref="EY109">IFERROR(_xlfn.LET(
 _xlpm.project, $C109,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09" s="297" t="str" cm="1">
        <f t="array" ref="EZ109">IFERROR(_xlfn.LET(
 _xlpm.project, $C109,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09" s="297" t="str" cm="1">
        <f t="array" ref="FA109">IFERROR(_xlfn.LET(
 _xlpm.project, $C109,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09" s="297" t="str" cm="1">
        <f t="array" ref="FB109">IFERROR(_xlfn.LET(
 _xlpm.project, $C109,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09" s="297" t="str" cm="1">
        <f t="array" ref="FC109">IFERROR(_xlfn.LET(
 _xlpm.project, $C109,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09" s="297" t="str" cm="1">
        <f t="array" ref="FD109">IFERROR(_xlfn.LET(
 _xlpm.project, $C109,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10" spans="2:160" ht="80.099999999999994" customHeight="1" thickBot="1" x14ac:dyDescent="0.35">
      <c r="B110" s="90"/>
      <c r="C110" s="300"/>
      <c r="D110" s="300"/>
      <c r="E110" s="297" t="str" cm="1">
        <f t="array" ref="E110">IFERROR(_xlfn.LET(
 _xlpm.project, $C110,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10" s="297" t="str" cm="1">
        <f t="array" ref="F110">IFERROR(_xlfn.LET(
 _xlpm.project, $C110,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10" s="297" t="str" cm="1">
        <f t="array" ref="G110">IFERROR(_xlfn.LET(
 _xlpm.project, $C110,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10" s="297" t="str" cm="1">
        <f t="array" ref="H110">IFERROR(_xlfn.LET(
 _xlpm.project, $C110,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10" s="297" t="str" cm="1">
        <f t="array" ref="I110">IFERROR(_xlfn.LET(
 _xlpm.project, $C110,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10" s="297" t="str" cm="1">
        <f t="array" ref="J110">IFERROR(_xlfn.LET(
 _xlpm.project, $C110,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10" s="297" t="str" cm="1">
        <f t="array" ref="K110">IFERROR(_xlfn.LET(
 _xlpm.project, $C110,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10" s="297" t="str" cm="1">
        <f t="array" ref="L110">IFERROR(_xlfn.LET(
 _xlpm.project, $C110,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10" s="297" t="str" cm="1">
        <f t="array" ref="M110">IFERROR(_xlfn.LET(
 _xlpm.project, $C110,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10" s="297" t="str" cm="1">
        <f t="array" ref="N110">IFERROR(_xlfn.LET(
 _xlpm.project, $C110,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10" s="297" t="str" cm="1">
        <f t="array" ref="O110">IFERROR(_xlfn.LET(
 _xlpm.project, $C110,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10" s="297" t="str" cm="1">
        <f t="array" ref="P110">IFERROR(_xlfn.LET(
 _xlpm.project, $C110,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10" s="297" t="str" cm="1">
        <f t="array" ref="Q110">IFERROR(_xlfn.LET(
 _xlpm.project, $C110,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10" s="297" t="str" cm="1">
        <f t="array" ref="R110">IFERROR(_xlfn.LET(
 _xlpm.project, $C110,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10" s="297" t="str" cm="1">
        <f t="array" ref="S110">IFERROR(_xlfn.LET(
 _xlpm.project, $C110,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10" s="297" t="str" cm="1">
        <f t="array" ref="T110">IFERROR(_xlfn.LET(
 _xlpm.project, $C110,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10" s="297" t="str" cm="1">
        <f t="array" ref="U110">IFERROR(_xlfn.LET(
 _xlpm.project, $C110,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10" s="297" t="str" cm="1">
        <f t="array" ref="V110">IFERROR(_xlfn.LET(
 _xlpm.project, $C110,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10" s="297" t="str" cm="1">
        <f t="array" ref="W110">IFERROR(_xlfn.LET(
 _xlpm.project, $C110,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10" s="297" t="str" cm="1">
        <f t="array" ref="X110">IFERROR(_xlfn.LET(
 _xlpm.project, $C110,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10" s="297" t="str" cm="1">
        <f t="array" ref="Y110">IFERROR(_xlfn.LET(
 _xlpm.project, $C110,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10" s="297" t="str" cm="1">
        <f t="array" ref="Z110">IFERROR(_xlfn.LET(
 _xlpm.project, $C110,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10" s="297" t="str" cm="1">
        <f t="array" ref="AA110">IFERROR(_xlfn.LET(
 _xlpm.project, $C110,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10" s="297" t="str" cm="1">
        <f t="array" ref="AB110">IFERROR(_xlfn.LET(
 _xlpm.project, $C110,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10" s="297" t="str" cm="1">
        <f t="array" ref="AC110">IFERROR(_xlfn.LET(
 _xlpm.project, $C110,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10" s="297" t="str" cm="1">
        <f t="array" ref="AD110">IFERROR(_xlfn.LET(
 _xlpm.project, $C110,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10" s="297" t="str" cm="1">
        <f t="array" ref="AE110">IFERROR(_xlfn.LET(
 _xlpm.project, $C110,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10" s="297" t="str" cm="1">
        <f t="array" ref="AF110">IFERROR(_xlfn.LET(
 _xlpm.project, $C110,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10" s="297" t="str" cm="1">
        <f t="array" ref="AG110">IFERROR(_xlfn.LET(
 _xlpm.project, $C110,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10" s="297" t="str" cm="1">
        <f t="array" ref="AH110">IFERROR(_xlfn.LET(
 _xlpm.project, $C110,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10" s="297" t="str" cm="1">
        <f t="array" ref="AI110">IFERROR(_xlfn.LET(
 _xlpm.project, $C110,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10" s="297" t="str" cm="1">
        <f t="array" ref="AJ110">IFERROR(_xlfn.LET(
 _xlpm.project, $C110,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10" s="297" t="str" cm="1">
        <f t="array" ref="AK110">IFERROR(_xlfn.LET(
 _xlpm.project, $C110,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10" s="297" t="str" cm="1">
        <f t="array" ref="AL110">IFERROR(_xlfn.LET(
 _xlpm.project, $C110,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10" s="297" t="str" cm="1">
        <f t="array" ref="AM110">IFERROR(_xlfn.LET(
 _xlpm.project, $C110,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10" s="297" t="str" cm="1">
        <f t="array" ref="AN110">IFERROR(_xlfn.LET(
 _xlpm.project, $C110,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10" s="297" t="str" cm="1">
        <f t="array" ref="AO110">IFERROR(_xlfn.LET(
 _xlpm.project, $C110,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10" s="297" t="str" cm="1">
        <f t="array" ref="AP110">IFERROR(_xlfn.LET(
 _xlpm.project, $C110,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10" s="297" t="str" cm="1">
        <f t="array" ref="AQ110">IFERROR(_xlfn.LET(
 _xlpm.project, $C110,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10" s="297" t="str" cm="1">
        <f t="array" ref="AR110">IFERROR(_xlfn.LET(
 _xlpm.project, $C110,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10" s="297" t="str" cm="1">
        <f t="array" ref="AS110">IFERROR(_xlfn.LET(
 _xlpm.project, $C110,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10" s="297" t="str" cm="1">
        <f t="array" ref="AT110">IFERROR(_xlfn.LET(
 _xlpm.project, $C110,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10" s="297" t="str" cm="1">
        <f t="array" ref="AU110">IFERROR(_xlfn.LET(
 _xlpm.project, $C110,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10" s="297" t="str" cm="1">
        <f t="array" ref="AV110">IFERROR(_xlfn.LET(
 _xlpm.project, $C110,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10" s="297" t="str" cm="1">
        <f t="array" ref="AW110">IFERROR(_xlfn.LET(
 _xlpm.project, $C110,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10" s="297" t="str" cm="1">
        <f t="array" ref="AX110">IFERROR(_xlfn.LET(
 _xlpm.project, $C110,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10" s="297" t="str" cm="1">
        <f t="array" ref="AY110">IFERROR(_xlfn.LET(
 _xlpm.project, $C110,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10" s="297" t="str" cm="1">
        <f t="array" ref="AZ110">IFERROR(_xlfn.LET(
 _xlpm.project, $C110,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10" s="297" t="str" cm="1">
        <f t="array" ref="BA110">IFERROR(_xlfn.LET(
 _xlpm.project, $C110,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10" s="297" t="str" cm="1">
        <f t="array" ref="BB110">IFERROR(_xlfn.LET(
 _xlpm.project, $C110,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10" s="297" t="str" cm="1">
        <f t="array" ref="BC110">IFERROR(_xlfn.LET(
 _xlpm.project, $C110,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10" s="297" t="str" cm="1">
        <f t="array" ref="BD110">IFERROR(_xlfn.LET(
 _xlpm.project, $C110,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10" s="297" t="str" cm="1">
        <f t="array" ref="BE110">IFERROR(_xlfn.LET(
 _xlpm.project, $C110,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10" s="297" t="str" cm="1">
        <f t="array" ref="BF110">IFERROR(_xlfn.LET(
 _xlpm.project, $C110,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10" s="297" t="str" cm="1">
        <f t="array" ref="BG110">IFERROR(_xlfn.LET(
 _xlpm.project, $C110,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10" s="297" t="str" cm="1">
        <f t="array" ref="BH110">IFERROR(_xlfn.LET(
 _xlpm.project, $C110,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10" s="297" t="str" cm="1">
        <f t="array" ref="BI110">IFERROR(_xlfn.LET(
 _xlpm.project, $C110,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10" s="297" t="str" cm="1">
        <f t="array" ref="BJ110">IFERROR(_xlfn.LET(
 _xlpm.project, $C110,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10" s="297" t="str" cm="1">
        <f t="array" ref="BK110">IFERROR(_xlfn.LET(
 _xlpm.project, $C110,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10" s="297" t="str" cm="1">
        <f t="array" ref="BL110">IFERROR(_xlfn.LET(
 _xlpm.project, $C110,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10" s="297" t="str" cm="1">
        <f t="array" ref="BM110">IFERROR(_xlfn.LET(
 _xlpm.project, $C110,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10" s="297" t="str" cm="1">
        <f t="array" ref="BN110">IFERROR(_xlfn.LET(
 _xlpm.project, $C110,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10" s="297" t="str" cm="1">
        <f t="array" ref="BO110">IFERROR(_xlfn.LET(
 _xlpm.project, $C110,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10" s="297" t="str" cm="1">
        <f t="array" ref="BP110">IFERROR(_xlfn.LET(
 _xlpm.project, $C110,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10" s="297" t="str" cm="1">
        <f t="array" ref="BQ110">IFERROR(_xlfn.LET(
 _xlpm.project, $C110,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10" s="297" t="str" cm="1">
        <f t="array" ref="BR110">IFERROR(_xlfn.LET(
 _xlpm.project, $C110,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10" s="297" t="str" cm="1">
        <f t="array" ref="BS110">IFERROR(_xlfn.LET(
 _xlpm.project, $C110,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10" s="297" t="str" cm="1">
        <f t="array" ref="BT110">IFERROR(_xlfn.LET(
 _xlpm.project, $C110,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10" s="297" t="str" cm="1">
        <f t="array" ref="BU110">IFERROR(_xlfn.LET(
 _xlpm.project, $C110,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10" s="297" t="str" cm="1">
        <f t="array" ref="BV110">IFERROR(_xlfn.LET(
 _xlpm.project, $C110,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10" s="297" t="str" cm="1">
        <f t="array" ref="BW110">IFERROR(_xlfn.LET(
 _xlpm.project, $C110,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10" s="297" t="str" cm="1">
        <f t="array" ref="BX110">IFERROR(_xlfn.LET(
 _xlpm.project, $C110,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10" s="297" t="str" cm="1">
        <f t="array" ref="BY110">IFERROR(_xlfn.LET(
 _xlpm.project, $C110,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10" s="297" t="str" cm="1">
        <f t="array" ref="BZ110">IFERROR(_xlfn.LET(
 _xlpm.project, $C110,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10" s="297" t="str" cm="1">
        <f t="array" ref="CA110">IFERROR(_xlfn.LET(
 _xlpm.project, $C110,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10" s="297" t="str" cm="1">
        <f t="array" ref="CB110">IFERROR(_xlfn.LET(
 _xlpm.project, $C110,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10" s="297" t="str" cm="1">
        <f t="array" ref="CC110">IFERROR(_xlfn.LET(
 _xlpm.project, $C110,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10" s="297" t="str" cm="1">
        <f t="array" ref="CD110">IFERROR(_xlfn.LET(
 _xlpm.project, $C110,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10" s="297" t="str" cm="1">
        <f t="array" ref="CE110">IFERROR(_xlfn.LET(
 _xlpm.project, $C110,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10" s="297" t="str" cm="1">
        <f t="array" ref="CF110">IFERROR(_xlfn.LET(
 _xlpm.project, $C110,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10" s="297" t="str" cm="1">
        <f t="array" ref="CG110">IFERROR(_xlfn.LET(
 _xlpm.project, $C110,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10" s="297" t="str" cm="1">
        <f t="array" ref="CH110">IFERROR(_xlfn.LET(
 _xlpm.project, $C110,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10" s="297" t="str" cm="1">
        <f t="array" ref="CI110">IFERROR(_xlfn.LET(
 _xlpm.project, $C110,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10" s="297" t="str" cm="1">
        <f t="array" ref="CJ110">IFERROR(_xlfn.LET(
 _xlpm.project, $C110,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10" s="297" t="str" cm="1">
        <f t="array" ref="CK110">IFERROR(_xlfn.LET(
 _xlpm.project, $C110,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10" s="297" t="str" cm="1">
        <f t="array" ref="CL110">IFERROR(_xlfn.LET(
 _xlpm.project, $C110,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10" s="297" t="str" cm="1">
        <f t="array" ref="CM110">IFERROR(_xlfn.LET(
 _xlpm.project, $C110,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10" s="297" t="str" cm="1">
        <f t="array" ref="CN110">IFERROR(_xlfn.LET(
 _xlpm.project, $C110,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10" s="297" t="str" cm="1">
        <f t="array" ref="CO110">IFERROR(_xlfn.LET(
 _xlpm.project, $C110,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10" s="297" t="str" cm="1">
        <f t="array" ref="CP110">IFERROR(_xlfn.LET(
 _xlpm.project, $C110,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10" s="297" t="str" cm="1">
        <f t="array" ref="CQ110">IFERROR(_xlfn.LET(
 _xlpm.project, $C110,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10" s="297" t="str" cm="1">
        <f t="array" ref="CR110">IFERROR(_xlfn.LET(
 _xlpm.project, $C110,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10" s="297" t="str" cm="1">
        <f t="array" ref="CS110">IFERROR(_xlfn.LET(
 _xlpm.project, $C110,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10" s="297" t="str" cm="1">
        <f t="array" ref="CT110">IFERROR(_xlfn.LET(
 _xlpm.project, $C110,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10" s="297" t="str" cm="1">
        <f t="array" ref="CU110">IFERROR(_xlfn.LET(
 _xlpm.project, $C110,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10" s="297" t="str" cm="1">
        <f t="array" ref="CV110">IFERROR(_xlfn.LET(
 _xlpm.project, $C110,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10" s="297" t="str" cm="1">
        <f t="array" ref="CW110">IFERROR(_xlfn.LET(
 _xlpm.project, $C110,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10" s="297" t="str" cm="1">
        <f t="array" ref="CX110">IFERROR(_xlfn.LET(
 _xlpm.project, $C110,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10" s="297" t="str" cm="1">
        <f t="array" ref="CY110">IFERROR(_xlfn.LET(
 _xlpm.project, $C110,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10" s="297" t="str" cm="1">
        <f t="array" ref="CZ110">IFERROR(_xlfn.LET(
 _xlpm.project, $C110,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10" s="297" t="str" cm="1">
        <f t="array" ref="DA110">IFERROR(_xlfn.LET(
 _xlpm.project, $C110,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10" s="297" t="str" cm="1">
        <f t="array" ref="DB110">IFERROR(_xlfn.LET(
 _xlpm.project, $C110,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10" s="297" t="str" cm="1">
        <f t="array" ref="DC110">IFERROR(_xlfn.LET(
 _xlpm.project, $C110,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10" s="297" t="str" cm="1">
        <f t="array" ref="DD110">IFERROR(_xlfn.LET(
 _xlpm.project, $C110,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10" s="297" t="str" cm="1">
        <f t="array" ref="DE110">IFERROR(_xlfn.LET(
 _xlpm.project, $C110,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10" s="297" t="str" cm="1">
        <f t="array" ref="DF110">IFERROR(_xlfn.LET(
 _xlpm.project, $C110,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10" s="297" t="str" cm="1">
        <f t="array" ref="DG110">IFERROR(_xlfn.LET(
 _xlpm.project, $C110,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10" s="297" t="str" cm="1">
        <f t="array" ref="DH110">IFERROR(_xlfn.LET(
 _xlpm.project, $C110,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10" s="297" t="str" cm="1">
        <f t="array" ref="DI110">IFERROR(_xlfn.LET(
 _xlpm.project, $C110,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10" s="297" t="str" cm="1">
        <f t="array" ref="DJ110">IFERROR(_xlfn.LET(
 _xlpm.project, $C110,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10" s="297" t="str" cm="1">
        <f t="array" ref="DK110">IFERROR(_xlfn.LET(
 _xlpm.project, $C110,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10" s="297" t="str" cm="1">
        <f t="array" ref="DL110">IFERROR(_xlfn.LET(
 _xlpm.project, $C110,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10" s="297" t="str" cm="1">
        <f t="array" ref="DM110">IFERROR(_xlfn.LET(
 _xlpm.project, $C110,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10" s="297" t="str" cm="1">
        <f t="array" ref="DN110">IFERROR(_xlfn.LET(
 _xlpm.project, $C110,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10" s="297" t="str" cm="1">
        <f t="array" ref="DO110">IFERROR(_xlfn.LET(
 _xlpm.project, $C110,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10" s="297" t="str" cm="1">
        <f t="array" ref="DP110">IFERROR(_xlfn.LET(
 _xlpm.project, $C110,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10" s="297" t="str" cm="1">
        <f t="array" ref="DQ110">IFERROR(_xlfn.LET(
 _xlpm.project, $C110,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10" s="297" t="str" cm="1">
        <f t="array" ref="DR110">IFERROR(_xlfn.LET(
 _xlpm.project, $C110,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10" s="297" t="str" cm="1">
        <f t="array" ref="DS110">IFERROR(_xlfn.LET(
 _xlpm.project, $C110,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10" s="297" t="str" cm="1">
        <f t="array" ref="DT110">IFERROR(_xlfn.LET(
 _xlpm.project, $C110,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10" s="297" t="str" cm="1">
        <f t="array" ref="DU110">IFERROR(_xlfn.LET(
 _xlpm.project, $C110,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10" s="297" t="str" cm="1">
        <f t="array" ref="DV110">IFERROR(_xlfn.LET(
 _xlpm.project, $C110,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10" s="297" t="str" cm="1">
        <f t="array" ref="DW110">IFERROR(_xlfn.LET(
 _xlpm.project, $C110,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10" s="297" t="str" cm="1">
        <f t="array" ref="DX110">IFERROR(_xlfn.LET(
 _xlpm.project, $C110,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10" s="297" t="str" cm="1">
        <f t="array" ref="DY110">IFERROR(_xlfn.LET(
 _xlpm.project, $C110,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10" s="297" t="str" cm="1">
        <f t="array" ref="DZ110">IFERROR(_xlfn.LET(
 _xlpm.project, $C110,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10" s="297" t="str" cm="1">
        <f t="array" ref="EA110">IFERROR(_xlfn.LET(
 _xlpm.project, $C110,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10" s="297" t="str" cm="1">
        <f t="array" ref="EB110">IFERROR(_xlfn.LET(
 _xlpm.project, $C110,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10" s="297" t="str" cm="1">
        <f t="array" ref="EC110">IFERROR(_xlfn.LET(
 _xlpm.project, $C110,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10" s="297" t="str" cm="1">
        <f t="array" ref="ED110">IFERROR(_xlfn.LET(
 _xlpm.project, $C110,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10" s="297" t="str" cm="1">
        <f t="array" ref="EE110">IFERROR(_xlfn.LET(
 _xlpm.project, $C110,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10" s="297" t="str" cm="1">
        <f t="array" ref="EF110">IFERROR(_xlfn.LET(
 _xlpm.project, $C110,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10" s="297" t="str" cm="1">
        <f t="array" ref="EG110">IFERROR(_xlfn.LET(
 _xlpm.project, $C110,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10" s="297" t="str" cm="1">
        <f t="array" ref="EH110">IFERROR(_xlfn.LET(
 _xlpm.project, $C110,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10" s="297" t="str" cm="1">
        <f t="array" ref="EI110">IFERROR(_xlfn.LET(
 _xlpm.project, $C110,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10" s="297" t="str" cm="1">
        <f t="array" ref="EJ110">IFERROR(_xlfn.LET(
 _xlpm.project, $C110,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10" s="297" t="str" cm="1">
        <f t="array" ref="EK110">IFERROR(_xlfn.LET(
 _xlpm.project, $C110,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10" s="297" t="str" cm="1">
        <f t="array" ref="EL110">IFERROR(_xlfn.LET(
 _xlpm.project, $C110,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10" s="297" t="str" cm="1">
        <f t="array" ref="EM110">IFERROR(_xlfn.LET(
 _xlpm.project, $C110,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10" s="297" t="str" cm="1">
        <f t="array" ref="EN110">IFERROR(_xlfn.LET(
 _xlpm.project, $C110,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10" s="297" t="str" cm="1">
        <f t="array" ref="EO110">IFERROR(_xlfn.LET(
 _xlpm.project, $C110,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10" s="297" t="str" cm="1">
        <f t="array" ref="EP110">IFERROR(_xlfn.LET(
 _xlpm.project, $C110,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10" s="297" t="str" cm="1">
        <f t="array" ref="EQ110">IFERROR(_xlfn.LET(
 _xlpm.project, $C110,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10" s="297" t="str" cm="1">
        <f t="array" ref="ER110">IFERROR(_xlfn.LET(
 _xlpm.project, $C110,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10" s="297" t="str" cm="1">
        <f t="array" ref="ES110">IFERROR(_xlfn.LET(
 _xlpm.project, $C110,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10" s="297" t="str" cm="1">
        <f t="array" ref="ET110">IFERROR(_xlfn.LET(
 _xlpm.project, $C110,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10" s="297" t="str" cm="1">
        <f t="array" ref="EU110">IFERROR(_xlfn.LET(
 _xlpm.project, $C110,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10" s="297" t="str" cm="1">
        <f t="array" ref="EV110">IFERROR(_xlfn.LET(
 _xlpm.project, $C110,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10" s="297" t="str" cm="1">
        <f t="array" ref="EW110">IFERROR(_xlfn.LET(
 _xlpm.project, $C110,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10" s="297" t="str" cm="1">
        <f t="array" ref="EX110">IFERROR(_xlfn.LET(
 _xlpm.project, $C110,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10" s="297" t="str" cm="1">
        <f t="array" ref="EY110">IFERROR(_xlfn.LET(
 _xlpm.project, $C110,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10" s="297" t="str" cm="1">
        <f t="array" ref="EZ110">IFERROR(_xlfn.LET(
 _xlpm.project, $C110,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10" s="297" t="str" cm="1">
        <f t="array" ref="FA110">IFERROR(_xlfn.LET(
 _xlpm.project, $C110,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10" s="297" t="str" cm="1">
        <f t="array" ref="FB110">IFERROR(_xlfn.LET(
 _xlpm.project, $C110,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10" s="297" t="str" cm="1">
        <f t="array" ref="FC110">IFERROR(_xlfn.LET(
 _xlpm.project, $C110,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10" s="297" t="str" cm="1">
        <f t="array" ref="FD110">IFERROR(_xlfn.LET(
 _xlpm.project, $C110,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11" spans="2:160" ht="80.099999999999994" customHeight="1" thickBot="1" x14ac:dyDescent="0.35">
      <c r="B111" s="90"/>
      <c r="C111" s="300"/>
      <c r="D111" s="300"/>
      <c r="E111" s="297" t="str" cm="1">
        <f t="array" ref="E111">IFERROR(_xlfn.LET(
 _xlpm.project, $C111,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11" s="297" t="str" cm="1">
        <f t="array" ref="F111">IFERROR(_xlfn.LET(
 _xlpm.project, $C111,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11" s="297" t="str" cm="1">
        <f t="array" ref="G111">IFERROR(_xlfn.LET(
 _xlpm.project, $C111,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11" s="297" t="str" cm="1">
        <f t="array" ref="H111">IFERROR(_xlfn.LET(
 _xlpm.project, $C111,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11" s="297" t="str" cm="1">
        <f t="array" ref="I111">IFERROR(_xlfn.LET(
 _xlpm.project, $C111,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11" s="297" t="str" cm="1">
        <f t="array" ref="J111">IFERROR(_xlfn.LET(
 _xlpm.project, $C111,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11" s="297" t="str" cm="1">
        <f t="array" ref="K111">IFERROR(_xlfn.LET(
 _xlpm.project, $C111,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11" s="297" t="str" cm="1">
        <f t="array" ref="L111">IFERROR(_xlfn.LET(
 _xlpm.project, $C111,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11" s="297" t="str" cm="1">
        <f t="array" ref="M111">IFERROR(_xlfn.LET(
 _xlpm.project, $C111,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11" s="297" t="str" cm="1">
        <f t="array" ref="N111">IFERROR(_xlfn.LET(
 _xlpm.project, $C111,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11" s="297" t="str" cm="1">
        <f t="array" ref="O111">IFERROR(_xlfn.LET(
 _xlpm.project, $C111,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11" s="297" t="str" cm="1">
        <f t="array" ref="P111">IFERROR(_xlfn.LET(
 _xlpm.project, $C111,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11" s="297" t="str" cm="1">
        <f t="array" ref="Q111">IFERROR(_xlfn.LET(
 _xlpm.project, $C111,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11" s="297" t="str" cm="1">
        <f t="array" ref="R111">IFERROR(_xlfn.LET(
 _xlpm.project, $C111,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11" s="297" t="str" cm="1">
        <f t="array" ref="S111">IFERROR(_xlfn.LET(
 _xlpm.project, $C111,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11" s="297" t="str" cm="1">
        <f t="array" ref="T111">IFERROR(_xlfn.LET(
 _xlpm.project, $C111,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11" s="297" t="str" cm="1">
        <f t="array" ref="U111">IFERROR(_xlfn.LET(
 _xlpm.project, $C111,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11" s="297" t="str" cm="1">
        <f t="array" ref="V111">IFERROR(_xlfn.LET(
 _xlpm.project, $C111,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11" s="297" t="str" cm="1">
        <f t="array" ref="W111">IFERROR(_xlfn.LET(
 _xlpm.project, $C111,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11" s="297" t="str" cm="1">
        <f t="array" ref="X111">IFERROR(_xlfn.LET(
 _xlpm.project, $C111,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11" s="297" t="str" cm="1">
        <f t="array" ref="Y111">IFERROR(_xlfn.LET(
 _xlpm.project, $C111,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11" s="297" t="str" cm="1">
        <f t="array" ref="Z111">IFERROR(_xlfn.LET(
 _xlpm.project, $C111,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11" s="297" t="str" cm="1">
        <f t="array" ref="AA111">IFERROR(_xlfn.LET(
 _xlpm.project, $C111,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11" s="297" t="str" cm="1">
        <f t="array" ref="AB111">IFERROR(_xlfn.LET(
 _xlpm.project, $C111,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11" s="297" t="str" cm="1">
        <f t="array" ref="AC111">IFERROR(_xlfn.LET(
 _xlpm.project, $C111,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11" s="297" t="str" cm="1">
        <f t="array" ref="AD111">IFERROR(_xlfn.LET(
 _xlpm.project, $C111,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11" s="297" t="str" cm="1">
        <f t="array" ref="AE111">IFERROR(_xlfn.LET(
 _xlpm.project, $C111,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11" s="297" t="str" cm="1">
        <f t="array" ref="AF111">IFERROR(_xlfn.LET(
 _xlpm.project, $C111,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11" s="297" t="str" cm="1">
        <f t="array" ref="AG111">IFERROR(_xlfn.LET(
 _xlpm.project, $C111,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11" s="297" t="str" cm="1">
        <f t="array" ref="AH111">IFERROR(_xlfn.LET(
 _xlpm.project, $C111,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11" s="297" t="str" cm="1">
        <f t="array" ref="AI111">IFERROR(_xlfn.LET(
 _xlpm.project, $C111,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11" s="297" t="str" cm="1">
        <f t="array" ref="AJ111">IFERROR(_xlfn.LET(
 _xlpm.project, $C111,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11" s="297" t="str" cm="1">
        <f t="array" ref="AK111">IFERROR(_xlfn.LET(
 _xlpm.project, $C111,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11" s="297" t="str" cm="1">
        <f t="array" ref="AL111">IFERROR(_xlfn.LET(
 _xlpm.project, $C111,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11" s="297" t="str" cm="1">
        <f t="array" ref="AM111">IFERROR(_xlfn.LET(
 _xlpm.project, $C111,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11" s="297" t="str" cm="1">
        <f t="array" ref="AN111">IFERROR(_xlfn.LET(
 _xlpm.project, $C111,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11" s="297" t="str" cm="1">
        <f t="array" ref="AO111">IFERROR(_xlfn.LET(
 _xlpm.project, $C111,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11" s="297" t="str" cm="1">
        <f t="array" ref="AP111">IFERROR(_xlfn.LET(
 _xlpm.project, $C111,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11" s="297" t="str" cm="1">
        <f t="array" ref="AQ111">IFERROR(_xlfn.LET(
 _xlpm.project, $C111,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11" s="297" t="str" cm="1">
        <f t="array" ref="AR111">IFERROR(_xlfn.LET(
 _xlpm.project, $C111,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11" s="297" t="str" cm="1">
        <f t="array" ref="AS111">IFERROR(_xlfn.LET(
 _xlpm.project, $C111,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11" s="297" t="str" cm="1">
        <f t="array" ref="AT111">IFERROR(_xlfn.LET(
 _xlpm.project, $C111,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11" s="297" t="str" cm="1">
        <f t="array" ref="AU111">IFERROR(_xlfn.LET(
 _xlpm.project, $C111,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11" s="297" t="str" cm="1">
        <f t="array" ref="AV111">IFERROR(_xlfn.LET(
 _xlpm.project, $C111,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11" s="297" t="str" cm="1">
        <f t="array" ref="AW111">IFERROR(_xlfn.LET(
 _xlpm.project, $C111,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11" s="297" t="str" cm="1">
        <f t="array" ref="AX111">IFERROR(_xlfn.LET(
 _xlpm.project, $C111,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11" s="297" t="str" cm="1">
        <f t="array" ref="AY111">IFERROR(_xlfn.LET(
 _xlpm.project, $C111,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11" s="297" t="str" cm="1">
        <f t="array" ref="AZ111">IFERROR(_xlfn.LET(
 _xlpm.project, $C111,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11" s="297" t="str" cm="1">
        <f t="array" ref="BA111">IFERROR(_xlfn.LET(
 _xlpm.project, $C111,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11" s="297" t="str" cm="1">
        <f t="array" ref="BB111">IFERROR(_xlfn.LET(
 _xlpm.project, $C111,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11" s="297" t="str" cm="1">
        <f t="array" ref="BC111">IFERROR(_xlfn.LET(
 _xlpm.project, $C111,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11" s="297" t="str" cm="1">
        <f t="array" ref="BD111">IFERROR(_xlfn.LET(
 _xlpm.project, $C111,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11" s="297" t="str" cm="1">
        <f t="array" ref="BE111">IFERROR(_xlfn.LET(
 _xlpm.project, $C111,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11" s="297" t="str" cm="1">
        <f t="array" ref="BF111">IFERROR(_xlfn.LET(
 _xlpm.project, $C111,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11" s="297" t="str" cm="1">
        <f t="array" ref="BG111">IFERROR(_xlfn.LET(
 _xlpm.project, $C111,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11" s="297" t="str" cm="1">
        <f t="array" ref="BH111">IFERROR(_xlfn.LET(
 _xlpm.project, $C111,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11" s="297" t="str" cm="1">
        <f t="array" ref="BI111">IFERROR(_xlfn.LET(
 _xlpm.project, $C111,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11" s="297" t="str" cm="1">
        <f t="array" ref="BJ111">IFERROR(_xlfn.LET(
 _xlpm.project, $C111,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11" s="297" t="str" cm="1">
        <f t="array" ref="BK111">IFERROR(_xlfn.LET(
 _xlpm.project, $C111,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11" s="297" t="str" cm="1">
        <f t="array" ref="BL111">IFERROR(_xlfn.LET(
 _xlpm.project, $C111,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11" s="297" t="str" cm="1">
        <f t="array" ref="BM111">IFERROR(_xlfn.LET(
 _xlpm.project, $C111,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11" s="297" t="str" cm="1">
        <f t="array" ref="BN111">IFERROR(_xlfn.LET(
 _xlpm.project, $C111,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11" s="297" t="str" cm="1">
        <f t="array" ref="BO111">IFERROR(_xlfn.LET(
 _xlpm.project, $C111,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11" s="297" t="str" cm="1">
        <f t="array" ref="BP111">IFERROR(_xlfn.LET(
 _xlpm.project, $C111,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11" s="297" t="str" cm="1">
        <f t="array" ref="BQ111">IFERROR(_xlfn.LET(
 _xlpm.project, $C111,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11" s="297" t="str" cm="1">
        <f t="array" ref="BR111">IFERROR(_xlfn.LET(
 _xlpm.project, $C111,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11" s="297" t="str" cm="1">
        <f t="array" ref="BS111">IFERROR(_xlfn.LET(
 _xlpm.project, $C111,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11" s="297" t="str" cm="1">
        <f t="array" ref="BT111">IFERROR(_xlfn.LET(
 _xlpm.project, $C111,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11" s="297" t="str" cm="1">
        <f t="array" ref="BU111">IFERROR(_xlfn.LET(
 _xlpm.project, $C111,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11" s="297" t="str" cm="1">
        <f t="array" ref="BV111">IFERROR(_xlfn.LET(
 _xlpm.project, $C111,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11" s="297" t="str" cm="1">
        <f t="array" ref="BW111">IFERROR(_xlfn.LET(
 _xlpm.project, $C111,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11" s="297" t="str" cm="1">
        <f t="array" ref="BX111">IFERROR(_xlfn.LET(
 _xlpm.project, $C111,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11" s="297" t="str" cm="1">
        <f t="array" ref="BY111">IFERROR(_xlfn.LET(
 _xlpm.project, $C111,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11" s="297" t="str" cm="1">
        <f t="array" ref="BZ111">IFERROR(_xlfn.LET(
 _xlpm.project, $C111,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11" s="297" t="str" cm="1">
        <f t="array" ref="CA111">IFERROR(_xlfn.LET(
 _xlpm.project, $C111,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11" s="297" t="str" cm="1">
        <f t="array" ref="CB111">IFERROR(_xlfn.LET(
 _xlpm.project, $C111,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11" s="297" t="str" cm="1">
        <f t="array" ref="CC111">IFERROR(_xlfn.LET(
 _xlpm.project, $C111,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11" s="297" t="str" cm="1">
        <f t="array" ref="CD111">IFERROR(_xlfn.LET(
 _xlpm.project, $C111,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11" s="297" t="str" cm="1">
        <f t="array" ref="CE111">IFERROR(_xlfn.LET(
 _xlpm.project, $C111,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11" s="297" t="str" cm="1">
        <f t="array" ref="CF111">IFERROR(_xlfn.LET(
 _xlpm.project, $C111,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11" s="297" t="str" cm="1">
        <f t="array" ref="CG111">IFERROR(_xlfn.LET(
 _xlpm.project, $C111,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11" s="297" t="str" cm="1">
        <f t="array" ref="CH111">IFERROR(_xlfn.LET(
 _xlpm.project, $C111,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11" s="297" t="str" cm="1">
        <f t="array" ref="CI111">IFERROR(_xlfn.LET(
 _xlpm.project, $C111,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11" s="297" t="str" cm="1">
        <f t="array" ref="CJ111">IFERROR(_xlfn.LET(
 _xlpm.project, $C111,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11" s="297" t="str" cm="1">
        <f t="array" ref="CK111">IFERROR(_xlfn.LET(
 _xlpm.project, $C111,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11" s="297" t="str" cm="1">
        <f t="array" ref="CL111">IFERROR(_xlfn.LET(
 _xlpm.project, $C111,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11" s="297" t="str" cm="1">
        <f t="array" ref="CM111">IFERROR(_xlfn.LET(
 _xlpm.project, $C111,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11" s="297" t="str" cm="1">
        <f t="array" ref="CN111">IFERROR(_xlfn.LET(
 _xlpm.project, $C111,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11" s="297" t="str" cm="1">
        <f t="array" ref="CO111">IFERROR(_xlfn.LET(
 _xlpm.project, $C111,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11" s="297" t="str" cm="1">
        <f t="array" ref="CP111">IFERROR(_xlfn.LET(
 _xlpm.project, $C111,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11" s="297" t="str" cm="1">
        <f t="array" ref="CQ111">IFERROR(_xlfn.LET(
 _xlpm.project, $C111,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11" s="297" t="str" cm="1">
        <f t="array" ref="CR111">IFERROR(_xlfn.LET(
 _xlpm.project, $C111,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11" s="297" t="str" cm="1">
        <f t="array" ref="CS111">IFERROR(_xlfn.LET(
 _xlpm.project, $C111,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11" s="297" t="str" cm="1">
        <f t="array" ref="CT111">IFERROR(_xlfn.LET(
 _xlpm.project, $C111,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11" s="297" t="str" cm="1">
        <f t="array" ref="CU111">IFERROR(_xlfn.LET(
 _xlpm.project, $C111,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11" s="297" t="str" cm="1">
        <f t="array" ref="CV111">IFERROR(_xlfn.LET(
 _xlpm.project, $C111,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11" s="297" t="str" cm="1">
        <f t="array" ref="CW111">IFERROR(_xlfn.LET(
 _xlpm.project, $C111,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11" s="297" t="str" cm="1">
        <f t="array" ref="CX111">IFERROR(_xlfn.LET(
 _xlpm.project, $C111,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11" s="297" t="str" cm="1">
        <f t="array" ref="CY111">IFERROR(_xlfn.LET(
 _xlpm.project, $C111,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11" s="297" t="str" cm="1">
        <f t="array" ref="CZ111">IFERROR(_xlfn.LET(
 _xlpm.project, $C111,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11" s="297" t="str" cm="1">
        <f t="array" ref="DA111">IFERROR(_xlfn.LET(
 _xlpm.project, $C111,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11" s="297" t="str" cm="1">
        <f t="array" ref="DB111">IFERROR(_xlfn.LET(
 _xlpm.project, $C111,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11" s="297" t="str" cm="1">
        <f t="array" ref="DC111">IFERROR(_xlfn.LET(
 _xlpm.project, $C111,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11" s="297" t="str" cm="1">
        <f t="array" ref="DD111">IFERROR(_xlfn.LET(
 _xlpm.project, $C111,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11" s="297" t="str" cm="1">
        <f t="array" ref="DE111">IFERROR(_xlfn.LET(
 _xlpm.project, $C111,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11" s="297" t="str" cm="1">
        <f t="array" ref="DF111">IFERROR(_xlfn.LET(
 _xlpm.project, $C111,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11" s="297" t="str" cm="1">
        <f t="array" ref="DG111">IFERROR(_xlfn.LET(
 _xlpm.project, $C111,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11" s="297" t="str" cm="1">
        <f t="array" ref="DH111">IFERROR(_xlfn.LET(
 _xlpm.project, $C111,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11" s="297" t="str" cm="1">
        <f t="array" ref="DI111">IFERROR(_xlfn.LET(
 _xlpm.project, $C111,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11" s="297" t="str" cm="1">
        <f t="array" ref="DJ111">IFERROR(_xlfn.LET(
 _xlpm.project, $C111,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11" s="297" t="str" cm="1">
        <f t="array" ref="DK111">IFERROR(_xlfn.LET(
 _xlpm.project, $C111,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11" s="297" t="str" cm="1">
        <f t="array" ref="DL111">IFERROR(_xlfn.LET(
 _xlpm.project, $C111,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11" s="297" t="str" cm="1">
        <f t="array" ref="DM111">IFERROR(_xlfn.LET(
 _xlpm.project, $C111,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11" s="297" t="str" cm="1">
        <f t="array" ref="DN111">IFERROR(_xlfn.LET(
 _xlpm.project, $C111,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11" s="297" t="str" cm="1">
        <f t="array" ref="DO111">IFERROR(_xlfn.LET(
 _xlpm.project, $C111,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11" s="297" t="str" cm="1">
        <f t="array" ref="DP111">IFERROR(_xlfn.LET(
 _xlpm.project, $C111,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11" s="297" t="str" cm="1">
        <f t="array" ref="DQ111">IFERROR(_xlfn.LET(
 _xlpm.project, $C111,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11" s="297" t="str" cm="1">
        <f t="array" ref="DR111">IFERROR(_xlfn.LET(
 _xlpm.project, $C111,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11" s="297" t="str" cm="1">
        <f t="array" ref="DS111">IFERROR(_xlfn.LET(
 _xlpm.project, $C111,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11" s="297" t="str" cm="1">
        <f t="array" ref="DT111">IFERROR(_xlfn.LET(
 _xlpm.project, $C111,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11" s="297" t="str" cm="1">
        <f t="array" ref="DU111">IFERROR(_xlfn.LET(
 _xlpm.project, $C111,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11" s="297" t="str" cm="1">
        <f t="array" ref="DV111">IFERROR(_xlfn.LET(
 _xlpm.project, $C111,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11" s="297" t="str" cm="1">
        <f t="array" ref="DW111">IFERROR(_xlfn.LET(
 _xlpm.project, $C111,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11" s="297" t="str" cm="1">
        <f t="array" ref="DX111">IFERROR(_xlfn.LET(
 _xlpm.project, $C111,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11" s="297" t="str" cm="1">
        <f t="array" ref="DY111">IFERROR(_xlfn.LET(
 _xlpm.project, $C111,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11" s="297" t="str" cm="1">
        <f t="array" ref="DZ111">IFERROR(_xlfn.LET(
 _xlpm.project, $C111,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11" s="297" t="str" cm="1">
        <f t="array" ref="EA111">IFERROR(_xlfn.LET(
 _xlpm.project, $C111,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11" s="297" t="str" cm="1">
        <f t="array" ref="EB111">IFERROR(_xlfn.LET(
 _xlpm.project, $C111,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11" s="297" t="str" cm="1">
        <f t="array" ref="EC111">IFERROR(_xlfn.LET(
 _xlpm.project, $C111,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11" s="297" t="str" cm="1">
        <f t="array" ref="ED111">IFERROR(_xlfn.LET(
 _xlpm.project, $C111,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11" s="297" t="str" cm="1">
        <f t="array" ref="EE111">IFERROR(_xlfn.LET(
 _xlpm.project, $C111,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11" s="297" t="str" cm="1">
        <f t="array" ref="EF111">IFERROR(_xlfn.LET(
 _xlpm.project, $C111,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11" s="297" t="str" cm="1">
        <f t="array" ref="EG111">IFERROR(_xlfn.LET(
 _xlpm.project, $C111,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11" s="297" t="str" cm="1">
        <f t="array" ref="EH111">IFERROR(_xlfn.LET(
 _xlpm.project, $C111,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11" s="297" t="str" cm="1">
        <f t="array" ref="EI111">IFERROR(_xlfn.LET(
 _xlpm.project, $C111,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11" s="297" t="str" cm="1">
        <f t="array" ref="EJ111">IFERROR(_xlfn.LET(
 _xlpm.project, $C111,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11" s="297" t="str" cm="1">
        <f t="array" ref="EK111">IFERROR(_xlfn.LET(
 _xlpm.project, $C111,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11" s="297" t="str" cm="1">
        <f t="array" ref="EL111">IFERROR(_xlfn.LET(
 _xlpm.project, $C111,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11" s="297" t="str" cm="1">
        <f t="array" ref="EM111">IFERROR(_xlfn.LET(
 _xlpm.project, $C111,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11" s="297" t="str" cm="1">
        <f t="array" ref="EN111">IFERROR(_xlfn.LET(
 _xlpm.project, $C111,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11" s="297" t="str" cm="1">
        <f t="array" ref="EO111">IFERROR(_xlfn.LET(
 _xlpm.project, $C111,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11" s="297" t="str" cm="1">
        <f t="array" ref="EP111">IFERROR(_xlfn.LET(
 _xlpm.project, $C111,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11" s="297" t="str" cm="1">
        <f t="array" ref="EQ111">IFERROR(_xlfn.LET(
 _xlpm.project, $C111,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11" s="297" t="str" cm="1">
        <f t="array" ref="ER111">IFERROR(_xlfn.LET(
 _xlpm.project, $C111,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11" s="297" t="str" cm="1">
        <f t="array" ref="ES111">IFERROR(_xlfn.LET(
 _xlpm.project, $C111,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11" s="297" t="str" cm="1">
        <f t="array" ref="ET111">IFERROR(_xlfn.LET(
 _xlpm.project, $C111,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11" s="297" t="str" cm="1">
        <f t="array" ref="EU111">IFERROR(_xlfn.LET(
 _xlpm.project, $C111,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11" s="297" t="str" cm="1">
        <f t="array" ref="EV111">IFERROR(_xlfn.LET(
 _xlpm.project, $C111,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11" s="297" t="str" cm="1">
        <f t="array" ref="EW111">IFERROR(_xlfn.LET(
 _xlpm.project, $C111,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11" s="297" t="str" cm="1">
        <f t="array" ref="EX111">IFERROR(_xlfn.LET(
 _xlpm.project, $C111,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11" s="297" t="str" cm="1">
        <f t="array" ref="EY111">IFERROR(_xlfn.LET(
 _xlpm.project, $C111,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11" s="297" t="str" cm="1">
        <f t="array" ref="EZ111">IFERROR(_xlfn.LET(
 _xlpm.project, $C111,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11" s="297" t="str" cm="1">
        <f t="array" ref="FA111">IFERROR(_xlfn.LET(
 _xlpm.project, $C111,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11" s="297" t="str" cm="1">
        <f t="array" ref="FB111">IFERROR(_xlfn.LET(
 _xlpm.project, $C111,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11" s="297" t="str" cm="1">
        <f t="array" ref="FC111">IFERROR(_xlfn.LET(
 _xlpm.project, $C111,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11" s="297" t="str" cm="1">
        <f t="array" ref="FD111">IFERROR(_xlfn.LET(
 _xlpm.project, $C111,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12" spans="2:160" ht="80.099999999999994" customHeight="1" thickBot="1" x14ac:dyDescent="0.35">
      <c r="B112" s="90"/>
      <c r="C112" s="300"/>
      <c r="D112" s="300"/>
      <c r="E112" s="297" t="str" cm="1">
        <f t="array" ref="E112">IFERROR(_xlfn.LET(
 _xlpm.project, $C112,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12" s="297" t="str" cm="1">
        <f t="array" ref="F112">IFERROR(_xlfn.LET(
 _xlpm.project, $C112,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12" s="297" t="str" cm="1">
        <f t="array" ref="G112">IFERROR(_xlfn.LET(
 _xlpm.project, $C112,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12" s="297" t="str" cm="1">
        <f t="array" ref="H112">IFERROR(_xlfn.LET(
 _xlpm.project, $C112,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12" s="297" t="str" cm="1">
        <f t="array" ref="I112">IFERROR(_xlfn.LET(
 _xlpm.project, $C112,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12" s="297" t="str" cm="1">
        <f t="array" ref="J112">IFERROR(_xlfn.LET(
 _xlpm.project, $C112,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12" s="297" t="str" cm="1">
        <f t="array" ref="K112">IFERROR(_xlfn.LET(
 _xlpm.project, $C112,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12" s="297" t="str" cm="1">
        <f t="array" ref="L112">IFERROR(_xlfn.LET(
 _xlpm.project, $C112,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12" s="297" t="str" cm="1">
        <f t="array" ref="M112">IFERROR(_xlfn.LET(
 _xlpm.project, $C112,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12" s="297" t="str" cm="1">
        <f t="array" ref="N112">IFERROR(_xlfn.LET(
 _xlpm.project, $C112,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12" s="297" t="str" cm="1">
        <f t="array" ref="O112">IFERROR(_xlfn.LET(
 _xlpm.project, $C112,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12" s="297" t="str" cm="1">
        <f t="array" ref="P112">IFERROR(_xlfn.LET(
 _xlpm.project, $C112,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12" s="297" t="str" cm="1">
        <f t="array" ref="Q112">IFERROR(_xlfn.LET(
 _xlpm.project, $C112,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12" s="297" t="str" cm="1">
        <f t="array" ref="R112">IFERROR(_xlfn.LET(
 _xlpm.project, $C112,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12" s="297" t="str" cm="1">
        <f t="array" ref="S112">IFERROR(_xlfn.LET(
 _xlpm.project, $C112,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12" s="297" t="str" cm="1">
        <f t="array" ref="T112">IFERROR(_xlfn.LET(
 _xlpm.project, $C112,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12" s="297" t="str" cm="1">
        <f t="array" ref="U112">IFERROR(_xlfn.LET(
 _xlpm.project, $C112,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12" s="297" t="str" cm="1">
        <f t="array" ref="V112">IFERROR(_xlfn.LET(
 _xlpm.project, $C112,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12" s="297" t="str" cm="1">
        <f t="array" ref="W112">IFERROR(_xlfn.LET(
 _xlpm.project, $C112,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12" s="297" t="str" cm="1">
        <f t="array" ref="X112">IFERROR(_xlfn.LET(
 _xlpm.project, $C112,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12" s="297" t="str" cm="1">
        <f t="array" ref="Y112">IFERROR(_xlfn.LET(
 _xlpm.project, $C112,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12" s="297" t="str" cm="1">
        <f t="array" ref="Z112">IFERROR(_xlfn.LET(
 _xlpm.project, $C112,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12" s="297" t="str" cm="1">
        <f t="array" ref="AA112">IFERROR(_xlfn.LET(
 _xlpm.project, $C112,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12" s="297" t="str" cm="1">
        <f t="array" ref="AB112">IFERROR(_xlfn.LET(
 _xlpm.project, $C112,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12" s="297" t="str" cm="1">
        <f t="array" ref="AC112">IFERROR(_xlfn.LET(
 _xlpm.project, $C112,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12" s="297" t="str" cm="1">
        <f t="array" ref="AD112">IFERROR(_xlfn.LET(
 _xlpm.project, $C112,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12" s="297" t="str" cm="1">
        <f t="array" ref="AE112">IFERROR(_xlfn.LET(
 _xlpm.project, $C112,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12" s="297" t="str" cm="1">
        <f t="array" ref="AF112">IFERROR(_xlfn.LET(
 _xlpm.project, $C112,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12" s="297" t="str" cm="1">
        <f t="array" ref="AG112">IFERROR(_xlfn.LET(
 _xlpm.project, $C112,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12" s="297" t="str" cm="1">
        <f t="array" ref="AH112">IFERROR(_xlfn.LET(
 _xlpm.project, $C112,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12" s="297" t="str" cm="1">
        <f t="array" ref="AI112">IFERROR(_xlfn.LET(
 _xlpm.project, $C112,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12" s="297" t="str" cm="1">
        <f t="array" ref="AJ112">IFERROR(_xlfn.LET(
 _xlpm.project, $C112,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12" s="297" t="str" cm="1">
        <f t="array" ref="AK112">IFERROR(_xlfn.LET(
 _xlpm.project, $C112,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12" s="297" t="str" cm="1">
        <f t="array" ref="AL112">IFERROR(_xlfn.LET(
 _xlpm.project, $C112,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12" s="297" t="str" cm="1">
        <f t="array" ref="AM112">IFERROR(_xlfn.LET(
 _xlpm.project, $C112,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12" s="297" t="str" cm="1">
        <f t="array" ref="AN112">IFERROR(_xlfn.LET(
 _xlpm.project, $C112,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12" s="297" t="str" cm="1">
        <f t="array" ref="AO112">IFERROR(_xlfn.LET(
 _xlpm.project, $C112,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12" s="297" t="str" cm="1">
        <f t="array" ref="AP112">IFERROR(_xlfn.LET(
 _xlpm.project, $C112,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12" s="297" t="str" cm="1">
        <f t="array" ref="AQ112">IFERROR(_xlfn.LET(
 _xlpm.project, $C112,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12" s="297" t="str" cm="1">
        <f t="array" ref="AR112">IFERROR(_xlfn.LET(
 _xlpm.project, $C112,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12" s="297" t="str" cm="1">
        <f t="array" ref="AS112">IFERROR(_xlfn.LET(
 _xlpm.project, $C112,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12" s="297" t="str" cm="1">
        <f t="array" ref="AT112">IFERROR(_xlfn.LET(
 _xlpm.project, $C112,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12" s="297" t="str" cm="1">
        <f t="array" ref="AU112">IFERROR(_xlfn.LET(
 _xlpm.project, $C112,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12" s="297" t="str" cm="1">
        <f t="array" ref="AV112">IFERROR(_xlfn.LET(
 _xlpm.project, $C112,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12" s="297" t="str" cm="1">
        <f t="array" ref="AW112">IFERROR(_xlfn.LET(
 _xlpm.project, $C112,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12" s="297" t="str" cm="1">
        <f t="array" ref="AX112">IFERROR(_xlfn.LET(
 _xlpm.project, $C112,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12" s="297" t="str" cm="1">
        <f t="array" ref="AY112">IFERROR(_xlfn.LET(
 _xlpm.project, $C112,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12" s="297" t="str" cm="1">
        <f t="array" ref="AZ112">IFERROR(_xlfn.LET(
 _xlpm.project, $C112,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12" s="297" t="str" cm="1">
        <f t="array" ref="BA112">IFERROR(_xlfn.LET(
 _xlpm.project, $C112,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12" s="297" t="str" cm="1">
        <f t="array" ref="BB112">IFERROR(_xlfn.LET(
 _xlpm.project, $C112,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12" s="297" t="str" cm="1">
        <f t="array" ref="BC112">IFERROR(_xlfn.LET(
 _xlpm.project, $C112,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12" s="297" t="str" cm="1">
        <f t="array" ref="BD112">IFERROR(_xlfn.LET(
 _xlpm.project, $C112,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12" s="297" t="str" cm="1">
        <f t="array" ref="BE112">IFERROR(_xlfn.LET(
 _xlpm.project, $C112,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12" s="297" t="str" cm="1">
        <f t="array" ref="BF112">IFERROR(_xlfn.LET(
 _xlpm.project, $C112,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12" s="297" t="str" cm="1">
        <f t="array" ref="BG112">IFERROR(_xlfn.LET(
 _xlpm.project, $C112,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12" s="297" t="str" cm="1">
        <f t="array" ref="BH112">IFERROR(_xlfn.LET(
 _xlpm.project, $C112,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12" s="297" t="str" cm="1">
        <f t="array" ref="BI112">IFERROR(_xlfn.LET(
 _xlpm.project, $C112,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12" s="297" t="str" cm="1">
        <f t="array" ref="BJ112">IFERROR(_xlfn.LET(
 _xlpm.project, $C112,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12" s="297" t="str" cm="1">
        <f t="array" ref="BK112">IFERROR(_xlfn.LET(
 _xlpm.project, $C112,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12" s="297" t="str" cm="1">
        <f t="array" ref="BL112">IFERROR(_xlfn.LET(
 _xlpm.project, $C112,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12" s="297" t="str" cm="1">
        <f t="array" ref="BM112">IFERROR(_xlfn.LET(
 _xlpm.project, $C112,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12" s="297" t="str" cm="1">
        <f t="array" ref="BN112">IFERROR(_xlfn.LET(
 _xlpm.project, $C112,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12" s="297" t="str" cm="1">
        <f t="array" ref="BO112">IFERROR(_xlfn.LET(
 _xlpm.project, $C112,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12" s="297" t="str" cm="1">
        <f t="array" ref="BP112">IFERROR(_xlfn.LET(
 _xlpm.project, $C112,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12" s="297" t="str" cm="1">
        <f t="array" ref="BQ112">IFERROR(_xlfn.LET(
 _xlpm.project, $C112,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12" s="297" t="str" cm="1">
        <f t="array" ref="BR112">IFERROR(_xlfn.LET(
 _xlpm.project, $C112,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12" s="297" t="str" cm="1">
        <f t="array" ref="BS112">IFERROR(_xlfn.LET(
 _xlpm.project, $C112,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12" s="297" t="str" cm="1">
        <f t="array" ref="BT112">IFERROR(_xlfn.LET(
 _xlpm.project, $C112,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12" s="297" t="str" cm="1">
        <f t="array" ref="BU112">IFERROR(_xlfn.LET(
 _xlpm.project, $C112,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12" s="297" t="str" cm="1">
        <f t="array" ref="BV112">IFERROR(_xlfn.LET(
 _xlpm.project, $C112,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12" s="297" t="str" cm="1">
        <f t="array" ref="BW112">IFERROR(_xlfn.LET(
 _xlpm.project, $C112,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12" s="297" t="str" cm="1">
        <f t="array" ref="BX112">IFERROR(_xlfn.LET(
 _xlpm.project, $C112,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12" s="297" t="str" cm="1">
        <f t="array" ref="BY112">IFERROR(_xlfn.LET(
 _xlpm.project, $C112,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12" s="297" t="str" cm="1">
        <f t="array" ref="BZ112">IFERROR(_xlfn.LET(
 _xlpm.project, $C112,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12" s="297" t="str" cm="1">
        <f t="array" ref="CA112">IFERROR(_xlfn.LET(
 _xlpm.project, $C112,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12" s="297" t="str" cm="1">
        <f t="array" ref="CB112">IFERROR(_xlfn.LET(
 _xlpm.project, $C112,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12" s="297" t="str" cm="1">
        <f t="array" ref="CC112">IFERROR(_xlfn.LET(
 _xlpm.project, $C112,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12" s="297" t="str" cm="1">
        <f t="array" ref="CD112">IFERROR(_xlfn.LET(
 _xlpm.project, $C112,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12" s="297" t="str" cm="1">
        <f t="array" ref="CE112">IFERROR(_xlfn.LET(
 _xlpm.project, $C112,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12" s="297" t="str" cm="1">
        <f t="array" ref="CF112">IFERROR(_xlfn.LET(
 _xlpm.project, $C112,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12" s="297" t="str" cm="1">
        <f t="array" ref="CG112">IFERROR(_xlfn.LET(
 _xlpm.project, $C112,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12" s="297" t="str" cm="1">
        <f t="array" ref="CH112">IFERROR(_xlfn.LET(
 _xlpm.project, $C112,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12" s="297" t="str" cm="1">
        <f t="array" ref="CI112">IFERROR(_xlfn.LET(
 _xlpm.project, $C112,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12" s="297" t="str" cm="1">
        <f t="array" ref="CJ112">IFERROR(_xlfn.LET(
 _xlpm.project, $C112,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12" s="297" t="str" cm="1">
        <f t="array" ref="CK112">IFERROR(_xlfn.LET(
 _xlpm.project, $C112,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12" s="297" t="str" cm="1">
        <f t="array" ref="CL112">IFERROR(_xlfn.LET(
 _xlpm.project, $C112,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12" s="297" t="str" cm="1">
        <f t="array" ref="CM112">IFERROR(_xlfn.LET(
 _xlpm.project, $C112,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12" s="297" t="str" cm="1">
        <f t="array" ref="CN112">IFERROR(_xlfn.LET(
 _xlpm.project, $C112,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12" s="297" t="str" cm="1">
        <f t="array" ref="CO112">IFERROR(_xlfn.LET(
 _xlpm.project, $C112,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12" s="297" t="str" cm="1">
        <f t="array" ref="CP112">IFERROR(_xlfn.LET(
 _xlpm.project, $C112,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12" s="297" t="str" cm="1">
        <f t="array" ref="CQ112">IFERROR(_xlfn.LET(
 _xlpm.project, $C112,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12" s="297" t="str" cm="1">
        <f t="array" ref="CR112">IFERROR(_xlfn.LET(
 _xlpm.project, $C112,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12" s="297" t="str" cm="1">
        <f t="array" ref="CS112">IFERROR(_xlfn.LET(
 _xlpm.project, $C112,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12" s="297" t="str" cm="1">
        <f t="array" ref="CT112">IFERROR(_xlfn.LET(
 _xlpm.project, $C112,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12" s="297" t="str" cm="1">
        <f t="array" ref="CU112">IFERROR(_xlfn.LET(
 _xlpm.project, $C112,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12" s="297" t="str" cm="1">
        <f t="array" ref="CV112">IFERROR(_xlfn.LET(
 _xlpm.project, $C112,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12" s="297" t="str" cm="1">
        <f t="array" ref="CW112">IFERROR(_xlfn.LET(
 _xlpm.project, $C112,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12" s="297" t="str" cm="1">
        <f t="array" ref="CX112">IFERROR(_xlfn.LET(
 _xlpm.project, $C112,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12" s="297" t="str" cm="1">
        <f t="array" ref="CY112">IFERROR(_xlfn.LET(
 _xlpm.project, $C112,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12" s="297" t="str" cm="1">
        <f t="array" ref="CZ112">IFERROR(_xlfn.LET(
 _xlpm.project, $C112,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12" s="297" t="str" cm="1">
        <f t="array" ref="DA112">IFERROR(_xlfn.LET(
 _xlpm.project, $C112,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12" s="297" t="str" cm="1">
        <f t="array" ref="DB112">IFERROR(_xlfn.LET(
 _xlpm.project, $C112,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12" s="297" t="str" cm="1">
        <f t="array" ref="DC112">IFERROR(_xlfn.LET(
 _xlpm.project, $C112,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12" s="297" t="str" cm="1">
        <f t="array" ref="DD112">IFERROR(_xlfn.LET(
 _xlpm.project, $C112,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12" s="297" t="str" cm="1">
        <f t="array" ref="DE112">IFERROR(_xlfn.LET(
 _xlpm.project, $C112,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12" s="297" t="str" cm="1">
        <f t="array" ref="DF112">IFERROR(_xlfn.LET(
 _xlpm.project, $C112,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12" s="297" t="str" cm="1">
        <f t="array" ref="DG112">IFERROR(_xlfn.LET(
 _xlpm.project, $C112,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12" s="297" t="str" cm="1">
        <f t="array" ref="DH112">IFERROR(_xlfn.LET(
 _xlpm.project, $C112,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12" s="297" t="str" cm="1">
        <f t="array" ref="DI112">IFERROR(_xlfn.LET(
 _xlpm.project, $C112,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12" s="297" t="str" cm="1">
        <f t="array" ref="DJ112">IFERROR(_xlfn.LET(
 _xlpm.project, $C112,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12" s="297" t="str" cm="1">
        <f t="array" ref="DK112">IFERROR(_xlfn.LET(
 _xlpm.project, $C112,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12" s="297" t="str" cm="1">
        <f t="array" ref="DL112">IFERROR(_xlfn.LET(
 _xlpm.project, $C112,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12" s="297" t="str" cm="1">
        <f t="array" ref="DM112">IFERROR(_xlfn.LET(
 _xlpm.project, $C112,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12" s="297" t="str" cm="1">
        <f t="array" ref="DN112">IFERROR(_xlfn.LET(
 _xlpm.project, $C112,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12" s="297" t="str" cm="1">
        <f t="array" ref="DO112">IFERROR(_xlfn.LET(
 _xlpm.project, $C112,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12" s="297" t="str" cm="1">
        <f t="array" ref="DP112">IFERROR(_xlfn.LET(
 _xlpm.project, $C112,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12" s="297" t="str" cm="1">
        <f t="array" ref="DQ112">IFERROR(_xlfn.LET(
 _xlpm.project, $C112,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12" s="297" t="str" cm="1">
        <f t="array" ref="DR112">IFERROR(_xlfn.LET(
 _xlpm.project, $C112,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12" s="297" t="str" cm="1">
        <f t="array" ref="DS112">IFERROR(_xlfn.LET(
 _xlpm.project, $C112,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12" s="297" t="str" cm="1">
        <f t="array" ref="DT112">IFERROR(_xlfn.LET(
 _xlpm.project, $C112,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12" s="297" t="str" cm="1">
        <f t="array" ref="DU112">IFERROR(_xlfn.LET(
 _xlpm.project, $C112,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12" s="297" t="str" cm="1">
        <f t="array" ref="DV112">IFERROR(_xlfn.LET(
 _xlpm.project, $C112,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12" s="297" t="str" cm="1">
        <f t="array" ref="DW112">IFERROR(_xlfn.LET(
 _xlpm.project, $C112,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12" s="297" t="str" cm="1">
        <f t="array" ref="DX112">IFERROR(_xlfn.LET(
 _xlpm.project, $C112,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12" s="297" t="str" cm="1">
        <f t="array" ref="DY112">IFERROR(_xlfn.LET(
 _xlpm.project, $C112,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12" s="297" t="str" cm="1">
        <f t="array" ref="DZ112">IFERROR(_xlfn.LET(
 _xlpm.project, $C112,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12" s="297" t="str" cm="1">
        <f t="array" ref="EA112">IFERROR(_xlfn.LET(
 _xlpm.project, $C112,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12" s="297" t="str" cm="1">
        <f t="array" ref="EB112">IFERROR(_xlfn.LET(
 _xlpm.project, $C112,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12" s="297" t="str" cm="1">
        <f t="array" ref="EC112">IFERROR(_xlfn.LET(
 _xlpm.project, $C112,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12" s="297" t="str" cm="1">
        <f t="array" ref="ED112">IFERROR(_xlfn.LET(
 _xlpm.project, $C112,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12" s="297" t="str" cm="1">
        <f t="array" ref="EE112">IFERROR(_xlfn.LET(
 _xlpm.project, $C112,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12" s="297" t="str" cm="1">
        <f t="array" ref="EF112">IFERROR(_xlfn.LET(
 _xlpm.project, $C112,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12" s="297" t="str" cm="1">
        <f t="array" ref="EG112">IFERROR(_xlfn.LET(
 _xlpm.project, $C112,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12" s="297" t="str" cm="1">
        <f t="array" ref="EH112">IFERROR(_xlfn.LET(
 _xlpm.project, $C112,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12" s="297" t="str" cm="1">
        <f t="array" ref="EI112">IFERROR(_xlfn.LET(
 _xlpm.project, $C112,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12" s="297" t="str" cm="1">
        <f t="array" ref="EJ112">IFERROR(_xlfn.LET(
 _xlpm.project, $C112,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12" s="297" t="str" cm="1">
        <f t="array" ref="EK112">IFERROR(_xlfn.LET(
 _xlpm.project, $C112,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12" s="297" t="str" cm="1">
        <f t="array" ref="EL112">IFERROR(_xlfn.LET(
 _xlpm.project, $C112,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12" s="297" t="str" cm="1">
        <f t="array" ref="EM112">IFERROR(_xlfn.LET(
 _xlpm.project, $C112,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12" s="297" t="str" cm="1">
        <f t="array" ref="EN112">IFERROR(_xlfn.LET(
 _xlpm.project, $C112,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12" s="297" t="str" cm="1">
        <f t="array" ref="EO112">IFERROR(_xlfn.LET(
 _xlpm.project, $C112,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12" s="297" t="str" cm="1">
        <f t="array" ref="EP112">IFERROR(_xlfn.LET(
 _xlpm.project, $C112,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12" s="297" t="str" cm="1">
        <f t="array" ref="EQ112">IFERROR(_xlfn.LET(
 _xlpm.project, $C112,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12" s="297" t="str" cm="1">
        <f t="array" ref="ER112">IFERROR(_xlfn.LET(
 _xlpm.project, $C112,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12" s="297" t="str" cm="1">
        <f t="array" ref="ES112">IFERROR(_xlfn.LET(
 _xlpm.project, $C112,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12" s="297" t="str" cm="1">
        <f t="array" ref="ET112">IFERROR(_xlfn.LET(
 _xlpm.project, $C112,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12" s="297" t="str" cm="1">
        <f t="array" ref="EU112">IFERROR(_xlfn.LET(
 _xlpm.project, $C112,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12" s="297" t="str" cm="1">
        <f t="array" ref="EV112">IFERROR(_xlfn.LET(
 _xlpm.project, $C112,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12" s="297" t="str" cm="1">
        <f t="array" ref="EW112">IFERROR(_xlfn.LET(
 _xlpm.project, $C112,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12" s="297" t="str" cm="1">
        <f t="array" ref="EX112">IFERROR(_xlfn.LET(
 _xlpm.project, $C112,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12" s="297" t="str" cm="1">
        <f t="array" ref="EY112">IFERROR(_xlfn.LET(
 _xlpm.project, $C112,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12" s="297" t="str" cm="1">
        <f t="array" ref="EZ112">IFERROR(_xlfn.LET(
 _xlpm.project, $C112,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12" s="297" t="str" cm="1">
        <f t="array" ref="FA112">IFERROR(_xlfn.LET(
 _xlpm.project, $C112,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12" s="297" t="str" cm="1">
        <f t="array" ref="FB112">IFERROR(_xlfn.LET(
 _xlpm.project, $C112,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12" s="297" t="str" cm="1">
        <f t="array" ref="FC112">IFERROR(_xlfn.LET(
 _xlpm.project, $C112,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12" s="297" t="str" cm="1">
        <f t="array" ref="FD112">IFERROR(_xlfn.LET(
 _xlpm.project, $C112,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13" spans="2:160" ht="80.099999999999994" customHeight="1" thickBot="1" x14ac:dyDescent="0.35">
      <c r="B113" s="90"/>
      <c r="C113" s="300"/>
      <c r="D113" s="300"/>
      <c r="E113" s="297" t="str" cm="1">
        <f t="array" ref="E113">IFERROR(_xlfn.LET(
 _xlpm.project, $C113,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13" s="297" t="str" cm="1">
        <f t="array" ref="F113">IFERROR(_xlfn.LET(
 _xlpm.project, $C113,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13" s="297" t="str" cm="1">
        <f t="array" ref="G113">IFERROR(_xlfn.LET(
 _xlpm.project, $C113,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13" s="297" t="str" cm="1">
        <f t="array" ref="H113">IFERROR(_xlfn.LET(
 _xlpm.project, $C113,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13" s="297" t="str" cm="1">
        <f t="array" ref="I113">IFERROR(_xlfn.LET(
 _xlpm.project, $C113,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13" s="297" t="str" cm="1">
        <f t="array" ref="J113">IFERROR(_xlfn.LET(
 _xlpm.project, $C113,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13" s="297" t="str" cm="1">
        <f t="array" ref="K113">IFERROR(_xlfn.LET(
 _xlpm.project, $C113,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13" s="297" t="str" cm="1">
        <f t="array" ref="L113">IFERROR(_xlfn.LET(
 _xlpm.project, $C113,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13" s="297" t="str" cm="1">
        <f t="array" ref="M113">IFERROR(_xlfn.LET(
 _xlpm.project, $C113,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13" s="297" t="str" cm="1">
        <f t="array" ref="N113">IFERROR(_xlfn.LET(
 _xlpm.project, $C113,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13" s="297" t="str" cm="1">
        <f t="array" ref="O113">IFERROR(_xlfn.LET(
 _xlpm.project, $C113,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13" s="297" t="str" cm="1">
        <f t="array" ref="P113">IFERROR(_xlfn.LET(
 _xlpm.project, $C113,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13" s="297" t="str" cm="1">
        <f t="array" ref="Q113">IFERROR(_xlfn.LET(
 _xlpm.project, $C113,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13" s="297" t="str" cm="1">
        <f t="array" ref="R113">IFERROR(_xlfn.LET(
 _xlpm.project, $C113,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13" s="297" t="str" cm="1">
        <f t="array" ref="S113">IFERROR(_xlfn.LET(
 _xlpm.project, $C113,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13" s="297" t="str" cm="1">
        <f t="array" ref="T113">IFERROR(_xlfn.LET(
 _xlpm.project, $C113,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13" s="297" t="str" cm="1">
        <f t="array" ref="U113">IFERROR(_xlfn.LET(
 _xlpm.project, $C113,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13" s="297" t="str" cm="1">
        <f t="array" ref="V113">IFERROR(_xlfn.LET(
 _xlpm.project, $C113,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13" s="297" t="str" cm="1">
        <f t="array" ref="W113">IFERROR(_xlfn.LET(
 _xlpm.project, $C113,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13" s="297" t="str" cm="1">
        <f t="array" ref="X113">IFERROR(_xlfn.LET(
 _xlpm.project, $C113,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13" s="297" t="str" cm="1">
        <f t="array" ref="Y113">IFERROR(_xlfn.LET(
 _xlpm.project, $C113,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13" s="297" t="str" cm="1">
        <f t="array" ref="Z113">IFERROR(_xlfn.LET(
 _xlpm.project, $C113,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13" s="297" t="str" cm="1">
        <f t="array" ref="AA113">IFERROR(_xlfn.LET(
 _xlpm.project, $C113,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13" s="297" t="str" cm="1">
        <f t="array" ref="AB113">IFERROR(_xlfn.LET(
 _xlpm.project, $C113,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13" s="297" t="str" cm="1">
        <f t="array" ref="AC113">IFERROR(_xlfn.LET(
 _xlpm.project, $C113,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13" s="297" t="str" cm="1">
        <f t="array" ref="AD113">IFERROR(_xlfn.LET(
 _xlpm.project, $C113,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13" s="297" t="str" cm="1">
        <f t="array" ref="AE113">IFERROR(_xlfn.LET(
 _xlpm.project, $C113,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13" s="297" t="str" cm="1">
        <f t="array" ref="AF113">IFERROR(_xlfn.LET(
 _xlpm.project, $C113,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13" s="297" t="str" cm="1">
        <f t="array" ref="AG113">IFERROR(_xlfn.LET(
 _xlpm.project, $C113,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13" s="297" t="str" cm="1">
        <f t="array" ref="AH113">IFERROR(_xlfn.LET(
 _xlpm.project, $C113,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13" s="297" t="str" cm="1">
        <f t="array" ref="AI113">IFERROR(_xlfn.LET(
 _xlpm.project, $C113,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13" s="297" t="str" cm="1">
        <f t="array" ref="AJ113">IFERROR(_xlfn.LET(
 _xlpm.project, $C113,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13" s="297" t="str" cm="1">
        <f t="array" ref="AK113">IFERROR(_xlfn.LET(
 _xlpm.project, $C113,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13" s="297" t="str" cm="1">
        <f t="array" ref="AL113">IFERROR(_xlfn.LET(
 _xlpm.project, $C113,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13" s="297" t="str" cm="1">
        <f t="array" ref="AM113">IFERROR(_xlfn.LET(
 _xlpm.project, $C113,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13" s="297" t="str" cm="1">
        <f t="array" ref="AN113">IFERROR(_xlfn.LET(
 _xlpm.project, $C113,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13" s="297" t="str" cm="1">
        <f t="array" ref="AO113">IFERROR(_xlfn.LET(
 _xlpm.project, $C113,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13" s="297" t="str" cm="1">
        <f t="array" ref="AP113">IFERROR(_xlfn.LET(
 _xlpm.project, $C113,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13" s="297" t="str" cm="1">
        <f t="array" ref="AQ113">IFERROR(_xlfn.LET(
 _xlpm.project, $C113,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13" s="297" t="str" cm="1">
        <f t="array" ref="AR113">IFERROR(_xlfn.LET(
 _xlpm.project, $C113,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13" s="297" t="str" cm="1">
        <f t="array" ref="AS113">IFERROR(_xlfn.LET(
 _xlpm.project, $C113,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13" s="297" t="str" cm="1">
        <f t="array" ref="AT113">IFERROR(_xlfn.LET(
 _xlpm.project, $C113,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13" s="297" t="str" cm="1">
        <f t="array" ref="AU113">IFERROR(_xlfn.LET(
 _xlpm.project, $C113,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13" s="297" t="str" cm="1">
        <f t="array" ref="AV113">IFERROR(_xlfn.LET(
 _xlpm.project, $C113,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13" s="297" t="str" cm="1">
        <f t="array" ref="AW113">IFERROR(_xlfn.LET(
 _xlpm.project, $C113,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13" s="297" t="str" cm="1">
        <f t="array" ref="AX113">IFERROR(_xlfn.LET(
 _xlpm.project, $C113,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13" s="297" t="str" cm="1">
        <f t="array" ref="AY113">IFERROR(_xlfn.LET(
 _xlpm.project, $C113,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13" s="297" t="str" cm="1">
        <f t="array" ref="AZ113">IFERROR(_xlfn.LET(
 _xlpm.project, $C113,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13" s="297" t="str" cm="1">
        <f t="array" ref="BA113">IFERROR(_xlfn.LET(
 _xlpm.project, $C113,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13" s="297" t="str" cm="1">
        <f t="array" ref="BB113">IFERROR(_xlfn.LET(
 _xlpm.project, $C113,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13" s="297" t="str" cm="1">
        <f t="array" ref="BC113">IFERROR(_xlfn.LET(
 _xlpm.project, $C113,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13" s="297" t="str" cm="1">
        <f t="array" ref="BD113">IFERROR(_xlfn.LET(
 _xlpm.project, $C113,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13" s="297" t="str" cm="1">
        <f t="array" ref="BE113">IFERROR(_xlfn.LET(
 _xlpm.project, $C113,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13" s="297" t="str" cm="1">
        <f t="array" ref="BF113">IFERROR(_xlfn.LET(
 _xlpm.project, $C113,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13" s="297" t="str" cm="1">
        <f t="array" ref="BG113">IFERROR(_xlfn.LET(
 _xlpm.project, $C113,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13" s="297" t="str" cm="1">
        <f t="array" ref="BH113">IFERROR(_xlfn.LET(
 _xlpm.project, $C113,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13" s="297" t="str" cm="1">
        <f t="array" ref="BI113">IFERROR(_xlfn.LET(
 _xlpm.project, $C113,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13" s="297" t="str" cm="1">
        <f t="array" ref="BJ113">IFERROR(_xlfn.LET(
 _xlpm.project, $C113,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13" s="297" t="str" cm="1">
        <f t="array" ref="BK113">IFERROR(_xlfn.LET(
 _xlpm.project, $C113,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13" s="297" t="str" cm="1">
        <f t="array" ref="BL113">IFERROR(_xlfn.LET(
 _xlpm.project, $C113,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13" s="297" t="str" cm="1">
        <f t="array" ref="BM113">IFERROR(_xlfn.LET(
 _xlpm.project, $C113,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13" s="297" t="str" cm="1">
        <f t="array" ref="BN113">IFERROR(_xlfn.LET(
 _xlpm.project, $C113,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13" s="297" t="str" cm="1">
        <f t="array" ref="BO113">IFERROR(_xlfn.LET(
 _xlpm.project, $C113,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13" s="297" t="str" cm="1">
        <f t="array" ref="BP113">IFERROR(_xlfn.LET(
 _xlpm.project, $C113,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13" s="297" t="str" cm="1">
        <f t="array" ref="BQ113">IFERROR(_xlfn.LET(
 _xlpm.project, $C113,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13" s="297" t="str" cm="1">
        <f t="array" ref="BR113">IFERROR(_xlfn.LET(
 _xlpm.project, $C113,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13" s="297" t="str" cm="1">
        <f t="array" ref="BS113">IFERROR(_xlfn.LET(
 _xlpm.project, $C113,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13" s="297" t="str" cm="1">
        <f t="array" ref="BT113">IFERROR(_xlfn.LET(
 _xlpm.project, $C113,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13" s="297" t="str" cm="1">
        <f t="array" ref="BU113">IFERROR(_xlfn.LET(
 _xlpm.project, $C113,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13" s="297" t="str" cm="1">
        <f t="array" ref="BV113">IFERROR(_xlfn.LET(
 _xlpm.project, $C113,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13" s="297" t="str" cm="1">
        <f t="array" ref="BW113">IFERROR(_xlfn.LET(
 _xlpm.project, $C113,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13" s="297" t="str" cm="1">
        <f t="array" ref="BX113">IFERROR(_xlfn.LET(
 _xlpm.project, $C113,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13" s="297" t="str" cm="1">
        <f t="array" ref="BY113">IFERROR(_xlfn.LET(
 _xlpm.project, $C113,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13" s="297" t="str" cm="1">
        <f t="array" ref="BZ113">IFERROR(_xlfn.LET(
 _xlpm.project, $C113,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13" s="297" t="str" cm="1">
        <f t="array" ref="CA113">IFERROR(_xlfn.LET(
 _xlpm.project, $C113,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13" s="297" t="str" cm="1">
        <f t="array" ref="CB113">IFERROR(_xlfn.LET(
 _xlpm.project, $C113,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13" s="297" t="str" cm="1">
        <f t="array" ref="CC113">IFERROR(_xlfn.LET(
 _xlpm.project, $C113,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13" s="297" t="str" cm="1">
        <f t="array" ref="CD113">IFERROR(_xlfn.LET(
 _xlpm.project, $C113,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13" s="297" t="str" cm="1">
        <f t="array" ref="CE113">IFERROR(_xlfn.LET(
 _xlpm.project, $C113,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13" s="297" t="str" cm="1">
        <f t="array" ref="CF113">IFERROR(_xlfn.LET(
 _xlpm.project, $C113,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13" s="297" t="str" cm="1">
        <f t="array" ref="CG113">IFERROR(_xlfn.LET(
 _xlpm.project, $C113,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13" s="297" t="str" cm="1">
        <f t="array" ref="CH113">IFERROR(_xlfn.LET(
 _xlpm.project, $C113,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13" s="297" t="str" cm="1">
        <f t="array" ref="CI113">IFERROR(_xlfn.LET(
 _xlpm.project, $C113,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13" s="297" t="str" cm="1">
        <f t="array" ref="CJ113">IFERROR(_xlfn.LET(
 _xlpm.project, $C113,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13" s="297" t="str" cm="1">
        <f t="array" ref="CK113">IFERROR(_xlfn.LET(
 _xlpm.project, $C113,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13" s="297" t="str" cm="1">
        <f t="array" ref="CL113">IFERROR(_xlfn.LET(
 _xlpm.project, $C113,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13" s="297" t="str" cm="1">
        <f t="array" ref="CM113">IFERROR(_xlfn.LET(
 _xlpm.project, $C113,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13" s="297" t="str" cm="1">
        <f t="array" ref="CN113">IFERROR(_xlfn.LET(
 _xlpm.project, $C113,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13" s="297" t="str" cm="1">
        <f t="array" ref="CO113">IFERROR(_xlfn.LET(
 _xlpm.project, $C113,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13" s="297" t="str" cm="1">
        <f t="array" ref="CP113">IFERROR(_xlfn.LET(
 _xlpm.project, $C113,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13" s="297" t="str" cm="1">
        <f t="array" ref="CQ113">IFERROR(_xlfn.LET(
 _xlpm.project, $C113,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13" s="297" t="str" cm="1">
        <f t="array" ref="CR113">IFERROR(_xlfn.LET(
 _xlpm.project, $C113,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13" s="297" t="str" cm="1">
        <f t="array" ref="CS113">IFERROR(_xlfn.LET(
 _xlpm.project, $C113,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13" s="297" t="str" cm="1">
        <f t="array" ref="CT113">IFERROR(_xlfn.LET(
 _xlpm.project, $C113,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13" s="297" t="str" cm="1">
        <f t="array" ref="CU113">IFERROR(_xlfn.LET(
 _xlpm.project, $C113,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13" s="297" t="str" cm="1">
        <f t="array" ref="CV113">IFERROR(_xlfn.LET(
 _xlpm.project, $C113,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13" s="297" t="str" cm="1">
        <f t="array" ref="CW113">IFERROR(_xlfn.LET(
 _xlpm.project, $C113,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13" s="297" t="str" cm="1">
        <f t="array" ref="CX113">IFERROR(_xlfn.LET(
 _xlpm.project, $C113,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13" s="297" t="str" cm="1">
        <f t="array" ref="CY113">IFERROR(_xlfn.LET(
 _xlpm.project, $C113,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13" s="297" t="str" cm="1">
        <f t="array" ref="CZ113">IFERROR(_xlfn.LET(
 _xlpm.project, $C113,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13" s="297" t="str" cm="1">
        <f t="array" ref="DA113">IFERROR(_xlfn.LET(
 _xlpm.project, $C113,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13" s="297" t="str" cm="1">
        <f t="array" ref="DB113">IFERROR(_xlfn.LET(
 _xlpm.project, $C113,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13" s="297" t="str" cm="1">
        <f t="array" ref="DC113">IFERROR(_xlfn.LET(
 _xlpm.project, $C113,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13" s="297" t="str" cm="1">
        <f t="array" ref="DD113">IFERROR(_xlfn.LET(
 _xlpm.project, $C113,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13" s="297" t="str" cm="1">
        <f t="array" ref="DE113">IFERROR(_xlfn.LET(
 _xlpm.project, $C113,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13" s="297" t="str" cm="1">
        <f t="array" ref="DF113">IFERROR(_xlfn.LET(
 _xlpm.project, $C113,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13" s="297" t="str" cm="1">
        <f t="array" ref="DG113">IFERROR(_xlfn.LET(
 _xlpm.project, $C113,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13" s="297" t="str" cm="1">
        <f t="array" ref="DH113">IFERROR(_xlfn.LET(
 _xlpm.project, $C113,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13" s="297" t="str" cm="1">
        <f t="array" ref="DI113">IFERROR(_xlfn.LET(
 _xlpm.project, $C113,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13" s="297" t="str" cm="1">
        <f t="array" ref="DJ113">IFERROR(_xlfn.LET(
 _xlpm.project, $C113,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13" s="297" t="str" cm="1">
        <f t="array" ref="DK113">IFERROR(_xlfn.LET(
 _xlpm.project, $C113,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13" s="297" t="str" cm="1">
        <f t="array" ref="DL113">IFERROR(_xlfn.LET(
 _xlpm.project, $C113,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13" s="297" t="str" cm="1">
        <f t="array" ref="DM113">IFERROR(_xlfn.LET(
 _xlpm.project, $C113,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13" s="297" t="str" cm="1">
        <f t="array" ref="DN113">IFERROR(_xlfn.LET(
 _xlpm.project, $C113,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13" s="297" t="str" cm="1">
        <f t="array" ref="DO113">IFERROR(_xlfn.LET(
 _xlpm.project, $C113,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13" s="297" t="str" cm="1">
        <f t="array" ref="DP113">IFERROR(_xlfn.LET(
 _xlpm.project, $C113,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13" s="297" t="str" cm="1">
        <f t="array" ref="DQ113">IFERROR(_xlfn.LET(
 _xlpm.project, $C113,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13" s="297" t="str" cm="1">
        <f t="array" ref="DR113">IFERROR(_xlfn.LET(
 _xlpm.project, $C113,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13" s="297" t="str" cm="1">
        <f t="array" ref="DS113">IFERROR(_xlfn.LET(
 _xlpm.project, $C113,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13" s="297" t="str" cm="1">
        <f t="array" ref="DT113">IFERROR(_xlfn.LET(
 _xlpm.project, $C113,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13" s="297" t="str" cm="1">
        <f t="array" ref="DU113">IFERROR(_xlfn.LET(
 _xlpm.project, $C113,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13" s="297" t="str" cm="1">
        <f t="array" ref="DV113">IFERROR(_xlfn.LET(
 _xlpm.project, $C113,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13" s="297" t="str" cm="1">
        <f t="array" ref="DW113">IFERROR(_xlfn.LET(
 _xlpm.project, $C113,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13" s="297" t="str" cm="1">
        <f t="array" ref="DX113">IFERROR(_xlfn.LET(
 _xlpm.project, $C113,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13" s="297" t="str" cm="1">
        <f t="array" ref="DY113">IFERROR(_xlfn.LET(
 _xlpm.project, $C113,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13" s="297" t="str" cm="1">
        <f t="array" ref="DZ113">IFERROR(_xlfn.LET(
 _xlpm.project, $C113,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13" s="297" t="str" cm="1">
        <f t="array" ref="EA113">IFERROR(_xlfn.LET(
 _xlpm.project, $C113,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13" s="297" t="str" cm="1">
        <f t="array" ref="EB113">IFERROR(_xlfn.LET(
 _xlpm.project, $C113,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13" s="297" t="str" cm="1">
        <f t="array" ref="EC113">IFERROR(_xlfn.LET(
 _xlpm.project, $C113,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13" s="297" t="str" cm="1">
        <f t="array" ref="ED113">IFERROR(_xlfn.LET(
 _xlpm.project, $C113,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13" s="297" t="str" cm="1">
        <f t="array" ref="EE113">IFERROR(_xlfn.LET(
 _xlpm.project, $C113,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13" s="297" t="str" cm="1">
        <f t="array" ref="EF113">IFERROR(_xlfn.LET(
 _xlpm.project, $C113,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13" s="297" t="str" cm="1">
        <f t="array" ref="EG113">IFERROR(_xlfn.LET(
 _xlpm.project, $C113,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13" s="297" t="str" cm="1">
        <f t="array" ref="EH113">IFERROR(_xlfn.LET(
 _xlpm.project, $C113,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13" s="297" t="str" cm="1">
        <f t="array" ref="EI113">IFERROR(_xlfn.LET(
 _xlpm.project, $C113,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13" s="297" t="str" cm="1">
        <f t="array" ref="EJ113">IFERROR(_xlfn.LET(
 _xlpm.project, $C113,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13" s="297" t="str" cm="1">
        <f t="array" ref="EK113">IFERROR(_xlfn.LET(
 _xlpm.project, $C113,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13" s="297" t="str" cm="1">
        <f t="array" ref="EL113">IFERROR(_xlfn.LET(
 _xlpm.project, $C113,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13" s="297" t="str" cm="1">
        <f t="array" ref="EM113">IFERROR(_xlfn.LET(
 _xlpm.project, $C113,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13" s="297" t="str" cm="1">
        <f t="array" ref="EN113">IFERROR(_xlfn.LET(
 _xlpm.project, $C113,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13" s="297" t="str" cm="1">
        <f t="array" ref="EO113">IFERROR(_xlfn.LET(
 _xlpm.project, $C113,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13" s="297" t="str" cm="1">
        <f t="array" ref="EP113">IFERROR(_xlfn.LET(
 _xlpm.project, $C113,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13" s="297" t="str" cm="1">
        <f t="array" ref="EQ113">IFERROR(_xlfn.LET(
 _xlpm.project, $C113,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13" s="297" t="str" cm="1">
        <f t="array" ref="ER113">IFERROR(_xlfn.LET(
 _xlpm.project, $C113,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13" s="297" t="str" cm="1">
        <f t="array" ref="ES113">IFERROR(_xlfn.LET(
 _xlpm.project, $C113,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13" s="297" t="str" cm="1">
        <f t="array" ref="ET113">IFERROR(_xlfn.LET(
 _xlpm.project, $C113,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13" s="297" t="str" cm="1">
        <f t="array" ref="EU113">IFERROR(_xlfn.LET(
 _xlpm.project, $C113,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13" s="297" t="str" cm="1">
        <f t="array" ref="EV113">IFERROR(_xlfn.LET(
 _xlpm.project, $C113,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13" s="297" t="str" cm="1">
        <f t="array" ref="EW113">IFERROR(_xlfn.LET(
 _xlpm.project, $C113,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13" s="297" t="str" cm="1">
        <f t="array" ref="EX113">IFERROR(_xlfn.LET(
 _xlpm.project, $C113,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13" s="297" t="str" cm="1">
        <f t="array" ref="EY113">IFERROR(_xlfn.LET(
 _xlpm.project, $C113,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13" s="297" t="str" cm="1">
        <f t="array" ref="EZ113">IFERROR(_xlfn.LET(
 _xlpm.project, $C113,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13" s="297" t="str" cm="1">
        <f t="array" ref="FA113">IFERROR(_xlfn.LET(
 _xlpm.project, $C113,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13" s="297" t="str" cm="1">
        <f t="array" ref="FB113">IFERROR(_xlfn.LET(
 _xlpm.project, $C113,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13" s="297" t="str" cm="1">
        <f t="array" ref="FC113">IFERROR(_xlfn.LET(
 _xlpm.project, $C113,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13" s="297" t="str" cm="1">
        <f t="array" ref="FD113">IFERROR(_xlfn.LET(
 _xlpm.project, $C113,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  <row r="114" spans="2:160" ht="80.099999999999994" customHeight="1" x14ac:dyDescent="0.3">
      <c r="B114" s="90"/>
      <c r="C114" s="300"/>
      <c r="D114" s="300"/>
      <c r="E114" s="297" t="str" cm="1">
        <f t="array" ref="E114">IFERROR(_xlfn.LET(
 _xlpm.project, $C114,
 _xlpm.weekDate, 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114" s="297" t="str" cm="1">
        <f t="array" ref="F114">IFERROR(_xlfn.LET(
 _xlpm.project, $C114,
 _xlpm.weekDate, 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G114" s="297" t="str" cm="1">
        <f t="array" ref="G114">IFERROR(_xlfn.LET(
 _xlpm.project, $C114,
 _xlpm.weekDate, 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H114" s="297" t="str" cm="1">
        <f t="array" ref="H114">IFERROR(_xlfn.LET(
 _xlpm.project, $C114,
 _xlpm.weekDate, 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I114" s="297" t="str" cm="1">
        <f t="array" ref="I114">IFERROR(_xlfn.LET(
 _xlpm.project, $C114,
 _xlpm.weekDate, 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J114" s="297" t="str" cm="1">
        <f t="array" ref="J114">IFERROR(_xlfn.LET(
 _xlpm.project, $C114,
 _xlpm.weekDate, 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K114" s="297" t="str" cm="1">
        <f t="array" ref="K114">IFERROR(_xlfn.LET(
 _xlpm.project, $C114,
 _xlpm.weekDate, 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L114" s="297" t="str" cm="1">
        <f t="array" ref="L114">IFERROR(_xlfn.LET(
 _xlpm.project, $C114,
 _xlpm.weekDate, 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M114" s="297" t="str" cm="1">
        <f t="array" ref="M114">IFERROR(_xlfn.LET(
 _xlpm.project, $C114,
 _xlpm.weekDate, 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N114" s="297" t="str" cm="1">
        <f t="array" ref="N114">IFERROR(_xlfn.LET(
 _xlpm.project, $C114,
 _xlpm.weekDate, 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O114" s="297" t="str" cm="1">
        <f t="array" ref="O114">IFERROR(_xlfn.LET(
 _xlpm.project, $C114,
 _xlpm.weekDate, 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P114" s="297" t="str" cm="1">
        <f t="array" ref="P114">IFERROR(_xlfn.LET(
 _xlpm.project, $C114,
 _xlpm.weekDate, 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Q114" s="297" t="str" cm="1">
        <f t="array" ref="Q114">IFERROR(_xlfn.LET(
 _xlpm.project, $C114,
 _xlpm.weekDate, 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R114" s="297" t="str" cm="1">
        <f t="array" ref="R114">IFERROR(_xlfn.LET(
 _xlpm.project, $C114,
 _xlpm.weekDate, 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S114" s="297" t="str" cm="1">
        <f t="array" ref="S114">IFERROR(_xlfn.LET(
 _xlpm.project, $C114,
 _xlpm.weekDate, 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T114" s="297" t="str" cm="1">
        <f t="array" ref="T114">IFERROR(_xlfn.LET(
 _xlpm.project, $C114,
 _xlpm.weekDate, 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U114" s="297" t="str" cm="1">
        <f t="array" ref="U114">IFERROR(_xlfn.LET(
 _xlpm.project, $C114,
 _xlpm.weekDate, 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V114" s="297" t="str" cm="1">
        <f t="array" ref="V114">IFERROR(_xlfn.LET(
 _xlpm.project, $C114,
 _xlpm.weekDate, 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W114" s="297" t="str" cm="1">
        <f t="array" ref="W114">IFERROR(_xlfn.LET(
 _xlpm.project, $C114,
 _xlpm.weekDate, 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X114" s="297" t="str" cm="1">
        <f t="array" ref="X114">IFERROR(_xlfn.LET(
 _xlpm.project, $C114,
 _xlpm.weekDate, 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Y114" s="297" t="str" cm="1">
        <f t="array" ref="Y114">IFERROR(_xlfn.LET(
 _xlpm.project, $C114,
 _xlpm.weekDate, 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Z114" s="297" t="str" cm="1">
        <f t="array" ref="Z114">IFERROR(_xlfn.LET(
 _xlpm.project, $C114,
 _xlpm.weekDate, 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A114" s="297" t="str" cm="1">
        <f t="array" ref="AA114">IFERROR(_xlfn.LET(
 _xlpm.project, $C114,
 _xlpm.weekDate, AA$14,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B114" s="297" t="str" cm="1">
        <f t="array" ref="AB114">IFERROR(_xlfn.LET(
 _xlpm.project, $C114,
 _xlpm.weekDate, AB$14,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C114" s="297" t="str" cm="1">
        <f t="array" ref="AC114">IFERROR(_xlfn.LET(
 _xlpm.project, $C114,
 _xlpm.weekDate, AC$14,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D114" s="297" t="str" cm="1">
        <f t="array" ref="AD114">IFERROR(_xlfn.LET(
 _xlpm.project, $C114,
 _xlpm.weekDate, AD$14,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E114" s="297" t="str" cm="1">
        <f t="array" ref="AE114">IFERROR(_xlfn.LET(
 _xlpm.project, $C114,
 _xlpm.weekDate, AE$14,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F114" s="297" t="str" cm="1">
        <f t="array" ref="AF114">IFERROR(_xlfn.LET(
 _xlpm.project, $C114,
 _xlpm.weekDate, AF$14,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G114" s="297" t="str" cm="1">
        <f t="array" ref="AG114">IFERROR(_xlfn.LET(
 _xlpm.project, $C114,
 _xlpm.weekDate, AG$14,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H114" s="297" t="str" cm="1">
        <f t="array" ref="AH114">IFERROR(_xlfn.LET(
 _xlpm.project, $C114,
 _xlpm.weekDate, AH$14,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I114" s="297" t="str" cm="1">
        <f t="array" ref="AI114">IFERROR(_xlfn.LET(
 _xlpm.project, $C114,
 _xlpm.weekDate, AI$14,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J114" s="297" t="str" cm="1">
        <f t="array" ref="AJ114">IFERROR(_xlfn.LET(
 _xlpm.project, $C114,
 _xlpm.weekDate, AJ$14,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K114" s="297" t="str" cm="1">
        <f t="array" ref="AK114">IFERROR(_xlfn.LET(
 _xlpm.project, $C114,
 _xlpm.weekDate, AK$14,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L114" s="297" t="str" cm="1">
        <f t="array" ref="AL114">IFERROR(_xlfn.LET(
 _xlpm.project, $C114,
 _xlpm.weekDate, AL$14,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M114" s="297" t="str" cm="1">
        <f t="array" ref="AM114">IFERROR(_xlfn.LET(
 _xlpm.project, $C114,
 _xlpm.weekDate, AM$14,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N114" s="297" t="str" cm="1">
        <f t="array" ref="AN114">IFERROR(_xlfn.LET(
 _xlpm.project, $C114,
 _xlpm.weekDate, AN$14,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O114" s="297" t="str" cm="1">
        <f t="array" ref="AO114">IFERROR(_xlfn.LET(
 _xlpm.project, $C114,
 _xlpm.weekDate, AO$14,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P114" s="297" t="str" cm="1">
        <f t="array" ref="AP114">IFERROR(_xlfn.LET(
 _xlpm.project, $C114,
 _xlpm.weekDate, AP$14,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Q114" s="297" t="str" cm="1">
        <f t="array" ref="AQ114">IFERROR(_xlfn.LET(
 _xlpm.project, $C114,
 _xlpm.weekDate, AQ$14,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R114" s="297" t="str" cm="1">
        <f t="array" ref="AR114">IFERROR(_xlfn.LET(
 _xlpm.project, $C114,
 _xlpm.weekDate, AR$14,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S114" s="297" t="str" cm="1">
        <f t="array" ref="AS114">IFERROR(_xlfn.LET(
 _xlpm.project, $C114,
 _xlpm.weekDate, AS$14,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T114" s="297" t="str" cm="1">
        <f t="array" ref="AT114">IFERROR(_xlfn.LET(
 _xlpm.project, $C114,
 _xlpm.weekDate, AT$14,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U114" s="297" t="str" cm="1">
        <f t="array" ref="AU114">IFERROR(_xlfn.LET(
 _xlpm.project, $C114,
 _xlpm.weekDate, AU$14,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V114" s="297" t="str" cm="1">
        <f t="array" ref="AV114">IFERROR(_xlfn.LET(
 _xlpm.project, $C114,
 _xlpm.weekDate, AV$14,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W114" s="297" t="str" cm="1">
        <f t="array" ref="AW114">IFERROR(_xlfn.LET(
 _xlpm.project, $C114,
 _xlpm.weekDate, AW$14,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X114" s="297" t="str" cm="1">
        <f t="array" ref="AX114">IFERROR(_xlfn.LET(
 _xlpm.project, $C114,
 _xlpm.weekDate, AX$14,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Y114" s="297" t="str" cm="1">
        <f t="array" ref="AY114">IFERROR(_xlfn.LET(
 _xlpm.project, $C114,
 _xlpm.weekDate, AY$14,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AZ114" s="297" t="str" cm="1">
        <f t="array" ref="AZ114">IFERROR(_xlfn.LET(
 _xlpm.project, $C114,
 _xlpm.weekDate, AZ$14,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A114" s="297" t="str" cm="1">
        <f t="array" ref="BA114">IFERROR(_xlfn.LET(
 _xlpm.project, $C114,
 _xlpm.weekDate, BA$14,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B114" s="297" t="str" cm="1">
        <f t="array" ref="BB114">IFERROR(_xlfn.LET(
 _xlpm.project, $C114,
 _xlpm.weekDate, BB$14,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C114" s="297" t="str" cm="1">
        <f t="array" ref="BC114">IFERROR(_xlfn.LET(
 _xlpm.project, $C114,
 _xlpm.weekDate, BC$14,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D114" s="297" t="str" cm="1">
        <f t="array" ref="BD114">IFERROR(_xlfn.LET(
 _xlpm.project, $C114,
 _xlpm.weekDate, BD$14,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E114" s="297" t="str" cm="1">
        <f t="array" ref="BE114">IFERROR(_xlfn.LET(
 _xlpm.project, $C114,
 _xlpm.weekDate, BE$14,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F114" s="297" t="str" cm="1">
        <f t="array" ref="BF114">IFERROR(_xlfn.LET(
 _xlpm.project, $C114,
 _xlpm.weekDate, BF$14,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G114" s="297" t="str" cm="1">
        <f t="array" ref="BG114">IFERROR(_xlfn.LET(
 _xlpm.project, $C114,
 _xlpm.weekDate, BG$14,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H114" s="297" t="str" cm="1">
        <f t="array" ref="BH114">IFERROR(_xlfn.LET(
 _xlpm.project, $C114,
 _xlpm.weekDate, BH$14,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I114" s="297" t="str" cm="1">
        <f t="array" ref="BI114">IFERROR(_xlfn.LET(
 _xlpm.project, $C114,
 _xlpm.weekDate, BI$14,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J114" s="297" t="str" cm="1">
        <f t="array" ref="BJ114">IFERROR(_xlfn.LET(
 _xlpm.project, $C114,
 _xlpm.weekDate, BJ$14,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K114" s="297" t="str" cm="1">
        <f t="array" ref="BK114">IFERROR(_xlfn.LET(
 _xlpm.project, $C114,
 _xlpm.weekDate, BK$14,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L114" s="297" t="str" cm="1">
        <f t="array" ref="BL114">IFERROR(_xlfn.LET(
 _xlpm.project, $C114,
 _xlpm.weekDate, BL$14,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M114" s="297" t="str" cm="1">
        <f t="array" ref="BM114">IFERROR(_xlfn.LET(
 _xlpm.project, $C114,
 _xlpm.weekDate, BM$14,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N114" s="297" t="str" cm="1">
        <f t="array" ref="BN114">IFERROR(_xlfn.LET(
 _xlpm.project, $C114,
 _xlpm.weekDate, BN$14,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O114" s="297" t="str" cm="1">
        <f t="array" ref="BO114">IFERROR(_xlfn.LET(
 _xlpm.project, $C114,
 _xlpm.weekDate, BO$14,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P114" s="297" t="str" cm="1">
        <f t="array" ref="BP114">IFERROR(_xlfn.LET(
 _xlpm.project, $C114,
 _xlpm.weekDate, BP$14,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Q114" s="297" t="str" cm="1">
        <f t="array" ref="BQ114">IFERROR(_xlfn.LET(
 _xlpm.project, $C114,
 _xlpm.weekDate, BQ$14,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R114" s="297" t="str" cm="1">
        <f t="array" ref="BR114">IFERROR(_xlfn.LET(
 _xlpm.project, $C114,
 _xlpm.weekDate, BR$14,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S114" s="297" t="str" cm="1">
        <f t="array" ref="BS114">IFERROR(_xlfn.LET(
 _xlpm.project, $C114,
 _xlpm.weekDate, BS$14,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T114" s="297" t="str" cm="1">
        <f t="array" ref="BT114">IFERROR(_xlfn.LET(
 _xlpm.project, $C114,
 _xlpm.weekDate, BT$14,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U114" s="297" t="str" cm="1">
        <f t="array" ref="BU114">IFERROR(_xlfn.LET(
 _xlpm.project, $C114,
 _xlpm.weekDate, BU$14,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V114" s="297" t="str" cm="1">
        <f t="array" ref="BV114">IFERROR(_xlfn.LET(
 _xlpm.project, $C114,
 _xlpm.weekDate, BV$14,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W114" s="297" t="str" cm="1">
        <f t="array" ref="BW114">IFERROR(_xlfn.LET(
 _xlpm.project, $C114,
 _xlpm.weekDate, BW$14,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X114" s="297" t="str" cm="1">
        <f t="array" ref="BX114">IFERROR(_xlfn.LET(
 _xlpm.project, $C114,
 _xlpm.weekDate, BX$14,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Y114" s="297" t="str" cm="1">
        <f t="array" ref="BY114">IFERROR(_xlfn.LET(
 _xlpm.project, $C114,
 _xlpm.weekDate, BY$14,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BZ114" s="297" t="str" cm="1">
        <f t="array" ref="BZ114">IFERROR(_xlfn.LET(
 _xlpm.project, $C114,
 _xlpm.weekDate, BZ$14,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A114" s="297" t="str" cm="1">
        <f t="array" ref="CA114">IFERROR(_xlfn.LET(
 _xlpm.project, $C114,
 _xlpm.weekDate, CA$14,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B114" s="297" t="str" cm="1">
        <f t="array" ref="CB114">IFERROR(_xlfn.LET(
 _xlpm.project, $C114,
 _xlpm.weekDate, CB$14,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C114" s="297" t="str" cm="1">
        <f t="array" ref="CC114">IFERROR(_xlfn.LET(
 _xlpm.project, $C114,
 _xlpm.weekDate, CC$14,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D114" s="297" t="str" cm="1">
        <f t="array" ref="CD114">IFERROR(_xlfn.LET(
 _xlpm.project, $C114,
 _xlpm.weekDate, CD$14,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E114" s="297" t="str" cm="1">
        <f t="array" ref="CE114">IFERROR(_xlfn.LET(
 _xlpm.project, $C114,
 _xlpm.weekDate, CE$14,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F114" s="297" t="str" cm="1">
        <f t="array" ref="CF114">IFERROR(_xlfn.LET(
 _xlpm.project, $C114,
 _xlpm.weekDate, CF$14,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G114" s="297" t="str" cm="1">
        <f t="array" ref="CG114">IFERROR(_xlfn.LET(
 _xlpm.project, $C114,
 _xlpm.weekDate, CG$14,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H114" s="297" t="str" cm="1">
        <f t="array" ref="CH114">IFERROR(_xlfn.LET(
 _xlpm.project, $C114,
 _xlpm.weekDate, CH$14,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I114" s="297" t="str" cm="1">
        <f t="array" ref="CI114">IFERROR(_xlfn.LET(
 _xlpm.project, $C114,
 _xlpm.weekDate, CI$14,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J114" s="297" t="str" cm="1">
        <f t="array" ref="CJ114">IFERROR(_xlfn.LET(
 _xlpm.project, $C114,
 _xlpm.weekDate, CJ$14,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K114" s="297" t="str" cm="1">
        <f t="array" ref="CK114">IFERROR(_xlfn.LET(
 _xlpm.project, $C114,
 _xlpm.weekDate, CK$14,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L114" s="297" t="str" cm="1">
        <f t="array" ref="CL114">IFERROR(_xlfn.LET(
 _xlpm.project, $C114,
 _xlpm.weekDate, CL$14,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M114" s="297" t="str" cm="1">
        <f t="array" ref="CM114">IFERROR(_xlfn.LET(
 _xlpm.project, $C114,
 _xlpm.weekDate, CM$14,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N114" s="297" t="str" cm="1">
        <f t="array" ref="CN114">IFERROR(_xlfn.LET(
 _xlpm.project, $C114,
 _xlpm.weekDate, CN$14,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O114" s="297" t="str" cm="1">
        <f t="array" ref="CO114">IFERROR(_xlfn.LET(
 _xlpm.project, $C114,
 _xlpm.weekDate, CO$14,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P114" s="297" t="str" cm="1">
        <f t="array" ref="CP114">IFERROR(_xlfn.LET(
 _xlpm.project, $C114,
 _xlpm.weekDate, CP$14,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Q114" s="297" t="str" cm="1">
        <f t="array" ref="CQ114">IFERROR(_xlfn.LET(
 _xlpm.project, $C114,
 _xlpm.weekDate, CQ$14,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R114" s="297" t="str" cm="1">
        <f t="array" ref="CR114">IFERROR(_xlfn.LET(
 _xlpm.project, $C114,
 _xlpm.weekDate, CR$14,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S114" s="297" t="str" cm="1">
        <f t="array" ref="CS114">IFERROR(_xlfn.LET(
 _xlpm.project, $C114,
 _xlpm.weekDate, CS$14,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T114" s="297" t="str" cm="1">
        <f t="array" ref="CT114">IFERROR(_xlfn.LET(
 _xlpm.project, $C114,
 _xlpm.weekDate, CT$14,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U114" s="297" t="str" cm="1">
        <f t="array" ref="CU114">IFERROR(_xlfn.LET(
 _xlpm.project, $C114,
 _xlpm.weekDate, CU$14,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V114" s="297" t="str" cm="1">
        <f t="array" ref="CV114">IFERROR(_xlfn.LET(
 _xlpm.project, $C114,
 _xlpm.weekDate, CV$14,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W114" s="297" t="str" cm="1">
        <f t="array" ref="CW114">IFERROR(_xlfn.LET(
 _xlpm.project, $C114,
 _xlpm.weekDate, CW$14,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X114" s="297" t="str" cm="1">
        <f t="array" ref="CX114">IFERROR(_xlfn.LET(
 _xlpm.project, $C114,
 _xlpm.weekDate, CX$14,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Y114" s="297" t="str" cm="1">
        <f t="array" ref="CY114">IFERROR(_xlfn.LET(
 _xlpm.project, $C114,
 _xlpm.weekDate, CY$14,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CZ114" s="297" t="str" cm="1">
        <f t="array" ref="CZ114">IFERROR(_xlfn.LET(
 _xlpm.project, $C114,
 _xlpm.weekDate, CZ$14,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A114" s="297" t="str" cm="1">
        <f t="array" ref="DA114">IFERROR(_xlfn.LET(
 _xlpm.project, $C114,
 _xlpm.weekDate, DA$14,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B114" s="297" t="str" cm="1">
        <f t="array" ref="DB114">IFERROR(_xlfn.LET(
 _xlpm.project, $C114,
 _xlpm.weekDate, DB$14,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C114" s="297" t="str" cm="1">
        <f t="array" ref="DC114">IFERROR(_xlfn.LET(
 _xlpm.project, $C114,
 _xlpm.weekDate, DC$14,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D114" s="297" t="str" cm="1">
        <f t="array" ref="DD114">IFERROR(_xlfn.LET(
 _xlpm.project, $C114,
 _xlpm.weekDate, DD$14,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E114" s="297" t="str" cm="1">
        <f t="array" ref="DE114">IFERROR(_xlfn.LET(
 _xlpm.project, $C114,
 _xlpm.weekDate, DE$14,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F114" s="297" t="str" cm="1">
        <f t="array" ref="DF114">IFERROR(_xlfn.LET(
 _xlpm.project, $C114,
 _xlpm.weekDate, DF$14,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G114" s="297" t="str" cm="1">
        <f t="array" ref="DG114">IFERROR(_xlfn.LET(
 _xlpm.project, $C114,
 _xlpm.weekDate, DG$14,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H114" s="297" t="str" cm="1">
        <f t="array" ref="DH114">IFERROR(_xlfn.LET(
 _xlpm.project, $C114,
 _xlpm.weekDate, DH$14,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I114" s="297" t="str" cm="1">
        <f t="array" ref="DI114">IFERROR(_xlfn.LET(
 _xlpm.project, $C114,
 _xlpm.weekDate, DI$14,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J114" s="297" t="str" cm="1">
        <f t="array" ref="DJ114">IFERROR(_xlfn.LET(
 _xlpm.project, $C114,
 _xlpm.weekDate, DJ$14,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K114" s="297" t="str" cm="1">
        <f t="array" ref="DK114">IFERROR(_xlfn.LET(
 _xlpm.project, $C114,
 _xlpm.weekDate, DK$14,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L114" s="297" t="str" cm="1">
        <f t="array" ref="DL114">IFERROR(_xlfn.LET(
 _xlpm.project, $C114,
 _xlpm.weekDate, DL$14,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M114" s="297" t="str" cm="1">
        <f t="array" ref="DM114">IFERROR(_xlfn.LET(
 _xlpm.project, $C114,
 _xlpm.weekDate, DM$14,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N114" s="297" t="str" cm="1">
        <f t="array" ref="DN114">IFERROR(_xlfn.LET(
 _xlpm.project, $C114,
 _xlpm.weekDate, DN$14,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O114" s="297" t="str" cm="1">
        <f t="array" ref="DO114">IFERROR(_xlfn.LET(
 _xlpm.project, $C114,
 _xlpm.weekDate, DO$14,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P114" s="297" t="str" cm="1">
        <f t="array" ref="DP114">IFERROR(_xlfn.LET(
 _xlpm.project, $C114,
 _xlpm.weekDate, DP$14,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Q114" s="297" t="str" cm="1">
        <f t="array" ref="DQ114">IFERROR(_xlfn.LET(
 _xlpm.project, $C114,
 _xlpm.weekDate, DQ$14,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R114" s="297" t="str" cm="1">
        <f t="array" ref="DR114">IFERROR(_xlfn.LET(
 _xlpm.project, $C114,
 _xlpm.weekDate, DR$14,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S114" s="297" t="str" cm="1">
        <f t="array" ref="DS114">IFERROR(_xlfn.LET(
 _xlpm.project, $C114,
 _xlpm.weekDate, DS$14,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T114" s="297" t="str" cm="1">
        <f t="array" ref="DT114">IFERROR(_xlfn.LET(
 _xlpm.project, $C114,
 _xlpm.weekDate, DT$14,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U114" s="297" t="str" cm="1">
        <f t="array" ref="DU114">IFERROR(_xlfn.LET(
 _xlpm.project, $C114,
 _xlpm.weekDate, DU$14,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V114" s="297" t="str" cm="1">
        <f t="array" ref="DV114">IFERROR(_xlfn.LET(
 _xlpm.project, $C114,
 _xlpm.weekDate, DV$14,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W114" s="297" t="str" cm="1">
        <f t="array" ref="DW114">IFERROR(_xlfn.LET(
 _xlpm.project, $C114,
 _xlpm.weekDate, DW$14,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X114" s="297" t="str" cm="1">
        <f t="array" ref="DX114">IFERROR(_xlfn.LET(
 _xlpm.project, $C114,
 _xlpm.weekDate, DX$14,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Y114" s="297" t="str" cm="1">
        <f t="array" ref="DY114">IFERROR(_xlfn.LET(
 _xlpm.project, $C114,
 _xlpm.weekDate, DY$14,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DZ114" s="297" t="str" cm="1">
        <f t="array" ref="DZ114">IFERROR(_xlfn.LET(
 _xlpm.project, $C114,
 _xlpm.weekDate, DZ$14,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A114" s="297" t="str" cm="1">
        <f t="array" ref="EA114">IFERROR(_xlfn.LET(
 _xlpm.project, $C114,
 _xlpm.weekDate, EA$14,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B114" s="297" t="str" cm="1">
        <f t="array" ref="EB114">IFERROR(_xlfn.LET(
 _xlpm.project, $C114,
 _xlpm.weekDate, EB$14,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C114" s="297" t="str" cm="1">
        <f t="array" ref="EC114">IFERROR(_xlfn.LET(
 _xlpm.project, $C114,
 _xlpm.weekDate, EC$14,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D114" s="297" t="str" cm="1">
        <f t="array" ref="ED114">IFERROR(_xlfn.LET(
 _xlpm.project, $C114,
 _xlpm.weekDate, ED$14,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E114" s="297" t="str" cm="1">
        <f t="array" ref="EE114">IFERROR(_xlfn.LET(
 _xlpm.project, $C114,
 _xlpm.weekDate, EE$14,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F114" s="297" t="str" cm="1">
        <f t="array" ref="EF114">IFERROR(_xlfn.LET(
 _xlpm.project, $C114,
 _xlpm.weekDate, EF$14,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G114" s="297" t="str" cm="1">
        <f t="array" ref="EG114">IFERROR(_xlfn.LET(
 _xlpm.project, $C114,
 _xlpm.weekDate, EG$14,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H114" s="297" t="str" cm="1">
        <f t="array" ref="EH114">IFERROR(_xlfn.LET(
 _xlpm.project, $C114,
 _xlpm.weekDate, EH$14,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I114" s="297" t="str" cm="1">
        <f t="array" ref="EI114">IFERROR(_xlfn.LET(
 _xlpm.project, $C114,
 _xlpm.weekDate, EI$14,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J114" s="297" t="str" cm="1">
        <f t="array" ref="EJ114">IFERROR(_xlfn.LET(
 _xlpm.project, $C114,
 _xlpm.weekDate, EJ$14,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K114" s="297" t="str" cm="1">
        <f t="array" ref="EK114">IFERROR(_xlfn.LET(
 _xlpm.project, $C114,
 _xlpm.weekDate, EK$14,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L114" s="297" t="str" cm="1">
        <f t="array" ref="EL114">IFERROR(_xlfn.LET(
 _xlpm.project, $C114,
 _xlpm.weekDate, EL$14,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M114" s="297" t="str" cm="1">
        <f t="array" ref="EM114">IFERROR(_xlfn.LET(
 _xlpm.project, $C114,
 _xlpm.weekDate, EM$14,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N114" s="297" t="str" cm="1">
        <f t="array" ref="EN114">IFERROR(_xlfn.LET(
 _xlpm.project, $C114,
 _xlpm.weekDate, EN$14,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O114" s="297" t="str" cm="1">
        <f t="array" ref="EO114">IFERROR(_xlfn.LET(
 _xlpm.project, $C114,
 _xlpm.weekDate, EO$14,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P114" s="297" t="str" cm="1">
        <f t="array" ref="EP114">IFERROR(_xlfn.LET(
 _xlpm.project, $C114,
 _xlpm.weekDate, EP$14,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Q114" s="297" t="str" cm="1">
        <f t="array" ref="EQ114">IFERROR(_xlfn.LET(
 _xlpm.project, $C114,
 _xlpm.weekDate, EQ$14,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R114" s="297" t="str" cm="1">
        <f t="array" ref="ER114">IFERROR(_xlfn.LET(
 _xlpm.project, $C114,
 _xlpm.weekDate, ER$14,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S114" s="297" t="str" cm="1">
        <f t="array" ref="ES114">IFERROR(_xlfn.LET(
 _xlpm.project, $C114,
 _xlpm.weekDate, ES$14,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T114" s="297" t="str" cm="1">
        <f t="array" ref="ET114">IFERROR(_xlfn.LET(
 _xlpm.project, $C114,
 _xlpm.weekDate, ET$14,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U114" s="297" t="str" cm="1">
        <f t="array" ref="EU114">IFERROR(_xlfn.LET(
 _xlpm.project, $C114,
 _xlpm.weekDate, EU$14,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V114" s="297" t="str" cm="1">
        <f t="array" ref="EV114">IFERROR(_xlfn.LET(
 _xlpm.project, $C114,
 _xlpm.weekDate, EV$14,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W114" s="297" t="str" cm="1">
        <f t="array" ref="EW114">IFERROR(_xlfn.LET(
 _xlpm.project, $C114,
 _xlpm.weekDate, EW$14,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X114" s="297" t="str" cm="1">
        <f t="array" ref="EX114">IFERROR(_xlfn.LET(
 _xlpm.project, $C114,
 _xlpm.weekDate, EX$14,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Y114" s="297" t="str" cm="1">
        <f t="array" ref="EY114">IFERROR(_xlfn.LET(
 _xlpm.project, $C114,
 _xlpm.weekDate, EY$14,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EZ114" s="297" t="str" cm="1">
        <f t="array" ref="EZ114">IFERROR(_xlfn.LET(
 _xlpm.project, $C114,
 _xlpm.weekDate, EZ$14,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A114" s="297" t="str" cm="1">
        <f t="array" ref="FA114">IFERROR(_xlfn.LET(
 _xlpm.project, $C114,
 _xlpm.weekDate, FA$14,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B114" s="297" t="str" cm="1">
        <f t="array" ref="FB114">IFERROR(_xlfn.LET(
 _xlpm.project, $C114,
 _xlpm.weekDate, FB$14,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C114" s="297" t="str" cm="1">
        <f t="array" ref="FC114">IFERROR(_xlfn.LET(
 _xlpm.project, $C114,
 _xlpm.weekDate, FC$14,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  <c r="FD114" s="297" t="str" cm="1">
        <f t="array" ref="FD114">IFERROR(_xlfn.LET(
 _xlpm.project, $C114,
 _xlpm.weekDate, FD$14,
 _xlpm.headers, INDEX(Table2[#Headers], _xlfn.SEQUENCE(1, COLUMNS(Table2[])-2)+2),
 _xlpm.milestoneDates, INDEX(Table2[], MATCH(_xlpm.project, Table2[Project], 0), _xlfn.SEQUENCE(1, COLUMNS(Table2[])-2)+2),
 _xlpm.matchWeek, _xlfn.ISOWEEKNUM(_xlpm.milestoneDates) = _xlfn.ISOWEEKNUM(_xlpm.weekDate),
 _xlpm.matchYear, YEAR(_xlpm.milestoneDates) = YEAR(_xlpm.weekDate),
 _xlpm.matched, IF(_xlpm.matchWeek * _xlpm.matchYear, _xlpm.headers, ""),
 _xlpm.result, _xlfn.TEXTJOIN(", ", TRUE, _xlpm.matched),
 IF(_xlpm.result="", "", _xlpm.result)
),"")</f>
        <v/>
      </c>
    </row>
  </sheetData>
  <mergeCells count="2">
    <mergeCell ref="C3:I6"/>
    <mergeCell ref="E8:H8"/>
  </mergeCells>
  <phoneticPr fontId="1" type="noConversion"/>
  <conditionalFormatting sqref="E15:FD114">
    <cfRule type="cellIs" dxfId="48" priority="1" operator="equal">
      <formula>"Proposal Signed"</formula>
    </cfRule>
    <cfRule type="cellIs" dxfId="47" priority="2" operator="equal">
      <formula>"Proposal Submitted"</formula>
    </cfRule>
    <cfRule type="cellIs" dxfId="46" priority="3" operator="equal">
      <formula>"Negotiation Strategy"</formula>
    </cfRule>
    <cfRule type="cellIs" dxfId="45" priority="4" operator="equal">
      <formula>"Approval"</formula>
    </cfRule>
    <cfRule type="cellIs" dxfId="44" priority="5" operator="equal">
      <formula>"BE Generated"</formula>
    </cfRule>
    <cfRule type="cellIs" dxfId="43" priority="6" operator="equal">
      <formula>"Strategy Approval"</formula>
    </cfRule>
    <cfRule type="cellIs" dxfId="42" priority="7" operator="equal">
      <formula>"Approval to Launch"</formula>
    </cfRule>
    <cfRule type="cellIs" dxfId="41" priority="8" operator="equal">
      <formula>"Idea Generation"</formula>
    </cfRule>
    <cfRule type="expression" dxfId="40" priority="9" stopIfTrue="1">
      <formula>(WEEKNUM(E$14)=WEEKNUM(TODAY()))*(YEAR(E$14)=YEAR(TODAY()))</formula>
    </cfRule>
  </conditionalFormatting>
  <conditionalFormatting sqref="FE8:XFD8 D13 C14:BC14">
    <cfRule type="expression" dxfId="39" priority="13" stopIfTrue="1">
      <formula>(WEEKNUM(C$14)=WEEKNUM(TODAY()))*(YEAR(C$14)=YEAR(TODAY()))</formula>
    </cfRule>
  </conditionalFormatting>
  <dataValidations count="1">
    <dataValidation type="list" allowBlank="1" showInputMessage="1" showErrorMessage="1" sqref="AQ15:BC23 H15:I43 AD15:AE43 Q15:Q43 AH24:BC33 AG15:AG43 Y15:Y43 AA15:AB43 M15:M43 E15:E43 E44:BD114 AQ34:BC43 T15 U16:U43" xr:uid="{A7977AA0-7585-4CB7-B907-3557EDA120B8}">
      <formula1>"Idea Generation,Approval to Launch,Strategy Approval,BE Generated,Approval,Negotiation Strategy,Proposal Submitted,Proposal Signed"</formula1>
    </dataValidation>
  </dataValidations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BE8B-4BC0-4D0F-AC80-83B4953CF4CD}">
  <sheetPr codeName="Sheet3"/>
  <dimension ref="A1:J31"/>
  <sheetViews>
    <sheetView topLeftCell="E1" zoomScale="34" workbookViewId="0">
      <selection activeCell="H5" sqref="H5"/>
    </sheetView>
  </sheetViews>
  <sheetFormatPr defaultRowHeight="14.4" x14ac:dyDescent="0.3"/>
  <cols>
    <col min="1" max="1" width="37.109375" bestFit="1" customWidth="1"/>
    <col min="2" max="2" width="43" bestFit="1" customWidth="1"/>
    <col min="3" max="3" width="61.5546875" bestFit="1" customWidth="1"/>
    <col min="4" max="4" width="67.44140625" bestFit="1" customWidth="1"/>
    <col min="5" max="5" width="63.44140625" bestFit="1" customWidth="1"/>
    <col min="6" max="6" width="51.6640625" bestFit="1" customWidth="1"/>
    <col min="7" max="7" width="41.5546875" bestFit="1" customWidth="1"/>
    <col min="8" max="8" width="53.88671875" bestFit="1" customWidth="1"/>
    <col min="9" max="9" width="67.6640625" bestFit="1" customWidth="1"/>
    <col min="10" max="10" width="59" bestFit="1" customWidth="1"/>
    <col min="11" max="137" width="50.5546875" customWidth="1"/>
  </cols>
  <sheetData>
    <row r="1" spans="1:10" ht="39.6" customHeight="1" thickBot="1" x14ac:dyDescent="0.35">
      <c r="A1" s="439"/>
      <c r="B1" s="440"/>
      <c r="C1" s="432" t="s">
        <v>1</v>
      </c>
      <c r="D1" s="433"/>
      <c r="E1" s="434" t="s">
        <v>147</v>
      </c>
      <c r="F1" s="435"/>
      <c r="G1" s="435"/>
      <c r="H1" s="436" t="s">
        <v>148</v>
      </c>
      <c r="I1" s="437"/>
      <c r="J1" s="438"/>
    </row>
    <row r="2" spans="1:10" ht="39.6" x14ac:dyDescent="0.3">
      <c r="A2" s="318" t="s">
        <v>20</v>
      </c>
      <c r="B2" s="319" t="s">
        <v>57</v>
      </c>
      <c r="C2" s="314" t="s">
        <v>201</v>
      </c>
      <c r="D2" s="315" t="s">
        <v>202</v>
      </c>
      <c r="E2" s="315" t="s">
        <v>531</v>
      </c>
      <c r="F2" s="315" t="s">
        <v>204</v>
      </c>
      <c r="G2" s="315" t="s">
        <v>532</v>
      </c>
      <c r="H2" s="316" t="s">
        <v>533</v>
      </c>
      <c r="I2" s="316" t="s">
        <v>208</v>
      </c>
      <c r="J2" s="317" t="s">
        <v>209</v>
      </c>
    </row>
    <row r="3" spans="1:10" ht="33.6" x14ac:dyDescent="0.3">
      <c r="A3" s="313" t="str">
        <f>INPUT!G37</f>
        <v>Viva Algeria</v>
      </c>
      <c r="B3" s="313" t="str">
        <f>_xlfn.XLOOKUP(Table2[[#This Row],[Project]],'MEA LOG'!$D$15:$D$100,'MEA LOG'!$F$15:$F$100,"")</f>
        <v>Air Algerie</v>
      </c>
      <c r="C3" s="320">
        <v>45768</v>
      </c>
      <c r="D3" s="320">
        <v>45798</v>
      </c>
      <c r="E3" s="320">
        <v>45829</v>
      </c>
      <c r="F3" s="320">
        <v>45859</v>
      </c>
      <c r="G3" s="320">
        <v>45890</v>
      </c>
      <c r="H3" s="320">
        <v>45921</v>
      </c>
      <c r="I3" s="320">
        <v>45951</v>
      </c>
      <c r="J3" s="320">
        <v>45982</v>
      </c>
    </row>
    <row r="4" spans="1:10" ht="33.6" x14ac:dyDescent="0.3">
      <c r="A4" s="313" t="str">
        <f>INPUT!G44</f>
        <v>Star</v>
      </c>
      <c r="B4" s="313" t="str">
        <f>_xlfn.XLOOKUP(Table2[[#This Row],[Project]],'MEA LOG'!$D$15:$D$100,'MEA LOG'!$F$15:$F$100,"")</f>
        <v>Austral</v>
      </c>
      <c r="C4" s="320">
        <v>45768</v>
      </c>
      <c r="D4" s="320">
        <v>45798</v>
      </c>
      <c r="E4" s="320">
        <v>45829</v>
      </c>
      <c r="F4" s="320">
        <v>45859</v>
      </c>
      <c r="G4" s="320">
        <v>45890</v>
      </c>
      <c r="H4" s="320">
        <v>45921</v>
      </c>
      <c r="I4" s="320">
        <v>45951</v>
      </c>
      <c r="J4" s="320">
        <v>45982</v>
      </c>
    </row>
    <row r="5" spans="1:10" ht="33.6" x14ac:dyDescent="0.3">
      <c r="A5" s="313" t="str">
        <f>INPUT!G29</f>
        <v>Horus</v>
      </c>
      <c r="B5" s="313" t="str">
        <f>_xlfn.XLOOKUP(Table2[[#This Row],[Project]],'MEA LOG'!$D$15:$D$100,'MEA LOG'!$F$15:$F$100,"")</f>
        <v>Egypt</v>
      </c>
      <c r="C5" s="320">
        <v>45768</v>
      </c>
      <c r="D5" s="320">
        <v>45798</v>
      </c>
      <c r="E5" s="320">
        <v>45829</v>
      </c>
      <c r="F5" s="320">
        <v>45859</v>
      </c>
      <c r="G5" s="320">
        <v>45890</v>
      </c>
      <c r="H5" s="320">
        <v>45921</v>
      </c>
      <c r="I5" s="320">
        <v>45951</v>
      </c>
      <c r="J5" s="320">
        <v>45982</v>
      </c>
    </row>
    <row r="6" spans="1:10" ht="33.6" x14ac:dyDescent="0.3">
      <c r="A6" s="313" t="str">
        <f>INPUT!G30</f>
        <v>Horus II</v>
      </c>
      <c r="B6" s="313" t="str">
        <f>_xlfn.XLOOKUP(Table2[[#This Row],[Project]],'MEA LOG'!$D$15:$D$100,'MEA LOG'!$F$15:$F$100,"")</f>
        <v>Egypt</v>
      </c>
      <c r="C6" s="320">
        <v>45768</v>
      </c>
      <c r="D6" s="320">
        <v>45798</v>
      </c>
      <c r="E6" s="320">
        <v>45829</v>
      </c>
      <c r="F6" s="320">
        <v>45859</v>
      </c>
      <c r="G6" s="320">
        <v>45890</v>
      </c>
      <c r="H6" s="320">
        <v>45921</v>
      </c>
      <c r="I6" s="320">
        <v>45951</v>
      </c>
      <c r="J6" s="320">
        <v>45982</v>
      </c>
    </row>
    <row r="7" spans="1:10" ht="33.6" x14ac:dyDescent="0.3">
      <c r="A7" s="313" t="str">
        <f>INPUT!G31</f>
        <v>Horus III</v>
      </c>
      <c r="B7" s="313" t="str">
        <f>_xlfn.XLOOKUP(Table2[[#This Row],[Project]],'MEA LOG'!$D$15:$D$100,'MEA LOG'!$F$15:$F$100,"")</f>
        <v>Egypt</v>
      </c>
      <c r="C7" s="320">
        <v>45768</v>
      </c>
      <c r="D7" s="320">
        <v>45798</v>
      </c>
      <c r="E7" s="320">
        <v>45829</v>
      </c>
      <c r="F7" s="320">
        <v>45859</v>
      </c>
      <c r="G7" s="320">
        <v>45890</v>
      </c>
      <c r="H7" s="320">
        <v>45921</v>
      </c>
      <c r="I7" s="320">
        <v>45951</v>
      </c>
      <c r="J7" s="320">
        <v>45982</v>
      </c>
    </row>
    <row r="8" spans="1:10" ht="33.6" x14ac:dyDescent="0.3">
      <c r="A8" s="313" t="str">
        <f>INPUT!G32</f>
        <v>Horus IV</v>
      </c>
      <c r="B8" s="313" t="str">
        <f>_xlfn.XLOOKUP(Table2[[#This Row],[Project]],'MEA LOG'!$D$15:$D$100,'MEA LOG'!$F$15:$F$100,"")</f>
        <v>Egypt</v>
      </c>
      <c r="C8" s="320">
        <v>45768</v>
      </c>
      <c r="D8" s="320">
        <v>45798</v>
      </c>
      <c r="E8" s="320">
        <v>45829</v>
      </c>
      <c r="F8" s="320">
        <v>45859</v>
      </c>
      <c r="G8" s="320">
        <v>45890</v>
      </c>
      <c r="H8" s="320">
        <v>45921</v>
      </c>
      <c r="I8" s="320">
        <v>45951</v>
      </c>
      <c r="J8" s="320">
        <v>45982</v>
      </c>
    </row>
    <row r="9" spans="1:10" ht="33.6" x14ac:dyDescent="0.3">
      <c r="A9" s="313" t="str">
        <f>INPUT!G20</f>
        <v>FiniQ II</v>
      </c>
      <c r="B9" s="313" t="str">
        <f>_xlfn.XLOOKUP(Table2[[#This Row],[Project]],'MEA LOG'!$D$15:$D$100,'MEA LOG'!$F$15:$F$100,"")</f>
        <v>Emirates</v>
      </c>
      <c r="C9" s="320" t="s">
        <v>376</v>
      </c>
      <c r="D9" s="320">
        <v>45806</v>
      </c>
      <c r="E9" s="320">
        <v>45829</v>
      </c>
      <c r="F9" s="320">
        <v>45859</v>
      </c>
      <c r="G9" s="320">
        <v>45900</v>
      </c>
      <c r="H9" s="320">
        <v>45908</v>
      </c>
      <c r="I9" s="320">
        <v>45927</v>
      </c>
      <c r="J9" s="320">
        <v>46016</v>
      </c>
    </row>
    <row r="10" spans="1:10" ht="33.6" x14ac:dyDescent="0.3">
      <c r="A10" s="313" t="str">
        <f>INPUT!G21</f>
        <v>FiniQ III</v>
      </c>
      <c r="B10" s="313" t="str">
        <f>_xlfn.XLOOKUP(Table2[[#This Row],[Project]],'MEA LOG'!$D$15:$D$100,'MEA LOG'!$F$15:$F$100,"")</f>
        <v>Emirates</v>
      </c>
      <c r="C10" s="320">
        <v>45656</v>
      </c>
      <c r="D10" s="320">
        <v>45798</v>
      </c>
      <c r="E10" s="320">
        <v>45829</v>
      </c>
      <c r="F10" s="320">
        <v>45859</v>
      </c>
      <c r="G10" s="320">
        <v>45900</v>
      </c>
      <c r="H10" s="320">
        <v>45908</v>
      </c>
      <c r="I10" s="320">
        <v>45927</v>
      </c>
      <c r="J10" s="320">
        <v>46016</v>
      </c>
    </row>
    <row r="11" spans="1:10" ht="33.6" x14ac:dyDescent="0.3">
      <c r="A11" s="313" t="str">
        <f>INPUT!G22</f>
        <v>IDK</v>
      </c>
      <c r="B11" s="313" t="str">
        <f>_xlfn.XLOOKUP(Table2[[#This Row],[Project]],'MEA LOG'!$D$15:$D$100,'MEA LOG'!$F$15:$F$100,"")</f>
        <v>Emirates</v>
      </c>
      <c r="C11" s="320" t="s">
        <v>376</v>
      </c>
      <c r="D11" s="320">
        <v>45798</v>
      </c>
      <c r="E11" s="320">
        <v>45829</v>
      </c>
      <c r="F11" s="320">
        <v>45859</v>
      </c>
      <c r="G11" s="320">
        <v>45890</v>
      </c>
      <c r="H11" s="320">
        <v>45921</v>
      </c>
      <c r="I11" s="320">
        <v>45951</v>
      </c>
      <c r="J11" s="320">
        <v>45982</v>
      </c>
    </row>
    <row r="12" spans="1:10" ht="33.6" x14ac:dyDescent="0.3">
      <c r="A12" s="313" t="str">
        <f>INPUT!G23</f>
        <v>Selassi</v>
      </c>
      <c r="B12" s="313" t="str">
        <f>_xlfn.XLOOKUP(Table2[[#This Row],[Project]],'MEA LOG'!$D$15:$D$100,'MEA LOG'!$F$15:$F$100,"")</f>
        <v>Ethiopia</v>
      </c>
      <c r="C12" s="320">
        <v>45768</v>
      </c>
      <c r="D12" s="320">
        <v>45931</v>
      </c>
      <c r="E12" s="320">
        <v>45962</v>
      </c>
      <c r="F12" s="320">
        <v>46023</v>
      </c>
      <c r="G12" s="320">
        <v>46053</v>
      </c>
      <c r="H12" s="320">
        <v>46082</v>
      </c>
      <c r="I12" s="320">
        <v>46113</v>
      </c>
      <c r="J12" s="320">
        <v>46174</v>
      </c>
    </row>
    <row r="13" spans="1:10" ht="33.6" x14ac:dyDescent="0.3">
      <c r="A13" s="313" t="str">
        <f>INPUT!G24</f>
        <v>Selassi II</v>
      </c>
      <c r="B13" s="313" t="str">
        <f>_xlfn.XLOOKUP(Table2[[#This Row],[Project]],'MEA LOG'!$D$15:$D$100,'MEA LOG'!$F$15:$F$100,"")</f>
        <v>Ethiopia</v>
      </c>
      <c r="C13" s="320">
        <v>45657</v>
      </c>
      <c r="D13" s="320">
        <v>45737</v>
      </c>
      <c r="E13" s="320">
        <v>45762</v>
      </c>
      <c r="F13" s="320">
        <v>45862</v>
      </c>
      <c r="G13" s="320">
        <v>45890</v>
      </c>
      <c r="H13" s="320">
        <v>45899</v>
      </c>
      <c r="I13" s="320">
        <v>45909</v>
      </c>
      <c r="J13" s="320">
        <v>45931</v>
      </c>
    </row>
    <row r="14" spans="1:10" ht="33.6" x14ac:dyDescent="0.3">
      <c r="A14" s="313" t="str">
        <f>INPUT!G38</f>
        <v>Dhabi I</v>
      </c>
      <c r="B14" s="313" t="str">
        <f>_xlfn.XLOOKUP(Table2[[#This Row],[Project]],'MEA LOG'!$D$15:$D$100,'MEA LOG'!$F$15:$F$100,"")</f>
        <v>Etihad</v>
      </c>
      <c r="C14" s="320">
        <v>46022</v>
      </c>
      <c r="D14" s="320">
        <v>45689</v>
      </c>
      <c r="E14" s="320">
        <v>45717</v>
      </c>
      <c r="F14" s="320">
        <v>45747</v>
      </c>
      <c r="G14" s="320">
        <v>45762</v>
      </c>
      <c r="H14" s="320">
        <v>45778</v>
      </c>
      <c r="I14" s="320">
        <v>45809</v>
      </c>
      <c r="J14" s="320">
        <v>45900</v>
      </c>
    </row>
    <row r="15" spans="1:10" ht="33.6" x14ac:dyDescent="0.3">
      <c r="A15" s="313" t="str">
        <f>INPUT!G39</f>
        <v>Dhabi II</v>
      </c>
      <c r="B15" s="313" t="str">
        <f>_xlfn.XLOOKUP(Table2[[#This Row],[Project]],'MEA LOG'!$D$15:$D$100,'MEA LOG'!$F$15:$F$100,"")</f>
        <v>Etihad</v>
      </c>
      <c r="C15" s="320">
        <v>45657</v>
      </c>
      <c r="D15" s="320">
        <v>45798</v>
      </c>
      <c r="E15" s="320">
        <v>45829</v>
      </c>
      <c r="F15" s="320">
        <v>45859</v>
      </c>
      <c r="G15" s="320">
        <v>45890</v>
      </c>
      <c r="H15" s="320">
        <v>45921</v>
      </c>
      <c r="I15" s="320">
        <v>45951</v>
      </c>
      <c r="J15" s="320">
        <v>45982</v>
      </c>
    </row>
    <row r="16" spans="1:10" ht="33.6" x14ac:dyDescent="0.3">
      <c r="A16" s="313" t="str">
        <f>INPUT!G43</f>
        <v>Falcon</v>
      </c>
      <c r="B16" s="313" t="str">
        <f>_xlfn.XLOOKUP(Table2[[#This Row],[Project]],'MEA LOG'!$D$15:$D$100,'MEA LOG'!$F$15:$F$100,"")</f>
        <v>Gulf</v>
      </c>
      <c r="C16" s="320">
        <v>45768</v>
      </c>
      <c r="D16" s="320">
        <v>45798</v>
      </c>
      <c r="E16" s="320">
        <v>45829</v>
      </c>
      <c r="F16" s="320">
        <v>45859</v>
      </c>
      <c r="G16" s="320">
        <v>45890</v>
      </c>
      <c r="H16" s="320">
        <v>45921</v>
      </c>
      <c r="I16" s="320">
        <v>45951</v>
      </c>
      <c r="J16" s="320">
        <v>45982</v>
      </c>
    </row>
    <row r="17" spans="1:10" ht="33.6" x14ac:dyDescent="0.3">
      <c r="A17" s="313" t="str">
        <f>INPUT!G45</f>
        <v>Q8</v>
      </c>
      <c r="B17" s="313" t="str">
        <f>_xlfn.XLOOKUP(Table2[[#This Row],[Project]],'MEA LOG'!$D$15:$D$100,'MEA LOG'!$F$15:$F$100,"")</f>
        <v>Kuwait</v>
      </c>
      <c r="C17" s="320">
        <v>45768</v>
      </c>
      <c r="D17" s="320">
        <v>45798</v>
      </c>
      <c r="E17" s="320">
        <v>45829</v>
      </c>
      <c r="F17" s="320">
        <v>45859</v>
      </c>
      <c r="G17" s="320">
        <v>45890</v>
      </c>
      <c r="H17" s="320">
        <v>45921</v>
      </c>
      <c r="I17" s="320">
        <v>45951</v>
      </c>
      <c r="J17" s="320">
        <v>45982</v>
      </c>
    </row>
    <row r="18" spans="1:10" ht="33.6" x14ac:dyDescent="0.3">
      <c r="A18" s="313" t="str">
        <f>INPUT!G46</f>
        <v>Mau</v>
      </c>
      <c r="B18" s="313" t="str">
        <f>_xlfn.XLOOKUP(Table2[[#This Row],[Project]],'MEA LOG'!$D$15:$D$100,'MEA LOG'!$F$15:$F$100,"")</f>
        <v>Mauritus</v>
      </c>
      <c r="C18" s="320">
        <v>45768</v>
      </c>
      <c r="D18" s="320">
        <v>45798</v>
      </c>
      <c r="E18" s="320">
        <v>45829</v>
      </c>
      <c r="F18" s="320">
        <v>45859</v>
      </c>
      <c r="G18" s="320">
        <v>45890</v>
      </c>
      <c r="H18" s="320">
        <v>45921</v>
      </c>
      <c r="I18" s="320">
        <v>45951</v>
      </c>
      <c r="J18" s="320">
        <v>45982</v>
      </c>
    </row>
    <row r="19" spans="1:10" ht="33.6" x14ac:dyDescent="0.3">
      <c r="A19" s="313" t="str">
        <f>INPUT!G47</f>
        <v>Dodo</v>
      </c>
      <c r="B19" s="313" t="str">
        <f>_xlfn.XLOOKUP(Table2[[#This Row],[Project]],'MEA LOG'!$D$15:$D$100,'MEA LOG'!$F$15:$F$100,"")</f>
        <v>Mauritus</v>
      </c>
      <c r="C19" s="320">
        <v>45768</v>
      </c>
      <c r="D19" s="320">
        <v>45798</v>
      </c>
      <c r="E19" s="320">
        <v>45829</v>
      </c>
      <c r="F19" s="320">
        <v>45859</v>
      </c>
      <c r="G19" s="320">
        <v>45890</v>
      </c>
      <c r="H19" s="320">
        <v>45921</v>
      </c>
      <c r="I19" s="320">
        <v>45951</v>
      </c>
      <c r="J19" s="320">
        <v>45982</v>
      </c>
    </row>
    <row r="20" spans="1:10" ht="33.6" x14ac:dyDescent="0.3">
      <c r="A20" s="313" t="str">
        <f>INPUT!G34</f>
        <v>Qanot</v>
      </c>
      <c r="B20" s="313" t="str">
        <f>_xlfn.XLOOKUP(Table2[[#This Row],[Project]],'MEA LOG'!$D$15:$D$100,'MEA LOG'!$F$15:$F$100,"")</f>
        <v>Qanot Sharq</v>
      </c>
      <c r="C20" s="320">
        <v>45657</v>
      </c>
      <c r="D20" s="320">
        <v>45798</v>
      </c>
      <c r="E20" s="320">
        <v>45829</v>
      </c>
      <c r="F20" s="320">
        <v>45859</v>
      </c>
      <c r="G20" s="320">
        <v>45890</v>
      </c>
      <c r="H20" s="320">
        <v>45921</v>
      </c>
      <c r="I20" s="320">
        <v>45951</v>
      </c>
      <c r="J20" s="320">
        <v>45982</v>
      </c>
    </row>
    <row r="21" spans="1:10" ht="33.6" x14ac:dyDescent="0.3">
      <c r="A21" s="313" t="str">
        <f>INPUT!G25</f>
        <v>Burgundy</v>
      </c>
      <c r="B21" s="313" t="str">
        <f>_xlfn.XLOOKUP(Table2[[#This Row],[Project]],'MEA LOG'!$D$15:$D$100,'MEA LOG'!$F$15:$F$100,"")</f>
        <v>Qatar</v>
      </c>
      <c r="C21" s="320">
        <v>45768</v>
      </c>
      <c r="D21" s="320">
        <v>45798</v>
      </c>
      <c r="E21" s="320">
        <v>45829</v>
      </c>
      <c r="F21" s="320">
        <v>45859</v>
      </c>
      <c r="G21" s="320">
        <v>45890</v>
      </c>
      <c r="H21" s="320">
        <v>45921</v>
      </c>
      <c r="I21" s="320">
        <v>45951</v>
      </c>
      <c r="J21" s="320">
        <v>45420</v>
      </c>
    </row>
    <row r="22" spans="1:10" ht="33.6" x14ac:dyDescent="0.3">
      <c r="A22" s="313" t="str">
        <f>INPUT!G26</f>
        <v>Burgundy II</v>
      </c>
      <c r="B22" s="313" t="str">
        <f>_xlfn.XLOOKUP(Table2[[#This Row],[Project]],'MEA LOG'!$D$15:$D$100,'MEA LOG'!$F$15:$F$100,"")</f>
        <v>Qatar</v>
      </c>
      <c r="C22" s="320">
        <v>45768</v>
      </c>
      <c r="D22" s="320">
        <v>45798</v>
      </c>
      <c r="E22" s="320">
        <v>45829</v>
      </c>
      <c r="F22" s="320">
        <v>45859</v>
      </c>
      <c r="G22" s="320">
        <v>45890</v>
      </c>
      <c r="H22" s="320">
        <v>45921</v>
      </c>
      <c r="I22" s="320">
        <v>45869</v>
      </c>
      <c r="J22" s="320">
        <v>46023</v>
      </c>
    </row>
    <row r="23" spans="1:10" ht="33.6" x14ac:dyDescent="0.3">
      <c r="A23" s="313" t="str">
        <f>INPUT!G27</f>
        <v>Burgundy III</v>
      </c>
      <c r="B23" s="313" t="str">
        <f>_xlfn.XLOOKUP(Table2[[#This Row],[Project]],'MEA LOG'!$D$15:$D$100,'MEA LOG'!$F$15:$F$100,"")</f>
        <v>Qatar</v>
      </c>
      <c r="C23" s="320">
        <v>45768</v>
      </c>
      <c r="D23" s="320">
        <v>45798</v>
      </c>
      <c r="E23" s="320">
        <v>45829</v>
      </c>
      <c r="F23" s="320">
        <v>45859</v>
      </c>
      <c r="G23" s="320">
        <v>45890</v>
      </c>
      <c r="H23" s="320">
        <v>45921</v>
      </c>
      <c r="I23" s="320">
        <v>45951</v>
      </c>
      <c r="J23" s="320">
        <v>45982</v>
      </c>
    </row>
    <row r="24" spans="1:10" ht="33.6" x14ac:dyDescent="0.3">
      <c r="A24" s="313" t="str">
        <f>INPUT!G28</f>
        <v>QA</v>
      </c>
      <c r="B24" s="313" t="str">
        <f>_xlfn.XLOOKUP(Table2[[#This Row],[Project]],'MEA LOG'!$D$15:$D$100,'MEA LOG'!$F$15:$F$100,"")</f>
        <v>Qatar Amiri</v>
      </c>
      <c r="C24" s="320">
        <v>45709</v>
      </c>
      <c r="D24" s="320">
        <v>45737</v>
      </c>
      <c r="E24" s="320">
        <v>45768</v>
      </c>
      <c r="F24" s="320">
        <v>45798</v>
      </c>
      <c r="G24" s="320">
        <v>45829</v>
      </c>
      <c r="H24" s="320">
        <v>45839</v>
      </c>
      <c r="I24" s="320">
        <v>45870</v>
      </c>
      <c r="J24" s="320">
        <v>45901</v>
      </c>
    </row>
    <row r="25" spans="1:10" ht="33.6" x14ac:dyDescent="0.3">
      <c r="A25" s="313" t="str">
        <f>INPUT!G48</f>
        <v>RW</v>
      </c>
      <c r="B25" s="313" t="str">
        <f>_xlfn.XLOOKUP(Table2[[#This Row],[Project]],'MEA LOG'!$D$15:$D$100,'MEA LOG'!$F$15:$F$100,"")</f>
        <v>Rwanda</v>
      </c>
      <c r="C25" s="320">
        <v>45768</v>
      </c>
      <c r="D25" s="320">
        <v>45798</v>
      </c>
      <c r="E25" s="320">
        <v>45829</v>
      </c>
      <c r="F25" s="320">
        <v>45859</v>
      </c>
      <c r="G25" s="320">
        <v>45890</v>
      </c>
      <c r="H25" s="320">
        <v>45921</v>
      </c>
      <c r="I25" s="320">
        <v>45951</v>
      </c>
      <c r="J25" s="320">
        <v>45982</v>
      </c>
    </row>
    <row r="26" spans="1:10" ht="33.6" x14ac:dyDescent="0.3">
      <c r="A26" s="313" t="str">
        <f>INPUT!G40</f>
        <v>Saud</v>
      </c>
      <c r="B26" s="313" t="str">
        <f>_xlfn.XLOOKUP(Table2[[#This Row],[Project]],'MEA LOG'!$D$15:$D$100,'MEA LOG'!$F$15:$F$100,"")</f>
        <v>Saudia</v>
      </c>
      <c r="C26" s="320">
        <v>45768</v>
      </c>
      <c r="D26" s="320">
        <v>45798</v>
      </c>
      <c r="E26" s="320">
        <v>45829</v>
      </c>
      <c r="F26" s="320">
        <v>45859</v>
      </c>
      <c r="G26" s="320">
        <v>45890</v>
      </c>
      <c r="H26" s="320">
        <v>45921</v>
      </c>
      <c r="I26" s="320">
        <v>45951</v>
      </c>
      <c r="J26" s="320">
        <v>45982</v>
      </c>
    </row>
    <row r="27" spans="1:10" ht="33.6" x14ac:dyDescent="0.3">
      <c r="A27" s="313" t="str">
        <f>INPUT!G41</f>
        <v>Saud II</v>
      </c>
      <c r="B27" s="313" t="str">
        <f>_xlfn.XLOOKUP(Table2[[#This Row],[Project]],'MEA LOG'!$D$15:$D$100,'MEA LOG'!$F$15:$F$100,"")</f>
        <v>Saudia</v>
      </c>
      <c r="C27" s="320">
        <v>45768</v>
      </c>
      <c r="D27" s="320" t="s">
        <v>534</v>
      </c>
      <c r="E27" s="320">
        <v>45786</v>
      </c>
      <c r="F27" s="320">
        <v>45795</v>
      </c>
      <c r="G27" s="320">
        <v>45803</v>
      </c>
      <c r="H27" s="320">
        <v>45812</v>
      </c>
      <c r="I27" s="320">
        <v>45823</v>
      </c>
      <c r="J27" s="320">
        <v>45900</v>
      </c>
    </row>
    <row r="28" spans="1:10" ht="33.6" x14ac:dyDescent="0.3">
      <c r="A28" s="313" t="str">
        <f>INPUT!G36</f>
        <v>Sen</v>
      </c>
      <c r="B28" s="313" t="str">
        <f>_xlfn.XLOOKUP(Table2[[#This Row],[Project]],'MEA LOG'!$D$15:$D$100,'MEA LOG'!$F$15:$F$100,"")</f>
        <v>Senegal</v>
      </c>
      <c r="C28" s="320">
        <v>45658</v>
      </c>
      <c r="D28" s="320">
        <v>45731</v>
      </c>
      <c r="E28" s="320">
        <v>45829</v>
      </c>
      <c r="F28" s="320">
        <v>45870</v>
      </c>
      <c r="G28" s="320">
        <v>45900</v>
      </c>
      <c r="H28" s="320">
        <v>45921</v>
      </c>
      <c r="I28" s="320">
        <v>45951</v>
      </c>
      <c r="J28" s="320">
        <v>45982</v>
      </c>
    </row>
    <row r="29" spans="1:10" ht="33.6" x14ac:dyDescent="0.3">
      <c r="A29" s="313" t="str">
        <f>INPUT!G35</f>
        <v>SW</v>
      </c>
      <c r="B29" s="313" t="str">
        <f>_xlfn.XLOOKUP(Table2[[#This Row],[Project]],'MEA LOG'!$D$15:$D$100,'MEA LOG'!$F$15:$F$100,"")</f>
        <v>Silkway</v>
      </c>
      <c r="C29" s="320">
        <v>45768</v>
      </c>
      <c r="D29" s="320">
        <v>45798</v>
      </c>
      <c r="E29" s="320">
        <v>45829</v>
      </c>
      <c r="F29" s="320">
        <v>45859</v>
      </c>
      <c r="G29" s="320">
        <v>45890</v>
      </c>
      <c r="H29" s="320">
        <v>45921</v>
      </c>
      <c r="I29" s="320">
        <v>45951</v>
      </c>
      <c r="J29" s="320">
        <v>45982</v>
      </c>
    </row>
    <row r="30" spans="1:10" ht="33.6" x14ac:dyDescent="0.3">
      <c r="A30" s="313" t="str">
        <f>INPUT!G42</f>
        <v>Tanz</v>
      </c>
      <c r="B30" s="313" t="str">
        <f>_xlfn.XLOOKUP(Table2[[#This Row],[Project]],'MEA LOG'!$D$15:$D$100,'MEA LOG'!$F$15:$F$100,"")</f>
        <v>Tanzania</v>
      </c>
      <c r="C30" s="320">
        <v>45768</v>
      </c>
      <c r="D30" s="320">
        <v>45798</v>
      </c>
      <c r="E30" s="320">
        <v>45829</v>
      </c>
      <c r="F30" s="320">
        <v>45859</v>
      </c>
      <c r="G30" s="320">
        <v>45890</v>
      </c>
      <c r="H30" s="320">
        <v>45921</v>
      </c>
      <c r="I30" s="320">
        <v>45951</v>
      </c>
      <c r="J30" s="320">
        <v>45982</v>
      </c>
    </row>
    <row r="31" spans="1:10" ht="33.6" x14ac:dyDescent="0.3">
      <c r="A31" s="313" t="str">
        <f>INPUT!G33</f>
        <v>Turk</v>
      </c>
      <c r="B31" s="313" t="str">
        <f>_xlfn.XLOOKUP(Table2[[#This Row],[Project]],'MEA LOG'!$D$15:$D$100,'MEA LOG'!$F$15:$F$100,"")</f>
        <v>Turkmenistan</v>
      </c>
      <c r="C31" s="320">
        <v>45768</v>
      </c>
      <c r="D31" s="320">
        <v>45798</v>
      </c>
      <c r="E31" s="320">
        <v>45829</v>
      </c>
      <c r="F31" s="320">
        <v>45859</v>
      </c>
      <c r="G31" s="320">
        <v>45890</v>
      </c>
      <c r="H31" s="320">
        <v>45921</v>
      </c>
      <c r="I31" s="320">
        <v>45951</v>
      </c>
      <c r="J31" s="320">
        <v>45982</v>
      </c>
    </row>
  </sheetData>
  <mergeCells count="4">
    <mergeCell ref="C1:D1"/>
    <mergeCell ref="E1:G1"/>
    <mergeCell ref="H1:J1"/>
    <mergeCell ref="A1:B1"/>
  </mergeCells>
  <conditionalFormatting sqref="A3:A31">
    <cfRule type="expression" dxfId="38" priority="47" stopIfTrue="1">
      <formula>WEEKNUM(A$16)=WEEKNUM(TODAY())</formula>
    </cfRule>
  </conditionalFormatting>
  <conditionalFormatting sqref="A2:B2">
    <cfRule type="expression" dxfId="37" priority="48" stopIfTrue="1">
      <formula>WEEKNUM(A$15)=WEEKNUM(TODAY())</formula>
    </cfRule>
  </conditionalFormatting>
  <conditionalFormatting sqref="B3:B31">
    <cfRule type="expression" dxfId="36" priority="46" stopIfTrue="1">
      <formula>WEEKNUM(B$16)=WEEKNUM(TODAY())</formula>
    </cfRule>
  </conditionalFormatting>
  <conditionalFormatting sqref="C1">
    <cfRule type="cellIs" dxfId="35" priority="10" operator="equal">
      <formula>"Proposal Signed"</formula>
    </cfRule>
    <cfRule type="cellIs" dxfId="34" priority="11" operator="equal">
      <formula>"Proposal Submitted"</formula>
    </cfRule>
    <cfRule type="cellIs" dxfId="33" priority="12" operator="equal">
      <formula>"Negotiation Strategy"</formula>
    </cfRule>
    <cfRule type="cellIs" dxfId="32" priority="13" operator="equal">
      <formula>"Approval"</formula>
    </cfRule>
    <cfRule type="cellIs" dxfId="31" priority="14" operator="equal">
      <formula>"BE Generated"</formula>
    </cfRule>
    <cfRule type="cellIs" dxfId="30" priority="15" operator="equal">
      <formula>"Strategy Approval"</formula>
    </cfRule>
    <cfRule type="cellIs" dxfId="29" priority="16" operator="equal">
      <formula>"Approval to Launch"</formula>
    </cfRule>
    <cfRule type="cellIs" dxfId="28" priority="17" operator="equal">
      <formula>"Idea Generation"</formula>
    </cfRule>
    <cfRule type="expression" dxfId="27" priority="18" stopIfTrue="1">
      <formula>WEEKNUM(C$15)=WEEKNUM(TODAY())</formula>
    </cfRule>
  </conditionalFormatting>
  <conditionalFormatting sqref="C2:J2">
    <cfRule type="expression" dxfId="26" priority="57" stopIfTrue="1">
      <formula>WEEKNUM(C$15)=WEEKNUM(TODAY())</formula>
    </cfRule>
    <cfRule type="cellIs" dxfId="25" priority="53" operator="equal">
      <formula>"BE Generated"</formula>
    </cfRule>
    <cfRule type="cellIs" dxfId="24" priority="52" operator="equal">
      <formula>"Approval"</formula>
    </cfRule>
    <cfRule type="cellIs" dxfId="23" priority="51" operator="equal">
      <formula>"Negotiation Strategy"</formula>
    </cfRule>
    <cfRule type="cellIs" dxfId="22" priority="50" operator="equal">
      <formula>"Proposal Submitted"</formula>
    </cfRule>
    <cfRule type="cellIs" dxfId="21" priority="49" operator="equal">
      <formula>"Proposal Signed"</formula>
    </cfRule>
    <cfRule type="cellIs" dxfId="20" priority="54" operator="equal">
      <formula>"Strategy Approval"</formula>
    </cfRule>
    <cfRule type="cellIs" dxfId="19" priority="55" operator="equal">
      <formula>"Approval to Launch"</formula>
    </cfRule>
    <cfRule type="cellIs" dxfId="18" priority="56" operator="equal">
      <formula>"Idea Generation"</formula>
    </cfRule>
  </conditionalFormatting>
  <conditionalFormatting sqref="E1">
    <cfRule type="cellIs" dxfId="17" priority="22" operator="equal">
      <formula>"Approval"</formula>
    </cfRule>
    <cfRule type="cellIs" dxfId="16" priority="23" operator="equal">
      <formula>"BE Generated"</formula>
    </cfRule>
    <cfRule type="cellIs" dxfId="15" priority="24" operator="equal">
      <formula>"Strategy Approval"</formula>
    </cfRule>
    <cfRule type="cellIs" dxfId="14" priority="25" operator="equal">
      <formula>"Approval to Launch"</formula>
    </cfRule>
    <cfRule type="cellIs" dxfId="13" priority="26" operator="equal">
      <formula>"Idea Generation"</formula>
    </cfRule>
    <cfRule type="expression" dxfId="12" priority="27" stopIfTrue="1">
      <formula>WEEKNUM(E$15)=WEEKNUM(TODAY())</formula>
    </cfRule>
    <cfRule type="cellIs" dxfId="11" priority="19" operator="equal">
      <formula>"Proposal Signed"</formula>
    </cfRule>
    <cfRule type="cellIs" dxfId="10" priority="20" operator="equal">
      <formula>"Proposal Submitted"</formula>
    </cfRule>
    <cfRule type="cellIs" dxfId="9" priority="21" operator="equal">
      <formula>"Negotiation Strategy"</formula>
    </cfRule>
  </conditionalFormatting>
  <conditionalFormatting sqref="H1">
    <cfRule type="cellIs" dxfId="8" priority="6" operator="equal">
      <formula>"Strategy Approval"</formula>
    </cfRule>
    <cfRule type="cellIs" dxfId="7" priority="5" operator="equal">
      <formula>"BE Generated"</formula>
    </cfRule>
    <cfRule type="cellIs" dxfId="6" priority="4" operator="equal">
      <formula>"Approval"</formula>
    </cfRule>
    <cfRule type="cellIs" dxfId="5" priority="3" operator="equal">
      <formula>"Negotiation Strategy"</formula>
    </cfRule>
    <cfRule type="cellIs" dxfId="4" priority="2" operator="equal">
      <formula>"Proposal Submitted"</formula>
    </cfRule>
    <cfRule type="expression" dxfId="3" priority="9" stopIfTrue="1">
      <formula>WEEKNUM(H$15)=WEEKNUM(TODAY())</formula>
    </cfRule>
    <cfRule type="cellIs" dxfId="2" priority="8" operator="equal">
      <formula>"Idea Generation"</formula>
    </cfRule>
    <cfRule type="cellIs" dxfId="1" priority="7" operator="equal">
      <formula>"Approval to Launch"</formula>
    </cfRule>
    <cfRule type="cellIs" dxfId="0" priority="1" operator="equal">
      <formula>"Proposal Signed"</formula>
    </cfRule>
  </conditionalFormatting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11A7-7642-440F-9935-0F1C119473C7}">
  <sheetPr codeName="Sheet8">
    <tabColor theme="2" tint="-0.249977111117893"/>
  </sheetPr>
  <dimension ref="B1:CS209"/>
  <sheetViews>
    <sheetView topLeftCell="A72" workbookViewId="0"/>
  </sheetViews>
  <sheetFormatPr defaultColWidth="8.6640625" defaultRowHeight="14.4" x14ac:dyDescent="0.3"/>
  <cols>
    <col min="1" max="1" width="8.6640625" style="141"/>
    <col min="2" max="2" width="1.5546875" style="141" customWidth="1"/>
    <col min="3" max="3" width="12.44140625" style="141" bestFit="1" customWidth="1"/>
    <col min="4" max="4" width="18.44140625" style="141" bestFit="1" customWidth="1"/>
    <col min="5" max="5" width="26.44140625" style="141" bestFit="1" customWidth="1"/>
    <col min="6" max="6" width="12.6640625" style="141" bestFit="1" customWidth="1"/>
    <col min="7" max="8" width="15.5546875" style="141" bestFit="1" customWidth="1"/>
    <col min="9" max="9" width="11.88671875" style="141" bestFit="1" customWidth="1"/>
    <col min="10" max="11" width="11" style="141" bestFit="1" customWidth="1"/>
    <col min="12" max="13" width="12.109375" style="141" bestFit="1" customWidth="1"/>
    <col min="14" max="14" width="24.5546875" style="141" bestFit="1" customWidth="1"/>
    <col min="15" max="15" width="23.88671875" style="141" bestFit="1" customWidth="1"/>
    <col min="16" max="16" width="24.109375" style="141" bestFit="1" customWidth="1"/>
    <col min="17" max="17" width="24.6640625" style="141" bestFit="1" customWidth="1"/>
    <col min="18" max="18" width="24" style="141" bestFit="1" customWidth="1"/>
    <col min="19" max="19" width="24.44140625" style="141" bestFit="1" customWidth="1"/>
    <col min="20" max="20" width="25.5546875" style="141" bestFit="1" customWidth="1"/>
    <col min="21" max="21" width="28.109375" style="141" bestFit="1" customWidth="1"/>
    <col min="22" max="22" width="28.5546875" style="141" bestFit="1" customWidth="1"/>
    <col min="23" max="23" width="16.109375" style="141" bestFit="1" customWidth="1"/>
    <col min="24" max="24" width="21.44140625" style="141" bestFit="1" customWidth="1"/>
    <col min="25" max="26" width="12.88671875" style="141" bestFit="1" customWidth="1"/>
    <col min="27" max="27" width="15.33203125" style="141" bestFit="1" customWidth="1"/>
    <col min="28" max="28" width="40.109375" style="141" customWidth="1"/>
    <col min="29" max="29" width="11.88671875" style="141" bestFit="1" customWidth="1"/>
    <col min="30" max="30" width="26" style="141" bestFit="1" customWidth="1"/>
    <col min="31" max="31" width="31.44140625" style="141" bestFit="1" customWidth="1"/>
    <col min="32" max="32" width="8.6640625" style="141"/>
    <col min="33" max="33" width="26" style="141" bestFit="1" customWidth="1"/>
    <col min="34" max="34" width="18" style="141" bestFit="1" customWidth="1"/>
    <col min="35" max="35" width="8.6640625" style="141"/>
    <col min="36" max="36" width="26" style="141" bestFit="1" customWidth="1"/>
    <col min="37" max="37" width="18" style="141" bestFit="1" customWidth="1"/>
    <col min="38" max="38" width="8.6640625" style="141"/>
    <col min="39" max="39" width="26" style="141" bestFit="1" customWidth="1"/>
    <col min="40" max="40" width="25.109375" style="141" bestFit="1" customWidth="1"/>
    <col min="41" max="63" width="8.6640625" style="141"/>
    <col min="64" max="64" width="1.5546875" style="141" customWidth="1"/>
    <col min="65" max="96" width="8.6640625" style="141"/>
    <col min="97" max="97" width="1.5546875" style="141" customWidth="1"/>
    <col min="98" max="16384" width="8.6640625" style="141"/>
  </cols>
  <sheetData>
    <row r="1" spans="2:97" x14ac:dyDescent="0.3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</row>
    <row r="2" spans="2:97" ht="14.4" customHeight="1" x14ac:dyDescent="0.3">
      <c r="B2"/>
      <c r="C2" s="411" t="s">
        <v>535</v>
      </c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411"/>
      <c r="Y2" s="411"/>
      <c r="Z2" s="411"/>
      <c r="AA2" s="411"/>
      <c r="AB2" s="411"/>
      <c r="AC2" s="411"/>
      <c r="AD2" s="411"/>
      <c r="AE2" s="411"/>
      <c r="AF2" s="411"/>
      <c r="AG2" s="411"/>
      <c r="AH2" s="411"/>
      <c r="AI2" s="411"/>
      <c r="AJ2" s="411"/>
      <c r="AK2" s="411"/>
      <c r="AL2" s="411"/>
      <c r="AM2" s="411"/>
      <c r="AN2" s="411"/>
      <c r="AO2" s="411"/>
      <c r="AP2" s="411"/>
      <c r="AQ2" s="411"/>
      <c r="AR2" s="411"/>
      <c r="AS2" s="411"/>
      <c r="AT2" s="411"/>
      <c r="AU2" s="411"/>
      <c r="AV2" s="411"/>
      <c r="AW2" s="411"/>
      <c r="AX2" s="411"/>
      <c r="AY2" s="411"/>
      <c r="AZ2" s="411"/>
      <c r="BA2" s="411"/>
      <c r="BB2" s="411"/>
      <c r="BC2" s="411"/>
      <c r="BD2" s="411"/>
      <c r="BE2" s="411"/>
      <c r="BF2" s="411"/>
      <c r="BG2" s="411"/>
      <c r="BH2" s="411"/>
      <c r="BI2" s="411"/>
      <c r="BJ2" s="411"/>
      <c r="BK2" s="411"/>
      <c r="BL2" s="411"/>
      <c r="BM2" s="411"/>
      <c r="BN2" s="411"/>
      <c r="BO2" s="411"/>
      <c r="BP2" s="411"/>
      <c r="BQ2" s="411"/>
      <c r="BR2" s="411"/>
      <c r="BS2" s="411"/>
      <c r="BT2" s="411"/>
      <c r="BU2" s="411"/>
      <c r="BV2" s="411"/>
      <c r="BW2" s="411"/>
      <c r="BX2" s="411"/>
      <c r="BY2" s="411"/>
      <c r="BZ2" s="411"/>
      <c r="CA2" s="411"/>
      <c r="CB2" s="411"/>
      <c r="CC2" s="411"/>
      <c r="CD2" s="411"/>
      <c r="CE2" s="411"/>
      <c r="CF2" s="411"/>
      <c r="CG2" s="411"/>
      <c r="CH2" s="411"/>
      <c r="CI2" s="411"/>
      <c r="CJ2" s="411"/>
      <c r="CK2" s="411"/>
      <c r="CL2" s="411"/>
      <c r="CM2" s="411"/>
      <c r="CN2" s="411"/>
      <c r="CO2" s="411"/>
      <c r="CP2" s="411"/>
      <c r="CQ2" s="411"/>
      <c r="CR2" s="411"/>
      <c r="CS2"/>
    </row>
    <row r="3" spans="2:97" ht="14.4" customHeight="1" x14ac:dyDescent="0.3">
      <c r="B3"/>
      <c r="C3" s="411"/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411"/>
      <c r="O3" s="411"/>
      <c r="P3" s="411"/>
      <c r="Q3" s="411"/>
      <c r="R3" s="411"/>
      <c r="S3" s="411"/>
      <c r="T3" s="411"/>
      <c r="U3" s="411"/>
      <c r="V3" s="411"/>
      <c r="W3" s="411"/>
      <c r="X3" s="411"/>
      <c r="Y3" s="411"/>
      <c r="Z3" s="411"/>
      <c r="AA3" s="411"/>
      <c r="AB3" s="411"/>
      <c r="AC3" s="411"/>
      <c r="AD3" s="411"/>
      <c r="AE3" s="411"/>
      <c r="AF3" s="411"/>
      <c r="AG3" s="411"/>
      <c r="AH3" s="411"/>
      <c r="AI3" s="411"/>
      <c r="AJ3" s="411"/>
      <c r="AK3" s="411"/>
      <c r="AL3" s="411"/>
      <c r="AM3" s="411"/>
      <c r="AN3" s="411"/>
      <c r="AO3" s="411"/>
      <c r="AP3" s="411"/>
      <c r="AQ3" s="411"/>
      <c r="AR3" s="411"/>
      <c r="AS3" s="411"/>
      <c r="AT3" s="411"/>
      <c r="AU3" s="411"/>
      <c r="AV3" s="411"/>
      <c r="AW3" s="411"/>
      <c r="AX3" s="411"/>
      <c r="AY3" s="411"/>
      <c r="AZ3" s="411"/>
      <c r="BA3" s="411"/>
      <c r="BB3" s="411"/>
      <c r="BC3" s="411"/>
      <c r="BD3" s="411"/>
      <c r="BE3" s="411"/>
      <c r="BF3" s="411"/>
      <c r="BG3" s="411"/>
      <c r="BH3" s="411"/>
      <c r="BI3" s="411"/>
      <c r="BJ3" s="411"/>
      <c r="BK3" s="411"/>
      <c r="BL3" s="411"/>
      <c r="BM3" s="411"/>
      <c r="BN3" s="411"/>
      <c r="BO3" s="411"/>
      <c r="BP3" s="411"/>
      <c r="BQ3" s="411"/>
      <c r="BR3" s="411"/>
      <c r="BS3" s="411"/>
      <c r="BT3" s="411"/>
      <c r="BU3" s="411"/>
      <c r="BV3" s="411"/>
      <c r="BW3" s="411"/>
      <c r="BX3" s="411"/>
      <c r="BY3" s="411"/>
      <c r="BZ3" s="411"/>
      <c r="CA3" s="411"/>
      <c r="CB3" s="411"/>
      <c r="CC3" s="411"/>
      <c r="CD3" s="411"/>
      <c r="CE3" s="411"/>
      <c r="CF3" s="411"/>
      <c r="CG3" s="411"/>
      <c r="CH3" s="411"/>
      <c r="CI3" s="411"/>
      <c r="CJ3" s="411"/>
      <c r="CK3" s="411"/>
      <c r="CL3" s="411"/>
      <c r="CM3" s="411"/>
      <c r="CN3" s="411"/>
      <c r="CO3" s="411"/>
      <c r="CP3" s="411"/>
      <c r="CQ3" s="411"/>
      <c r="CR3" s="411"/>
      <c r="CS3" s="166"/>
    </row>
    <row r="4" spans="2:97" ht="14.4" customHeight="1" x14ac:dyDescent="0.3">
      <c r="B4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1"/>
      <c r="AN4" s="411"/>
      <c r="AO4" s="411"/>
      <c r="AP4" s="411"/>
      <c r="AQ4" s="411"/>
      <c r="AR4" s="411"/>
      <c r="AS4" s="411"/>
      <c r="AT4" s="411"/>
      <c r="AU4" s="411"/>
      <c r="AV4" s="411"/>
      <c r="AW4" s="411"/>
      <c r="AX4" s="411"/>
      <c r="AY4" s="411"/>
      <c r="AZ4" s="411"/>
      <c r="BA4" s="411"/>
      <c r="BB4" s="411"/>
      <c r="BC4" s="411"/>
      <c r="BD4" s="411"/>
      <c r="BE4" s="411"/>
      <c r="BF4" s="411"/>
      <c r="BG4" s="411"/>
      <c r="BH4" s="411"/>
      <c r="BI4" s="411"/>
      <c r="BJ4" s="411"/>
      <c r="BK4" s="411"/>
      <c r="BL4" s="411"/>
      <c r="BM4" s="411"/>
      <c r="BN4" s="411"/>
      <c r="BO4" s="411"/>
      <c r="BP4" s="411"/>
      <c r="BQ4" s="411"/>
      <c r="BR4" s="411"/>
      <c r="BS4" s="411"/>
      <c r="BT4" s="411"/>
      <c r="BU4" s="411"/>
      <c r="BV4" s="411"/>
      <c r="BW4" s="411"/>
      <c r="BX4" s="411"/>
      <c r="BY4" s="411"/>
      <c r="BZ4" s="411"/>
      <c r="CA4" s="411"/>
      <c r="CB4" s="411"/>
      <c r="CC4" s="411"/>
      <c r="CD4" s="411"/>
      <c r="CE4" s="411"/>
      <c r="CF4" s="411"/>
      <c r="CG4" s="411"/>
      <c r="CH4" s="411"/>
      <c r="CI4" s="411"/>
      <c r="CJ4" s="411"/>
      <c r="CK4" s="411"/>
      <c r="CL4" s="411"/>
      <c r="CM4" s="411"/>
      <c r="CN4" s="411"/>
      <c r="CO4" s="411"/>
      <c r="CP4" s="411"/>
      <c r="CQ4" s="411"/>
      <c r="CR4" s="411"/>
      <c r="CS4"/>
    </row>
    <row r="5" spans="2:97" ht="14.4" customHeight="1" x14ac:dyDescent="0.3">
      <c r="B5"/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  <c r="N5" s="411"/>
      <c r="O5" s="411"/>
      <c r="P5" s="411"/>
      <c r="Q5" s="411"/>
      <c r="R5" s="411"/>
      <c r="S5" s="411"/>
      <c r="T5" s="411"/>
      <c r="U5" s="411"/>
      <c r="V5" s="411"/>
      <c r="W5" s="411"/>
      <c r="X5" s="411"/>
      <c r="Y5" s="411"/>
      <c r="Z5" s="411"/>
      <c r="AA5" s="411"/>
      <c r="AB5" s="411"/>
      <c r="AC5" s="411"/>
      <c r="AD5" s="411"/>
      <c r="AE5" s="411"/>
      <c r="AF5" s="411"/>
      <c r="AG5" s="411"/>
      <c r="AH5" s="411"/>
      <c r="AI5" s="411"/>
      <c r="AJ5" s="411"/>
      <c r="AK5" s="411"/>
      <c r="AL5" s="411"/>
      <c r="AM5" s="411"/>
      <c r="AN5" s="411"/>
      <c r="AO5" s="411"/>
      <c r="AP5" s="411"/>
      <c r="AQ5" s="411"/>
      <c r="AR5" s="411"/>
      <c r="AS5" s="411"/>
      <c r="AT5" s="411"/>
      <c r="AU5" s="411"/>
      <c r="AV5" s="411"/>
      <c r="AW5" s="411"/>
      <c r="AX5" s="411"/>
      <c r="AY5" s="411"/>
      <c r="AZ5" s="411"/>
      <c r="BA5" s="411"/>
      <c r="BB5" s="411"/>
      <c r="BC5" s="411"/>
      <c r="BD5" s="411"/>
      <c r="BE5" s="411"/>
      <c r="BF5" s="411"/>
      <c r="BG5" s="411"/>
      <c r="BH5" s="411"/>
      <c r="BI5" s="411"/>
      <c r="BJ5" s="411"/>
      <c r="BK5" s="411"/>
      <c r="BL5" s="411"/>
      <c r="BM5" s="411"/>
      <c r="BN5" s="411"/>
      <c r="BO5" s="411"/>
      <c r="BP5" s="411"/>
      <c r="BQ5" s="411"/>
      <c r="BR5" s="411"/>
      <c r="BS5" s="411"/>
      <c r="BT5" s="411"/>
      <c r="BU5" s="411"/>
      <c r="BV5" s="411"/>
      <c r="BW5" s="411"/>
      <c r="BX5" s="411"/>
      <c r="BY5" s="411"/>
      <c r="BZ5" s="411"/>
      <c r="CA5" s="411"/>
      <c r="CB5" s="411"/>
      <c r="CC5" s="411"/>
      <c r="CD5" s="411"/>
      <c r="CE5" s="411"/>
      <c r="CF5" s="411"/>
      <c r="CG5" s="411"/>
      <c r="CH5" s="411"/>
      <c r="CI5" s="411"/>
      <c r="CJ5" s="411"/>
      <c r="CK5" s="411"/>
      <c r="CL5" s="411"/>
      <c r="CM5" s="411"/>
      <c r="CN5" s="411"/>
      <c r="CO5" s="411"/>
      <c r="CP5" s="411"/>
      <c r="CQ5" s="411"/>
      <c r="CR5" s="411"/>
      <c r="CS5"/>
    </row>
    <row r="6" spans="2:97" x14ac:dyDescent="0.3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</row>
    <row r="7" spans="2:97" ht="15" thickBot="1" x14ac:dyDescent="0.35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</row>
    <row r="8" spans="2:97" s="88" customFormat="1" ht="13.5" customHeight="1" thickBot="1" x14ac:dyDescent="0.35">
      <c r="B8" s="90"/>
      <c r="C8" s="443" t="s">
        <v>536</v>
      </c>
      <c r="D8" s="444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90"/>
      <c r="CR8" s="90"/>
      <c r="CS8" s="90"/>
    </row>
    <row r="9" spans="2:97" s="88" customFormat="1" ht="14.4" customHeight="1" x14ac:dyDescent="0.3">
      <c r="B9" s="90"/>
      <c r="C9" s="91"/>
      <c r="D9" s="90"/>
      <c r="E9"/>
      <c r="F9"/>
      <c r="G9" s="447" t="s">
        <v>537</v>
      </c>
      <c r="H9" s="448"/>
      <c r="I9" s="448"/>
      <c r="J9" s="448"/>
      <c r="K9" s="448"/>
      <c r="L9" s="448"/>
      <c r="M9" s="449"/>
      <c r="N9" s="445" t="s">
        <v>129</v>
      </c>
      <c r="O9" s="445"/>
      <c r="P9" s="445"/>
      <c r="Q9" s="445" t="s">
        <v>130</v>
      </c>
      <c r="R9" s="445"/>
      <c r="S9" s="445"/>
      <c r="T9" s="445" t="s">
        <v>142</v>
      </c>
      <c r="U9" s="445"/>
      <c r="V9" s="445"/>
      <c r="W9" s="445"/>
      <c r="X9" s="445"/>
      <c r="Y9" s="446" t="s">
        <v>132</v>
      </c>
      <c r="Z9" s="446"/>
      <c r="AA9" s="96"/>
      <c r="AB9" s="96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0"/>
      <c r="BK9" s="90"/>
      <c r="BL9" s="90"/>
      <c r="BM9" s="90"/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  <c r="CA9" s="90"/>
      <c r="CB9" s="90"/>
      <c r="CC9" s="90"/>
      <c r="CD9" s="90"/>
      <c r="CE9" s="90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</row>
    <row r="10" spans="2:97" s="88" customFormat="1" ht="14.4" customHeight="1" x14ac:dyDescent="0.3">
      <c r="B10" s="90"/>
      <c r="C10" s="95" t="s">
        <v>143</v>
      </c>
      <c r="D10" s="95" t="s">
        <v>538</v>
      </c>
      <c r="E10" s="95" t="s">
        <v>539</v>
      </c>
      <c r="F10" s="95" t="s">
        <v>540</v>
      </c>
      <c r="G10" s="95" t="s">
        <v>76</v>
      </c>
      <c r="H10" s="95" t="s">
        <v>77</v>
      </c>
      <c r="I10" s="95" t="s">
        <v>80</v>
      </c>
      <c r="J10" s="95" t="s">
        <v>150</v>
      </c>
      <c r="K10" s="95" t="s">
        <v>89</v>
      </c>
      <c r="L10" s="95" t="s">
        <v>153</v>
      </c>
      <c r="M10" s="95" t="s">
        <v>91</v>
      </c>
      <c r="N10" s="95" t="s">
        <v>541</v>
      </c>
      <c r="O10" s="95" t="s">
        <v>542</v>
      </c>
      <c r="P10" s="95" t="s">
        <v>543</v>
      </c>
      <c r="Q10" s="95" t="s">
        <v>544</v>
      </c>
      <c r="R10" s="95" t="s">
        <v>545</v>
      </c>
      <c r="S10" s="95" t="s">
        <v>546</v>
      </c>
      <c r="T10" s="95" t="s">
        <v>547</v>
      </c>
      <c r="U10" s="95" t="s">
        <v>548</v>
      </c>
      <c r="V10" s="95" t="s">
        <v>549</v>
      </c>
      <c r="W10" s="95" t="s">
        <v>550</v>
      </c>
      <c r="X10" s="95" t="s">
        <v>551</v>
      </c>
      <c r="Y10" s="95">
        <v>2026</v>
      </c>
      <c r="Z10" s="95">
        <v>2027</v>
      </c>
      <c r="AA10" s="95" t="s">
        <v>552</v>
      </c>
      <c r="AB10" s="95" t="s">
        <v>553</v>
      </c>
      <c r="AC10" s="90"/>
      <c r="AD10" s="95" t="s">
        <v>554</v>
      </c>
      <c r="AE10" s="95" t="s">
        <v>555</v>
      </c>
      <c r="AF10"/>
      <c r="AG10" s="95" t="s">
        <v>554</v>
      </c>
      <c r="AH10" s="95" t="s">
        <v>556</v>
      </c>
      <c r="AI10"/>
      <c r="AJ10" s="95" t="s">
        <v>554</v>
      </c>
      <c r="AK10" s="95" t="s">
        <v>557</v>
      </c>
      <c r="AL10"/>
      <c r="AM10" s="95" t="s">
        <v>554</v>
      </c>
      <c r="AN10" s="95" t="s">
        <v>558</v>
      </c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0"/>
      <c r="CR10" s="90"/>
      <c r="CS10" s="90"/>
    </row>
    <row r="11" spans="2:97" s="88" customFormat="1" ht="14.4" customHeight="1" x14ac:dyDescent="0.3">
      <c r="B11" s="90"/>
      <c r="C11" s="97" t="str" cm="1">
        <f t="array" ref="C11:C29">_xlfn._xlws.FILTER(INPUT!F20:F38,TRUE)</f>
        <v>Emirates</v>
      </c>
      <c r="D11" s="99">
        <f>COUNTIFS('MEA LOG'!$F$15:$F$99,C11,'MEA LOG'!$H$15:$H$99,"&lt;&gt;")</f>
        <v>7</v>
      </c>
      <c r="E11" s="99">
        <f>COUNTIFS('MEA LOG'!$F$15:$F$99,C11,'MEA LOG'!$L$15:$L$99,"Yes")</f>
        <v>1</v>
      </c>
      <c r="F11" s="99">
        <f>SUMIF('MEA LOG'!$F$15:$F$99,COUNT!C11,'MEA LOG'!$M$15:$M$99)</f>
        <v>3</v>
      </c>
      <c r="G11" s="99">
        <f>COUNTIFS('MEA LOG'!$E$15:$E$99,G$10,'MEA LOG'!$F$15:$F$99,$C11)</f>
        <v>6</v>
      </c>
      <c r="H11" s="99">
        <f>COUNTIFS('MEA LOG'!$E$15:$E$99,H$10,'MEA LOG'!$F$15:$F$99,$C11)</f>
        <v>0</v>
      </c>
      <c r="I11" s="99">
        <f>COUNTIFS('MEA LOG'!$E$15:$E$99,I$10,'MEA LOG'!$F$15:$F$99,$C11)</f>
        <v>0</v>
      </c>
      <c r="J11" s="99">
        <f>COUNTIFS('MEA LOG'!$E$15:$E$99,J$10,'MEA LOG'!$F$15:$F$99,$C11)</f>
        <v>0</v>
      </c>
      <c r="K11" s="99">
        <f>COUNTIFS('MEA LOG'!$E$15:$E$99,K$10,'MEA LOG'!$F$15:$F$99,$C11)</f>
        <v>0</v>
      </c>
      <c r="L11" s="99">
        <f>COUNTIFS('MEA LOG'!$E$15:$E$99,L$10,'MEA LOG'!$F$15:$F$99,$C11)</f>
        <v>0</v>
      </c>
      <c r="M11" s="99">
        <f>COUNTIFS('MEA LOG'!$E$15:$E$99,M$10,'MEA LOG'!$F$15:$F$99,$C11)</f>
        <v>0</v>
      </c>
      <c r="N11" s="99">
        <f>COUNTIFS('MEA LOG'!$F$15:$F$99,$C11,'MEA LOG'!$O$15:$O$99,"High")</f>
        <v>2</v>
      </c>
      <c r="O11" s="99">
        <f>COUNTIFS('MEA LOG'!$F$15:$F$99,$C11,'MEA LOG'!$O$15:$O$99,"Med")</f>
        <v>2</v>
      </c>
      <c r="P11" s="99">
        <f>COUNTIFS('MEA LOG'!$F$15:$F$99,$C11,'MEA LOG'!$O$15:$O$99,"Low")</f>
        <v>3</v>
      </c>
      <c r="Q11" s="99">
        <f>COUNTIFS('MEA LOG'!$F$15:$F$99,$C11,'MEA LOG'!$P$15:$P$99,"High")</f>
        <v>1</v>
      </c>
      <c r="R11" s="99">
        <f>COUNTIFS('MEA LOG'!$F$15:$F$99,$C11,'MEA LOG'!$P$15:$P$99,"Med")</f>
        <v>3</v>
      </c>
      <c r="S11" s="99">
        <f>COUNTIFS('MEA LOG'!$F$15:$F$99,$C11,'MEA LOG'!$P$15:$P$99,"Low")</f>
        <v>3</v>
      </c>
      <c r="T11" s="99">
        <f>COUNTIFS('MEA LOG'!$F$15:$F$99,$C11,'MEA LOG'!$Q$15:$Q$99,"Completed")</f>
        <v>1</v>
      </c>
      <c r="U11" s="99">
        <f>COUNTIFS('MEA LOG'!$F$15:$F$99,$C11,'MEA LOG'!$Q$15:$Q$99,"Contracting")</f>
        <v>1</v>
      </c>
      <c r="V11" s="99">
        <f>COUNTIFS('MEA LOG'!$F$15:$F$99,$C11,'MEA LOG'!$Q$15:$Q$99,"Negotiations")</f>
        <v>0</v>
      </c>
      <c r="W11" s="99">
        <f>COUNTIFS('MEA LOG'!$F$15:$F$99,$C11,'MEA LOG'!$Q$15:$Q$99,"ICT")</f>
        <v>1</v>
      </c>
      <c r="X11" s="99">
        <f>COUNTIFS('MEA LOG'!$F$15:$F$99,$C11,'MEA LOG'!$Q$15:$Q$99,"Hopper")</f>
        <v>4</v>
      </c>
      <c r="Y11" s="99">
        <f>SUMIF('MEA LOG'!$F$15:$F$99,$C11,'MEA LOG'!$T$15:$T$99)</f>
        <v>20.8</v>
      </c>
      <c r="Z11" s="99">
        <f>SUMIF('MEA LOG'!$F$15:$F$99,$C11,'MEA LOG'!$U$15:$U$99)</f>
        <v>20.8</v>
      </c>
      <c r="AA11" s="99">
        <f t="shared" ref="AA11:AA29" si="0">Y11+Z11</f>
        <v>41.6</v>
      </c>
      <c r="AB11" s="99">
        <f>SUMIF('MEA LOG'!$F$15:$F$99,C11,'MEA LOG'!$S$15:$S$99)</f>
        <v>677.28</v>
      </c>
      <c r="AC11" s="90"/>
      <c r="AD11" s="99" t="str" cm="1">
        <f t="array" ref="AD11:AD29">_xlfn.SORTBY(C11:C29,AB11:AB29,-1)</f>
        <v>Emirates</v>
      </c>
      <c r="AE11" s="99" cm="1">
        <f t="array" ref="AE11:AE29">_xlfn.SORTBY(AB11:AB29,AB11:AB29,-1)</f>
        <v>677.28</v>
      </c>
      <c r="AF11" s="90"/>
      <c r="AG11" s="99" t="str" cm="1">
        <f t="array" ref="AG11:AG29">_xlfn.SORTBY(C11:C29,Y11:Y29,-1)</f>
        <v>Qatar</v>
      </c>
      <c r="AH11" s="99" cm="1">
        <f t="array" ref="AH11:AH29">_xlfn.SORTBY(Y11:Y29,Y11:Y29,-1)</f>
        <v>68.08</v>
      </c>
      <c r="AI11" s="90"/>
      <c r="AJ11" s="99" t="str" cm="1">
        <f t="array" ref="AJ11:AJ29">_xlfn.SORTBY(C11:C29,Z11:Z29,-1)</f>
        <v>Qatar</v>
      </c>
      <c r="AK11" s="99" cm="1">
        <f t="array" ref="AK11:AK29">_xlfn.SORTBY(Z11:Z29,Z11:Z29,-1)</f>
        <v>45.88</v>
      </c>
      <c r="AL11" s="90"/>
      <c r="AM11" s="99" t="str" cm="1">
        <f t="array" ref="AM11:AM29">_xlfn.SORTBY(C11:C29,AA11:AA29,-1)</f>
        <v>Qatar</v>
      </c>
      <c r="AN11" s="99" cm="1">
        <f t="array" ref="AN11:AN29">_xlfn.SORTBY(AA11:AA29,AA11:AA29,-1)</f>
        <v>113.96000000000001</v>
      </c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90"/>
      <c r="BL11" s="90"/>
      <c r="BM11" s="90"/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  <c r="CM11" s="90"/>
      <c r="CN11" s="90"/>
      <c r="CO11" s="90"/>
      <c r="CP11" s="90"/>
      <c r="CQ11" s="90"/>
      <c r="CR11" s="90"/>
      <c r="CS11" s="90"/>
    </row>
    <row r="12" spans="2:97" s="88" customFormat="1" ht="13.8" x14ac:dyDescent="0.3">
      <c r="B12" s="90"/>
      <c r="C12" s="98" t="str">
        <v>Ethiopia</v>
      </c>
      <c r="D12" s="99">
        <f>COUNTIFS('MEA LOG'!$F$15:$F$99,C12,'MEA LOG'!$H$15:$H$99,"&lt;&gt;")</f>
        <v>7</v>
      </c>
      <c r="E12" s="99">
        <f>COUNTIFS('MEA LOG'!$F$15:$F$99,C12,'MEA LOG'!$L$15:$L$99,"Yes")</f>
        <v>3</v>
      </c>
      <c r="F12" s="99">
        <f>SUMIF('MEA LOG'!$F$15:$F$99,COUNT!C12,'MEA LOG'!$M$15:$M$99)</f>
        <v>2</v>
      </c>
      <c r="G12" s="99">
        <f>COUNTIFS('MEA LOG'!$E$15:$E$99,G$10,'MEA LOG'!$F$15:$F$99,$C12)</f>
        <v>5</v>
      </c>
      <c r="H12" s="99">
        <f>COUNTIFS('MEA LOG'!$E$15:$E$99,H$10,'MEA LOG'!$F$15:$F$99,$C12)</f>
        <v>0</v>
      </c>
      <c r="I12" s="99">
        <f>COUNTIFS('MEA LOG'!$E$15:$E$99,I$10,'MEA LOG'!$F$15:$F$99,$C12)</f>
        <v>2</v>
      </c>
      <c r="J12" s="99">
        <f>COUNTIFS('MEA LOG'!$E$15:$E$99,J$10,'MEA LOG'!$F$15:$F$99,$C12)</f>
        <v>0</v>
      </c>
      <c r="K12" s="99">
        <f>COUNTIFS('MEA LOG'!$E$15:$E$99,K$10,'MEA LOG'!$F$15:$F$99,$C12)</f>
        <v>0</v>
      </c>
      <c r="L12" s="99">
        <f>COUNTIFS('MEA LOG'!$E$15:$E$99,L$10,'MEA LOG'!$F$15:$F$99,$C12)</f>
        <v>0</v>
      </c>
      <c r="M12" s="99">
        <f>COUNTIFS('MEA LOG'!$E$15:$E$99,M$10,'MEA LOG'!$F$15:$F$99,$C12)</f>
        <v>0</v>
      </c>
      <c r="N12" s="99">
        <f>COUNTIFS('MEA LOG'!$F$15:$F$99,$C12,'MEA LOG'!$O$15:$O$99,"High")</f>
        <v>1</v>
      </c>
      <c r="O12" s="99">
        <f>COUNTIFS('MEA LOG'!$F$15:$F$99,$C12,'MEA LOG'!$O$15:$O$99,"Med")</f>
        <v>4</v>
      </c>
      <c r="P12" s="99">
        <f>COUNTIFS('MEA LOG'!$F$15:$F$99,$C12,'MEA LOG'!$O$15:$O$99,"Low")</f>
        <v>2</v>
      </c>
      <c r="Q12" s="99">
        <f>COUNTIFS('MEA LOG'!$F$15:$F$99,$C12,'MEA LOG'!$P$15:$P$99,"High")</f>
        <v>0</v>
      </c>
      <c r="R12" s="99">
        <f>COUNTIFS('MEA LOG'!$F$15:$F$99,$C12,'MEA LOG'!$P$15:$P$99,"Med")</f>
        <v>3</v>
      </c>
      <c r="S12" s="99">
        <f>COUNTIFS('MEA LOG'!$F$15:$F$99,$C12,'MEA LOG'!$P$15:$P$99,"Low")</f>
        <v>4</v>
      </c>
      <c r="T12" s="99">
        <f>COUNTIFS('MEA LOG'!$F$15:$F$99,$C12,'MEA LOG'!$Q$15:$Q$99,"Completed")</f>
        <v>1</v>
      </c>
      <c r="U12" s="99">
        <f>COUNTIFS('MEA LOG'!$F$15:$F$99,$C12,'MEA LOG'!$Q$15:$Q$99,"Contracting")</f>
        <v>0</v>
      </c>
      <c r="V12" s="99">
        <f>COUNTIFS('MEA LOG'!$F$15:$F$99,$C12,'MEA LOG'!$Q$15:$Q$99,"Negotiations")</f>
        <v>1</v>
      </c>
      <c r="W12" s="99">
        <f>COUNTIFS('MEA LOG'!$F$15:$F$99,$C12,'MEA LOG'!$Q$15:$Q$99,"ICT")</f>
        <v>0</v>
      </c>
      <c r="X12" s="99">
        <f>COUNTIFS('MEA LOG'!$F$15:$F$99,$C12,'MEA LOG'!$Q$15:$Q$99,"Hopper")</f>
        <v>5</v>
      </c>
      <c r="Y12" s="99">
        <f>SUMIF('MEA LOG'!$F$15:$F$99,$C12,'MEA LOG'!$T$15:$T$99)</f>
        <v>13.518000000000001</v>
      </c>
      <c r="Z12" s="99">
        <f>SUMIF('MEA LOG'!$F$15:$F$99,$C12,'MEA LOG'!$U$15:$U$99)</f>
        <v>37.597999999999999</v>
      </c>
      <c r="AA12" s="99">
        <f t="shared" si="0"/>
        <v>51.116</v>
      </c>
      <c r="AB12" s="99">
        <f>SUMIF('MEA LOG'!$F$15:$F$99,C12,'MEA LOG'!$S$15:$S$99)</f>
        <v>132.28</v>
      </c>
      <c r="AC12" s="90"/>
      <c r="AD12" s="99" t="str">
        <v>Qatar</v>
      </c>
      <c r="AE12" s="99">
        <v>203.95999999999998</v>
      </c>
      <c r="AF12" s="90"/>
      <c r="AG12" s="99" t="str">
        <v>Tanzania</v>
      </c>
      <c r="AH12" s="99">
        <v>25.7104</v>
      </c>
      <c r="AI12" s="90"/>
      <c r="AJ12" s="99" t="str">
        <v>Ethiopia</v>
      </c>
      <c r="AK12" s="99">
        <v>37.597999999999999</v>
      </c>
      <c r="AL12" s="90"/>
      <c r="AM12" s="99" t="str">
        <v>Ethiopia</v>
      </c>
      <c r="AN12" s="99">
        <v>51.116</v>
      </c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</row>
    <row r="13" spans="2:97" s="88" customFormat="1" ht="13.8" x14ac:dyDescent="0.3">
      <c r="B13" s="90"/>
      <c r="C13" s="97" t="str">
        <v>Qatar</v>
      </c>
      <c r="D13" s="99">
        <f>COUNTIFS('MEA LOG'!$F$15:$F$99,C13,'MEA LOG'!$H$15:$H$99,"&lt;&gt;")</f>
        <v>3</v>
      </c>
      <c r="E13" s="99">
        <f>COUNTIFS('MEA LOG'!$F$15:$F$99,C13,'MEA LOG'!$L$15:$L$99,"Yes")</f>
        <v>1</v>
      </c>
      <c r="F13" s="99">
        <f>SUMIF('MEA LOG'!$F$15:$F$99,COUNT!C13,'MEA LOG'!$M$15:$M$99)</f>
        <v>0</v>
      </c>
      <c r="G13" s="99">
        <f>COUNTIFS('MEA LOG'!$E$15:$E$99,G$10,'MEA LOG'!$F$15:$F$99,$C13)</f>
        <v>1</v>
      </c>
      <c r="H13" s="99">
        <f>COUNTIFS('MEA LOG'!$E$15:$E$99,H$10,'MEA LOG'!$F$15:$F$99,$C13)</f>
        <v>2</v>
      </c>
      <c r="I13" s="99">
        <f>COUNTIFS('MEA LOG'!$E$15:$E$99,I$10,'MEA LOG'!$F$15:$F$99,$C13)</f>
        <v>0</v>
      </c>
      <c r="J13" s="99">
        <f>COUNTIFS('MEA LOG'!$E$15:$E$99,J$10,'MEA LOG'!$F$15:$F$99,$C13)</f>
        <v>0</v>
      </c>
      <c r="K13" s="99">
        <f>COUNTIFS('MEA LOG'!$E$15:$E$99,K$10,'MEA LOG'!$F$15:$F$99,$C13)</f>
        <v>0</v>
      </c>
      <c r="L13" s="99">
        <f>COUNTIFS('MEA LOG'!$E$15:$E$99,L$10,'MEA LOG'!$F$15:$F$99,$C13)</f>
        <v>0</v>
      </c>
      <c r="M13" s="99">
        <f>COUNTIFS('MEA LOG'!$E$15:$E$99,M$10,'MEA LOG'!$F$15:$F$99,$C13)</f>
        <v>0</v>
      </c>
      <c r="N13" s="99">
        <f>COUNTIFS('MEA LOG'!$F$15:$F$99,$C13,'MEA LOG'!$O$15:$O$99,"High")</f>
        <v>2</v>
      </c>
      <c r="O13" s="99">
        <f>COUNTIFS('MEA LOG'!$F$15:$F$99,$C13,'MEA LOG'!$O$15:$O$99,"Med")</f>
        <v>0</v>
      </c>
      <c r="P13" s="99">
        <f>COUNTIFS('MEA LOG'!$F$15:$F$99,$C13,'MEA LOG'!$O$15:$O$99,"Low")</f>
        <v>1</v>
      </c>
      <c r="Q13" s="99">
        <f>COUNTIFS('MEA LOG'!$F$15:$F$99,$C13,'MEA LOG'!$P$15:$P$99,"High")</f>
        <v>2</v>
      </c>
      <c r="R13" s="99">
        <f>COUNTIFS('MEA LOG'!$F$15:$F$99,$C13,'MEA LOG'!$P$15:$P$99,"Med")</f>
        <v>0</v>
      </c>
      <c r="S13" s="99">
        <f>COUNTIFS('MEA LOG'!$F$15:$F$99,$C13,'MEA LOG'!$P$15:$P$99,"Low")</f>
        <v>1</v>
      </c>
      <c r="T13" s="99">
        <f>COUNTIFS('MEA LOG'!$F$15:$F$99,$C13,'MEA LOG'!$Q$15:$Q$99,"Completed")</f>
        <v>1</v>
      </c>
      <c r="U13" s="99">
        <f>COUNTIFS('MEA LOG'!$F$15:$F$99,$C13,'MEA LOG'!$Q$15:$Q$99,"Contracting")</f>
        <v>1</v>
      </c>
      <c r="V13" s="99">
        <f>COUNTIFS('MEA LOG'!$F$15:$F$99,$C13,'MEA LOG'!$Q$15:$Q$99,"Negotiations")</f>
        <v>0</v>
      </c>
      <c r="W13" s="99">
        <f>COUNTIFS('MEA LOG'!$F$15:$F$99,$C13,'MEA LOG'!$Q$15:$Q$99,"ICT")</f>
        <v>0</v>
      </c>
      <c r="X13" s="99">
        <f>COUNTIFS('MEA LOG'!$F$15:$F$99,$C13,'MEA LOG'!$Q$15:$Q$99,"Hopper")</f>
        <v>1</v>
      </c>
      <c r="Y13" s="99">
        <f>SUMIF('MEA LOG'!$F$15:$F$99,$C13,'MEA LOG'!$T$15:$T$99)</f>
        <v>68.08</v>
      </c>
      <c r="Z13" s="99">
        <f>SUMIF('MEA LOG'!$F$15:$F$99,$C13,'MEA LOG'!$U$15:$U$99)</f>
        <v>45.88</v>
      </c>
      <c r="AA13" s="99">
        <f t="shared" si="0"/>
        <v>113.96000000000001</v>
      </c>
      <c r="AB13" s="99">
        <f>SUMIF('MEA LOG'!$F$15:$F$99,C13,'MEA LOG'!$S$15:$S$99)</f>
        <v>203.95999999999998</v>
      </c>
      <c r="AC13" s="90"/>
      <c r="AD13" s="99" t="str">
        <v>Egypt</v>
      </c>
      <c r="AE13" s="99">
        <v>152.84</v>
      </c>
      <c r="AF13" s="90"/>
      <c r="AG13" s="99" t="str">
        <v>Emirates</v>
      </c>
      <c r="AH13" s="99">
        <v>20.8</v>
      </c>
      <c r="AI13" s="90"/>
      <c r="AJ13" s="99" t="str">
        <v>Emirates</v>
      </c>
      <c r="AK13" s="99">
        <v>20.8</v>
      </c>
      <c r="AL13" s="90"/>
      <c r="AM13" s="99" t="str">
        <v>Emirates</v>
      </c>
      <c r="AN13" s="99">
        <v>41.6</v>
      </c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</row>
    <row r="14" spans="2:97" s="88" customFormat="1" ht="13.8" x14ac:dyDescent="0.3">
      <c r="B14" s="90"/>
      <c r="C14" s="97" t="str">
        <v>Qatar Amiri</v>
      </c>
      <c r="D14" s="99">
        <f>COUNTIFS('MEA LOG'!$F$15:$F$99,C14,'MEA LOG'!$H$15:$H$99,"&lt;&gt;")</f>
        <v>1</v>
      </c>
      <c r="E14" s="99">
        <f>COUNTIFS('MEA LOG'!$F$15:$F$99,C14,'MEA LOG'!$L$15:$L$99,"Yes")</f>
        <v>1</v>
      </c>
      <c r="F14" s="99">
        <f>SUMIF('MEA LOG'!$F$15:$F$99,COUNT!C14,'MEA LOG'!$M$15:$M$99)</f>
        <v>1</v>
      </c>
      <c r="G14" s="99">
        <f>COUNTIFS('MEA LOG'!$E$15:$E$99,G$10,'MEA LOG'!$F$15:$F$99,$C14)</f>
        <v>0</v>
      </c>
      <c r="H14" s="99">
        <f>COUNTIFS('MEA LOG'!$E$15:$E$99,H$10,'MEA LOG'!$F$15:$F$99,$C14)</f>
        <v>0</v>
      </c>
      <c r="I14" s="99">
        <f>COUNTIFS('MEA LOG'!$E$15:$E$99,I$10,'MEA LOG'!$F$15:$F$99,$C14)</f>
        <v>0</v>
      </c>
      <c r="J14" s="99">
        <f>COUNTIFS('MEA LOG'!$E$15:$E$99,J$10,'MEA LOG'!$F$15:$F$99,$C14)</f>
        <v>1</v>
      </c>
      <c r="K14" s="99">
        <f>COUNTIFS('MEA LOG'!$E$15:$E$99,K$10,'MEA LOG'!$F$15:$F$99,$C14)</f>
        <v>0</v>
      </c>
      <c r="L14" s="99">
        <f>COUNTIFS('MEA LOG'!$E$15:$E$99,L$10,'MEA LOG'!$F$15:$F$99,$C14)</f>
        <v>0</v>
      </c>
      <c r="M14" s="99">
        <f>COUNTIFS('MEA LOG'!$E$15:$E$99,M$10,'MEA LOG'!$F$15:$F$99,$C14)</f>
        <v>0</v>
      </c>
      <c r="N14" s="99">
        <f>COUNTIFS('MEA LOG'!$F$15:$F$99,$C14,'MEA LOG'!$O$15:$O$99,"High")</f>
        <v>0</v>
      </c>
      <c r="O14" s="99">
        <f>COUNTIFS('MEA LOG'!$F$15:$F$99,$C14,'MEA LOG'!$O$15:$O$99,"Med")</f>
        <v>1</v>
      </c>
      <c r="P14" s="99">
        <f>COUNTIFS('MEA LOG'!$F$15:$F$99,$C14,'MEA LOG'!$O$15:$O$99,"Low")</f>
        <v>0</v>
      </c>
      <c r="Q14" s="99">
        <f>COUNTIFS('MEA LOG'!$F$15:$F$99,$C14,'MEA LOG'!$P$15:$P$99,"High")</f>
        <v>0</v>
      </c>
      <c r="R14" s="99">
        <f>COUNTIFS('MEA LOG'!$F$15:$F$99,$C14,'MEA LOG'!$P$15:$P$99,"Med")</f>
        <v>1</v>
      </c>
      <c r="S14" s="99">
        <f>COUNTIFS('MEA LOG'!$F$15:$F$99,$C14,'MEA LOG'!$P$15:$P$99,"Low")</f>
        <v>0</v>
      </c>
      <c r="T14" s="99">
        <f>COUNTIFS('MEA LOG'!$F$15:$F$99,$C14,'MEA LOG'!$Q$15:$Q$99,"Completed")</f>
        <v>0</v>
      </c>
      <c r="U14" s="99">
        <f>COUNTIFS('MEA LOG'!$F$15:$F$99,$C14,'MEA LOG'!$Q$15:$Q$99,"Contracting")</f>
        <v>1</v>
      </c>
      <c r="V14" s="99">
        <f>COUNTIFS('MEA LOG'!$F$15:$F$99,$C14,'MEA LOG'!$Q$15:$Q$99,"Negotiations")</f>
        <v>0</v>
      </c>
      <c r="W14" s="99">
        <f>COUNTIFS('MEA LOG'!$F$15:$F$99,$C14,'MEA LOG'!$Q$15:$Q$99,"ICT")</f>
        <v>0</v>
      </c>
      <c r="X14" s="99">
        <f>COUNTIFS('MEA LOG'!$F$15:$F$99,$C14,'MEA LOG'!$Q$15:$Q$99,"Hopper")</f>
        <v>0</v>
      </c>
      <c r="Y14" s="99">
        <f>SUMIF('MEA LOG'!$F$15:$F$99,$C14,'MEA LOG'!$T$15:$T$99)</f>
        <v>2.7</v>
      </c>
      <c r="Z14" s="99">
        <f>SUMIF('MEA LOG'!$F$15:$F$99,$C14,'MEA LOG'!$U$15:$U$99)</f>
        <v>0</v>
      </c>
      <c r="AA14" s="99">
        <f t="shared" si="0"/>
        <v>2.7</v>
      </c>
      <c r="AB14" s="99">
        <f>SUMIF('MEA LOG'!$F$15:$F$99,C14,'MEA LOG'!$S$15:$S$99)</f>
        <v>2.7</v>
      </c>
      <c r="AC14" s="90"/>
      <c r="AD14" s="99" t="str">
        <v>Ethiopia</v>
      </c>
      <c r="AE14" s="99">
        <v>132.28</v>
      </c>
      <c r="AF14" s="90"/>
      <c r="AG14" s="99" t="str">
        <v>Ethiopia</v>
      </c>
      <c r="AH14" s="99">
        <v>13.518000000000001</v>
      </c>
      <c r="AI14" s="90"/>
      <c r="AJ14" s="99" t="str">
        <v>Egypt</v>
      </c>
      <c r="AK14" s="99">
        <v>20.6</v>
      </c>
      <c r="AL14" s="90"/>
      <c r="AM14" s="99" t="str">
        <v>Tanzania</v>
      </c>
      <c r="AN14" s="99">
        <v>26.4208</v>
      </c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</row>
    <row r="15" spans="2:97" s="88" customFormat="1" ht="13.8" x14ac:dyDescent="0.3">
      <c r="B15" s="90"/>
      <c r="C15" s="98" t="str">
        <v>Egypt</v>
      </c>
      <c r="D15" s="99">
        <f>COUNTIFS('MEA LOG'!$F$15:$F$99,C15,'MEA LOG'!$H$15:$H$99,"&lt;&gt;")</f>
        <v>5</v>
      </c>
      <c r="E15" s="99">
        <f>COUNTIFS('MEA LOG'!$F$15:$F$99,C15,'MEA LOG'!$L$15:$L$99,"Yes")</f>
        <v>0</v>
      </c>
      <c r="F15" s="99">
        <f>SUMIF('MEA LOG'!$F$15:$F$99,COUNT!C15,'MEA LOG'!$M$15:$M$99)</f>
        <v>0</v>
      </c>
      <c r="G15" s="99">
        <f>COUNTIFS('MEA LOG'!$E$15:$E$99,G$10,'MEA LOG'!$F$15:$F$99,$C15)</f>
        <v>2</v>
      </c>
      <c r="H15" s="99">
        <f>COUNTIFS('MEA LOG'!$E$15:$E$99,H$10,'MEA LOG'!$F$15:$F$99,$C15)</f>
        <v>0</v>
      </c>
      <c r="I15" s="99">
        <f>COUNTIFS('MEA LOG'!$E$15:$E$99,I$10,'MEA LOG'!$F$15:$F$99,$C15)</f>
        <v>2</v>
      </c>
      <c r="J15" s="99">
        <f>COUNTIFS('MEA LOG'!$E$15:$E$99,J$10,'MEA LOG'!$F$15:$F$99,$C15)</f>
        <v>0</v>
      </c>
      <c r="K15" s="99">
        <f>COUNTIFS('MEA LOG'!$E$15:$E$99,K$10,'MEA LOG'!$F$15:$F$99,$C15)</f>
        <v>1</v>
      </c>
      <c r="L15" s="99">
        <f>COUNTIFS('MEA LOG'!$E$15:$E$99,L$10,'MEA LOG'!$F$15:$F$99,$C15)</f>
        <v>0</v>
      </c>
      <c r="M15" s="99">
        <f>COUNTIFS('MEA LOG'!$E$15:$E$99,M$10,'MEA LOG'!$F$15:$F$99,$C15)</f>
        <v>0</v>
      </c>
      <c r="N15" s="99">
        <f>COUNTIFS('MEA LOG'!$F$15:$F$99,$C15,'MEA LOG'!$O$15:$O$99,"High")</f>
        <v>1</v>
      </c>
      <c r="O15" s="99">
        <f>COUNTIFS('MEA LOG'!$F$15:$F$99,$C15,'MEA LOG'!$O$15:$O$99,"Med")</f>
        <v>2</v>
      </c>
      <c r="P15" s="99">
        <f>COUNTIFS('MEA LOG'!$F$15:$F$99,$C15,'MEA LOG'!$O$15:$O$99,"Low")</f>
        <v>2</v>
      </c>
      <c r="Q15" s="99">
        <f>COUNTIFS('MEA LOG'!$F$15:$F$99,$C15,'MEA LOG'!$P$15:$P$99,"High")</f>
        <v>0</v>
      </c>
      <c r="R15" s="99">
        <f>COUNTIFS('MEA LOG'!$F$15:$F$99,$C15,'MEA LOG'!$P$15:$P$99,"Med")</f>
        <v>3</v>
      </c>
      <c r="S15" s="99">
        <f>COUNTIFS('MEA LOG'!$F$15:$F$99,$C15,'MEA LOG'!$P$15:$P$99,"Low")</f>
        <v>2</v>
      </c>
      <c r="T15" s="99">
        <f>COUNTIFS('MEA LOG'!$F$15:$F$99,$C15,'MEA LOG'!$Q$15:$Q$99,"Completed")</f>
        <v>0</v>
      </c>
      <c r="U15" s="99">
        <f>COUNTIFS('MEA LOG'!$F$15:$F$99,$C15,'MEA LOG'!$Q$15:$Q$99,"Contracting")</f>
        <v>0</v>
      </c>
      <c r="V15" s="99">
        <f>COUNTIFS('MEA LOG'!$F$15:$F$99,$C15,'MEA LOG'!$Q$15:$Q$99,"Negotiations")</f>
        <v>0</v>
      </c>
      <c r="W15" s="99">
        <f>COUNTIFS('MEA LOG'!$F$15:$F$99,$C15,'MEA LOG'!$Q$15:$Q$99,"ICT")</f>
        <v>2</v>
      </c>
      <c r="X15" s="99">
        <f>COUNTIFS('MEA LOG'!$F$15:$F$99,$C15,'MEA LOG'!$Q$15:$Q$99,"Hopper")</f>
        <v>1</v>
      </c>
      <c r="Y15" s="99">
        <f>SUMIF('MEA LOG'!$F$15:$F$99,$C15,'MEA LOG'!$T$15:$T$99)</f>
        <v>0.6</v>
      </c>
      <c r="Z15" s="99">
        <f>SUMIF('MEA LOG'!$F$15:$F$99,$C15,'MEA LOG'!$U$15:$U$99)</f>
        <v>20.6</v>
      </c>
      <c r="AA15" s="99">
        <f t="shared" si="0"/>
        <v>21.200000000000003</v>
      </c>
      <c r="AB15" s="99">
        <f>SUMIF('MEA LOG'!$F$15:$F$99,C15,'MEA LOG'!$S$15:$S$99)</f>
        <v>152.84</v>
      </c>
      <c r="AC15" s="90"/>
      <c r="AD15" s="99" t="str">
        <v>Etihad</v>
      </c>
      <c r="AE15" s="99">
        <v>77.760000000000005</v>
      </c>
      <c r="AF15" s="90"/>
      <c r="AG15" s="99" t="str">
        <v>Silkway</v>
      </c>
      <c r="AH15" s="99">
        <v>12.6</v>
      </c>
      <c r="AI15" s="90"/>
      <c r="AJ15" s="99" t="str">
        <v>Air Algerie</v>
      </c>
      <c r="AK15" s="99">
        <v>20</v>
      </c>
      <c r="AL15" s="90"/>
      <c r="AM15" s="99" t="str">
        <v>Silkway</v>
      </c>
      <c r="AN15" s="99">
        <v>25.2</v>
      </c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</row>
    <row r="16" spans="2:97" s="88" customFormat="1" ht="14.4" customHeight="1" x14ac:dyDescent="0.3">
      <c r="B16" s="90"/>
      <c r="C16" s="97" t="str">
        <v>Turkmenistan</v>
      </c>
      <c r="D16" s="99">
        <f>COUNTIFS('MEA LOG'!$F$15:$F$99,C16,'MEA LOG'!$H$15:$H$99,"&lt;&gt;")</f>
        <v>1</v>
      </c>
      <c r="E16" s="99">
        <f>COUNTIFS('MEA LOG'!$F$15:$F$99,C16,'MEA LOG'!$L$15:$L$99,"Yes")</f>
        <v>0</v>
      </c>
      <c r="F16" s="99">
        <f>SUMIF('MEA LOG'!$F$15:$F$99,COUNT!C16,'MEA LOG'!$M$15:$M$99)</f>
        <v>0</v>
      </c>
      <c r="G16" s="99">
        <f>COUNTIFS('MEA LOG'!$E$15:$E$99,G$10,'MEA LOG'!$F$15:$F$99,$C16)</f>
        <v>0</v>
      </c>
      <c r="H16" s="99">
        <f>COUNTIFS('MEA LOG'!$E$15:$E$99,H$10,'MEA LOG'!$F$15:$F$99,$C16)</f>
        <v>0</v>
      </c>
      <c r="I16" s="99">
        <f>COUNTIFS('MEA LOG'!$E$15:$E$99,I$10,'MEA LOG'!$F$15:$F$99,$C16)</f>
        <v>0</v>
      </c>
      <c r="J16" s="99">
        <f>COUNTIFS('MEA LOG'!$E$15:$E$99,J$10,'MEA LOG'!$F$15:$F$99,$C16)</f>
        <v>0</v>
      </c>
      <c r="K16" s="99">
        <f>COUNTIFS('MEA LOG'!$E$15:$E$99,K$10,'MEA LOG'!$F$15:$F$99,$C16)</f>
        <v>1</v>
      </c>
      <c r="L16" s="99">
        <f>COUNTIFS('MEA LOG'!$E$15:$E$99,L$10,'MEA LOG'!$F$15:$F$99,$C16)</f>
        <v>0</v>
      </c>
      <c r="M16" s="99">
        <f>COUNTIFS('MEA LOG'!$E$15:$E$99,M$10,'MEA LOG'!$F$15:$F$99,$C16)</f>
        <v>0</v>
      </c>
      <c r="N16" s="99">
        <f>COUNTIFS('MEA LOG'!$F$15:$F$99,$C16,'MEA LOG'!$O$15:$O$99,"High")</f>
        <v>0</v>
      </c>
      <c r="O16" s="99">
        <f>COUNTIFS('MEA LOG'!$F$15:$F$99,$C16,'MEA LOG'!$O$15:$O$99,"Med")</f>
        <v>0</v>
      </c>
      <c r="P16" s="99">
        <f>COUNTIFS('MEA LOG'!$F$15:$F$99,$C16,'MEA LOG'!$O$15:$O$99,"Low")</f>
        <v>1</v>
      </c>
      <c r="Q16" s="99">
        <f>COUNTIFS('MEA LOG'!$F$15:$F$99,$C16,'MEA LOG'!$P$15:$P$99,"High")</f>
        <v>0</v>
      </c>
      <c r="R16" s="99">
        <f>COUNTIFS('MEA LOG'!$F$15:$F$99,$C16,'MEA LOG'!$P$15:$P$99,"Med")</f>
        <v>1</v>
      </c>
      <c r="S16" s="99">
        <f>COUNTIFS('MEA LOG'!$F$15:$F$99,$C16,'MEA LOG'!$P$15:$P$99,"Low")</f>
        <v>0</v>
      </c>
      <c r="T16" s="99">
        <f>COUNTIFS('MEA LOG'!$F$15:$F$99,$C16,'MEA LOG'!$Q$15:$Q$99,"Completed")</f>
        <v>0</v>
      </c>
      <c r="U16" s="99">
        <f>COUNTIFS('MEA LOG'!$F$15:$F$99,$C16,'MEA LOG'!$Q$15:$Q$99,"Contracting")</f>
        <v>0</v>
      </c>
      <c r="V16" s="99">
        <f>COUNTIFS('MEA LOG'!$F$15:$F$99,$C16,'MEA LOG'!$Q$15:$Q$99,"Negotiations")</f>
        <v>0</v>
      </c>
      <c r="W16" s="99">
        <f>COUNTIFS('MEA LOG'!$F$15:$F$99,$C16,'MEA LOG'!$Q$15:$Q$99,"ICT")</f>
        <v>0</v>
      </c>
      <c r="X16" s="99">
        <f>COUNTIFS('MEA LOG'!$F$15:$F$99,$C16,'MEA LOG'!$Q$15:$Q$99,"Hopper")</f>
        <v>0</v>
      </c>
      <c r="Y16" s="99">
        <f>SUMIF('MEA LOG'!$F$15:$F$99,$C16,'MEA LOG'!$T$15:$T$99)</f>
        <v>0</v>
      </c>
      <c r="Z16" s="99">
        <f>SUMIF('MEA LOG'!$F$15:$F$99,$C16,'MEA LOG'!$U$15:$U$99)</f>
        <v>7.5</v>
      </c>
      <c r="AA16" s="99">
        <f t="shared" si="0"/>
        <v>7.5</v>
      </c>
      <c r="AB16" s="99">
        <f>SUMIF('MEA LOG'!$F$15:$F$99,C16,'MEA LOG'!$S$15:$S$99)</f>
        <v>30</v>
      </c>
      <c r="AC16" s="90"/>
      <c r="AD16" s="99" t="str">
        <v>SAA</v>
      </c>
      <c r="AE16" s="99">
        <v>54</v>
      </c>
      <c r="AF16" s="90"/>
      <c r="AG16" s="99" t="str">
        <v>Etihad</v>
      </c>
      <c r="AH16" s="99">
        <v>6.48</v>
      </c>
      <c r="AI16" s="90"/>
      <c r="AJ16" s="99" t="str">
        <v>Silkway</v>
      </c>
      <c r="AK16" s="99">
        <v>12.6</v>
      </c>
      <c r="AL16" s="90"/>
      <c r="AM16" s="99" t="str">
        <v>Egypt</v>
      </c>
      <c r="AN16" s="99">
        <v>21.200000000000003</v>
      </c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</row>
    <row r="17" spans="2:97" s="88" customFormat="1" ht="14.4" customHeight="1" x14ac:dyDescent="0.3">
      <c r="B17" s="90"/>
      <c r="C17" s="97" t="str">
        <v>Qanot Sharq</v>
      </c>
      <c r="D17" s="99">
        <f>COUNTIFS('MEA LOG'!$F$15:$F$99,C17,'MEA LOG'!$H$15:$H$99,"&lt;&gt;")</f>
        <v>1</v>
      </c>
      <c r="E17" s="99">
        <f>COUNTIFS('MEA LOG'!$F$15:$F$99,C17,'MEA LOG'!$L$15:$L$99,"Yes")</f>
        <v>0</v>
      </c>
      <c r="F17" s="99">
        <f>SUMIF('MEA LOG'!$F$15:$F$99,COUNT!C17,'MEA LOG'!$M$15:$M$99)</f>
        <v>0</v>
      </c>
      <c r="G17" s="99">
        <f>COUNTIFS('MEA LOG'!$E$15:$E$99,G$10,'MEA LOG'!$F$15:$F$99,$C17)</f>
        <v>0</v>
      </c>
      <c r="H17" s="99">
        <f>COUNTIFS('MEA LOG'!$E$15:$E$99,H$10,'MEA LOG'!$F$15:$F$99,$C17)</f>
        <v>0</v>
      </c>
      <c r="I17" s="99">
        <f>COUNTIFS('MEA LOG'!$E$15:$E$99,I$10,'MEA LOG'!$F$15:$F$99,$C17)</f>
        <v>0</v>
      </c>
      <c r="J17" s="99">
        <f>COUNTIFS('MEA LOG'!$E$15:$E$99,J$10,'MEA LOG'!$F$15:$F$99,$C17)</f>
        <v>0</v>
      </c>
      <c r="K17" s="99">
        <f>COUNTIFS('MEA LOG'!$E$15:$E$99,K$10,'MEA LOG'!$F$15:$F$99,$C17)</f>
        <v>1</v>
      </c>
      <c r="L17" s="99">
        <f>COUNTIFS('MEA LOG'!$E$15:$E$99,L$10,'MEA LOG'!$F$15:$F$99,$C17)</f>
        <v>0</v>
      </c>
      <c r="M17" s="99">
        <f>COUNTIFS('MEA LOG'!$E$15:$E$99,M$10,'MEA LOG'!$F$15:$F$99,$C17)</f>
        <v>0</v>
      </c>
      <c r="N17" s="99">
        <f>COUNTIFS('MEA LOG'!$F$15:$F$99,$C17,'MEA LOG'!$O$15:$O$99,"High")</f>
        <v>0</v>
      </c>
      <c r="O17" s="99">
        <f>COUNTIFS('MEA LOG'!$F$15:$F$99,$C17,'MEA LOG'!$O$15:$O$99,"Med")</f>
        <v>0</v>
      </c>
      <c r="P17" s="99">
        <f>COUNTIFS('MEA LOG'!$F$15:$F$99,$C17,'MEA LOG'!$O$15:$O$99,"Low")</f>
        <v>1</v>
      </c>
      <c r="Q17" s="99">
        <f>COUNTIFS('MEA LOG'!$F$15:$F$99,$C17,'MEA LOG'!$P$15:$P$99,"High")</f>
        <v>0</v>
      </c>
      <c r="R17" s="99">
        <f>COUNTIFS('MEA LOG'!$F$15:$F$99,$C17,'MEA LOG'!$P$15:$P$99,"Med")</f>
        <v>1</v>
      </c>
      <c r="S17" s="99">
        <f>COUNTIFS('MEA LOG'!$F$15:$F$99,$C17,'MEA LOG'!$P$15:$P$99,"Low")</f>
        <v>0</v>
      </c>
      <c r="T17" s="99">
        <f>COUNTIFS('MEA LOG'!$F$15:$F$99,$C17,'MEA LOG'!$Q$15:$Q$99,"Completed")</f>
        <v>0</v>
      </c>
      <c r="U17" s="99">
        <f>COUNTIFS('MEA LOG'!$F$15:$F$99,$C17,'MEA LOG'!$Q$15:$Q$99,"Contracting")</f>
        <v>0</v>
      </c>
      <c r="V17" s="99">
        <f>COUNTIFS('MEA LOG'!$F$15:$F$99,$C17,'MEA LOG'!$Q$15:$Q$99,"Negotiations")</f>
        <v>0</v>
      </c>
      <c r="W17" s="99">
        <f>COUNTIFS('MEA LOG'!$F$15:$F$99,$C17,'MEA LOG'!$Q$15:$Q$99,"ICT")</f>
        <v>0</v>
      </c>
      <c r="X17" s="99">
        <f>COUNTIFS('MEA LOG'!$F$15:$F$99,$C17,'MEA LOG'!$Q$15:$Q$99,"Hopper")</f>
        <v>0</v>
      </c>
      <c r="Y17" s="99">
        <f>SUMIF('MEA LOG'!$F$15:$F$99,$C17,'MEA LOG'!$T$15:$T$99)</f>
        <v>0</v>
      </c>
      <c r="Z17" s="99">
        <f>SUMIF('MEA LOG'!$F$15:$F$99,$C17,'MEA LOG'!$U$15:$U$99)</f>
        <v>0</v>
      </c>
      <c r="AA17" s="99">
        <f t="shared" si="0"/>
        <v>0</v>
      </c>
      <c r="AB17" s="99">
        <f>SUMIF('MEA LOG'!$F$15:$F$99,C17,'MEA LOG'!$S$15:$S$99)</f>
        <v>36</v>
      </c>
      <c r="AC17" s="90"/>
      <c r="AD17" s="99" t="str">
        <v>Gulf</v>
      </c>
      <c r="AE17" s="99">
        <v>40.92</v>
      </c>
      <c r="AF17" s="90"/>
      <c r="AG17" s="99" t="str">
        <v>Gulf</v>
      </c>
      <c r="AH17" s="99">
        <v>3.96</v>
      </c>
      <c r="AI17" s="90"/>
      <c r="AJ17" s="99" t="str">
        <v>Senegal</v>
      </c>
      <c r="AK17" s="99">
        <v>10</v>
      </c>
      <c r="AL17" s="90"/>
      <c r="AM17" s="99" t="str">
        <v>Air Algerie</v>
      </c>
      <c r="AN17" s="99">
        <v>20</v>
      </c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</row>
    <row r="18" spans="2:97" s="88" customFormat="1" ht="13.8" x14ac:dyDescent="0.3">
      <c r="B18" s="90"/>
      <c r="C18" s="98" t="str">
        <v>Silkway</v>
      </c>
      <c r="D18" s="99">
        <f>COUNTIFS('MEA LOG'!$F$15:$F$99,C18,'MEA LOG'!$H$15:$H$99,"&lt;&gt;")</f>
        <v>2</v>
      </c>
      <c r="E18" s="99">
        <f>COUNTIFS('MEA LOG'!$F$15:$F$99,C18,'MEA LOG'!$L$15:$L$99,"Yes")</f>
        <v>0</v>
      </c>
      <c r="F18" s="99">
        <f>SUMIF('MEA LOG'!$F$15:$F$99,COUNT!C18,'MEA LOG'!$M$15:$M$99)</f>
        <v>0</v>
      </c>
      <c r="G18" s="99">
        <f>COUNTIFS('MEA LOG'!$E$15:$E$99,G$10,'MEA LOG'!$F$15:$F$99,$C18)</f>
        <v>0</v>
      </c>
      <c r="H18" s="99">
        <f>COUNTIFS('MEA LOG'!$E$15:$E$99,H$10,'MEA LOG'!$F$15:$F$99,$C18)</f>
        <v>0</v>
      </c>
      <c r="I18" s="99">
        <f>COUNTIFS('MEA LOG'!$E$15:$E$99,I$10,'MEA LOG'!$F$15:$F$99,$C18)</f>
        <v>0</v>
      </c>
      <c r="J18" s="99">
        <f>COUNTIFS('MEA LOG'!$E$15:$E$99,J$10,'MEA LOG'!$F$15:$F$99,$C18)</f>
        <v>0</v>
      </c>
      <c r="K18" s="99">
        <f>COUNTIFS('MEA LOG'!$E$15:$E$99,K$10,'MEA LOG'!$F$15:$F$99,$C18)</f>
        <v>0</v>
      </c>
      <c r="L18" s="99">
        <f>COUNTIFS('MEA LOG'!$E$15:$E$99,L$10,'MEA LOG'!$F$15:$F$99,$C18)</f>
        <v>2</v>
      </c>
      <c r="M18" s="99">
        <f>COUNTIFS('MEA LOG'!$E$15:$E$99,M$10,'MEA LOG'!$F$15:$F$99,$C18)</f>
        <v>0</v>
      </c>
      <c r="N18" s="99">
        <f>COUNTIFS('MEA LOG'!$F$15:$F$99,$C18,'MEA LOG'!$O$15:$O$99,"High")</f>
        <v>1</v>
      </c>
      <c r="O18" s="99">
        <f>COUNTIFS('MEA LOG'!$F$15:$F$99,$C18,'MEA LOG'!$O$15:$O$99,"Med")</f>
        <v>0</v>
      </c>
      <c r="P18" s="99">
        <f>COUNTIFS('MEA LOG'!$F$15:$F$99,$C18,'MEA LOG'!$O$15:$O$99,"Low")</f>
        <v>1</v>
      </c>
      <c r="Q18" s="99">
        <f>COUNTIFS('MEA LOG'!$F$15:$F$99,$C18,'MEA LOG'!$P$15:$P$99,"High")</f>
        <v>1</v>
      </c>
      <c r="R18" s="99">
        <f>COUNTIFS('MEA LOG'!$F$15:$F$99,$C18,'MEA LOG'!$P$15:$P$99,"Med")</f>
        <v>1</v>
      </c>
      <c r="S18" s="99">
        <f>COUNTIFS('MEA LOG'!$F$15:$F$99,$C18,'MEA LOG'!$P$15:$P$99,"Low")</f>
        <v>0</v>
      </c>
      <c r="T18" s="99">
        <f>COUNTIFS('MEA LOG'!$F$15:$F$99,$C18,'MEA LOG'!$Q$15:$Q$99,"Completed")</f>
        <v>0</v>
      </c>
      <c r="U18" s="99">
        <f>COUNTIFS('MEA LOG'!$F$15:$F$99,$C18,'MEA LOG'!$Q$15:$Q$99,"Contracting")</f>
        <v>0</v>
      </c>
      <c r="V18" s="99">
        <f>COUNTIFS('MEA LOG'!$F$15:$F$99,$C18,'MEA LOG'!$Q$15:$Q$99,"Negotiations")</f>
        <v>0</v>
      </c>
      <c r="W18" s="99">
        <f>COUNTIFS('MEA LOG'!$F$15:$F$99,$C18,'MEA LOG'!$Q$15:$Q$99,"ICT")</f>
        <v>1</v>
      </c>
      <c r="X18" s="99">
        <f>COUNTIFS('MEA LOG'!$F$15:$F$99,$C18,'MEA LOG'!$Q$15:$Q$99,"Hopper")</f>
        <v>0</v>
      </c>
      <c r="Y18" s="99">
        <f>SUMIF('MEA LOG'!$F$15:$F$99,$C18,'MEA LOG'!$T$15:$T$99)</f>
        <v>12.6</v>
      </c>
      <c r="Z18" s="99">
        <f>SUMIF('MEA LOG'!$F$15:$F$99,$C18,'MEA LOG'!$U$15:$U$99)</f>
        <v>12.6</v>
      </c>
      <c r="AA18" s="99">
        <f t="shared" si="0"/>
        <v>25.2</v>
      </c>
      <c r="AB18" s="99">
        <f>SUMIF('MEA LOG'!$F$15:$F$99,C18,'MEA LOG'!$S$15:$S$99)</f>
        <v>25.2</v>
      </c>
      <c r="AC18" s="90"/>
      <c r="AD18" s="99" t="str">
        <v>Qanot Sharq</v>
      </c>
      <c r="AE18" s="99">
        <v>36</v>
      </c>
      <c r="AF18" s="90"/>
      <c r="AG18" s="99" t="str">
        <v>Qatar Amiri</v>
      </c>
      <c r="AH18" s="99">
        <v>2.7</v>
      </c>
      <c r="AI18" s="90"/>
      <c r="AJ18" s="99" t="str">
        <v>Turkmenistan</v>
      </c>
      <c r="AK18" s="99">
        <v>7.5</v>
      </c>
      <c r="AL18" s="90"/>
      <c r="AM18" s="99" t="str">
        <v>Senegal</v>
      </c>
      <c r="AN18" s="99">
        <v>10</v>
      </c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G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</row>
    <row r="19" spans="2:97" s="88" customFormat="1" ht="14.4" customHeight="1" x14ac:dyDescent="0.3">
      <c r="B19" s="90"/>
      <c r="C19" s="97" t="str">
        <v>Senegal</v>
      </c>
      <c r="D19" s="99">
        <f>COUNTIFS('MEA LOG'!$F$15:$F$99,C19,'MEA LOG'!$H$15:$H$99,"&lt;&gt;")</f>
        <v>1</v>
      </c>
      <c r="E19" s="99">
        <f>COUNTIFS('MEA LOG'!$F$15:$F$99,C19,'MEA LOG'!$L$15:$L$99,"Yes")</f>
        <v>0</v>
      </c>
      <c r="F19" s="99">
        <f>SUMIF('MEA LOG'!$F$15:$F$99,COUNT!C19,'MEA LOG'!$M$15:$M$99)</f>
        <v>0</v>
      </c>
      <c r="G19" s="99">
        <f>COUNTIFS('MEA LOG'!$E$15:$E$99,G$10,'MEA LOG'!$F$15:$F$99,$C19)</f>
        <v>0</v>
      </c>
      <c r="H19" s="99">
        <f>COUNTIFS('MEA LOG'!$E$15:$E$99,H$10,'MEA LOG'!$F$15:$F$99,$C19)</f>
        <v>0</v>
      </c>
      <c r="I19" s="99">
        <f>COUNTIFS('MEA LOG'!$E$15:$E$99,I$10,'MEA LOG'!$F$15:$F$99,$C19)</f>
        <v>0</v>
      </c>
      <c r="J19" s="99">
        <f>COUNTIFS('MEA LOG'!$E$15:$E$99,J$10,'MEA LOG'!$F$15:$F$99,$C19)</f>
        <v>0</v>
      </c>
      <c r="K19" s="99">
        <f>COUNTIFS('MEA LOG'!$E$15:$E$99,K$10,'MEA LOG'!$F$15:$F$99,$C19)</f>
        <v>0</v>
      </c>
      <c r="L19" s="99">
        <f>COUNTIFS('MEA LOG'!$E$15:$E$99,L$10,'MEA LOG'!$F$15:$F$99,$C19)</f>
        <v>0</v>
      </c>
      <c r="M19" s="99">
        <f>COUNTIFS('MEA LOG'!$E$15:$E$99,M$10,'MEA LOG'!$F$15:$F$99,$C19)</f>
        <v>1</v>
      </c>
      <c r="N19" s="99">
        <f>COUNTIFS('MEA LOG'!$F$15:$F$99,$C19,'MEA LOG'!$O$15:$O$99,"High")</f>
        <v>0</v>
      </c>
      <c r="O19" s="99">
        <f>COUNTIFS('MEA LOG'!$F$15:$F$99,$C19,'MEA LOG'!$O$15:$O$99,"Med")</f>
        <v>0</v>
      </c>
      <c r="P19" s="99">
        <f>COUNTIFS('MEA LOG'!$F$15:$F$99,$C19,'MEA LOG'!$O$15:$O$99,"Low")</f>
        <v>1</v>
      </c>
      <c r="Q19" s="99">
        <f>COUNTIFS('MEA LOG'!$F$15:$F$99,$C19,'MEA LOG'!$P$15:$P$99,"High")</f>
        <v>0</v>
      </c>
      <c r="R19" s="99">
        <f>COUNTIFS('MEA LOG'!$F$15:$F$99,$C19,'MEA LOG'!$P$15:$P$99,"Med")</f>
        <v>1</v>
      </c>
      <c r="S19" s="99">
        <f>COUNTIFS('MEA LOG'!$F$15:$F$99,$C19,'MEA LOG'!$P$15:$P$99,"Low")</f>
        <v>0</v>
      </c>
      <c r="T19" s="99">
        <f>COUNTIFS('MEA LOG'!$F$15:$F$99,$C19,'MEA LOG'!$Q$15:$Q$99,"Completed")</f>
        <v>0</v>
      </c>
      <c r="U19" s="99">
        <f>COUNTIFS('MEA LOG'!$F$15:$F$99,$C19,'MEA LOG'!$Q$15:$Q$99,"Contracting")</f>
        <v>0</v>
      </c>
      <c r="V19" s="99">
        <f>COUNTIFS('MEA LOG'!$F$15:$F$99,$C19,'MEA LOG'!$Q$15:$Q$99,"Negotiations")</f>
        <v>0</v>
      </c>
      <c r="W19" s="99">
        <f>COUNTIFS('MEA LOG'!$F$15:$F$99,$C19,'MEA LOG'!$Q$15:$Q$99,"ICT")</f>
        <v>0</v>
      </c>
      <c r="X19" s="99">
        <f>COUNTIFS('MEA LOG'!$F$15:$F$99,$C19,'MEA LOG'!$Q$15:$Q$99,"Hopper")</f>
        <v>0</v>
      </c>
      <c r="Y19" s="99">
        <f>SUMIF('MEA LOG'!$F$15:$F$99,$C19,'MEA LOG'!$T$15:$T$99)</f>
        <v>0</v>
      </c>
      <c r="Z19" s="99">
        <f>SUMIF('MEA LOG'!$F$15:$F$99,$C19,'MEA LOG'!$U$15:$U$99)</f>
        <v>10</v>
      </c>
      <c r="AA19" s="99">
        <f t="shared" si="0"/>
        <v>10</v>
      </c>
      <c r="AB19" s="99">
        <f>SUMIF('MEA LOG'!$F$15:$F$99,C19,'MEA LOG'!$S$15:$S$99)</f>
        <v>10</v>
      </c>
      <c r="AC19" s="90"/>
      <c r="AD19" s="99" t="str">
        <v>Turkmenistan</v>
      </c>
      <c r="AE19" s="99">
        <v>30</v>
      </c>
      <c r="AF19" s="90"/>
      <c r="AG19" s="99" t="str">
        <v>Saudia</v>
      </c>
      <c r="AH19" s="99">
        <v>1.788333</v>
      </c>
      <c r="AI19" s="90"/>
      <c r="AJ19" s="99" t="str">
        <v>Gulf</v>
      </c>
      <c r="AK19" s="99">
        <v>3.96</v>
      </c>
      <c r="AL19" s="90"/>
      <c r="AM19" s="99" t="str">
        <v>Etihad</v>
      </c>
      <c r="AN19" s="99">
        <v>8.9600000000000009</v>
      </c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</row>
    <row r="20" spans="2:97" s="88" customFormat="1" ht="14.4" customHeight="1" x14ac:dyDescent="0.3">
      <c r="B20" s="90"/>
      <c r="C20" s="97" t="str">
        <v>Air Algerie</v>
      </c>
      <c r="D20" s="99">
        <f>COUNTIFS('MEA LOG'!$F$15:$F$99,C20,'MEA LOG'!$H$15:$H$99,"&lt;&gt;")</f>
        <v>1</v>
      </c>
      <c r="E20" s="99">
        <f>COUNTIFS('MEA LOG'!$F$15:$F$99,C20,'MEA LOG'!$L$15:$L$99,"Yes")</f>
        <v>1</v>
      </c>
      <c r="F20" s="99">
        <f>SUMIF('MEA LOG'!$F$15:$F$99,COUNT!C20,'MEA LOG'!$M$15:$M$99)</f>
        <v>0</v>
      </c>
      <c r="G20" s="99">
        <f>COUNTIFS('MEA LOG'!$E$15:$E$99,G$10,'MEA LOG'!$F$15:$F$99,$C20)</f>
        <v>0</v>
      </c>
      <c r="H20" s="99">
        <f>COUNTIFS('MEA LOG'!$E$15:$E$99,H$10,'MEA LOG'!$F$15:$F$99,$C20)</f>
        <v>0</v>
      </c>
      <c r="I20" s="99">
        <f>COUNTIFS('MEA LOG'!$E$15:$E$99,I$10,'MEA LOG'!$F$15:$F$99,$C20)</f>
        <v>0</v>
      </c>
      <c r="J20" s="99">
        <f>COUNTIFS('MEA LOG'!$E$15:$E$99,J$10,'MEA LOG'!$F$15:$F$99,$C20)</f>
        <v>0</v>
      </c>
      <c r="K20" s="99">
        <f>COUNTIFS('MEA LOG'!$E$15:$E$99,K$10,'MEA LOG'!$F$15:$F$99,$C20)</f>
        <v>0</v>
      </c>
      <c r="L20" s="99">
        <f>COUNTIFS('MEA LOG'!$E$15:$E$99,L$10,'MEA LOG'!$F$15:$F$99,$C20)</f>
        <v>0</v>
      </c>
      <c r="M20" s="99">
        <f>COUNTIFS('MEA LOG'!$E$15:$E$99,M$10,'MEA LOG'!$F$15:$F$99,$C20)</f>
        <v>1</v>
      </c>
      <c r="N20" s="99">
        <f>COUNTIFS('MEA LOG'!$F$15:$F$99,$C20,'MEA LOG'!$O$15:$O$99,"High")</f>
        <v>1</v>
      </c>
      <c r="O20" s="99">
        <f>COUNTIFS('MEA LOG'!$F$15:$F$99,$C20,'MEA LOG'!$O$15:$O$99,"Med")</f>
        <v>0</v>
      </c>
      <c r="P20" s="99">
        <f>COUNTIFS('MEA LOG'!$F$15:$F$99,$C20,'MEA LOG'!$O$15:$O$99,"Low")</f>
        <v>0</v>
      </c>
      <c r="Q20" s="99">
        <f>COUNTIFS('MEA LOG'!$F$15:$F$99,$C20,'MEA LOG'!$P$15:$P$99,"High")</f>
        <v>0</v>
      </c>
      <c r="R20" s="99">
        <f>COUNTIFS('MEA LOG'!$F$15:$F$99,$C20,'MEA LOG'!$P$15:$P$99,"Med")</f>
        <v>0</v>
      </c>
      <c r="S20" s="99">
        <f>COUNTIFS('MEA LOG'!$F$15:$F$99,$C20,'MEA LOG'!$P$15:$P$99,"Low")</f>
        <v>1</v>
      </c>
      <c r="T20" s="99">
        <f>COUNTIFS('MEA LOG'!$F$15:$F$99,$C20,'MEA LOG'!$Q$15:$Q$99,"Completed")</f>
        <v>1</v>
      </c>
      <c r="U20" s="99">
        <f>COUNTIFS('MEA LOG'!$F$15:$F$99,$C20,'MEA LOG'!$Q$15:$Q$99,"Contracting")</f>
        <v>0</v>
      </c>
      <c r="V20" s="99">
        <f>COUNTIFS('MEA LOG'!$F$15:$F$99,$C20,'MEA LOG'!$Q$15:$Q$99,"Negotiations")</f>
        <v>0</v>
      </c>
      <c r="W20" s="99">
        <f>COUNTIFS('MEA LOG'!$F$15:$F$99,$C20,'MEA LOG'!$Q$15:$Q$99,"ICT")</f>
        <v>0</v>
      </c>
      <c r="X20" s="99">
        <f>COUNTIFS('MEA LOG'!$F$15:$F$99,$C20,'MEA LOG'!$Q$15:$Q$99,"Hopper")</f>
        <v>0</v>
      </c>
      <c r="Y20" s="99">
        <f>SUMIF('MEA LOG'!$F$15:$F$99,$C20,'MEA LOG'!$T$15:$T$99)</f>
        <v>0</v>
      </c>
      <c r="Z20" s="99">
        <f>SUMIF('MEA LOG'!$F$15:$F$99,$C20,'MEA LOG'!$U$15:$U$99)</f>
        <v>20</v>
      </c>
      <c r="AA20" s="99">
        <f t="shared" si="0"/>
        <v>20</v>
      </c>
      <c r="AB20" s="99">
        <f>SUMIF('MEA LOG'!$F$15:$F$99,C20,'MEA LOG'!$S$15:$S$99)</f>
        <v>20</v>
      </c>
      <c r="AC20" s="90"/>
      <c r="AD20" s="99" t="str">
        <v>Tanzania</v>
      </c>
      <c r="AE20" s="99">
        <v>28.552</v>
      </c>
      <c r="AF20" s="90"/>
      <c r="AG20" s="99" t="str">
        <v>Egypt</v>
      </c>
      <c r="AH20" s="99">
        <v>0.6</v>
      </c>
      <c r="AI20" s="90"/>
      <c r="AJ20" s="99" t="str">
        <v>Etihad</v>
      </c>
      <c r="AK20" s="99">
        <v>2.48</v>
      </c>
      <c r="AL20" s="90"/>
      <c r="AM20" s="99" t="str">
        <v>Gulf</v>
      </c>
      <c r="AN20" s="99">
        <v>7.92</v>
      </c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</row>
    <row r="21" spans="2:97" s="88" customFormat="1" ht="14.4" customHeight="1" x14ac:dyDescent="0.3">
      <c r="B21" s="90"/>
      <c r="C21" s="98" t="str">
        <v>Etihad</v>
      </c>
      <c r="D21" s="99">
        <f>COUNTIFS('MEA LOG'!$F$15:$F$99,C21,'MEA LOG'!$H$15:$H$99,"&lt;&gt;")</f>
        <v>2</v>
      </c>
      <c r="E21" s="99">
        <f>COUNTIFS('MEA LOG'!$F$15:$F$99,C21,'MEA LOG'!$L$15:$L$99,"Yes")</f>
        <v>0</v>
      </c>
      <c r="F21" s="99">
        <f>SUMIF('MEA LOG'!$F$15:$F$99,COUNT!C21,'MEA LOG'!$M$15:$M$99)</f>
        <v>0</v>
      </c>
      <c r="G21" s="99">
        <f>COUNTIFS('MEA LOG'!$E$15:$E$99,G$10,'MEA LOG'!$F$15:$F$99,$C21)</f>
        <v>0</v>
      </c>
      <c r="H21" s="99">
        <f>COUNTIFS('MEA LOG'!$E$15:$E$99,H$10,'MEA LOG'!$F$15:$F$99,$C21)</f>
        <v>2</v>
      </c>
      <c r="I21" s="99">
        <f>COUNTIFS('MEA LOG'!$E$15:$E$99,I$10,'MEA LOG'!$F$15:$F$99,$C21)</f>
        <v>0</v>
      </c>
      <c r="J21" s="99">
        <f>COUNTIFS('MEA LOG'!$E$15:$E$99,J$10,'MEA LOG'!$F$15:$F$99,$C21)</f>
        <v>0</v>
      </c>
      <c r="K21" s="99">
        <f>COUNTIFS('MEA LOG'!$E$15:$E$99,K$10,'MEA LOG'!$F$15:$F$99,$C21)</f>
        <v>0</v>
      </c>
      <c r="L21" s="99">
        <f>COUNTIFS('MEA LOG'!$E$15:$E$99,L$10,'MEA LOG'!$F$15:$F$99,$C21)</f>
        <v>0</v>
      </c>
      <c r="M21" s="99">
        <f>COUNTIFS('MEA LOG'!$E$15:$E$99,M$10,'MEA LOG'!$F$15:$F$99,$C21)</f>
        <v>0</v>
      </c>
      <c r="N21" s="99">
        <f>COUNTIFS('MEA LOG'!$F$15:$F$99,$C21,'MEA LOG'!$O$15:$O$99,"High")</f>
        <v>1</v>
      </c>
      <c r="O21" s="99">
        <f>COUNTIFS('MEA LOG'!$F$15:$F$99,$C21,'MEA LOG'!$O$15:$O$99,"Med")</f>
        <v>0</v>
      </c>
      <c r="P21" s="99">
        <f>COUNTIFS('MEA LOG'!$F$15:$F$99,$C21,'MEA LOG'!$O$15:$O$99,"Low")</f>
        <v>1</v>
      </c>
      <c r="Q21" s="99">
        <f>COUNTIFS('MEA LOG'!$F$15:$F$99,$C21,'MEA LOG'!$P$15:$P$99,"High")</f>
        <v>1</v>
      </c>
      <c r="R21" s="99">
        <f>COUNTIFS('MEA LOG'!$F$15:$F$99,$C21,'MEA LOG'!$P$15:$P$99,"Med")</f>
        <v>1</v>
      </c>
      <c r="S21" s="99">
        <f>COUNTIFS('MEA LOG'!$F$15:$F$99,$C21,'MEA LOG'!$P$15:$P$99,"Low")</f>
        <v>0</v>
      </c>
      <c r="T21" s="99">
        <f>COUNTIFS('MEA LOG'!$F$15:$F$99,$C21,'MEA LOG'!$Q$15:$Q$99,"Completed")</f>
        <v>1</v>
      </c>
      <c r="U21" s="99">
        <f>COUNTIFS('MEA LOG'!$F$15:$F$99,$C21,'MEA LOG'!$Q$15:$Q$99,"Contracting")</f>
        <v>0</v>
      </c>
      <c r="V21" s="99">
        <f>COUNTIFS('MEA LOG'!$F$15:$F$99,$C21,'MEA LOG'!$Q$15:$Q$99,"Negotiations")</f>
        <v>0</v>
      </c>
      <c r="W21" s="99">
        <f>COUNTIFS('MEA LOG'!$F$15:$F$99,$C21,'MEA LOG'!$Q$15:$Q$99,"ICT")</f>
        <v>0</v>
      </c>
      <c r="X21" s="99">
        <f>COUNTIFS('MEA LOG'!$F$15:$F$99,$C21,'MEA LOG'!$Q$15:$Q$99,"Hopper")</f>
        <v>1</v>
      </c>
      <c r="Y21" s="99">
        <f>SUMIF('MEA LOG'!$F$15:$F$99,$C21,'MEA LOG'!$T$15:$T$99)</f>
        <v>6.48</v>
      </c>
      <c r="Z21" s="99">
        <f>SUMIF('MEA LOG'!$F$15:$F$99,$C21,'MEA LOG'!$U$15:$U$99)</f>
        <v>2.48</v>
      </c>
      <c r="AA21" s="99">
        <f t="shared" si="0"/>
        <v>8.9600000000000009</v>
      </c>
      <c r="AB21" s="99">
        <f>SUMIF('MEA LOG'!$F$15:$F$99,C21,'MEA LOG'!$S$15:$S$99)</f>
        <v>77.760000000000005</v>
      </c>
      <c r="AC21" s="90"/>
      <c r="AD21" s="99" t="str">
        <v>Silkway</v>
      </c>
      <c r="AE21" s="99">
        <v>25.2</v>
      </c>
      <c r="AF21" s="90"/>
      <c r="AG21" s="99" t="str">
        <v>Mauritus</v>
      </c>
      <c r="AH21" s="99">
        <v>0.5093333333333333</v>
      </c>
      <c r="AI21" s="90"/>
      <c r="AJ21" s="99" t="str">
        <v>Saudia</v>
      </c>
      <c r="AK21" s="99">
        <v>1.78833</v>
      </c>
      <c r="AL21" s="90"/>
      <c r="AM21" s="99" t="str">
        <v>Turkmenistan</v>
      </c>
      <c r="AN21" s="99">
        <v>7.5</v>
      </c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G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</row>
    <row r="22" spans="2:97" s="88" customFormat="1" ht="14.4" customHeight="1" x14ac:dyDescent="0.3">
      <c r="B22" s="90"/>
      <c r="C22" s="97" t="str">
        <v>Saudia</v>
      </c>
      <c r="D22" s="99">
        <f>COUNTIFS('MEA LOG'!$F$15:$F$99,C22,'MEA LOG'!$H$15:$H$99,"&lt;&gt;")</f>
        <v>2</v>
      </c>
      <c r="E22" s="99">
        <f>COUNTIFS('MEA LOG'!$F$15:$F$99,C22,'MEA LOG'!$L$15:$L$99,"Yes")</f>
        <v>0</v>
      </c>
      <c r="F22" s="99">
        <f>SUMIF('MEA LOG'!$F$15:$F$99,COUNT!C22,'MEA LOG'!$M$15:$M$99)</f>
        <v>0</v>
      </c>
      <c r="G22" s="99">
        <f>COUNTIFS('MEA LOG'!$E$15:$E$99,G$10,'MEA LOG'!$F$15:$F$99,$C22)</f>
        <v>0</v>
      </c>
      <c r="H22" s="99">
        <f>COUNTIFS('MEA LOG'!$E$15:$E$99,H$10,'MEA LOG'!$F$15:$F$99,$C22)</f>
        <v>0</v>
      </c>
      <c r="I22" s="99">
        <f>COUNTIFS('MEA LOG'!$E$15:$E$99,I$10,'MEA LOG'!$F$15:$F$99,$C22)</f>
        <v>0</v>
      </c>
      <c r="J22" s="99">
        <f>COUNTIFS('MEA LOG'!$E$15:$E$99,J$10,'MEA LOG'!$F$15:$F$99,$C22)</f>
        <v>0</v>
      </c>
      <c r="K22" s="99">
        <f>COUNTIFS('MEA LOG'!$E$15:$E$99,K$10,'MEA LOG'!$F$15:$F$99,$C22)</f>
        <v>2</v>
      </c>
      <c r="L22" s="99">
        <f>COUNTIFS('MEA LOG'!$E$15:$E$99,L$10,'MEA LOG'!$F$15:$F$99,$C22)</f>
        <v>0</v>
      </c>
      <c r="M22" s="99">
        <f>COUNTIFS('MEA LOG'!$E$15:$E$99,M$10,'MEA LOG'!$F$15:$F$99,$C22)</f>
        <v>0</v>
      </c>
      <c r="N22" s="99">
        <f>COUNTIFS('MEA LOG'!$F$15:$F$99,$C22,'MEA LOG'!$O$15:$O$99,"High")</f>
        <v>1</v>
      </c>
      <c r="O22" s="99">
        <f>COUNTIFS('MEA LOG'!$F$15:$F$99,$C22,'MEA LOG'!$O$15:$O$99,"Med")</f>
        <v>0</v>
      </c>
      <c r="P22" s="99">
        <f>COUNTIFS('MEA LOG'!$F$15:$F$99,$C22,'MEA LOG'!$O$15:$O$99,"Low")</f>
        <v>1</v>
      </c>
      <c r="Q22" s="99">
        <f>COUNTIFS('MEA LOG'!$F$15:$F$99,$C22,'MEA LOG'!$P$15:$P$99,"High")</f>
        <v>0</v>
      </c>
      <c r="R22" s="99">
        <f>COUNTIFS('MEA LOG'!$F$15:$F$99,$C22,'MEA LOG'!$P$15:$P$99,"Med")</f>
        <v>2</v>
      </c>
      <c r="S22" s="99">
        <f>COUNTIFS('MEA LOG'!$F$15:$F$99,$C22,'MEA LOG'!$P$15:$P$99,"Low")</f>
        <v>0</v>
      </c>
      <c r="T22" s="99">
        <f>COUNTIFS('MEA LOG'!$F$15:$F$99,$C22,'MEA LOG'!$Q$15:$Q$99,"Completed")</f>
        <v>1</v>
      </c>
      <c r="U22" s="99">
        <f>COUNTIFS('MEA LOG'!$F$15:$F$99,$C22,'MEA LOG'!$Q$15:$Q$99,"Contracting")</f>
        <v>0</v>
      </c>
      <c r="V22" s="99">
        <f>COUNTIFS('MEA LOG'!$F$15:$F$99,$C22,'MEA LOG'!$Q$15:$Q$99,"Negotiations")</f>
        <v>0</v>
      </c>
      <c r="W22" s="99">
        <f>COUNTIFS('MEA LOG'!$F$15:$F$99,$C22,'MEA LOG'!$Q$15:$Q$99,"ICT")</f>
        <v>0</v>
      </c>
      <c r="X22" s="99">
        <f>COUNTIFS('MEA LOG'!$F$15:$F$99,$C22,'MEA LOG'!$Q$15:$Q$99,"Hopper")</f>
        <v>1</v>
      </c>
      <c r="Y22" s="99">
        <f>SUMIF('MEA LOG'!$F$15:$F$99,$C22,'MEA LOG'!$T$15:$T$99)</f>
        <v>1.788333</v>
      </c>
      <c r="Z22" s="99">
        <f>SUMIF('MEA LOG'!$F$15:$F$99,$C22,'MEA LOG'!$U$15:$U$99)</f>
        <v>1.78833</v>
      </c>
      <c r="AA22" s="99">
        <f t="shared" si="0"/>
        <v>3.5766629999999999</v>
      </c>
      <c r="AB22" s="99">
        <f>SUMIF('MEA LOG'!$F$15:$F$99,C22,'MEA LOG'!$S$15:$S$99)</f>
        <v>21.46</v>
      </c>
      <c r="AC22" s="90"/>
      <c r="AD22" s="99" t="str">
        <v>Saudia</v>
      </c>
      <c r="AE22" s="99">
        <v>21.46</v>
      </c>
      <c r="AF22" s="90"/>
      <c r="AG22" s="99" t="str">
        <v>Turkmenistan</v>
      </c>
      <c r="AH22" s="99">
        <v>0</v>
      </c>
      <c r="AI22" s="90"/>
      <c r="AJ22" s="99" t="str">
        <v>Tanzania</v>
      </c>
      <c r="AK22" s="99">
        <v>0.71040000000000003</v>
      </c>
      <c r="AL22" s="90"/>
      <c r="AM22" s="99" t="str">
        <v>Saudia</v>
      </c>
      <c r="AN22" s="99">
        <v>3.5766629999999999</v>
      </c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</row>
    <row r="23" spans="2:97" s="88" customFormat="1" ht="14.4" customHeight="1" x14ac:dyDescent="0.3">
      <c r="B23" s="90"/>
      <c r="C23" s="97" t="str">
        <v>Tanzania</v>
      </c>
      <c r="D23" s="99">
        <f>COUNTIFS('MEA LOG'!$F$15:$F$99,C23,'MEA LOG'!$H$15:$H$99,"&lt;&gt;")</f>
        <v>2</v>
      </c>
      <c r="E23" s="99">
        <f>COUNTIFS('MEA LOG'!$F$15:$F$99,C23,'MEA LOG'!$L$15:$L$99,"Yes")</f>
        <v>1</v>
      </c>
      <c r="F23" s="99">
        <f>SUMIF('MEA LOG'!$F$15:$F$99,COUNT!C23,'MEA LOG'!$M$15:$M$99)</f>
        <v>0</v>
      </c>
      <c r="G23" s="99">
        <f>COUNTIFS('MEA LOG'!$E$15:$E$99,G$10,'MEA LOG'!$F$15:$F$99,$C23)</f>
        <v>0</v>
      </c>
      <c r="H23" s="99">
        <f>COUNTIFS('MEA LOG'!$E$15:$E$99,H$10,'MEA LOG'!$F$15:$F$99,$C23)</f>
        <v>0</v>
      </c>
      <c r="I23" s="99">
        <f>COUNTIFS('MEA LOG'!$E$15:$E$99,I$10,'MEA LOG'!$F$15:$F$99,$C23)</f>
        <v>2</v>
      </c>
      <c r="J23" s="99">
        <f>COUNTIFS('MEA LOG'!$E$15:$E$99,J$10,'MEA LOG'!$F$15:$F$99,$C23)</f>
        <v>0</v>
      </c>
      <c r="K23" s="99">
        <f>COUNTIFS('MEA LOG'!$E$15:$E$99,K$10,'MEA LOG'!$F$15:$F$99,$C23)</f>
        <v>0</v>
      </c>
      <c r="L23" s="99">
        <f>COUNTIFS('MEA LOG'!$E$15:$E$99,L$10,'MEA LOG'!$F$15:$F$99,$C23)</f>
        <v>0</v>
      </c>
      <c r="M23" s="99">
        <f>COUNTIFS('MEA LOG'!$E$15:$E$99,M$10,'MEA LOG'!$F$15:$F$99,$C23)</f>
        <v>0</v>
      </c>
      <c r="N23" s="99">
        <f>COUNTIFS('MEA LOG'!$F$15:$F$99,$C23,'MEA LOG'!$O$15:$O$99,"High")</f>
        <v>0</v>
      </c>
      <c r="O23" s="99">
        <f>COUNTIFS('MEA LOG'!$F$15:$F$99,$C23,'MEA LOG'!$O$15:$O$99,"Med")</f>
        <v>2</v>
      </c>
      <c r="P23" s="99">
        <f>COUNTIFS('MEA LOG'!$F$15:$F$99,$C23,'MEA LOG'!$O$15:$O$99,"Low")</f>
        <v>0</v>
      </c>
      <c r="Q23" s="99">
        <f>COUNTIFS('MEA LOG'!$F$15:$F$99,$C23,'MEA LOG'!$P$15:$P$99,"High")</f>
        <v>0</v>
      </c>
      <c r="R23" s="99">
        <f>COUNTIFS('MEA LOG'!$F$15:$F$99,$C23,'MEA LOG'!$P$15:$P$99,"Med")</f>
        <v>1</v>
      </c>
      <c r="S23" s="99">
        <f>COUNTIFS('MEA LOG'!$F$15:$F$99,$C23,'MEA LOG'!$P$15:$P$99,"Low")</f>
        <v>1</v>
      </c>
      <c r="T23" s="99">
        <f>COUNTIFS('MEA LOG'!$F$15:$F$99,$C23,'MEA LOG'!$Q$15:$Q$99,"Completed")</f>
        <v>2</v>
      </c>
      <c r="U23" s="99">
        <f>COUNTIFS('MEA LOG'!$F$15:$F$99,$C23,'MEA LOG'!$Q$15:$Q$99,"Contracting")</f>
        <v>0</v>
      </c>
      <c r="V23" s="99">
        <f>COUNTIFS('MEA LOG'!$F$15:$F$99,$C23,'MEA LOG'!$Q$15:$Q$99,"Negotiations")</f>
        <v>0</v>
      </c>
      <c r="W23" s="99">
        <f>COUNTIFS('MEA LOG'!$F$15:$F$99,$C23,'MEA LOG'!$Q$15:$Q$99,"ICT")</f>
        <v>0</v>
      </c>
      <c r="X23" s="99">
        <f>COUNTIFS('MEA LOG'!$F$15:$F$99,$C23,'MEA LOG'!$Q$15:$Q$99,"Hopper")</f>
        <v>0</v>
      </c>
      <c r="Y23" s="99">
        <f>SUMIF('MEA LOG'!$F$15:$F$99,$C23,'MEA LOG'!$T$15:$T$99)</f>
        <v>25.7104</v>
      </c>
      <c r="Z23" s="99">
        <f>SUMIF('MEA LOG'!$F$15:$F$99,$C23,'MEA LOG'!$U$15:$U$99)</f>
        <v>0.71040000000000003</v>
      </c>
      <c r="AA23" s="99">
        <f t="shared" si="0"/>
        <v>26.4208</v>
      </c>
      <c r="AB23" s="99">
        <f>SUMIF('MEA LOG'!$F$15:$F$99,C23,'MEA LOG'!$S$15:$S$99)</f>
        <v>28.552</v>
      </c>
      <c r="AC23" s="90"/>
      <c r="AD23" s="99" t="str">
        <v>Air Algerie</v>
      </c>
      <c r="AE23" s="99">
        <v>20</v>
      </c>
      <c r="AF23" s="90"/>
      <c r="AG23" s="99" t="str">
        <v>Qanot Sharq</v>
      </c>
      <c r="AH23" s="99">
        <v>0</v>
      </c>
      <c r="AI23" s="90"/>
      <c r="AJ23" s="99" t="str">
        <v>Mauritus</v>
      </c>
      <c r="AK23" s="99">
        <v>7.5999999999999998E-2</v>
      </c>
      <c r="AL23" s="90"/>
      <c r="AM23" s="99" t="str">
        <v>Qatar Amiri</v>
      </c>
      <c r="AN23" s="99">
        <v>2.7</v>
      </c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</row>
    <row r="24" spans="2:97" s="88" customFormat="1" ht="14.4" customHeight="1" x14ac:dyDescent="0.3">
      <c r="B24" s="90"/>
      <c r="C24" s="98" t="str">
        <v>Gulf</v>
      </c>
      <c r="D24" s="99">
        <f>COUNTIFS('MEA LOG'!$F$15:$F$99,C24,'MEA LOG'!$H$15:$H$99,"&lt;&gt;")</f>
        <v>3</v>
      </c>
      <c r="E24" s="99">
        <f>COUNTIFS('MEA LOG'!$F$15:$F$99,C24,'MEA LOG'!$L$15:$L$99,"Yes")</f>
        <v>1</v>
      </c>
      <c r="F24" s="99">
        <f>SUMIF('MEA LOG'!$F$15:$F$99,COUNT!C24,'MEA LOG'!$M$15:$M$99)</f>
        <v>2</v>
      </c>
      <c r="G24" s="99">
        <f>COUNTIFS('MEA LOG'!$E$15:$E$99,G$10,'MEA LOG'!$F$15:$F$99,$C24)</f>
        <v>0</v>
      </c>
      <c r="H24" s="99">
        <f>COUNTIFS('MEA LOG'!$E$15:$E$99,H$10,'MEA LOG'!$F$15:$F$99,$C24)</f>
        <v>0</v>
      </c>
      <c r="I24" s="99">
        <f>COUNTIFS('MEA LOG'!$E$15:$E$99,I$10,'MEA LOG'!$F$15:$F$99,$C24)</f>
        <v>3</v>
      </c>
      <c r="J24" s="99">
        <f>COUNTIFS('MEA LOG'!$E$15:$E$99,J$10,'MEA LOG'!$F$15:$F$99,$C24)</f>
        <v>0</v>
      </c>
      <c r="K24" s="99">
        <f>COUNTIFS('MEA LOG'!$E$15:$E$99,K$10,'MEA LOG'!$F$15:$F$99,$C24)</f>
        <v>0</v>
      </c>
      <c r="L24" s="99">
        <f>COUNTIFS('MEA LOG'!$E$15:$E$99,L$10,'MEA LOG'!$F$15:$F$99,$C24)</f>
        <v>0</v>
      </c>
      <c r="M24" s="99">
        <f>COUNTIFS('MEA LOG'!$E$15:$E$99,M$10,'MEA LOG'!$F$15:$F$99,$C24)</f>
        <v>0</v>
      </c>
      <c r="N24" s="99">
        <f>COUNTIFS('MEA LOG'!$F$15:$F$99,$C24,'MEA LOG'!$O$15:$O$99,"High")</f>
        <v>0</v>
      </c>
      <c r="O24" s="99">
        <f>COUNTIFS('MEA LOG'!$F$15:$F$99,$C24,'MEA LOG'!$O$15:$O$99,"Med")</f>
        <v>1</v>
      </c>
      <c r="P24" s="99">
        <f>COUNTIFS('MEA LOG'!$F$15:$F$99,$C24,'MEA LOG'!$O$15:$O$99,"Low")</f>
        <v>2</v>
      </c>
      <c r="Q24" s="99">
        <f>COUNTIFS('MEA LOG'!$F$15:$F$99,$C24,'MEA LOG'!$P$15:$P$99,"High")</f>
        <v>0</v>
      </c>
      <c r="R24" s="99">
        <f>COUNTIFS('MEA LOG'!$F$15:$F$99,$C24,'MEA LOG'!$P$15:$P$99,"Med")</f>
        <v>3</v>
      </c>
      <c r="S24" s="99">
        <f>COUNTIFS('MEA LOG'!$F$15:$F$99,$C24,'MEA LOG'!$P$15:$P$99,"Low")</f>
        <v>0</v>
      </c>
      <c r="T24" s="99">
        <f>COUNTIFS('MEA LOG'!$F$15:$F$99,$C24,'MEA LOG'!$Q$15:$Q$99,"Completed")</f>
        <v>0</v>
      </c>
      <c r="U24" s="99">
        <f>COUNTIFS('MEA LOG'!$F$15:$F$99,$C24,'MEA LOG'!$Q$15:$Q$99,"Contracting")</f>
        <v>0</v>
      </c>
      <c r="V24" s="99">
        <f>COUNTIFS('MEA LOG'!$F$15:$F$99,$C24,'MEA LOG'!$Q$15:$Q$99,"Negotiations")</f>
        <v>2</v>
      </c>
      <c r="W24" s="99">
        <f>COUNTIFS('MEA LOG'!$F$15:$F$99,$C24,'MEA LOG'!$Q$15:$Q$99,"ICT")</f>
        <v>0</v>
      </c>
      <c r="X24" s="99">
        <f>COUNTIFS('MEA LOG'!$F$15:$F$99,$C24,'MEA LOG'!$Q$15:$Q$99,"Hopper")</f>
        <v>0</v>
      </c>
      <c r="Y24" s="99">
        <f>SUMIF('MEA LOG'!$F$15:$F$99,$C24,'MEA LOG'!$T$15:$T$99)</f>
        <v>3.96</v>
      </c>
      <c r="Z24" s="99">
        <f>SUMIF('MEA LOG'!$F$15:$F$99,$C24,'MEA LOG'!$U$15:$U$99)</f>
        <v>3.96</v>
      </c>
      <c r="AA24" s="99">
        <f t="shared" si="0"/>
        <v>7.92</v>
      </c>
      <c r="AB24" s="99">
        <f>SUMIF('MEA LOG'!$F$15:$F$99,C24,'MEA LOG'!$S$15:$S$99)</f>
        <v>40.92</v>
      </c>
      <c r="AC24" s="90"/>
      <c r="AD24" s="99" t="str">
        <v>Rwanda</v>
      </c>
      <c r="AE24" s="99">
        <v>12</v>
      </c>
      <c r="AF24" s="90"/>
      <c r="AG24" s="99" t="str">
        <v>Senegal</v>
      </c>
      <c r="AH24" s="99">
        <v>0</v>
      </c>
      <c r="AI24" s="90"/>
      <c r="AJ24" s="99" t="str">
        <v>Qatar Amiri</v>
      </c>
      <c r="AK24" s="99">
        <v>0</v>
      </c>
      <c r="AL24" s="90"/>
      <c r="AM24" s="99" t="str">
        <v>Mauritus</v>
      </c>
      <c r="AN24" s="99">
        <v>0.58533333333333326</v>
      </c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</row>
    <row r="25" spans="2:97" s="88" customFormat="1" ht="14.4" customHeight="1" x14ac:dyDescent="0.3">
      <c r="B25" s="90"/>
      <c r="C25" s="97" t="str">
        <v>Austral</v>
      </c>
      <c r="D25" s="99">
        <f>COUNTIFS('MEA LOG'!$F$15:$F$99,C25,'MEA LOG'!$H$15:$H$99,"&lt;&gt;")</f>
        <v>2</v>
      </c>
      <c r="E25" s="99">
        <f>COUNTIFS('MEA LOG'!$F$15:$F$99,C25,'MEA LOG'!$L$15:$L$99,"Yes")</f>
        <v>0</v>
      </c>
      <c r="F25" s="99">
        <f>SUMIF('MEA LOG'!$F$15:$F$99,COUNT!C25,'MEA LOG'!$M$15:$M$99)</f>
        <v>0</v>
      </c>
      <c r="G25" s="99">
        <f>COUNTIFS('MEA LOG'!$E$15:$E$99,G$10,'MEA LOG'!$F$15:$F$99,$C25)</f>
        <v>0</v>
      </c>
      <c r="H25" s="99">
        <f>COUNTIFS('MEA LOG'!$E$15:$E$99,H$10,'MEA LOG'!$F$15:$F$99,$C25)</f>
        <v>0</v>
      </c>
      <c r="I25" s="99">
        <f>COUNTIFS('MEA LOG'!$E$15:$E$99,I$10,'MEA LOG'!$F$15:$F$99,$C25)</f>
        <v>2</v>
      </c>
      <c r="J25" s="99">
        <f>COUNTIFS('MEA LOG'!$E$15:$E$99,J$10,'MEA LOG'!$F$15:$F$99,$C25)</f>
        <v>0</v>
      </c>
      <c r="K25" s="99">
        <f>COUNTIFS('MEA LOG'!$E$15:$E$99,K$10,'MEA LOG'!$F$15:$F$99,$C25)</f>
        <v>0</v>
      </c>
      <c r="L25" s="99">
        <f>COUNTIFS('MEA LOG'!$E$15:$E$99,L$10,'MEA LOG'!$F$15:$F$99,$C25)</f>
        <v>0</v>
      </c>
      <c r="M25" s="99">
        <f>COUNTIFS('MEA LOG'!$E$15:$E$99,M$10,'MEA LOG'!$F$15:$F$99,$C25)</f>
        <v>0</v>
      </c>
      <c r="N25" s="99">
        <f>COUNTIFS('MEA LOG'!$F$15:$F$99,$C25,'MEA LOG'!$O$15:$O$99,"High")</f>
        <v>0</v>
      </c>
      <c r="O25" s="99">
        <f>COUNTIFS('MEA LOG'!$F$15:$F$99,$C25,'MEA LOG'!$O$15:$O$99,"Med")</f>
        <v>1</v>
      </c>
      <c r="P25" s="99">
        <f>COUNTIFS('MEA LOG'!$F$15:$F$99,$C25,'MEA LOG'!$O$15:$O$99,"Low")</f>
        <v>1</v>
      </c>
      <c r="Q25" s="99">
        <f>COUNTIFS('MEA LOG'!$F$15:$F$99,$C25,'MEA LOG'!$P$15:$P$99,"High")</f>
        <v>0</v>
      </c>
      <c r="R25" s="99">
        <f>COUNTIFS('MEA LOG'!$F$15:$F$99,$C25,'MEA LOG'!$P$15:$P$99,"Med")</f>
        <v>1</v>
      </c>
      <c r="S25" s="99">
        <f>COUNTIFS('MEA LOG'!$F$15:$F$99,$C25,'MEA LOG'!$P$15:$P$99,"Low")</f>
        <v>1</v>
      </c>
      <c r="T25" s="99">
        <f>COUNTIFS('MEA LOG'!$F$15:$F$99,$C25,'MEA LOG'!$Q$15:$Q$99,"Completed")</f>
        <v>0</v>
      </c>
      <c r="U25" s="99">
        <f>COUNTIFS('MEA LOG'!$F$15:$F$99,$C25,'MEA LOG'!$Q$15:$Q$99,"Contracting")</f>
        <v>0</v>
      </c>
      <c r="V25" s="99">
        <f>COUNTIFS('MEA LOG'!$F$15:$F$99,$C25,'MEA LOG'!$Q$15:$Q$99,"Negotiations")</f>
        <v>0</v>
      </c>
      <c r="W25" s="99">
        <f>COUNTIFS('MEA LOG'!$F$15:$F$99,$C25,'MEA LOG'!$Q$15:$Q$99,"ICT")</f>
        <v>0</v>
      </c>
      <c r="X25" s="99">
        <f>COUNTIFS('MEA LOG'!$F$15:$F$99,$C25,'MEA LOG'!$Q$15:$Q$99,"Hopper")</f>
        <v>2</v>
      </c>
      <c r="Y25" s="99">
        <f>SUMIF('MEA LOG'!$F$15:$F$99,$C25,'MEA LOG'!$T$15:$T$99)</f>
        <v>0</v>
      </c>
      <c r="Z25" s="99">
        <f>SUMIF('MEA LOG'!$F$15:$F$99,$C25,'MEA LOG'!$U$15:$U$99)</f>
        <v>0</v>
      </c>
      <c r="AA25" s="99">
        <f t="shared" si="0"/>
        <v>0</v>
      </c>
      <c r="AB25" s="99">
        <f>SUMIF('MEA LOG'!$F$15:$F$99,C25,'MEA LOG'!$S$15:$S$99)</f>
        <v>4.8</v>
      </c>
      <c r="AC25" s="90"/>
      <c r="AD25" s="99" t="str">
        <v>Senegal</v>
      </c>
      <c r="AE25" s="99">
        <v>10</v>
      </c>
      <c r="AF25" s="90"/>
      <c r="AG25" s="99" t="str">
        <v>Air Algerie</v>
      </c>
      <c r="AH25" s="99">
        <v>0</v>
      </c>
      <c r="AI25" s="90"/>
      <c r="AJ25" s="99" t="str">
        <v>Qanot Sharq</v>
      </c>
      <c r="AK25" s="99">
        <v>0</v>
      </c>
      <c r="AL25" s="90"/>
      <c r="AM25" s="99" t="str">
        <v>Qanot Sharq</v>
      </c>
      <c r="AN25" s="99">
        <v>0</v>
      </c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  <c r="CI25" s="90"/>
      <c r="CJ25" s="90"/>
      <c r="CK25" s="90"/>
      <c r="CL25" s="90"/>
      <c r="CM25" s="90"/>
      <c r="CN25" s="90"/>
      <c r="CO25" s="90"/>
      <c r="CP25" s="90"/>
      <c r="CQ25" s="90"/>
      <c r="CR25" s="90"/>
      <c r="CS25" s="90"/>
    </row>
    <row r="26" spans="2:97" s="88" customFormat="1" ht="14.4" customHeight="1" x14ac:dyDescent="0.3">
      <c r="B26" s="90"/>
      <c r="C26" s="97" t="str">
        <v>Kuwait</v>
      </c>
      <c r="D26" s="99">
        <f>COUNTIFS('MEA LOG'!$F$15:$F$99,C26,'MEA LOG'!$H$15:$H$99,"&lt;&gt;")</f>
        <v>1</v>
      </c>
      <c r="E26" s="99">
        <f>COUNTIFS('MEA LOG'!$F$15:$F$99,C26,'MEA LOG'!$L$15:$L$99,"Yes")</f>
        <v>1</v>
      </c>
      <c r="F26" s="99">
        <f>SUMIF('MEA LOG'!$F$15:$F$99,COUNT!C26,'MEA LOG'!$M$15:$M$99)</f>
        <v>0</v>
      </c>
      <c r="G26" s="99">
        <f>COUNTIFS('MEA LOG'!$E$15:$E$99,G$10,'MEA LOG'!$F$15:$F$99,$C26)</f>
        <v>0</v>
      </c>
      <c r="H26" s="99">
        <f>COUNTIFS('MEA LOG'!$E$15:$E$99,H$10,'MEA LOG'!$F$15:$F$99,$C26)</f>
        <v>0</v>
      </c>
      <c r="I26" s="99">
        <f>COUNTIFS('MEA LOG'!$E$15:$E$99,I$10,'MEA LOG'!$F$15:$F$99,$C26)</f>
        <v>0</v>
      </c>
      <c r="J26" s="99">
        <f>COUNTIFS('MEA LOG'!$E$15:$E$99,J$10,'MEA LOG'!$F$15:$F$99,$C26)</f>
        <v>0</v>
      </c>
      <c r="K26" s="99">
        <f>COUNTIFS('MEA LOG'!$E$15:$E$99,K$10,'MEA LOG'!$F$15:$F$99,$C26)</f>
        <v>0</v>
      </c>
      <c r="L26" s="99">
        <f>COUNTIFS('MEA LOG'!$E$15:$E$99,L$10,'MEA LOG'!$F$15:$F$99,$C26)</f>
        <v>0</v>
      </c>
      <c r="M26" s="99">
        <f>COUNTIFS('MEA LOG'!$E$15:$E$99,M$10,'MEA LOG'!$F$15:$F$99,$C26)</f>
        <v>1</v>
      </c>
      <c r="N26" s="99">
        <f>COUNTIFS('MEA LOG'!$F$15:$F$99,$C26,'MEA LOG'!$O$15:$O$99,"High")</f>
        <v>0</v>
      </c>
      <c r="O26" s="99">
        <f>COUNTIFS('MEA LOG'!$F$15:$F$99,$C26,'MEA LOG'!$O$15:$O$99,"Med")</f>
        <v>0</v>
      </c>
      <c r="P26" s="99">
        <f>COUNTIFS('MEA LOG'!$F$15:$F$99,$C26,'MEA LOG'!$O$15:$O$99,"Low")</f>
        <v>1</v>
      </c>
      <c r="Q26" s="99">
        <f>COUNTIFS('MEA LOG'!$F$15:$F$99,$C26,'MEA LOG'!$P$15:$P$99,"High")</f>
        <v>0</v>
      </c>
      <c r="R26" s="99">
        <f>COUNTIFS('MEA LOG'!$F$15:$F$99,$C26,'MEA LOG'!$P$15:$P$99,"Med")</f>
        <v>1</v>
      </c>
      <c r="S26" s="99">
        <f>COUNTIFS('MEA LOG'!$F$15:$F$99,$C26,'MEA LOG'!$P$15:$P$99,"Low")</f>
        <v>0</v>
      </c>
      <c r="T26" s="99">
        <f>COUNTIFS('MEA LOG'!$F$15:$F$99,$C26,'MEA LOG'!$Q$15:$Q$99,"Completed")</f>
        <v>0</v>
      </c>
      <c r="U26" s="99">
        <f>COUNTIFS('MEA LOG'!$F$15:$F$99,$C26,'MEA LOG'!$Q$15:$Q$99,"Contracting")</f>
        <v>0</v>
      </c>
      <c r="V26" s="99">
        <f>COUNTIFS('MEA LOG'!$F$15:$F$99,$C26,'MEA LOG'!$Q$15:$Q$99,"Negotiations")</f>
        <v>0</v>
      </c>
      <c r="W26" s="99">
        <f>COUNTIFS('MEA LOG'!$F$15:$F$99,$C26,'MEA LOG'!$Q$15:$Q$99,"ICT")</f>
        <v>0</v>
      </c>
      <c r="X26" s="99">
        <f>COUNTIFS('MEA LOG'!$F$15:$F$99,$C26,'MEA LOG'!$Q$15:$Q$99,"Hopper")</f>
        <v>1</v>
      </c>
      <c r="Y26" s="99">
        <f>SUMIF('MEA LOG'!$F$15:$F$99,$C26,'MEA LOG'!$T$15:$T$99)</f>
        <v>0</v>
      </c>
      <c r="Z26" s="99">
        <f>SUMIF('MEA LOG'!$F$15:$F$99,$C26,'MEA LOG'!$U$15:$U$99)</f>
        <v>0</v>
      </c>
      <c r="AA26" s="99">
        <f t="shared" si="0"/>
        <v>0</v>
      </c>
      <c r="AB26" s="99">
        <f>SUMIF('MEA LOG'!$F$15:$F$99,C26,'MEA LOG'!$S$15:$S$99)</f>
        <v>0</v>
      </c>
      <c r="AC26" s="90"/>
      <c r="AD26" s="99" t="str">
        <v>Austral</v>
      </c>
      <c r="AE26" s="99">
        <v>4.8</v>
      </c>
      <c r="AF26" s="90"/>
      <c r="AG26" s="99" t="str">
        <v>Austral</v>
      </c>
      <c r="AH26" s="99">
        <v>0</v>
      </c>
      <c r="AI26" s="90"/>
      <c r="AJ26" s="99" t="str">
        <v>Austral</v>
      </c>
      <c r="AK26" s="99">
        <v>0</v>
      </c>
      <c r="AL26" s="90"/>
      <c r="AM26" s="99" t="str">
        <v>Austral</v>
      </c>
      <c r="AN26" s="99">
        <v>0</v>
      </c>
      <c r="AO26" s="90"/>
      <c r="AP26" s="90"/>
      <c r="AQ26" s="90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0"/>
      <c r="BL26" s="90"/>
      <c r="BM26" s="90"/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  <c r="CA26" s="90"/>
      <c r="CB26" s="90"/>
      <c r="CC26" s="90"/>
      <c r="CD26" s="90"/>
      <c r="CE26" s="90"/>
      <c r="CF26" s="90"/>
      <c r="CG26" s="90"/>
      <c r="CH26" s="90"/>
      <c r="CI26" s="90"/>
      <c r="CJ26" s="90"/>
      <c r="CK26" s="90"/>
      <c r="CL26" s="90"/>
      <c r="CM26" s="90"/>
      <c r="CN26" s="90"/>
      <c r="CO26" s="90"/>
      <c r="CP26" s="90"/>
      <c r="CQ26" s="90"/>
      <c r="CR26" s="90"/>
      <c r="CS26" s="90"/>
    </row>
    <row r="27" spans="2:97" s="88" customFormat="1" ht="14.4" customHeight="1" x14ac:dyDescent="0.3">
      <c r="B27" s="90"/>
      <c r="C27" s="98" t="str">
        <v>Mauritus</v>
      </c>
      <c r="D27" s="99">
        <f>COUNTIFS('MEA LOG'!$F$15:$F$99,C27,'MEA LOG'!$H$15:$H$99,"&lt;&gt;")</f>
        <v>2</v>
      </c>
      <c r="E27" s="99">
        <f>COUNTIFS('MEA LOG'!$F$15:$F$99,C27,'MEA LOG'!$L$15:$L$99,"Yes")</f>
        <v>0</v>
      </c>
      <c r="F27" s="99">
        <f>SUMIF('MEA LOG'!$F$15:$F$99,COUNT!C27,'MEA LOG'!$M$15:$M$99)</f>
        <v>0</v>
      </c>
      <c r="G27" s="99">
        <f>COUNTIFS('MEA LOG'!$E$15:$E$99,G$10,'MEA LOG'!$F$15:$F$99,$C27)</f>
        <v>1</v>
      </c>
      <c r="H27" s="99">
        <f>COUNTIFS('MEA LOG'!$E$15:$E$99,H$10,'MEA LOG'!$F$15:$F$99,$C27)</f>
        <v>0</v>
      </c>
      <c r="I27" s="99">
        <f>COUNTIFS('MEA LOG'!$E$15:$E$99,I$10,'MEA LOG'!$F$15:$F$99,$C27)</f>
        <v>0</v>
      </c>
      <c r="J27" s="99">
        <f>COUNTIFS('MEA LOG'!$E$15:$E$99,J$10,'MEA LOG'!$F$15:$F$99,$C27)</f>
        <v>0</v>
      </c>
      <c r="K27" s="99">
        <f>COUNTIFS('MEA LOG'!$E$15:$E$99,K$10,'MEA LOG'!$F$15:$F$99,$C27)</f>
        <v>0</v>
      </c>
      <c r="L27" s="99">
        <f>COUNTIFS('MEA LOG'!$E$15:$E$99,L$10,'MEA LOG'!$F$15:$F$99,$C27)</f>
        <v>0</v>
      </c>
      <c r="M27" s="99">
        <f>COUNTIFS('MEA LOG'!$E$15:$E$99,M$10,'MEA LOG'!$F$15:$F$99,$C27)</f>
        <v>1</v>
      </c>
      <c r="N27" s="99">
        <f>COUNTIFS('MEA LOG'!$F$15:$F$99,$C27,'MEA LOG'!$O$15:$O$99,"High")</f>
        <v>1</v>
      </c>
      <c r="O27" s="99">
        <f>COUNTIFS('MEA LOG'!$F$15:$F$99,$C27,'MEA LOG'!$O$15:$O$99,"Med")</f>
        <v>1</v>
      </c>
      <c r="P27" s="99">
        <f>COUNTIFS('MEA LOG'!$F$15:$F$99,$C27,'MEA LOG'!$O$15:$O$99,"Low")</f>
        <v>0</v>
      </c>
      <c r="Q27" s="99">
        <f>COUNTIFS('MEA LOG'!$F$15:$F$99,$C27,'MEA LOG'!$P$15:$P$99,"High")</f>
        <v>0</v>
      </c>
      <c r="R27" s="99">
        <f>COUNTIFS('MEA LOG'!$F$15:$F$99,$C27,'MEA LOG'!$P$15:$P$99,"Med")</f>
        <v>1</v>
      </c>
      <c r="S27" s="99">
        <f>COUNTIFS('MEA LOG'!$F$15:$F$99,$C27,'MEA LOG'!$P$15:$P$99,"Low")</f>
        <v>1</v>
      </c>
      <c r="T27" s="99">
        <f>COUNTIFS('MEA LOG'!$F$15:$F$99,$C27,'MEA LOG'!$Q$15:$Q$99,"Completed")</f>
        <v>1</v>
      </c>
      <c r="U27" s="99">
        <f>COUNTIFS('MEA LOG'!$F$15:$F$99,$C27,'MEA LOG'!$Q$15:$Q$99,"Contracting")</f>
        <v>0</v>
      </c>
      <c r="V27" s="99">
        <f>COUNTIFS('MEA LOG'!$F$15:$F$99,$C27,'MEA LOG'!$Q$15:$Q$99,"Negotiations")</f>
        <v>0</v>
      </c>
      <c r="W27" s="99">
        <f>COUNTIFS('MEA LOG'!$F$15:$F$99,$C27,'MEA LOG'!$Q$15:$Q$99,"ICT")</f>
        <v>1</v>
      </c>
      <c r="X27" s="99">
        <f>COUNTIFS('MEA LOG'!$F$15:$F$99,$C27,'MEA LOG'!$Q$15:$Q$99,"Hopper")</f>
        <v>0</v>
      </c>
      <c r="Y27" s="99">
        <f>SUMIF('MEA LOG'!$F$15:$F$99,$C27,'MEA LOG'!$T$15:$T$99)</f>
        <v>0.5093333333333333</v>
      </c>
      <c r="Z27" s="99">
        <f>SUMIF('MEA LOG'!$F$15:$F$99,$C27,'MEA LOG'!$U$15:$U$99)</f>
        <v>7.5999999999999998E-2</v>
      </c>
      <c r="AA27" s="99">
        <f t="shared" si="0"/>
        <v>0.58533333333333326</v>
      </c>
      <c r="AB27" s="99">
        <f>SUMIF('MEA LOG'!$F$15:$F$99,C27,'MEA LOG'!$S$15:$S$99)</f>
        <v>1.6800000000000002</v>
      </c>
      <c r="AC27" s="90"/>
      <c r="AD27" s="99" t="str">
        <v>Qatar Amiri</v>
      </c>
      <c r="AE27" s="99">
        <v>2.7</v>
      </c>
      <c r="AF27" s="90"/>
      <c r="AG27" s="99" t="str">
        <v>Kuwait</v>
      </c>
      <c r="AH27" s="99">
        <v>0</v>
      </c>
      <c r="AI27" s="90"/>
      <c r="AJ27" s="99" t="str">
        <v>Kuwait</v>
      </c>
      <c r="AK27" s="99">
        <v>0</v>
      </c>
      <c r="AL27" s="90"/>
      <c r="AM27" s="99" t="str">
        <v>Kuwait</v>
      </c>
      <c r="AN27" s="99">
        <v>0</v>
      </c>
      <c r="AO27" s="90"/>
      <c r="AP27" s="90"/>
      <c r="AQ27" s="90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90"/>
      <c r="CE27" s="90"/>
      <c r="CF27" s="90"/>
      <c r="CG27" s="90"/>
      <c r="CH27" s="90"/>
      <c r="CI27" s="90"/>
      <c r="CJ27" s="90"/>
      <c r="CK27" s="90"/>
      <c r="CL27" s="90"/>
      <c r="CM27" s="90"/>
      <c r="CN27" s="90"/>
      <c r="CO27" s="90"/>
      <c r="CP27" s="90"/>
      <c r="CQ27" s="90"/>
      <c r="CR27" s="90"/>
      <c r="CS27" s="90"/>
    </row>
    <row r="28" spans="2:97" s="88" customFormat="1" ht="14.4" customHeight="1" x14ac:dyDescent="0.3">
      <c r="B28" s="90"/>
      <c r="C28" s="97" t="str">
        <v>Rwanda</v>
      </c>
      <c r="D28" s="99">
        <f>COUNTIFS('MEA LOG'!$F$15:$F$99,C28,'MEA LOG'!$H$15:$H$99,"&lt;&gt;")</f>
        <v>1</v>
      </c>
      <c r="E28" s="99">
        <f>COUNTIFS('MEA LOG'!$F$15:$F$99,C28,'MEA LOG'!$L$15:$L$99,"Yes")</f>
        <v>0</v>
      </c>
      <c r="F28" s="99">
        <f>SUMIF('MEA LOG'!$F$15:$F$99,COUNT!C28,'MEA LOG'!$M$15:$M$99)</f>
        <v>0</v>
      </c>
      <c r="G28" s="99">
        <f>COUNTIFS('MEA LOG'!$E$15:$E$99,G$10,'MEA LOG'!$F$15:$F$99,$C28)</f>
        <v>0</v>
      </c>
      <c r="H28" s="99">
        <f>COUNTIFS('MEA LOG'!$E$15:$E$99,H$10,'MEA LOG'!$F$15:$F$99,$C28)</f>
        <v>0</v>
      </c>
      <c r="I28" s="99">
        <f>COUNTIFS('MEA LOG'!$E$15:$E$99,I$10,'MEA LOG'!$F$15:$F$99,$C28)</f>
        <v>0</v>
      </c>
      <c r="J28" s="99">
        <f>COUNTIFS('MEA LOG'!$E$15:$E$99,J$10,'MEA LOG'!$F$15:$F$99,$C28)</f>
        <v>0</v>
      </c>
      <c r="K28" s="99">
        <f>COUNTIFS('MEA LOG'!$E$15:$E$99,K$10,'MEA LOG'!$F$15:$F$99,$C28)</f>
        <v>1</v>
      </c>
      <c r="L28" s="99">
        <f>COUNTIFS('MEA LOG'!$E$15:$E$99,L$10,'MEA LOG'!$F$15:$F$99,$C28)</f>
        <v>0</v>
      </c>
      <c r="M28" s="99">
        <f>COUNTIFS('MEA LOG'!$E$15:$E$99,M$10,'MEA LOG'!$F$15:$F$99,$C28)</f>
        <v>0</v>
      </c>
      <c r="N28" s="99">
        <f>COUNTIFS('MEA LOG'!$F$15:$F$99,$C28,'MEA LOG'!$O$15:$O$99,"High")</f>
        <v>0</v>
      </c>
      <c r="O28" s="99">
        <f>COUNTIFS('MEA LOG'!$F$15:$F$99,$C28,'MEA LOG'!$O$15:$O$99,"Med")</f>
        <v>0</v>
      </c>
      <c r="P28" s="99">
        <f>COUNTIFS('MEA LOG'!$F$15:$F$99,$C28,'MEA LOG'!$O$15:$O$99,"Low")</f>
        <v>1</v>
      </c>
      <c r="Q28" s="99">
        <f>COUNTIFS('MEA LOG'!$F$15:$F$99,$C28,'MEA LOG'!$P$15:$P$99,"High")</f>
        <v>0</v>
      </c>
      <c r="R28" s="99">
        <f>COUNTIFS('MEA LOG'!$F$15:$F$99,$C28,'MEA LOG'!$P$15:$P$99,"Med")</f>
        <v>1</v>
      </c>
      <c r="S28" s="99">
        <f>COUNTIFS('MEA LOG'!$F$15:$F$99,$C28,'MEA LOG'!$P$15:$P$99,"Low")</f>
        <v>0</v>
      </c>
      <c r="T28" s="99">
        <f>COUNTIFS('MEA LOG'!$F$15:$F$99,$C28,'MEA LOG'!$Q$15:$Q$99,"Completed")</f>
        <v>0</v>
      </c>
      <c r="U28" s="99">
        <f>COUNTIFS('MEA LOG'!$F$15:$F$99,$C28,'MEA LOG'!$Q$15:$Q$99,"Contracting")</f>
        <v>0</v>
      </c>
      <c r="V28" s="99">
        <f>COUNTIFS('MEA LOG'!$F$15:$F$99,$C28,'MEA LOG'!$Q$15:$Q$99,"Negotiations")</f>
        <v>0</v>
      </c>
      <c r="W28" s="99">
        <f>COUNTIFS('MEA LOG'!$F$15:$F$99,$C28,'MEA LOG'!$Q$15:$Q$99,"ICT")</f>
        <v>0</v>
      </c>
      <c r="X28" s="99">
        <f>COUNTIFS('MEA LOG'!$F$15:$F$99,$C28,'MEA LOG'!$Q$15:$Q$99,"Hopper")</f>
        <v>1</v>
      </c>
      <c r="Y28" s="99">
        <f>SUMIF('MEA LOG'!$F$15:$F$99,$C28,'MEA LOG'!$T$15:$T$99)</f>
        <v>0</v>
      </c>
      <c r="Z28" s="99">
        <f>SUMIF('MEA LOG'!$F$15:$F$99,$C28,'MEA LOG'!$U$15:$U$99)</f>
        <v>0</v>
      </c>
      <c r="AA28" s="99">
        <f t="shared" si="0"/>
        <v>0</v>
      </c>
      <c r="AB28" s="99">
        <f>SUMIF('MEA LOG'!$F$15:$F$99,C28,'MEA LOG'!$S$15:$S$99)</f>
        <v>12</v>
      </c>
      <c r="AC28" s="90"/>
      <c r="AD28" s="99" t="str">
        <v>Mauritus</v>
      </c>
      <c r="AE28" s="99">
        <v>1.6800000000000002</v>
      </c>
      <c r="AF28" s="90"/>
      <c r="AG28" s="99" t="str">
        <v>Rwanda</v>
      </c>
      <c r="AH28" s="99">
        <v>0</v>
      </c>
      <c r="AI28" s="90"/>
      <c r="AJ28" s="99" t="str">
        <v>Rwanda</v>
      </c>
      <c r="AK28" s="99">
        <v>0</v>
      </c>
      <c r="AL28" s="90"/>
      <c r="AM28" s="99" t="str">
        <v>Rwanda</v>
      </c>
      <c r="AN28" s="99">
        <v>0</v>
      </c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0"/>
      <c r="BL28" s="90"/>
      <c r="BM28" s="90"/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  <c r="CA28" s="90"/>
      <c r="CB28" s="90"/>
      <c r="CC28" s="90"/>
      <c r="CD28" s="90"/>
      <c r="CE28" s="90"/>
      <c r="CF28" s="90"/>
      <c r="CG28" s="90"/>
      <c r="CH28" s="90"/>
      <c r="CI28" s="90"/>
      <c r="CJ28" s="90"/>
      <c r="CK28" s="90"/>
      <c r="CL28" s="90"/>
      <c r="CM28" s="90"/>
      <c r="CN28" s="90"/>
      <c r="CO28" s="90"/>
      <c r="CP28" s="90"/>
      <c r="CQ28" s="90"/>
      <c r="CR28" s="90"/>
      <c r="CS28" s="90"/>
    </row>
    <row r="29" spans="2:97" s="88" customFormat="1" ht="14.4" customHeight="1" x14ac:dyDescent="0.3">
      <c r="B29" s="90"/>
      <c r="C29" s="97" t="str">
        <v>SAA</v>
      </c>
      <c r="D29" s="99">
        <f>COUNTIFS('MEA LOG'!$F$15:$F$99,C29,'MEA LOG'!$H$15:$H$99,"&lt;&gt;")</f>
        <v>1</v>
      </c>
      <c r="E29" s="99">
        <f>COUNTIFS('MEA LOG'!$F$15:$F$99,C29,'MEA LOG'!$L$15:$L$99,"Yes")</f>
        <v>0</v>
      </c>
      <c r="F29" s="99">
        <f>SUMIF('MEA LOG'!$F$15:$F$99,COUNT!C29,'MEA LOG'!$M$15:$M$99)</f>
        <v>0</v>
      </c>
      <c r="G29" s="99">
        <f>COUNTIFS('MEA LOG'!$E$15:$E$99,G$10,'MEA LOG'!$F$15:$F$99,$C29)</f>
        <v>0</v>
      </c>
      <c r="H29" s="99">
        <f>COUNTIFS('MEA LOG'!$E$15:$E$99,H$10,'MEA LOG'!$F$15:$F$99,$C29)</f>
        <v>0</v>
      </c>
      <c r="I29" s="99">
        <f>COUNTIFS('MEA LOG'!$E$15:$E$99,I$10,'MEA LOG'!$F$15:$F$99,$C29)</f>
        <v>0</v>
      </c>
      <c r="J29" s="99">
        <f>COUNTIFS('MEA LOG'!$E$15:$E$99,J$10,'MEA LOG'!$F$15:$F$99,$C29)</f>
        <v>0</v>
      </c>
      <c r="K29" s="99">
        <f>COUNTIFS('MEA LOG'!$E$15:$E$99,K$10,'MEA LOG'!$F$15:$F$99,$C29)</f>
        <v>1</v>
      </c>
      <c r="L29" s="99">
        <f>COUNTIFS('MEA LOG'!$E$15:$E$99,L$10,'MEA LOG'!$F$15:$F$99,$C29)</f>
        <v>0</v>
      </c>
      <c r="M29" s="99">
        <f>COUNTIFS('MEA LOG'!$E$15:$E$99,M$10,'MEA LOG'!$F$15:$F$99,$C29)</f>
        <v>0</v>
      </c>
      <c r="N29" s="99">
        <f>COUNTIFS('MEA LOG'!$F$15:$F$99,$C29,'MEA LOG'!$O$15:$O$99,"High")</f>
        <v>0</v>
      </c>
      <c r="O29" s="99">
        <f>COUNTIFS('MEA LOG'!$F$15:$F$99,$C29,'MEA LOG'!$O$15:$O$99,"Med")</f>
        <v>1</v>
      </c>
      <c r="P29" s="99">
        <f>COUNTIFS('MEA LOG'!$F$15:$F$99,$C29,'MEA LOG'!$O$15:$O$99,"Low")</f>
        <v>0</v>
      </c>
      <c r="Q29" s="99">
        <f>COUNTIFS('MEA LOG'!$F$15:$F$99,$C29,'MEA LOG'!$P$15:$P$99,"High")</f>
        <v>0</v>
      </c>
      <c r="R29" s="99">
        <f>COUNTIFS('MEA LOG'!$F$15:$F$99,$C29,'MEA LOG'!$P$15:$P$99,"Med")</f>
        <v>1</v>
      </c>
      <c r="S29" s="99">
        <f>COUNTIFS('MEA LOG'!$F$15:$F$99,$C29,'MEA LOG'!$P$15:$P$99,"Low")</f>
        <v>0</v>
      </c>
      <c r="T29" s="99">
        <f>COUNTIFS('MEA LOG'!$F$15:$F$99,$C29,'MEA LOG'!$Q$15:$Q$99,"Completed")</f>
        <v>0</v>
      </c>
      <c r="U29" s="99">
        <f>COUNTIFS('MEA LOG'!$F$15:$F$99,$C29,'MEA LOG'!$Q$15:$Q$99,"Contracting")</f>
        <v>0</v>
      </c>
      <c r="V29" s="99">
        <f>COUNTIFS('MEA LOG'!$F$15:$F$99,$C29,'MEA LOG'!$Q$15:$Q$99,"Negotiations")</f>
        <v>0</v>
      </c>
      <c r="W29" s="99">
        <f>COUNTIFS('MEA LOG'!$F$15:$F$99,$C29,'MEA LOG'!$Q$15:$Q$99,"ICT")</f>
        <v>0</v>
      </c>
      <c r="X29" s="99">
        <f>COUNTIFS('MEA LOG'!$F$15:$F$99,$C29,'MEA LOG'!$Q$15:$Q$99,"Hopper")</f>
        <v>0</v>
      </c>
      <c r="Y29" s="99">
        <f>SUMIF('MEA LOG'!$F$15:$F$99,$C29,'MEA LOG'!$T$15:$T$99)</f>
        <v>0</v>
      </c>
      <c r="Z29" s="99">
        <f>SUMIF('MEA LOG'!$F$15:$F$99,$C29,'MEA LOG'!$U$15:$U$99)</f>
        <v>0</v>
      </c>
      <c r="AA29" s="99">
        <f t="shared" si="0"/>
        <v>0</v>
      </c>
      <c r="AB29" s="99">
        <f>SUMIF('MEA LOG'!$F$15:$F$99,C29,'MEA LOG'!$S$15:$S$99)</f>
        <v>54</v>
      </c>
      <c r="AC29" s="90"/>
      <c r="AD29" s="99" t="str">
        <v>Kuwait</v>
      </c>
      <c r="AE29" s="99">
        <v>0</v>
      </c>
      <c r="AF29" s="90"/>
      <c r="AG29" s="99" t="str">
        <v>SAA</v>
      </c>
      <c r="AH29" s="99">
        <v>0</v>
      </c>
      <c r="AI29" s="90"/>
      <c r="AJ29" s="99" t="str">
        <v>SAA</v>
      </c>
      <c r="AK29" s="99">
        <v>0</v>
      </c>
      <c r="AL29" s="90"/>
      <c r="AM29" s="99" t="str">
        <v>SAA</v>
      </c>
      <c r="AN29" s="99">
        <v>0</v>
      </c>
      <c r="AO29" s="90"/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0"/>
      <c r="CD29" s="90"/>
      <c r="CE29" s="90"/>
      <c r="CF29" s="90"/>
      <c r="CG29" s="90"/>
      <c r="CH29" s="90"/>
      <c r="CI29" s="90"/>
      <c r="CJ29" s="90"/>
      <c r="CK29" s="90"/>
      <c r="CL29" s="90"/>
      <c r="CM29" s="90"/>
      <c r="CN29" s="90"/>
      <c r="CO29" s="90"/>
      <c r="CP29" s="90"/>
      <c r="CQ29" s="90"/>
      <c r="CR29" s="90"/>
      <c r="CS29" s="90"/>
    </row>
    <row r="30" spans="2:97" ht="15" thickBot="1" x14ac:dyDescent="0.35">
      <c r="B30"/>
      <c r="C30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</row>
    <row r="31" spans="2:97" ht="15" thickBot="1" x14ac:dyDescent="0.35">
      <c r="B31"/>
      <c r="C31" s="441" t="s">
        <v>559</v>
      </c>
      <c r="D31" s="442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</row>
    <row r="32" spans="2:97" x14ac:dyDescent="0.3">
      <c r="B32"/>
      <c r="C32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</row>
    <row r="33" spans="2:97" x14ac:dyDescent="0.3">
      <c r="B33"/>
      <c r="C33" s="95" t="s">
        <v>560</v>
      </c>
      <c r="D33" s="95" t="s">
        <v>157</v>
      </c>
      <c r="E33" s="95">
        <v>2026</v>
      </c>
      <c r="F33" s="95">
        <v>2027</v>
      </c>
      <c r="G33" s="95" t="s">
        <v>159</v>
      </c>
      <c r="H33" s="95" t="s">
        <v>561</v>
      </c>
      <c r="I33" s="95" t="s">
        <v>562</v>
      </c>
      <c r="J33" s="95" t="s">
        <v>563</v>
      </c>
      <c r="K33" s="95" t="s">
        <v>564</v>
      </c>
      <c r="L33" s="95" t="s">
        <v>565</v>
      </c>
      <c r="M33" s="95" t="s">
        <v>566</v>
      </c>
      <c r="N33" s="95" t="s">
        <v>567</v>
      </c>
      <c r="O33" s="95" t="s">
        <v>568</v>
      </c>
      <c r="P33" s="95" t="s">
        <v>569</v>
      </c>
      <c r="Q33" s="95" t="s">
        <v>570</v>
      </c>
      <c r="R33" s="87"/>
      <c r="S33" s="95" t="s">
        <v>571</v>
      </c>
      <c r="T33" s="95" t="s">
        <v>555</v>
      </c>
      <c r="U33"/>
      <c r="V33" s="95" t="s">
        <v>571</v>
      </c>
      <c r="W33" s="95" t="s">
        <v>556</v>
      </c>
      <c r="X33"/>
      <c r="Y33" s="95" t="s">
        <v>571</v>
      </c>
      <c r="Z33" s="95" t="s">
        <v>557</v>
      </c>
      <c r="AA33"/>
      <c r="AB33" s="95" t="s">
        <v>571</v>
      </c>
      <c r="AC33" s="95" t="s">
        <v>558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</row>
    <row r="34" spans="2:97" x14ac:dyDescent="0.3">
      <c r="B34"/>
      <c r="C34" s="140" t="str" cm="1">
        <f t="array" ref="C34:C118">IF(_xlfn._xlws.FILTER('MEA LOG'!F15:F99,TRUE)=0,"",'MEA LOG'!F15:F99)&amp;" "&amp;IF(_xlfn._xlws.FILTER('MEA LOG'!H15:H99,TRUE)=0,"",'MEA LOG'!H15:H99)</f>
        <v>Emirates 3 year-extension + LRU Management + 23 a/c</v>
      </c>
      <c r="D34" s="151" cm="1">
        <f t="array" ref="D34:D118">_xlfn._xlws.FILTER('MEA LOG'!S15:S99,TRUE,"-")</f>
        <v>341.88</v>
      </c>
      <c r="E34" s="151" cm="1">
        <f t="array" ref="E34:E118">_xlfn._xlws.FILTER('MEA LOG'!T15:T99,TRUE,"-")</f>
        <v>0</v>
      </c>
      <c r="F34" s="151" cm="1">
        <f t="array" ref="F34:F118">_xlfn._xlws.FILTER('MEA LOG'!U15:U99,TRUE,"-")</f>
        <v>0</v>
      </c>
      <c r="G34" s="151">
        <f>E34+F34</f>
        <v>0</v>
      </c>
      <c r="H34" s="151" t="str" cm="1">
        <f t="array" ref="H34">INDEX('MEA LOG'!O:O,ROW()-34+15)</f>
        <v>High</v>
      </c>
      <c r="I34" s="151">
        <f>_xlfn.XLOOKUP(H34,INPUT!$C$11:$C$13,INPUT!$D$11:$D$13,"",0,1)</f>
        <v>3</v>
      </c>
      <c r="J34" s="151">
        <f>IFERROR(I34*INPUT!$J$11,"")</f>
        <v>3</v>
      </c>
      <c r="K34" s="151" t="str" cm="1">
        <f t="array" ref="K34">INDEX('MEA LOG'!P:P,ROW()-34+15)</f>
        <v>Low</v>
      </c>
      <c r="L34" s="151">
        <f>_xlfn.XLOOKUP(K34,INPUT!$F$11:$F$13,INPUT!$G$11:$G$13,"",0,1)</f>
        <v>1</v>
      </c>
      <c r="M34" s="151">
        <f>IFERROR(L34*INPUT!$J$12,"")</f>
        <v>1</v>
      </c>
      <c r="N34" s="151">
        <f>IFERROR(D34*J34*M34,-1)</f>
        <v>1025.6399999999999</v>
      </c>
      <c r="O34" s="151">
        <f t="shared" ref="O34:O65" si="1">IFERROR(E34*J34*M34,-1)</f>
        <v>0</v>
      </c>
      <c r="P34" s="151">
        <f t="shared" ref="P34:P65" si="2">IFERROR(F34*J34*M34,-1)</f>
        <v>0</v>
      </c>
      <c r="Q34" s="152">
        <f t="shared" ref="Q34:Q65" si="3">IFERROR(G34*J34*M34,-1)</f>
        <v>0</v>
      </c>
      <c r="R34" s="87"/>
      <c r="S34" s="16" t="str" cm="1">
        <f t="array" ref="S34:S119">_xlfn.SORTBY(C34:C119,N34:N119,-1)</f>
        <v>Emirates 3 year-extension + LRU Management + 23 a/c</v>
      </c>
      <c r="T34" s="152" cm="1">
        <f t="array" ref="T34:T119">_xlfn.SORTBY(N34:N119,N34:N119,-1)</f>
        <v>1025.6399999999999</v>
      </c>
      <c r="U34"/>
      <c r="V34" s="16" t="str" cm="1">
        <f t="array" ref="V34:V119">_xlfn.SORTBY(C34:C119,O34:O119,-1)</f>
        <v>Qatar Exit for convenience removal -84</v>
      </c>
      <c r="W34" s="152" cm="1">
        <f t="array" ref="W34:W119">_xlfn.SORTBY(O34:O119,O34:O119,-1)</f>
        <v>204.24</v>
      </c>
      <c r="X34"/>
      <c r="Y34" s="16" t="str" cm="1">
        <f t="array" ref="Y34:Y119">_xlfn.SORTBY(C34:C119,P34:P119,-1)</f>
        <v xml:space="preserve">Ethiopia Incremental SPE </v>
      </c>
      <c r="Z34" s="152" cm="1">
        <f t="array" ref="Z34:Z119">_xlfn.SORTBY(P34:P119,P34:P119,-1)</f>
        <v>90</v>
      </c>
      <c r="AA34"/>
      <c r="AB34" s="16" t="str" cm="1">
        <f t="array" ref="AB34:AB119">_xlfn.SORTBY(C34:C119,Q34:Q119,-1)</f>
        <v>Qatar Exit for convenience removal -84</v>
      </c>
      <c r="AC34" s="152" cm="1">
        <f t="array" ref="AC34:AC119">_xlfn.SORTBY(Q34:Q119,Q34:Q119,-1)</f>
        <v>204.24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</row>
    <row r="35" spans="2:97" x14ac:dyDescent="0.3">
      <c r="B35"/>
      <c r="C35" s="140" t="str">
        <v>Emirates OWS - eliminate $20k remedy</v>
      </c>
      <c r="D35" s="151">
        <v>11.4</v>
      </c>
      <c r="E35" s="151">
        <v>0</v>
      </c>
      <c r="F35" s="151">
        <v>0</v>
      </c>
      <c r="G35" s="151">
        <f t="shared" ref="G35:G98" si="4">E35+F35</f>
        <v>0</v>
      </c>
      <c r="H35" s="151" t="str" cm="1">
        <f t="array" ref="H35">INDEX('MEA LOG'!O:O,ROW()-34+15)</f>
        <v>High</v>
      </c>
      <c r="I35" s="151">
        <f>_xlfn.XLOOKUP(H35,INPUT!$C$11:$C$13,INPUT!$D$11:$D$13,"",0,1)</f>
        <v>3</v>
      </c>
      <c r="J35" s="151">
        <f>IFERROR(I35*INPUT!$J$11,"")</f>
        <v>3</v>
      </c>
      <c r="K35" s="151" t="str" cm="1">
        <f t="array" ref="K35">INDEX('MEA LOG'!P:P,ROW()-34+15)</f>
        <v>Low</v>
      </c>
      <c r="L35" s="151">
        <f>_xlfn.XLOOKUP(K35,INPUT!$F$11:$F$13,INPUT!$G$11:$G$13,"",0,1)</f>
        <v>1</v>
      </c>
      <c r="M35" s="151">
        <f>IFERROR(L35*INPUT!$J$12,"")</f>
        <v>1</v>
      </c>
      <c r="N35" s="151">
        <f t="shared" ref="N35:N98" si="5">IFERROR(D35*J35*M35,-1)</f>
        <v>34.200000000000003</v>
      </c>
      <c r="O35" s="151">
        <f t="shared" si="1"/>
        <v>0</v>
      </c>
      <c r="P35" s="151">
        <f t="shared" si="2"/>
        <v>0</v>
      </c>
      <c r="Q35" s="152">
        <f t="shared" si="3"/>
        <v>0</v>
      </c>
      <c r="R35" s="87"/>
      <c r="S35" s="16" t="str">
        <v xml:space="preserve">Egypt Term Extension </v>
      </c>
      <c r="T35" s="152">
        <v>414.72</v>
      </c>
      <c r="U35"/>
      <c r="V35" s="16" t="str">
        <v>Tanzania Additional SPE</v>
      </c>
      <c r="W35" s="152">
        <v>50</v>
      </c>
      <c r="X35"/>
      <c r="Y35" s="16" t="str">
        <v xml:space="preserve">Egypt Term Extension </v>
      </c>
      <c r="Z35" s="152">
        <v>60</v>
      </c>
      <c r="AA35"/>
      <c r="AB35" s="16" t="str">
        <v xml:space="preserve">Ethiopia Incremental SPE </v>
      </c>
      <c r="AC35" s="152">
        <v>90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</row>
    <row r="36" spans="2:97" x14ac:dyDescent="0.3">
      <c r="B36"/>
      <c r="C36" s="140" t="str">
        <v>Emirates Additional 3 x SPE (10 %to 12%)</v>
      </c>
      <c r="D36" s="151">
        <v>54</v>
      </c>
      <c r="E36" s="151">
        <v>20.8</v>
      </c>
      <c r="F36" s="151">
        <v>20.8</v>
      </c>
      <c r="G36" s="151">
        <f t="shared" si="4"/>
        <v>41.6</v>
      </c>
      <c r="H36" s="151" t="str" cm="1">
        <f t="array" ref="H36">INDEX('MEA LOG'!O:O,ROW()-34+15)</f>
        <v>Low</v>
      </c>
      <c r="I36" s="151">
        <f>_xlfn.XLOOKUP(H36,INPUT!$C$11:$C$13,INPUT!$D$11:$D$13,"",0,1)</f>
        <v>1</v>
      </c>
      <c r="J36" s="151">
        <f>IFERROR(I36*INPUT!$J$11,"")</f>
        <v>1</v>
      </c>
      <c r="K36" s="151" t="str" cm="1">
        <f t="array" ref="K36">INDEX('MEA LOG'!P:P,ROW()-34+15)</f>
        <v>Med</v>
      </c>
      <c r="L36" s="151">
        <f>_xlfn.XLOOKUP(K36,INPUT!$F$11:$F$13,INPUT!$G$11:$G$13,"",0,1)</f>
        <v>1</v>
      </c>
      <c r="M36" s="151">
        <f>IFERROR(L36*INPUT!$J$12,"")</f>
        <v>1</v>
      </c>
      <c r="N36" s="151">
        <f t="shared" si="5"/>
        <v>54</v>
      </c>
      <c r="O36" s="151">
        <f t="shared" si="1"/>
        <v>20.8</v>
      </c>
      <c r="P36" s="151">
        <f t="shared" si="2"/>
        <v>20.8</v>
      </c>
      <c r="Q36" s="152">
        <f t="shared" si="3"/>
        <v>41.6</v>
      </c>
      <c r="R36" s="87"/>
      <c r="S36" s="16" t="str">
        <v>Qatar SPE Pull-forward</v>
      </c>
      <c r="T36" s="152">
        <v>270</v>
      </c>
      <c r="U36"/>
      <c r="V36" s="16" t="str">
        <v>Emirates Additional 3 x SPE (10 %to 12%)</v>
      </c>
      <c r="W36" s="152">
        <v>20.8</v>
      </c>
      <c r="X36"/>
      <c r="Y36" s="16" t="str">
        <v>Air Algerie Additional SPE</v>
      </c>
      <c r="Z36" s="152">
        <v>60</v>
      </c>
      <c r="AA36"/>
      <c r="AB36" s="16" t="str">
        <v xml:space="preserve">Egypt Term Extension </v>
      </c>
      <c r="AC36" s="152">
        <v>60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</row>
    <row r="37" spans="2:97" x14ac:dyDescent="0.3">
      <c r="B37"/>
      <c r="C37" s="140" t="str">
        <v>Emirates Eliminate NDSES Cost via DAT</v>
      </c>
      <c r="D37" s="151">
        <v>50</v>
      </c>
      <c r="E37" s="151">
        <v>0</v>
      </c>
      <c r="F37" s="151">
        <v>0</v>
      </c>
      <c r="G37" s="151">
        <f t="shared" si="4"/>
        <v>0</v>
      </c>
      <c r="H37" s="151" t="str" cm="1">
        <f t="array" ref="H37">INDEX('MEA LOG'!O:O,ROW()-34+15)</f>
        <v>Med</v>
      </c>
      <c r="I37" s="151">
        <f>_xlfn.XLOOKUP(H37,INPUT!$C$11:$C$13,INPUT!$D$11:$D$13,"",0,1)</f>
        <v>2</v>
      </c>
      <c r="J37" s="151">
        <f>IFERROR(I37*INPUT!$J$11,"")</f>
        <v>2</v>
      </c>
      <c r="K37" s="151" t="str" cm="1">
        <f t="array" ref="K37">INDEX('MEA LOG'!P:P,ROW()-34+15)</f>
        <v>Med</v>
      </c>
      <c r="L37" s="151">
        <f>_xlfn.XLOOKUP(K37,INPUT!$F$11:$F$13,INPUT!$G$11:$G$13,"",0,1)</f>
        <v>1</v>
      </c>
      <c r="M37" s="151">
        <f>IFERROR(L37*INPUT!$J$12,"")</f>
        <v>1</v>
      </c>
      <c r="N37" s="151">
        <f t="shared" si="5"/>
        <v>100</v>
      </c>
      <c r="O37" s="151">
        <f t="shared" si="1"/>
        <v>0</v>
      </c>
      <c r="P37" s="151">
        <f t="shared" si="2"/>
        <v>0</v>
      </c>
      <c r="Q37" s="152">
        <f t="shared" si="3"/>
        <v>0</v>
      </c>
      <c r="R37" s="87"/>
      <c r="S37" s="16" t="str">
        <v>Qatar Exit for convenience removal -84</v>
      </c>
      <c r="T37" s="152">
        <v>204.24</v>
      </c>
      <c r="U37"/>
      <c r="V37" s="16" t="str">
        <v>Etihad TCA Reconciliation (CRP Improvement)</v>
      </c>
      <c r="W37" s="152">
        <v>15</v>
      </c>
      <c r="X37"/>
      <c r="Y37" s="16" t="str">
        <v>Qatar Exit for convenience removal -97</v>
      </c>
      <c r="Z37" s="152">
        <v>45.88</v>
      </c>
      <c r="AA37"/>
      <c r="AB37" s="16" t="str">
        <v>Air Algerie Additional SPE</v>
      </c>
      <c r="AC37" s="152">
        <v>60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</row>
    <row r="38" spans="2:97" x14ac:dyDescent="0.3">
      <c r="B38"/>
      <c r="C38" s="140" t="str">
        <v>Emirates Increase in escalation from 2% to 3%</v>
      </c>
      <c r="D38" s="151">
        <v>170</v>
      </c>
      <c r="E38" s="151">
        <v>0</v>
      </c>
      <c r="F38" s="151">
        <v>0</v>
      </c>
      <c r="G38" s="151">
        <f t="shared" si="4"/>
        <v>0</v>
      </c>
      <c r="H38" s="151" t="str" cm="1">
        <f t="array" ref="H38">INDEX('MEA LOG'!O:O,ROW()-34+15)</f>
        <v>Low</v>
      </c>
      <c r="I38" s="151">
        <f>_xlfn.XLOOKUP(H38,INPUT!$C$11:$C$13,INPUT!$D$11:$D$13,"",0,1)</f>
        <v>1</v>
      </c>
      <c r="J38" s="151">
        <f>IFERROR(I38*INPUT!$J$11,"")</f>
        <v>1</v>
      </c>
      <c r="K38" s="151" t="str" cm="1">
        <f t="array" ref="K38">INDEX('MEA LOG'!P:P,ROW()-34+15)</f>
        <v>Low</v>
      </c>
      <c r="L38" s="151">
        <f>_xlfn.XLOOKUP(K38,INPUT!$F$11:$F$13,INPUT!$G$11:$G$13,"",0,1)</f>
        <v>1</v>
      </c>
      <c r="M38" s="151">
        <f>IFERROR(L38*INPUT!$J$12,"")</f>
        <v>1</v>
      </c>
      <c r="N38" s="151">
        <f t="shared" si="5"/>
        <v>170</v>
      </c>
      <c r="O38" s="151">
        <f t="shared" si="1"/>
        <v>0</v>
      </c>
      <c r="P38" s="151">
        <f t="shared" si="2"/>
        <v>0</v>
      </c>
      <c r="Q38" s="152">
        <f t="shared" si="3"/>
        <v>0</v>
      </c>
      <c r="R38" s="87"/>
      <c r="S38" s="16" t="str">
        <v>Etihad TCA Reconciliation (CRP Improvement)</v>
      </c>
      <c r="T38" s="152">
        <v>180</v>
      </c>
      <c r="U38"/>
      <c r="V38" s="16" t="str">
        <v>Silkway Increase in Green Time by 12k cycles</v>
      </c>
      <c r="W38" s="152">
        <v>12.6</v>
      </c>
      <c r="X38"/>
      <c r="Y38" s="16" t="str">
        <v>Emirates Additional 3 x SPE (10 %to 12%)</v>
      </c>
      <c r="Z38" s="152">
        <v>20.8</v>
      </c>
      <c r="AA38"/>
      <c r="AB38" s="16" t="str">
        <v>Tanzania Additional SPE</v>
      </c>
      <c r="AC38" s="152">
        <v>50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</row>
    <row r="39" spans="2:97" x14ac:dyDescent="0.3">
      <c r="B39"/>
      <c r="C39" s="140" t="str">
        <v>Emirates Introduce Precedent Matrix</v>
      </c>
      <c r="D39" s="151">
        <v>50</v>
      </c>
      <c r="E39" s="151">
        <v>0</v>
      </c>
      <c r="F39" s="151">
        <v>0</v>
      </c>
      <c r="G39" s="151">
        <f t="shared" si="4"/>
        <v>0</v>
      </c>
      <c r="H39" s="151" t="str" cm="1">
        <f t="array" ref="H39">INDEX('MEA LOG'!O:O,ROW()-34+15)</f>
        <v>Low</v>
      </c>
      <c r="I39" s="151">
        <f>_xlfn.XLOOKUP(H39,INPUT!$C$11:$C$13,INPUT!$D$11:$D$13,"",0,1)</f>
        <v>1</v>
      </c>
      <c r="J39" s="151">
        <f>IFERROR(I39*INPUT!$J$11,"")</f>
        <v>1</v>
      </c>
      <c r="K39" s="151" t="str" cm="1">
        <f t="array" ref="K39">INDEX('MEA LOG'!P:P,ROW()-34+15)</f>
        <v>Med</v>
      </c>
      <c r="L39" s="151">
        <f>_xlfn.XLOOKUP(K39,INPUT!$F$11:$F$13,INPUT!$G$11:$G$13,"",0,1)</f>
        <v>1</v>
      </c>
      <c r="M39" s="151">
        <f>IFERROR(L39*INPUT!$J$12,"")</f>
        <v>1</v>
      </c>
      <c r="N39" s="151">
        <f t="shared" si="5"/>
        <v>50</v>
      </c>
      <c r="O39" s="151">
        <f t="shared" si="1"/>
        <v>0</v>
      </c>
      <c r="P39" s="151">
        <f t="shared" si="2"/>
        <v>0</v>
      </c>
      <c r="Q39" s="152">
        <f t="shared" si="3"/>
        <v>0</v>
      </c>
      <c r="R39" s="87"/>
      <c r="S39" s="16" t="str">
        <v>Emirates Increase in escalation from 2% to 3%</v>
      </c>
      <c r="T39" s="152">
        <v>170</v>
      </c>
      <c r="U39"/>
      <c r="V39" s="16" t="str">
        <v xml:space="preserve">Ethiopia SPE Pull forward </v>
      </c>
      <c r="W39" s="152">
        <v>5.92</v>
      </c>
      <c r="X39"/>
      <c r="Y39" s="16" t="str">
        <v>Silkway Increase in Green Time by 12k cycles</v>
      </c>
      <c r="Z39" s="152">
        <v>12.6</v>
      </c>
      <c r="AA39"/>
      <c r="AB39" s="16" t="str">
        <v>Qatar Exit for convenience removal -97</v>
      </c>
      <c r="AC39" s="152">
        <v>45.88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</row>
    <row r="40" spans="2:97" x14ac:dyDescent="0.3">
      <c r="B40"/>
      <c r="C40" s="140" t="str">
        <v xml:space="preserve">Ethiopia SPE Pull forward </v>
      </c>
      <c r="D40" s="151">
        <v>43</v>
      </c>
      <c r="E40" s="151">
        <v>5.92</v>
      </c>
      <c r="F40" s="151">
        <v>0</v>
      </c>
      <c r="G40" s="151">
        <f t="shared" si="4"/>
        <v>5.92</v>
      </c>
      <c r="H40" s="151" t="str" cm="1">
        <f t="array" ref="H40">INDEX('MEA LOG'!O:O,ROW()-34+15)</f>
        <v>Low</v>
      </c>
      <c r="I40" s="151">
        <f>_xlfn.XLOOKUP(H40,INPUT!$C$11:$C$13,INPUT!$D$11:$D$13,"",0,1)</f>
        <v>1</v>
      </c>
      <c r="J40" s="151">
        <f>IFERROR(I40*INPUT!$J$11,"")</f>
        <v>1</v>
      </c>
      <c r="K40" s="151" t="str" cm="1">
        <f t="array" ref="K40">INDEX('MEA LOG'!P:P,ROW()-34+15)</f>
        <v>Low</v>
      </c>
      <c r="L40" s="151">
        <f>_xlfn.XLOOKUP(K40,INPUT!$F$11:$F$13,INPUT!$G$11:$G$13,"",0,1)</f>
        <v>1</v>
      </c>
      <c r="M40" s="151">
        <f>IFERROR(L40*INPUT!$J$12,"")</f>
        <v>1</v>
      </c>
      <c r="N40" s="151">
        <f t="shared" si="5"/>
        <v>43</v>
      </c>
      <c r="O40" s="151">
        <f t="shared" si="1"/>
        <v>5.92</v>
      </c>
      <c r="P40" s="151">
        <f t="shared" si="2"/>
        <v>0</v>
      </c>
      <c r="Q40" s="152">
        <f t="shared" si="3"/>
        <v>5.92</v>
      </c>
      <c r="R40" s="87"/>
      <c r="S40" s="16" t="str">
        <v>SAA Additional 7 X A/C</v>
      </c>
      <c r="T40" s="152">
        <v>108</v>
      </c>
      <c r="U40"/>
      <c r="V40" s="16" t="str">
        <v>Ethiopia Credit Back Removal</v>
      </c>
      <c r="W40" s="152">
        <v>5.5</v>
      </c>
      <c r="X40"/>
      <c r="Y40" s="16" t="str">
        <v xml:space="preserve">Senegal Collect debt </v>
      </c>
      <c r="Z40" s="152">
        <v>10</v>
      </c>
      <c r="AA40"/>
      <c r="AB40" s="16" t="str">
        <v>Emirates Additional 3 x SPE (10 %to 12%)</v>
      </c>
      <c r="AC40" s="152">
        <v>41.6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</row>
    <row r="41" spans="2:97" x14ac:dyDescent="0.3">
      <c r="B41"/>
      <c r="C41" s="140" t="str">
        <v xml:space="preserve">Ethiopia Incremental SPE </v>
      </c>
      <c r="D41" s="151">
        <v>30</v>
      </c>
      <c r="E41" s="151">
        <v>0</v>
      </c>
      <c r="F41" s="151">
        <v>30</v>
      </c>
      <c r="G41" s="151">
        <f t="shared" si="4"/>
        <v>30</v>
      </c>
      <c r="H41" s="151" t="str" cm="1">
        <f t="array" ref="H41">INDEX('MEA LOG'!O:O,ROW()-34+15)</f>
        <v>High</v>
      </c>
      <c r="I41" s="151">
        <f>_xlfn.XLOOKUP(H41,INPUT!$C$11:$C$13,INPUT!$D$11:$D$13,"",0,1)</f>
        <v>3</v>
      </c>
      <c r="J41" s="151">
        <f>IFERROR(I41*INPUT!$J$11,"")</f>
        <v>3</v>
      </c>
      <c r="K41" s="151" t="str" cm="1">
        <f t="array" ref="K41">INDEX('MEA LOG'!P:P,ROW()-34+15)</f>
        <v>Low</v>
      </c>
      <c r="L41" s="151">
        <f>_xlfn.XLOOKUP(K41,INPUT!$F$11:$F$13,INPUT!$G$11:$G$13,"",0,1)</f>
        <v>1</v>
      </c>
      <c r="M41" s="151">
        <f>IFERROR(L41*INPUT!$J$12,"")</f>
        <v>1</v>
      </c>
      <c r="N41" s="151">
        <f t="shared" si="5"/>
        <v>90</v>
      </c>
      <c r="O41" s="151">
        <f t="shared" si="1"/>
        <v>0</v>
      </c>
      <c r="P41" s="151">
        <f t="shared" si="2"/>
        <v>90</v>
      </c>
      <c r="Q41" s="152">
        <f t="shared" si="3"/>
        <v>90</v>
      </c>
      <c r="R41" s="87"/>
      <c r="S41" s="16" t="str">
        <v>Emirates Eliminate NDSES Cost via DAT</v>
      </c>
      <c r="T41" s="152">
        <v>100</v>
      </c>
      <c r="U41"/>
      <c r="V41" s="16" t="str">
        <v>Qatar Amiri Sell 1 x SPE</v>
      </c>
      <c r="W41" s="152">
        <v>5.4</v>
      </c>
      <c r="X41"/>
      <c r="Y41" s="16" t="str">
        <v>Turkmenistan SelectCare Upsell</v>
      </c>
      <c r="Z41" s="152">
        <v>7.5</v>
      </c>
      <c r="AA41"/>
      <c r="AB41" s="16" t="str">
        <v>Silkway Increase in Green Time by 12k cycles</v>
      </c>
      <c r="AC41" s="152">
        <v>25.2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</row>
    <row r="42" spans="2:97" x14ac:dyDescent="0.3">
      <c r="B42"/>
      <c r="C42" s="140" t="str">
        <v xml:space="preserve">Ethiopia Incremental SPE </v>
      </c>
      <c r="D42" s="151">
        <v>11.84</v>
      </c>
      <c r="E42" s="151">
        <v>2.3679999999999999</v>
      </c>
      <c r="F42" s="151">
        <v>2.3679999999999999</v>
      </c>
      <c r="G42" s="151">
        <f t="shared" si="4"/>
        <v>4.7359999999999998</v>
      </c>
      <c r="H42" s="151" t="str" cm="1">
        <f t="array" ref="H42">INDEX('MEA LOG'!O:O,ROW()-34+15)</f>
        <v>Med</v>
      </c>
      <c r="I42" s="151">
        <f>_xlfn.XLOOKUP(H42,INPUT!$C$11:$C$13,INPUT!$D$11:$D$13,"",0,1)</f>
        <v>2</v>
      </c>
      <c r="J42" s="151">
        <f>IFERROR(I42*INPUT!$J$11,"")</f>
        <v>2</v>
      </c>
      <c r="K42" s="151" t="str" cm="1">
        <f t="array" ref="K42">INDEX('MEA LOG'!P:P,ROW()-34+15)</f>
        <v>Low</v>
      </c>
      <c r="L42" s="151">
        <f>_xlfn.XLOOKUP(K42,INPUT!$F$11:$F$13,INPUT!$G$11:$G$13,"",0,1)</f>
        <v>1</v>
      </c>
      <c r="M42" s="151">
        <f>IFERROR(L42*INPUT!$J$12,"")</f>
        <v>1</v>
      </c>
      <c r="N42" s="151">
        <f t="shared" si="5"/>
        <v>23.68</v>
      </c>
      <c r="O42" s="151">
        <f t="shared" si="1"/>
        <v>4.7359999999999998</v>
      </c>
      <c r="P42" s="151">
        <f t="shared" si="2"/>
        <v>4.7359999999999998</v>
      </c>
      <c r="Q42" s="152">
        <f t="shared" si="3"/>
        <v>9.4719999999999995</v>
      </c>
      <c r="R42" s="87"/>
      <c r="S42" s="16" t="str">
        <v xml:space="preserve">Ethiopia Incremental SPE </v>
      </c>
      <c r="T42" s="152">
        <v>90</v>
      </c>
      <c r="U42"/>
      <c r="V42" s="16" t="str">
        <v>Saudia Regional Fleet NDSES improvement</v>
      </c>
      <c r="W42" s="152">
        <v>5.3649990000000001</v>
      </c>
      <c r="X42"/>
      <c r="Y42" s="16" t="str">
        <v>Ethiopia Credit Back Removal</v>
      </c>
      <c r="Z42" s="152">
        <v>5.5</v>
      </c>
      <c r="AA42"/>
      <c r="AB42" s="16" t="str">
        <v>Etihad TCA Reconciliation (CRP Improvement)</v>
      </c>
      <c r="AC42" s="152">
        <v>18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</row>
    <row r="43" spans="2:97" x14ac:dyDescent="0.3">
      <c r="B43"/>
      <c r="C43" s="140" t="str">
        <v>Ethiopia Min Term Extension (life)</v>
      </c>
      <c r="D43" s="151">
        <v>4.4400000000000004</v>
      </c>
      <c r="E43" s="151">
        <v>1.48</v>
      </c>
      <c r="F43" s="151">
        <v>1.48</v>
      </c>
      <c r="G43" s="151">
        <f t="shared" si="4"/>
        <v>2.96</v>
      </c>
      <c r="H43" s="151" t="str" cm="1">
        <f t="array" ref="H43">INDEX('MEA LOG'!O:O,ROW()-34+15)</f>
        <v>Med</v>
      </c>
      <c r="I43" s="151">
        <f>_xlfn.XLOOKUP(H43,INPUT!$C$11:$C$13,INPUT!$D$11:$D$13,"",0,1)</f>
        <v>2</v>
      </c>
      <c r="J43" s="151">
        <f>IFERROR(I43*INPUT!$J$11,"")</f>
        <v>2</v>
      </c>
      <c r="K43" s="151" t="str" cm="1">
        <f t="array" ref="K43">INDEX('MEA LOG'!P:P,ROW()-34+15)</f>
        <v>Med</v>
      </c>
      <c r="L43" s="151">
        <f>_xlfn.XLOOKUP(K43,INPUT!$F$11:$F$13,INPUT!$G$11:$G$13,"",0,1)</f>
        <v>1</v>
      </c>
      <c r="M43" s="151">
        <f>IFERROR(L43*INPUT!$J$12,"")</f>
        <v>1</v>
      </c>
      <c r="N43" s="151">
        <f t="shared" si="5"/>
        <v>8.8800000000000008</v>
      </c>
      <c r="O43" s="151">
        <f t="shared" si="1"/>
        <v>2.96</v>
      </c>
      <c r="P43" s="151">
        <f t="shared" si="2"/>
        <v>2.96</v>
      </c>
      <c r="Q43" s="152">
        <f t="shared" si="3"/>
        <v>5.92</v>
      </c>
      <c r="R43" s="87"/>
      <c r="S43" s="16" t="str">
        <v>Ethiopia Credit Back Removal</v>
      </c>
      <c r="T43" s="152">
        <v>66</v>
      </c>
      <c r="U43"/>
      <c r="V43" s="16" t="str">
        <v xml:space="preserve">Ethiopia Incremental SPE </v>
      </c>
      <c r="W43" s="152">
        <v>4.7359999999999998</v>
      </c>
      <c r="X43"/>
      <c r="Y43" s="16" t="str">
        <v>Saudia Regional Fleet NDSES improvement</v>
      </c>
      <c r="Z43" s="152">
        <v>5.3649899999999997</v>
      </c>
      <c r="AA43"/>
      <c r="AB43" s="16" t="str">
        <v>Ethiopia Credit Back Removal</v>
      </c>
      <c r="AC43" s="152">
        <v>11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</row>
    <row r="44" spans="2:97" x14ac:dyDescent="0.3">
      <c r="B44"/>
      <c r="C44" s="140" t="str">
        <v>Ethiopia Min Term Extension</v>
      </c>
      <c r="D44" s="151">
        <v>10</v>
      </c>
      <c r="E44" s="151">
        <v>1</v>
      </c>
      <c r="F44" s="151">
        <v>1</v>
      </c>
      <c r="G44" s="151">
        <f t="shared" si="4"/>
        <v>2</v>
      </c>
      <c r="H44" s="151" t="str" cm="1">
        <f t="array" ref="H44">INDEX('MEA LOG'!O:O,ROW()-34+15)</f>
        <v>Med</v>
      </c>
      <c r="I44" s="151">
        <f>_xlfn.XLOOKUP(H44,INPUT!$C$11:$C$13,INPUT!$D$11:$D$13,"",0,1)</f>
        <v>2</v>
      </c>
      <c r="J44" s="151">
        <f>IFERROR(I44*INPUT!$J$11,"")</f>
        <v>2</v>
      </c>
      <c r="K44" s="151" t="str" cm="1">
        <f t="array" ref="K44">INDEX('MEA LOG'!P:P,ROW()-34+15)</f>
        <v>Med</v>
      </c>
      <c r="L44" s="151">
        <f>_xlfn.XLOOKUP(K44,INPUT!$F$11:$F$13,INPUT!$G$11:$G$13,"",0,1)</f>
        <v>1</v>
      </c>
      <c r="M44" s="151">
        <f>IFERROR(L44*INPUT!$J$12,"")</f>
        <v>1</v>
      </c>
      <c r="N44" s="151">
        <f t="shared" si="5"/>
        <v>20</v>
      </c>
      <c r="O44" s="151">
        <f t="shared" si="1"/>
        <v>2</v>
      </c>
      <c r="P44" s="151">
        <f t="shared" si="2"/>
        <v>2</v>
      </c>
      <c r="Q44" s="152">
        <f t="shared" si="3"/>
        <v>4</v>
      </c>
      <c r="R44" s="87"/>
      <c r="S44" s="16" t="str">
        <v>Saudia Regional Fleet NDSES improvement</v>
      </c>
      <c r="T44" s="152">
        <v>64.38</v>
      </c>
      <c r="U44"/>
      <c r="V44" s="16" t="str">
        <v>Ethiopia Min Term Extension (life)</v>
      </c>
      <c r="W44" s="152">
        <v>2.96</v>
      </c>
      <c r="X44"/>
      <c r="Y44" s="16" t="str">
        <v xml:space="preserve">Ethiopia Incremental SPE </v>
      </c>
      <c r="Z44" s="152">
        <v>4.7359999999999998</v>
      </c>
      <c r="AA44"/>
      <c r="AB44" s="16" t="str">
        <v>Saudia Regional Fleet NDSES improvement</v>
      </c>
      <c r="AC44" s="152">
        <v>10.729989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</row>
    <row r="45" spans="2:97" x14ac:dyDescent="0.3">
      <c r="B45"/>
      <c r="C45" s="140" t="str">
        <v>Ethiopia Increase escalation</v>
      </c>
      <c r="D45" s="151">
        <v>0</v>
      </c>
      <c r="E45" s="151">
        <v>0</v>
      </c>
      <c r="F45" s="151">
        <v>0</v>
      </c>
      <c r="G45" s="151">
        <f t="shared" si="4"/>
        <v>0</v>
      </c>
      <c r="H45" s="151" t="str" cm="1">
        <f t="array" ref="H45">INDEX('MEA LOG'!O:O,ROW()-34+15)</f>
        <v>Low</v>
      </c>
      <c r="I45" s="151">
        <f>_xlfn.XLOOKUP(H45,INPUT!$C$11:$C$13,INPUT!$D$11:$D$13,"",0,1)</f>
        <v>1</v>
      </c>
      <c r="J45" s="151">
        <f>IFERROR(I45*INPUT!$J$11,"")</f>
        <v>1</v>
      </c>
      <c r="K45" s="151" t="str" cm="1">
        <f t="array" ref="K45">INDEX('MEA LOG'!P:P,ROW()-34+15)</f>
        <v>Low</v>
      </c>
      <c r="L45" s="151">
        <f>_xlfn.XLOOKUP(K45,INPUT!$F$11:$F$13,INPUT!$G$11:$G$13,"",0,1)</f>
        <v>1</v>
      </c>
      <c r="M45" s="151">
        <f>IFERROR(L45*INPUT!$J$12,"")</f>
        <v>1</v>
      </c>
      <c r="N45" s="151">
        <f t="shared" si="5"/>
        <v>0</v>
      </c>
      <c r="O45" s="151">
        <f t="shared" si="1"/>
        <v>0</v>
      </c>
      <c r="P45" s="151">
        <f t="shared" si="2"/>
        <v>0</v>
      </c>
      <c r="Q45" s="152">
        <f t="shared" si="3"/>
        <v>0</v>
      </c>
      <c r="R45" s="87"/>
      <c r="S45" s="16" t="str">
        <v>Air Algerie Additional SPE</v>
      </c>
      <c r="T45" s="152">
        <v>60</v>
      </c>
      <c r="U45"/>
      <c r="V45" s="16" t="str">
        <v>Gulf 3 Year Extension</v>
      </c>
      <c r="W45" s="152">
        <v>2.4</v>
      </c>
      <c r="X45"/>
      <c r="Y45" s="16" t="str">
        <v>Etihad TCA Reconciliation (CRP Improvement)</v>
      </c>
      <c r="Z45" s="152">
        <v>3</v>
      </c>
      <c r="AA45"/>
      <c r="AB45" s="16" t="str">
        <v xml:space="preserve">Senegal Collect debt </v>
      </c>
      <c r="AC45" s="152">
        <v>10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</row>
    <row r="46" spans="2:97" x14ac:dyDescent="0.3">
      <c r="B46"/>
      <c r="C46" s="140" t="str">
        <v>Ethiopia Credit Back Removal</v>
      </c>
      <c r="D46" s="151">
        <v>33</v>
      </c>
      <c r="E46" s="151">
        <v>2.75</v>
      </c>
      <c r="F46" s="151">
        <v>2.75</v>
      </c>
      <c r="G46" s="151">
        <f t="shared" si="4"/>
        <v>5.5</v>
      </c>
      <c r="H46" s="151" t="str" cm="1">
        <f t="array" ref="H46">INDEX('MEA LOG'!O:O,ROW()-34+15)</f>
        <v>Med</v>
      </c>
      <c r="I46" s="151">
        <f>_xlfn.XLOOKUP(H46,INPUT!$C$11:$C$13,INPUT!$D$11:$D$13,"",0,1)</f>
        <v>2</v>
      </c>
      <c r="J46" s="151">
        <f>IFERROR(I46*INPUT!$J$11,"")</f>
        <v>2</v>
      </c>
      <c r="K46" s="151" t="str" cm="1">
        <f t="array" ref="K46">INDEX('MEA LOG'!P:P,ROW()-34+15)</f>
        <v>Med</v>
      </c>
      <c r="L46" s="151">
        <f>_xlfn.XLOOKUP(K46,INPUT!$F$11:$F$13,INPUT!$G$11:$G$13,"",0,1)</f>
        <v>1</v>
      </c>
      <c r="M46" s="151">
        <f>IFERROR(L46*INPUT!$J$12,"")</f>
        <v>1</v>
      </c>
      <c r="N46" s="151">
        <f t="shared" si="5"/>
        <v>66</v>
      </c>
      <c r="O46" s="151">
        <f t="shared" si="1"/>
        <v>5.5</v>
      </c>
      <c r="P46" s="151">
        <f t="shared" si="2"/>
        <v>5.5</v>
      </c>
      <c r="Q46" s="152">
        <f t="shared" si="3"/>
        <v>11</v>
      </c>
      <c r="R46" s="87"/>
      <c r="S46" s="16" t="str">
        <v>Emirates Additional 3 x SPE (10 %to 12%)</v>
      </c>
      <c r="T46" s="152">
        <v>54</v>
      </c>
      <c r="U46"/>
      <c r="V46" s="16" t="str">
        <v>Ethiopia Min Term Extension</v>
      </c>
      <c r="W46" s="152">
        <v>2</v>
      </c>
      <c r="X46"/>
      <c r="Y46" s="16" t="str">
        <v>Ethiopia Min Term Extension (life)</v>
      </c>
      <c r="Z46" s="152">
        <v>2.96</v>
      </c>
      <c r="AA46"/>
      <c r="AB46" s="16" t="str">
        <v xml:space="preserve">Ethiopia Incremental SPE </v>
      </c>
      <c r="AC46" s="152">
        <v>9.4719999999999995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</row>
    <row r="47" spans="2:97" x14ac:dyDescent="0.3">
      <c r="B47"/>
      <c r="C47" s="140" t="str">
        <v>Qatar SPE Pull-forward</v>
      </c>
      <c r="D47" s="151">
        <v>90</v>
      </c>
      <c r="E47" s="151">
        <v>0</v>
      </c>
      <c r="F47" s="151">
        <v>0</v>
      </c>
      <c r="G47" s="151">
        <f t="shared" si="4"/>
        <v>0</v>
      </c>
      <c r="H47" s="151" t="str" cm="1">
        <f t="array" ref="H47">INDEX('MEA LOG'!O:O,ROW()-34+15)</f>
        <v>High</v>
      </c>
      <c r="I47" s="151">
        <f>_xlfn.XLOOKUP(H47,INPUT!$C$11:$C$13,INPUT!$D$11:$D$13,"",0,1)</f>
        <v>3</v>
      </c>
      <c r="J47" s="151">
        <f>IFERROR(I47*INPUT!$J$11,"")</f>
        <v>3</v>
      </c>
      <c r="K47" s="151" t="str" cm="1">
        <f t="array" ref="K47">INDEX('MEA LOG'!P:P,ROW()-34+15)</f>
        <v>Low</v>
      </c>
      <c r="L47" s="151">
        <f>_xlfn.XLOOKUP(K47,INPUT!$F$11:$F$13,INPUT!$G$11:$G$13,"",0,1)</f>
        <v>1</v>
      </c>
      <c r="M47" s="151">
        <f>IFERROR(L47*INPUT!$J$12,"")</f>
        <v>1</v>
      </c>
      <c r="N47" s="151">
        <f t="shared" si="5"/>
        <v>270</v>
      </c>
      <c r="O47" s="151">
        <f t="shared" si="1"/>
        <v>0</v>
      </c>
      <c r="P47" s="151">
        <f t="shared" si="2"/>
        <v>0</v>
      </c>
      <c r="Q47" s="152">
        <f t="shared" si="3"/>
        <v>0</v>
      </c>
      <c r="R47" s="87"/>
      <c r="S47" s="16" t="str">
        <v>Emirates Introduce Precedent Matrix</v>
      </c>
      <c r="T47" s="152">
        <v>50</v>
      </c>
      <c r="U47"/>
      <c r="V47" s="16" t="str">
        <v>Gulf Additional 2 x A/C</v>
      </c>
      <c r="W47" s="152">
        <v>1.92</v>
      </c>
      <c r="X47"/>
      <c r="Y47" s="16" t="str">
        <v>Gulf 3 Year Extension</v>
      </c>
      <c r="Z47" s="152">
        <v>2.4</v>
      </c>
      <c r="AA47"/>
      <c r="AB47" s="16" t="str">
        <v>Turkmenistan SelectCare Upsell</v>
      </c>
      <c r="AC47" s="152">
        <v>7.5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</row>
    <row r="48" spans="2:97" x14ac:dyDescent="0.3">
      <c r="B48"/>
      <c r="C48" s="140" t="str">
        <v>Qatar Exit for convenience removal -84</v>
      </c>
      <c r="D48" s="151">
        <v>68.08</v>
      </c>
      <c r="E48" s="151">
        <v>68.08</v>
      </c>
      <c r="F48" s="151">
        <v>0</v>
      </c>
      <c r="G48" s="151">
        <f t="shared" si="4"/>
        <v>68.08</v>
      </c>
      <c r="H48" s="151" t="str" cm="1">
        <f t="array" ref="H48">INDEX('MEA LOG'!O:O,ROW()-34+15)</f>
        <v>High</v>
      </c>
      <c r="I48" s="151">
        <f>_xlfn.XLOOKUP(H48,INPUT!$C$11:$C$13,INPUT!$D$11:$D$13,"",0,1)</f>
        <v>3</v>
      </c>
      <c r="J48" s="151">
        <f>IFERROR(I48*INPUT!$J$11,"")</f>
        <v>3</v>
      </c>
      <c r="K48" s="151" t="str" cm="1">
        <f t="array" ref="K48">INDEX('MEA LOG'!P:P,ROW()-34+15)</f>
        <v>High</v>
      </c>
      <c r="L48" s="151">
        <f>_xlfn.XLOOKUP(K48,INPUT!$F$11:$F$13,INPUT!$G$11:$G$13,"",0,1)</f>
        <v>1</v>
      </c>
      <c r="M48" s="151">
        <f>IFERROR(L48*INPUT!$J$12,"")</f>
        <v>1</v>
      </c>
      <c r="N48" s="151">
        <f t="shared" si="5"/>
        <v>204.24</v>
      </c>
      <c r="O48" s="151">
        <f t="shared" si="1"/>
        <v>204.24</v>
      </c>
      <c r="P48" s="151">
        <f t="shared" si="2"/>
        <v>0</v>
      </c>
      <c r="Q48" s="152">
        <f t="shared" si="3"/>
        <v>204.24</v>
      </c>
      <c r="R48" s="87"/>
      <c r="S48" s="16" t="str">
        <v>Tanzania Additional SPE</v>
      </c>
      <c r="T48" s="152">
        <v>50</v>
      </c>
      <c r="U48"/>
      <c r="V48" s="16" t="str">
        <v>Etihad Transportation Service Buy Out for first 12</v>
      </c>
      <c r="W48" s="152">
        <v>1.48</v>
      </c>
      <c r="X48"/>
      <c r="Y48" s="16" t="str">
        <v>Ethiopia Min Term Extension</v>
      </c>
      <c r="Z48" s="152">
        <v>2</v>
      </c>
      <c r="AA48"/>
      <c r="AB48" s="16" t="str">
        <v xml:space="preserve">Ethiopia SPE Pull forward </v>
      </c>
      <c r="AC48" s="152">
        <v>5.92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</row>
    <row r="49" spans="2:97" x14ac:dyDescent="0.3">
      <c r="B49"/>
      <c r="C49" s="140" t="str">
        <v>Qatar Exit for convenience removal -97</v>
      </c>
      <c r="D49" s="151">
        <v>45.88</v>
      </c>
      <c r="E49" s="151">
        <v>0</v>
      </c>
      <c r="F49" s="151">
        <v>45.88</v>
      </c>
      <c r="G49" s="151">
        <f t="shared" si="4"/>
        <v>45.88</v>
      </c>
      <c r="H49" s="151" t="str" cm="1">
        <f t="array" ref="H49">INDEX('MEA LOG'!O:O,ROW()-34+15)</f>
        <v>Low</v>
      </c>
      <c r="I49" s="151">
        <f>_xlfn.XLOOKUP(H49,INPUT!$C$11:$C$13,INPUT!$D$11:$D$13,"",0,1)</f>
        <v>1</v>
      </c>
      <c r="J49" s="151">
        <f>IFERROR(I49*INPUT!$J$11,"")</f>
        <v>1</v>
      </c>
      <c r="K49" s="151" t="str" cm="1">
        <f t="array" ref="K49">INDEX('MEA LOG'!P:P,ROW()-34+15)</f>
        <v>High</v>
      </c>
      <c r="L49" s="151">
        <f>_xlfn.XLOOKUP(K49,INPUT!$F$11:$F$13,INPUT!$G$11:$G$13,"",0,1)</f>
        <v>1</v>
      </c>
      <c r="M49" s="151">
        <f>IFERROR(L49*INPUT!$J$12,"")</f>
        <v>1</v>
      </c>
      <c r="N49" s="151">
        <f t="shared" si="5"/>
        <v>45.88</v>
      </c>
      <c r="O49" s="151">
        <f t="shared" si="1"/>
        <v>0</v>
      </c>
      <c r="P49" s="151">
        <f t="shared" si="2"/>
        <v>45.88</v>
      </c>
      <c r="Q49" s="152">
        <f t="shared" si="3"/>
        <v>45.88</v>
      </c>
      <c r="R49" s="87"/>
      <c r="S49" s="16" t="str">
        <v>Qatar Exit for convenience removal -97</v>
      </c>
      <c r="T49" s="152">
        <v>45.88</v>
      </c>
      <c r="U49"/>
      <c r="V49" s="16" t="str">
        <v>Tanzania NDSES CRP</v>
      </c>
      <c r="W49" s="152">
        <v>1.4208000000000001</v>
      </c>
      <c r="X49"/>
      <c r="Y49" s="16" t="str">
        <v>Gulf Additional 2 x A/C</v>
      </c>
      <c r="Z49" s="152">
        <v>1.92</v>
      </c>
      <c r="AA49"/>
      <c r="AB49" s="16" t="str">
        <v>Ethiopia Min Term Extension (life)</v>
      </c>
      <c r="AC49" s="152">
        <v>5.92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</row>
    <row r="50" spans="2:97" x14ac:dyDescent="0.3">
      <c r="B50"/>
      <c r="C50" s="140" t="str">
        <v>Qatar Amiri Sell 1 x SPE</v>
      </c>
      <c r="D50" s="151">
        <v>2.7</v>
      </c>
      <c r="E50" s="151">
        <v>2.7</v>
      </c>
      <c r="F50" s="151">
        <v>0</v>
      </c>
      <c r="G50" s="151">
        <f t="shared" si="4"/>
        <v>2.7</v>
      </c>
      <c r="H50" s="151" t="str" cm="1">
        <f t="array" ref="H50">INDEX('MEA LOG'!O:O,ROW()-34+15)</f>
        <v>Med</v>
      </c>
      <c r="I50" s="151">
        <f>_xlfn.XLOOKUP(H50,INPUT!$C$11:$C$13,INPUT!$D$11:$D$13,"",0,1)</f>
        <v>2</v>
      </c>
      <c r="J50" s="151">
        <f>IFERROR(I50*INPUT!$J$11,"")</f>
        <v>2</v>
      </c>
      <c r="K50" s="151" t="str" cm="1">
        <f t="array" ref="K50">INDEX('MEA LOG'!P:P,ROW()-34+15)</f>
        <v>Med</v>
      </c>
      <c r="L50" s="151">
        <f>_xlfn.XLOOKUP(K50,INPUT!$F$11:$F$13,INPUT!$G$11:$G$13,"",0,1)</f>
        <v>1</v>
      </c>
      <c r="M50" s="151">
        <f>IFERROR(L50*INPUT!$J$12,"")</f>
        <v>1</v>
      </c>
      <c r="N50" s="151">
        <f t="shared" si="5"/>
        <v>5.4</v>
      </c>
      <c r="O50" s="151">
        <f t="shared" si="1"/>
        <v>5.4</v>
      </c>
      <c r="P50" s="151">
        <f t="shared" si="2"/>
        <v>0</v>
      </c>
      <c r="Q50" s="152">
        <f t="shared" si="3"/>
        <v>5.4</v>
      </c>
      <c r="R50" s="87"/>
      <c r="S50" s="16" t="str">
        <v xml:space="preserve">Ethiopia SPE Pull forward </v>
      </c>
      <c r="T50" s="152">
        <v>43</v>
      </c>
      <c r="U50"/>
      <c r="V50" s="16" t="str">
        <v>Mauritus Escalation increase</v>
      </c>
      <c r="W50" s="152">
        <v>1.3</v>
      </c>
      <c r="X50"/>
      <c r="Y50" s="16" t="str">
        <v>Etihad Transportation Service Buy Out for first 12</v>
      </c>
      <c r="Z50" s="152">
        <v>1.48</v>
      </c>
      <c r="AA50"/>
      <c r="AB50" s="16" t="str">
        <v>Qatar Amiri Sell 1 x SPE</v>
      </c>
      <c r="AC50" s="152">
        <v>5.4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</row>
    <row r="51" spans="2:97" x14ac:dyDescent="0.3">
      <c r="B51"/>
      <c r="C51" s="140" t="str">
        <v>Egypt Correct the CRP!!</v>
      </c>
      <c r="D51" s="151">
        <v>0</v>
      </c>
      <c r="E51" s="151">
        <v>0</v>
      </c>
      <c r="F51" s="151">
        <v>0</v>
      </c>
      <c r="G51" s="151">
        <f t="shared" si="4"/>
        <v>0</v>
      </c>
      <c r="H51" s="151" t="str" cm="1">
        <f t="array" ref="H51">INDEX('MEA LOG'!O:O,ROW()-34+15)</f>
        <v>Med</v>
      </c>
      <c r="I51" s="151">
        <f>_xlfn.XLOOKUP(H51,INPUT!$C$11:$C$13,INPUT!$D$11:$D$13,"",0,1)</f>
        <v>2</v>
      </c>
      <c r="J51" s="151">
        <f>IFERROR(I51*INPUT!$J$11,"")</f>
        <v>2</v>
      </c>
      <c r="K51" s="151" t="str" cm="1">
        <f t="array" ref="K51">INDEX('MEA LOG'!P:P,ROW()-34+15)</f>
        <v>Low</v>
      </c>
      <c r="L51" s="151">
        <f>_xlfn.XLOOKUP(K51,INPUT!$F$11:$F$13,INPUT!$G$11:$G$13,"",0,1)</f>
        <v>1</v>
      </c>
      <c r="M51" s="151">
        <f>IFERROR(L51*INPUT!$J$12,"")</f>
        <v>1</v>
      </c>
      <c r="N51" s="151">
        <f t="shared" si="5"/>
        <v>0</v>
      </c>
      <c r="O51" s="151">
        <f t="shared" si="1"/>
        <v>0</v>
      </c>
      <c r="P51" s="151">
        <f t="shared" si="2"/>
        <v>0</v>
      </c>
      <c r="Q51" s="152">
        <f t="shared" si="3"/>
        <v>0</v>
      </c>
      <c r="R51" s="87"/>
      <c r="S51" s="16" t="str">
        <v>Qanot Sharq TCA Life Upsell 2 x A330CEO</v>
      </c>
      <c r="T51" s="152">
        <v>36</v>
      </c>
      <c r="U51"/>
      <c r="V51" s="16" t="str">
        <v xml:space="preserve">Gulf NDSES improvement through SPE sales </v>
      </c>
      <c r="W51" s="152">
        <v>0.84</v>
      </c>
      <c r="X51"/>
      <c r="Y51" s="16" t="str">
        <v>Tanzania NDSES CRP</v>
      </c>
      <c r="Z51" s="152">
        <v>1.4208000000000001</v>
      </c>
      <c r="AA51"/>
      <c r="AB51" s="16" t="str">
        <v>Gulf 3 Year Extension</v>
      </c>
      <c r="AC51" s="152">
        <v>4.8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</row>
    <row r="52" spans="2:97" x14ac:dyDescent="0.3">
      <c r="B52"/>
      <c r="C52" s="140" t="str">
        <v xml:space="preserve">Egypt Term Extension </v>
      </c>
      <c r="D52" s="151">
        <v>138.24</v>
      </c>
      <c r="E52" s="151">
        <v>0</v>
      </c>
      <c r="F52" s="151">
        <v>20</v>
      </c>
      <c r="G52" s="151">
        <f t="shared" si="4"/>
        <v>20</v>
      </c>
      <c r="H52" s="151" t="str" cm="1">
        <f t="array" ref="H52">INDEX('MEA LOG'!O:O,ROW()-34+15)</f>
        <v>High</v>
      </c>
      <c r="I52" s="151">
        <f>_xlfn.XLOOKUP(H52,INPUT!$C$11:$C$13,INPUT!$D$11:$D$13,"",0,1)</f>
        <v>3</v>
      </c>
      <c r="J52" s="151">
        <f>IFERROR(I52*INPUT!$J$11,"")</f>
        <v>3</v>
      </c>
      <c r="K52" s="151" t="str" cm="1">
        <f t="array" ref="K52">INDEX('MEA LOG'!P:P,ROW()-34+15)</f>
        <v>Med</v>
      </c>
      <c r="L52" s="151">
        <f>_xlfn.XLOOKUP(K52,INPUT!$F$11:$F$13,INPUT!$G$11:$G$13,"",0,1)</f>
        <v>1</v>
      </c>
      <c r="M52" s="151">
        <f>IFERROR(L52*INPUT!$J$12,"")</f>
        <v>1</v>
      </c>
      <c r="N52" s="151">
        <f t="shared" si="5"/>
        <v>414.72</v>
      </c>
      <c r="O52" s="151">
        <f t="shared" si="1"/>
        <v>0</v>
      </c>
      <c r="P52" s="151">
        <f t="shared" si="2"/>
        <v>60</v>
      </c>
      <c r="Q52" s="152">
        <f t="shared" si="3"/>
        <v>60</v>
      </c>
      <c r="R52" s="87"/>
      <c r="S52" s="16" t="str">
        <v>Emirates OWS - eliminate $20k remedy</v>
      </c>
      <c r="T52" s="152">
        <v>34.200000000000003</v>
      </c>
      <c r="U52"/>
      <c r="V52" s="16" t="str">
        <v>Egypt PAS Upsell</v>
      </c>
      <c r="W52" s="152">
        <v>0.6</v>
      </c>
      <c r="X52"/>
      <c r="Y52" s="16" t="str">
        <v xml:space="preserve">Gulf NDSES improvement through SPE sales </v>
      </c>
      <c r="Z52" s="152">
        <v>0.84</v>
      </c>
      <c r="AA52"/>
      <c r="AB52" s="16" t="str">
        <v>Ethiopia Min Term Extension</v>
      </c>
      <c r="AC52" s="152">
        <v>4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</row>
    <row r="53" spans="2:97" x14ac:dyDescent="0.3">
      <c r="B53"/>
      <c r="C53" s="140" t="str">
        <v>Egypt Transportation Service Buy Out</v>
      </c>
      <c r="D53" s="151">
        <v>7.4</v>
      </c>
      <c r="E53" s="151">
        <v>0</v>
      </c>
      <c r="F53" s="151">
        <v>0</v>
      </c>
      <c r="G53" s="151">
        <f t="shared" si="4"/>
        <v>0</v>
      </c>
      <c r="H53" s="151" t="str" cm="1">
        <f t="array" ref="H53">INDEX('MEA LOG'!O:O,ROW()-34+15)</f>
        <v>Low</v>
      </c>
      <c r="I53" s="151">
        <f>_xlfn.XLOOKUP(H53,INPUT!$C$11:$C$13,INPUT!$D$11:$D$13,"",0,1)</f>
        <v>1</v>
      </c>
      <c r="J53" s="151">
        <f>IFERROR(I53*INPUT!$J$11,"")</f>
        <v>1</v>
      </c>
      <c r="K53" s="151" t="str" cm="1">
        <f t="array" ref="K53">INDEX('MEA LOG'!P:P,ROW()-34+15)</f>
        <v>Med</v>
      </c>
      <c r="L53" s="151">
        <f>_xlfn.XLOOKUP(K53,INPUT!$F$11:$F$13,INPUT!$G$11:$G$13,"",0,1)</f>
        <v>1</v>
      </c>
      <c r="M53" s="151">
        <f>IFERROR(L53*INPUT!$J$12,"")</f>
        <v>1</v>
      </c>
      <c r="N53" s="151">
        <f t="shared" si="5"/>
        <v>7.4</v>
      </c>
      <c r="O53" s="151">
        <f t="shared" si="1"/>
        <v>0</v>
      </c>
      <c r="P53" s="151">
        <f t="shared" si="2"/>
        <v>0</v>
      </c>
      <c r="Q53" s="152">
        <f t="shared" si="3"/>
        <v>0</v>
      </c>
      <c r="R53" s="87"/>
      <c r="S53" s="16" t="str">
        <v>Turkmenistan SelectCare Upsell</v>
      </c>
      <c r="T53" s="152">
        <v>30</v>
      </c>
      <c r="U53"/>
      <c r="V53" s="16" t="str">
        <v>Mauritus Reduce NDSES Cost</v>
      </c>
      <c r="W53" s="152">
        <v>0.152</v>
      </c>
      <c r="X53"/>
      <c r="Y53" s="16" t="str">
        <v>Egypt PAS Upsell</v>
      </c>
      <c r="Z53" s="152">
        <v>0.6</v>
      </c>
      <c r="AA53"/>
      <c r="AB53" s="16" t="str">
        <v>Gulf Additional 2 x A/C</v>
      </c>
      <c r="AC53" s="152">
        <v>3.84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</row>
    <row r="54" spans="2:97" x14ac:dyDescent="0.3">
      <c r="B54"/>
      <c r="C54" s="140" t="str">
        <v>Egypt PAS Upsell</v>
      </c>
      <c r="D54" s="151">
        <v>7.2</v>
      </c>
      <c r="E54" s="151">
        <v>0.6</v>
      </c>
      <c r="F54" s="151">
        <v>0.6</v>
      </c>
      <c r="G54" s="151">
        <f t="shared" si="4"/>
        <v>1.2</v>
      </c>
      <c r="H54" s="151" t="str" cm="1">
        <f t="array" ref="H54">INDEX('MEA LOG'!O:O,ROW()-34+15)</f>
        <v>Low</v>
      </c>
      <c r="I54" s="151">
        <f>_xlfn.XLOOKUP(H54,INPUT!$C$11:$C$13,INPUT!$D$11:$D$13,"",0,1)</f>
        <v>1</v>
      </c>
      <c r="J54" s="151">
        <f>IFERROR(I54*INPUT!$J$11,"")</f>
        <v>1</v>
      </c>
      <c r="K54" s="151" t="str" cm="1">
        <f t="array" ref="K54">INDEX('MEA LOG'!P:P,ROW()-34+15)</f>
        <v>Low</v>
      </c>
      <c r="L54" s="151">
        <f>_xlfn.XLOOKUP(K54,INPUT!$F$11:$F$13,INPUT!$G$11:$G$13,"",0,1)</f>
        <v>1</v>
      </c>
      <c r="M54" s="151">
        <f>IFERROR(L54*INPUT!$J$12,"")</f>
        <v>1</v>
      </c>
      <c r="N54" s="151">
        <f t="shared" si="5"/>
        <v>7.2</v>
      </c>
      <c r="O54" s="151">
        <f t="shared" si="1"/>
        <v>0.6</v>
      </c>
      <c r="P54" s="151">
        <f t="shared" si="2"/>
        <v>0.6</v>
      </c>
      <c r="Q54" s="152">
        <f t="shared" si="3"/>
        <v>1.2</v>
      </c>
      <c r="R54" s="87"/>
      <c r="S54" s="16" t="str">
        <v>Silkway Increase in Green Time by 12k cycles</v>
      </c>
      <c r="T54" s="152">
        <v>25.2</v>
      </c>
      <c r="U54"/>
      <c r="V54" s="16" t="str">
        <v>Emirates 3 year-extension + LRU Management + 23 a/c</v>
      </c>
      <c r="W54" s="152">
        <v>0</v>
      </c>
      <c r="X54"/>
      <c r="Y54" s="16" t="str">
        <v>Mauritus Reduce NDSES Cost</v>
      </c>
      <c r="Z54" s="152">
        <v>0.152</v>
      </c>
      <c r="AA54"/>
      <c r="AB54" s="16" t="str">
        <v>Etihad Transportation Service Buy Out for first 12</v>
      </c>
      <c r="AC54" s="152">
        <v>2.96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</row>
    <row r="55" spans="2:97" x14ac:dyDescent="0.3">
      <c r="B55"/>
      <c r="C55" s="140" t="str">
        <v>Turkmenistan SelectCare Upsell</v>
      </c>
      <c r="D55" s="151">
        <v>30</v>
      </c>
      <c r="E55" s="151">
        <v>0</v>
      </c>
      <c r="F55" s="151">
        <v>7.5</v>
      </c>
      <c r="G55" s="151">
        <f t="shared" si="4"/>
        <v>7.5</v>
      </c>
      <c r="H55" s="151" t="str" cm="1">
        <f t="array" ref="H55">INDEX('MEA LOG'!O:O,ROW()-34+15)</f>
        <v>Low</v>
      </c>
      <c r="I55" s="151">
        <f>_xlfn.XLOOKUP(H55,INPUT!$C$11:$C$13,INPUT!$D$11:$D$13,"",0,1)</f>
        <v>1</v>
      </c>
      <c r="J55" s="151">
        <f>IFERROR(I55*INPUT!$J$11,"")</f>
        <v>1</v>
      </c>
      <c r="K55" s="151" t="str" cm="1">
        <f t="array" ref="K55">INDEX('MEA LOG'!P:P,ROW()-34+15)</f>
        <v>Med</v>
      </c>
      <c r="L55" s="151">
        <f>_xlfn.XLOOKUP(K55,INPUT!$F$11:$F$13,INPUT!$G$11:$G$13,"",0,1)</f>
        <v>1</v>
      </c>
      <c r="M55" s="151">
        <f>IFERROR(L55*INPUT!$J$12,"")</f>
        <v>1</v>
      </c>
      <c r="N55" s="151">
        <f t="shared" si="5"/>
        <v>30</v>
      </c>
      <c r="O55" s="151">
        <f t="shared" si="1"/>
        <v>0</v>
      </c>
      <c r="P55" s="151">
        <f t="shared" si="2"/>
        <v>7.5</v>
      </c>
      <c r="Q55" s="152">
        <f t="shared" si="3"/>
        <v>7.5</v>
      </c>
      <c r="R55" s="87"/>
      <c r="S55" s="16" t="str">
        <v>Gulf 3 Year Extension</v>
      </c>
      <c r="T55" s="152">
        <v>24</v>
      </c>
      <c r="U55"/>
      <c r="V55" s="16" t="str">
        <v>Emirates OWS - eliminate $20k remedy</v>
      </c>
      <c r="W55" s="152">
        <v>0</v>
      </c>
      <c r="X55"/>
      <c r="Y55" s="16" t="str">
        <v>Emirates 3 year-extension + LRU Management + 23 a/c</v>
      </c>
      <c r="Z55" s="152">
        <v>0</v>
      </c>
      <c r="AA55"/>
      <c r="AB55" s="16" t="str">
        <v>Tanzania NDSES CRP</v>
      </c>
      <c r="AC55" s="152">
        <v>2.8416000000000001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</row>
    <row r="56" spans="2:97" x14ac:dyDescent="0.3">
      <c r="B56"/>
      <c r="C56" s="140" t="str">
        <v>Qanot Sharq TCA Life Upsell 2 x A330CEO</v>
      </c>
      <c r="D56" s="151">
        <v>36</v>
      </c>
      <c r="E56" s="151">
        <v>0</v>
      </c>
      <c r="F56" s="151">
        <v>0</v>
      </c>
      <c r="G56" s="151">
        <f t="shared" si="4"/>
        <v>0</v>
      </c>
      <c r="H56" s="151" t="str" cm="1">
        <f t="array" ref="H56">INDEX('MEA LOG'!O:O,ROW()-34+15)</f>
        <v>Low</v>
      </c>
      <c r="I56" s="151">
        <f>_xlfn.XLOOKUP(H56,INPUT!$C$11:$C$13,INPUT!$D$11:$D$13,"",0,1)</f>
        <v>1</v>
      </c>
      <c r="J56" s="151">
        <f>IFERROR(I56*INPUT!$J$11,"")</f>
        <v>1</v>
      </c>
      <c r="K56" s="151" t="str" cm="1">
        <f t="array" ref="K56">INDEX('MEA LOG'!P:P,ROW()-34+15)</f>
        <v>Med</v>
      </c>
      <c r="L56" s="151">
        <f>_xlfn.XLOOKUP(K56,INPUT!$F$11:$F$13,INPUT!$G$11:$G$13,"",0,1)</f>
        <v>1</v>
      </c>
      <c r="M56" s="151">
        <f>IFERROR(L56*INPUT!$J$12,"")</f>
        <v>1</v>
      </c>
      <c r="N56" s="151">
        <f t="shared" si="5"/>
        <v>36</v>
      </c>
      <c r="O56" s="151">
        <f t="shared" si="1"/>
        <v>0</v>
      </c>
      <c r="P56" s="151">
        <f t="shared" si="2"/>
        <v>0</v>
      </c>
      <c r="Q56" s="152">
        <f t="shared" si="3"/>
        <v>0</v>
      </c>
      <c r="R56" s="87"/>
      <c r="S56" s="16" t="str">
        <v xml:space="preserve">Ethiopia Incremental SPE </v>
      </c>
      <c r="T56" s="152">
        <v>23.68</v>
      </c>
      <c r="U56"/>
      <c r="V56" s="16" t="str">
        <v>Emirates Eliminate NDSES Cost via DAT</v>
      </c>
      <c r="W56" s="152">
        <v>0</v>
      </c>
      <c r="X56"/>
      <c r="Y56" s="16" t="str">
        <v>Emirates OWS - eliminate $20k remedy</v>
      </c>
      <c r="Z56" s="152">
        <v>0</v>
      </c>
      <c r="AA56"/>
      <c r="AB56" s="16" t="str">
        <v xml:space="preserve">Gulf NDSES improvement through SPE sales </v>
      </c>
      <c r="AC56" s="152">
        <v>1.68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</row>
    <row r="57" spans="2:97" x14ac:dyDescent="0.3">
      <c r="B57"/>
      <c r="C57" s="140" t="str">
        <v>Silkway Increase in Green Time by 12k cycles</v>
      </c>
      <c r="D57" s="151">
        <v>25.2</v>
      </c>
      <c r="E57" s="151">
        <v>12.6</v>
      </c>
      <c r="F57" s="151">
        <v>12.6</v>
      </c>
      <c r="G57" s="151">
        <f t="shared" si="4"/>
        <v>25.2</v>
      </c>
      <c r="H57" s="151" t="str" cm="1">
        <f t="array" ref="H57">INDEX('MEA LOG'!O:O,ROW()-34+15)</f>
        <v>Low</v>
      </c>
      <c r="I57" s="151">
        <f>_xlfn.XLOOKUP(H57,INPUT!$C$11:$C$13,INPUT!$D$11:$D$13,"",0,1)</f>
        <v>1</v>
      </c>
      <c r="J57" s="151">
        <f>IFERROR(I57*INPUT!$J$11,"")</f>
        <v>1</v>
      </c>
      <c r="K57" s="151" t="str" cm="1">
        <f t="array" ref="K57">INDEX('MEA LOG'!P:P,ROW()-34+15)</f>
        <v>High</v>
      </c>
      <c r="L57" s="151">
        <f>_xlfn.XLOOKUP(K57,INPUT!$F$11:$F$13,INPUT!$G$11:$G$13,"",0,1)</f>
        <v>1</v>
      </c>
      <c r="M57" s="151">
        <f>IFERROR(L57*INPUT!$J$12,"")</f>
        <v>1</v>
      </c>
      <c r="N57" s="151">
        <f t="shared" si="5"/>
        <v>25.2</v>
      </c>
      <c r="O57" s="151">
        <f t="shared" si="1"/>
        <v>12.6</v>
      </c>
      <c r="P57" s="151">
        <f t="shared" si="2"/>
        <v>12.6</v>
      </c>
      <c r="Q57" s="152">
        <f t="shared" si="3"/>
        <v>25.2</v>
      </c>
      <c r="R57" s="87"/>
      <c r="S57" s="16" t="str">
        <v>Gulf Additional 2 x A/C</v>
      </c>
      <c r="T57" s="152">
        <v>23.04</v>
      </c>
      <c r="U57"/>
      <c r="V57" s="16" t="str">
        <v>Emirates Increase in escalation from 2% to 3%</v>
      </c>
      <c r="W57" s="152">
        <v>0</v>
      </c>
      <c r="X57"/>
      <c r="Y57" s="16" t="str">
        <v>Emirates Eliminate NDSES Cost via DAT</v>
      </c>
      <c r="Z57" s="152">
        <v>0</v>
      </c>
      <c r="AA57"/>
      <c r="AB57" s="16" t="str">
        <v>Mauritus Escalation increase</v>
      </c>
      <c r="AC57" s="152">
        <v>1.3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</row>
    <row r="58" spans="2:97" x14ac:dyDescent="0.3">
      <c r="B58"/>
      <c r="C58" s="140" t="str">
        <v xml:space="preserve">Senegal Collect debt </v>
      </c>
      <c r="D58" s="151">
        <v>10</v>
      </c>
      <c r="E58" s="151">
        <v>0</v>
      </c>
      <c r="F58" s="151">
        <v>10</v>
      </c>
      <c r="G58" s="151">
        <f t="shared" si="4"/>
        <v>10</v>
      </c>
      <c r="H58" s="151" t="str" cm="1">
        <f t="array" ref="H58">INDEX('MEA LOG'!O:O,ROW()-34+15)</f>
        <v>Low</v>
      </c>
      <c r="I58" s="151">
        <f>_xlfn.XLOOKUP(H58,INPUT!$C$11:$C$13,INPUT!$D$11:$D$13,"",0,1)</f>
        <v>1</v>
      </c>
      <c r="J58" s="151">
        <f>IFERROR(I58*INPUT!$J$11,"")</f>
        <v>1</v>
      </c>
      <c r="K58" s="151" t="str" cm="1">
        <f t="array" ref="K58">INDEX('MEA LOG'!P:P,ROW()-34+15)</f>
        <v>Med</v>
      </c>
      <c r="L58" s="151">
        <f>_xlfn.XLOOKUP(K58,INPUT!$F$11:$F$13,INPUT!$G$11:$G$13,"",0,1)</f>
        <v>1</v>
      </c>
      <c r="M58" s="151">
        <f>IFERROR(L58*INPUT!$J$12,"")</f>
        <v>1</v>
      </c>
      <c r="N58" s="151">
        <f t="shared" si="5"/>
        <v>10</v>
      </c>
      <c r="O58" s="151">
        <f t="shared" si="1"/>
        <v>0</v>
      </c>
      <c r="P58" s="151">
        <f t="shared" si="2"/>
        <v>10</v>
      </c>
      <c r="Q58" s="152">
        <f t="shared" si="3"/>
        <v>10</v>
      </c>
      <c r="R58" s="87"/>
      <c r="S58" s="16" t="str">
        <v>Ethiopia Min Term Extension</v>
      </c>
      <c r="T58" s="152">
        <v>20</v>
      </c>
      <c r="U58"/>
      <c r="V58" s="16" t="str">
        <v>Emirates Introduce Precedent Matrix</v>
      </c>
      <c r="W58" s="152">
        <v>0</v>
      </c>
      <c r="X58"/>
      <c r="Y58" s="16" t="str">
        <v>Emirates Increase in escalation from 2% to 3%</v>
      </c>
      <c r="Z58" s="152">
        <v>0</v>
      </c>
      <c r="AA58"/>
      <c r="AB58" s="16" t="str">
        <v>Egypt PAS Upsell</v>
      </c>
      <c r="AC58" s="152">
        <v>1.2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</row>
    <row r="59" spans="2:97" x14ac:dyDescent="0.3">
      <c r="B59"/>
      <c r="C59" s="140" t="str">
        <v>Air Algerie Additional SPE</v>
      </c>
      <c r="D59" s="151">
        <v>20</v>
      </c>
      <c r="E59" s="151">
        <v>0</v>
      </c>
      <c r="F59" s="151">
        <v>20</v>
      </c>
      <c r="G59" s="151">
        <f t="shared" si="4"/>
        <v>20</v>
      </c>
      <c r="H59" s="151" t="str" cm="1">
        <f t="array" ref="H59">INDEX('MEA LOG'!O:O,ROW()-34+15)</f>
        <v>High</v>
      </c>
      <c r="I59" s="151">
        <f>_xlfn.XLOOKUP(H59,INPUT!$C$11:$C$13,INPUT!$D$11:$D$13,"",0,1)</f>
        <v>3</v>
      </c>
      <c r="J59" s="151">
        <f>IFERROR(I59*INPUT!$J$11,"")</f>
        <v>3</v>
      </c>
      <c r="K59" s="151" t="str" cm="1">
        <f t="array" ref="K59">INDEX('MEA LOG'!P:P,ROW()-34+15)</f>
        <v>Low</v>
      </c>
      <c r="L59" s="151">
        <f>_xlfn.XLOOKUP(K59,INPUT!$F$11:$F$13,INPUT!$G$11:$G$13,"",0,1)</f>
        <v>1</v>
      </c>
      <c r="M59" s="151">
        <f>IFERROR(L59*INPUT!$J$12,"")</f>
        <v>1</v>
      </c>
      <c r="N59" s="151">
        <f t="shared" si="5"/>
        <v>60</v>
      </c>
      <c r="O59" s="151">
        <f t="shared" si="1"/>
        <v>0</v>
      </c>
      <c r="P59" s="151">
        <f t="shared" si="2"/>
        <v>60</v>
      </c>
      <c r="Q59" s="152">
        <f t="shared" si="3"/>
        <v>60</v>
      </c>
      <c r="R59" s="87"/>
      <c r="S59" s="16" t="str">
        <v>Etihad Transportation Service Buy Out for first 12</v>
      </c>
      <c r="T59" s="152">
        <v>17.760000000000002</v>
      </c>
      <c r="U59"/>
      <c r="V59" s="16" t="str">
        <v xml:space="preserve">Ethiopia Incremental SPE </v>
      </c>
      <c r="W59" s="152">
        <v>0</v>
      </c>
      <c r="X59"/>
      <c r="Y59" s="16" t="str">
        <v>Emirates Introduce Precedent Matrix</v>
      </c>
      <c r="Z59" s="152">
        <v>0</v>
      </c>
      <c r="AA59"/>
      <c r="AB59" s="16" t="str">
        <v>Mauritus Reduce NDSES Cost</v>
      </c>
      <c r="AC59" s="152">
        <v>0.30399999999999999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</row>
    <row r="60" spans="2:97" x14ac:dyDescent="0.3">
      <c r="B60"/>
      <c r="C60" s="140" t="str">
        <v>Etihad TCA Reconciliation (CRP Improvement)</v>
      </c>
      <c r="D60" s="151">
        <v>60</v>
      </c>
      <c r="E60" s="151">
        <v>5</v>
      </c>
      <c r="F60" s="151">
        <v>1</v>
      </c>
      <c r="G60" s="151">
        <f t="shared" si="4"/>
        <v>6</v>
      </c>
      <c r="H60" s="151" t="str" cm="1">
        <f t="array" ref="H60">INDEX('MEA LOG'!O:O,ROW()-34+15)</f>
        <v>High</v>
      </c>
      <c r="I60" s="151">
        <f>_xlfn.XLOOKUP(H60,INPUT!$C$11:$C$13,INPUT!$D$11:$D$13,"",0,1)</f>
        <v>3</v>
      </c>
      <c r="J60" s="151">
        <f>IFERROR(I60*INPUT!$J$11,"")</f>
        <v>3</v>
      </c>
      <c r="K60" s="151" t="str" cm="1">
        <f t="array" ref="K60">INDEX('MEA LOG'!P:P,ROW()-34+15)</f>
        <v>Med</v>
      </c>
      <c r="L60" s="151">
        <f>_xlfn.XLOOKUP(K60,INPUT!$F$11:$F$13,INPUT!$G$11:$G$13,"",0,1)</f>
        <v>1</v>
      </c>
      <c r="M60" s="151">
        <f>IFERROR(L60*INPUT!$J$12,"")</f>
        <v>1</v>
      </c>
      <c r="N60" s="151">
        <f t="shared" si="5"/>
        <v>180</v>
      </c>
      <c r="O60" s="151">
        <f t="shared" si="1"/>
        <v>15</v>
      </c>
      <c r="P60" s="151">
        <f t="shared" si="2"/>
        <v>3</v>
      </c>
      <c r="Q60" s="152">
        <f t="shared" si="3"/>
        <v>18</v>
      </c>
      <c r="R60" s="87"/>
      <c r="S60" s="16" t="str">
        <v>Rwanda Min Term Extension</v>
      </c>
      <c r="T60" s="152">
        <v>12</v>
      </c>
      <c r="U60"/>
      <c r="V60" s="16" t="str">
        <v>Ethiopia Increase escalation</v>
      </c>
      <c r="W60" s="152">
        <v>0</v>
      </c>
      <c r="X60"/>
      <c r="Y60" s="16" t="str">
        <v xml:space="preserve">Ethiopia SPE Pull forward </v>
      </c>
      <c r="Z60" s="152">
        <v>0</v>
      </c>
      <c r="AA60"/>
      <c r="AB60" s="16" t="str">
        <v>Emirates 3 year-extension + LRU Management + 23 a/c</v>
      </c>
      <c r="AC60" s="152">
        <v>0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</row>
    <row r="61" spans="2:97" x14ac:dyDescent="0.3">
      <c r="B61"/>
      <c r="C61" s="140" t="str">
        <v>Etihad Transportation Service Buy Out for first 12</v>
      </c>
      <c r="D61" s="151">
        <v>17.760000000000002</v>
      </c>
      <c r="E61" s="151">
        <v>1.48</v>
      </c>
      <c r="F61" s="151">
        <v>1.48</v>
      </c>
      <c r="G61" s="151">
        <f t="shared" si="4"/>
        <v>2.96</v>
      </c>
      <c r="H61" s="151" t="str" cm="1">
        <f t="array" ref="H61">INDEX('MEA LOG'!O:O,ROW()-34+15)</f>
        <v>Low</v>
      </c>
      <c r="I61" s="151">
        <f>_xlfn.XLOOKUP(H61,INPUT!$C$11:$C$13,INPUT!$D$11:$D$13,"",0,1)</f>
        <v>1</v>
      </c>
      <c r="J61" s="151">
        <f>IFERROR(I61*INPUT!$J$11,"")</f>
        <v>1</v>
      </c>
      <c r="K61" s="151" t="str" cm="1">
        <f t="array" ref="K61">INDEX('MEA LOG'!P:P,ROW()-34+15)</f>
        <v>High</v>
      </c>
      <c r="L61" s="151">
        <f>_xlfn.XLOOKUP(K61,INPUT!$F$11:$F$13,INPUT!$G$11:$G$13,"",0,1)</f>
        <v>1</v>
      </c>
      <c r="M61" s="151">
        <f>IFERROR(L61*INPUT!$J$12,"")</f>
        <v>1</v>
      </c>
      <c r="N61" s="151">
        <f t="shared" si="5"/>
        <v>17.760000000000002</v>
      </c>
      <c r="O61" s="151">
        <f t="shared" si="1"/>
        <v>1.48</v>
      </c>
      <c r="P61" s="151">
        <f t="shared" si="2"/>
        <v>1.48</v>
      </c>
      <c r="Q61" s="152">
        <f t="shared" si="3"/>
        <v>2.96</v>
      </c>
      <c r="R61" s="87"/>
      <c r="S61" s="16" t="str">
        <v xml:space="preserve">Senegal Collect debt </v>
      </c>
      <c r="T61" s="152">
        <v>10</v>
      </c>
      <c r="U61"/>
      <c r="V61" s="16" t="str">
        <v>Qatar SPE Pull-forward</v>
      </c>
      <c r="W61" s="152">
        <v>0</v>
      </c>
      <c r="X61"/>
      <c r="Y61" s="16" t="str">
        <v>Ethiopia Increase escalation</v>
      </c>
      <c r="Z61" s="152">
        <v>0</v>
      </c>
      <c r="AA61"/>
      <c r="AB61" s="16" t="str">
        <v>Emirates OWS - eliminate $20k remedy</v>
      </c>
      <c r="AC61" s="152">
        <v>0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</row>
    <row r="62" spans="2:97" x14ac:dyDescent="0.3">
      <c r="B62"/>
      <c r="C62" s="140" t="str">
        <v>Saudia Regional Fleet NDSES improvement</v>
      </c>
      <c r="D62" s="151">
        <v>21.46</v>
      </c>
      <c r="E62" s="151">
        <v>1.788333</v>
      </c>
      <c r="F62" s="151">
        <v>1.78833</v>
      </c>
      <c r="G62" s="151">
        <f t="shared" si="4"/>
        <v>3.5766629999999999</v>
      </c>
      <c r="H62" s="151" t="str" cm="1">
        <f t="array" ref="H62">INDEX('MEA LOG'!O:O,ROW()-34+15)</f>
        <v>High</v>
      </c>
      <c r="I62" s="151">
        <f>_xlfn.XLOOKUP(H62,INPUT!$C$11:$C$13,INPUT!$D$11:$D$13,"",0,1)</f>
        <v>3</v>
      </c>
      <c r="J62" s="151">
        <f>IFERROR(I62*INPUT!$J$11,"")</f>
        <v>3</v>
      </c>
      <c r="K62" s="151" t="str" cm="1">
        <f t="array" ref="K62">INDEX('MEA LOG'!P:P,ROW()-34+15)</f>
        <v>Med</v>
      </c>
      <c r="L62" s="151">
        <f>_xlfn.XLOOKUP(K62,INPUT!$F$11:$F$13,INPUT!$G$11:$G$13,"",0,1)</f>
        <v>1</v>
      </c>
      <c r="M62" s="151">
        <f>IFERROR(L62*INPUT!$J$12,"")</f>
        <v>1</v>
      </c>
      <c r="N62" s="151">
        <f t="shared" si="5"/>
        <v>64.38</v>
      </c>
      <c r="O62" s="151">
        <f t="shared" si="1"/>
        <v>5.3649990000000001</v>
      </c>
      <c r="P62" s="151">
        <f t="shared" si="2"/>
        <v>5.3649899999999997</v>
      </c>
      <c r="Q62" s="152">
        <f t="shared" si="3"/>
        <v>10.729989</v>
      </c>
      <c r="R62" s="87"/>
      <c r="S62" s="16" t="str">
        <v>Austral TCA Extension/Exit credit trade</v>
      </c>
      <c r="T62" s="152">
        <v>9.6</v>
      </c>
      <c r="U62"/>
      <c r="V62" s="16" t="str">
        <v>Qatar Exit for convenience removal -97</v>
      </c>
      <c r="W62" s="152">
        <v>0</v>
      </c>
      <c r="X62"/>
      <c r="Y62" s="16" t="str">
        <v>Qatar SPE Pull-forward</v>
      </c>
      <c r="Z62" s="152">
        <v>0</v>
      </c>
      <c r="AA62"/>
      <c r="AB62" s="16" t="str">
        <v>Emirates Eliminate NDSES Cost via DAT</v>
      </c>
      <c r="AC62" s="152">
        <v>0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</row>
    <row r="63" spans="2:97" x14ac:dyDescent="0.3">
      <c r="B63"/>
      <c r="C63" s="140" t="str">
        <v>Saudia Extend Classic</v>
      </c>
      <c r="D63" s="151">
        <v>0</v>
      </c>
      <c r="E63" s="151">
        <v>0</v>
      </c>
      <c r="F63" s="151">
        <v>0</v>
      </c>
      <c r="G63" s="151">
        <f t="shared" si="4"/>
        <v>0</v>
      </c>
      <c r="H63" s="151" t="str" cm="1">
        <f t="array" ref="H63">INDEX('MEA LOG'!O:O,ROW()-34+15)</f>
        <v>Low</v>
      </c>
      <c r="I63" s="151">
        <f>_xlfn.XLOOKUP(H63,INPUT!$C$11:$C$13,INPUT!$D$11:$D$13,"",0,1)</f>
        <v>1</v>
      </c>
      <c r="J63" s="151">
        <f>IFERROR(I63*INPUT!$J$11,"")</f>
        <v>1</v>
      </c>
      <c r="K63" s="151" t="str" cm="1">
        <f t="array" ref="K63">INDEX('MEA LOG'!P:P,ROW()-34+15)</f>
        <v>Med</v>
      </c>
      <c r="L63" s="151">
        <f>_xlfn.XLOOKUP(K63,INPUT!$F$11:$F$13,INPUT!$G$11:$G$13,"",0,1)</f>
        <v>1</v>
      </c>
      <c r="M63" s="151">
        <f>IFERROR(L63*INPUT!$J$12,"")</f>
        <v>1</v>
      </c>
      <c r="N63" s="151">
        <f t="shared" si="5"/>
        <v>0</v>
      </c>
      <c r="O63" s="151">
        <f t="shared" si="1"/>
        <v>0</v>
      </c>
      <c r="P63" s="151">
        <f t="shared" si="2"/>
        <v>0</v>
      </c>
      <c r="Q63" s="152">
        <f t="shared" si="3"/>
        <v>0</v>
      </c>
      <c r="R63" s="87"/>
      <c r="S63" s="16" t="str">
        <v>Ethiopia Min Term Extension (life)</v>
      </c>
      <c r="T63" s="152">
        <v>8.8800000000000008</v>
      </c>
      <c r="U63"/>
      <c r="V63" s="16" t="str">
        <v>Egypt Correct the CRP!!</v>
      </c>
      <c r="W63" s="152">
        <v>0</v>
      </c>
      <c r="X63"/>
      <c r="Y63" s="16" t="str">
        <v>Qatar Exit for convenience removal -84</v>
      </c>
      <c r="Z63" s="152">
        <v>0</v>
      </c>
      <c r="AA63"/>
      <c r="AB63" s="16" t="str">
        <v>Emirates Increase in escalation from 2% to 3%</v>
      </c>
      <c r="AC63" s="152">
        <v>0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</row>
    <row r="64" spans="2:97" x14ac:dyDescent="0.3">
      <c r="B64"/>
      <c r="C64" s="140" t="str">
        <v>Tanzania Additional SPE</v>
      </c>
      <c r="D64" s="151">
        <v>25</v>
      </c>
      <c r="E64" s="151">
        <v>25</v>
      </c>
      <c r="F64" s="151">
        <v>0</v>
      </c>
      <c r="G64" s="151">
        <f t="shared" si="4"/>
        <v>25</v>
      </c>
      <c r="H64" s="151" t="str" cm="1">
        <f t="array" ref="H64">INDEX('MEA LOG'!O:O,ROW()-34+15)</f>
        <v>Med</v>
      </c>
      <c r="I64" s="151">
        <f>_xlfn.XLOOKUP(H64,INPUT!$C$11:$C$13,INPUT!$D$11:$D$13,"",0,1)</f>
        <v>2</v>
      </c>
      <c r="J64" s="151">
        <f>IFERROR(I64*INPUT!$J$11,"")</f>
        <v>2</v>
      </c>
      <c r="K64" s="151" t="str" cm="1">
        <f t="array" ref="K64">INDEX('MEA LOG'!P:P,ROW()-34+15)</f>
        <v>Low</v>
      </c>
      <c r="L64" s="151">
        <f>_xlfn.XLOOKUP(K64,INPUT!$F$11:$F$13,INPUT!$G$11:$G$13,"",0,1)</f>
        <v>1</v>
      </c>
      <c r="M64" s="151">
        <f>IFERROR(L64*INPUT!$J$12,"")</f>
        <v>1</v>
      </c>
      <c r="N64" s="151">
        <f t="shared" si="5"/>
        <v>50</v>
      </c>
      <c r="O64" s="151">
        <f t="shared" si="1"/>
        <v>50</v>
      </c>
      <c r="P64" s="151">
        <f t="shared" si="2"/>
        <v>0</v>
      </c>
      <c r="Q64" s="152">
        <f t="shared" si="3"/>
        <v>50</v>
      </c>
      <c r="R64" s="87"/>
      <c r="S64" s="16" t="str">
        <v>Egypt Transportation Service Buy Out</v>
      </c>
      <c r="T64" s="152">
        <v>7.4</v>
      </c>
      <c r="U64"/>
      <c r="V64" s="16" t="str">
        <v xml:space="preserve">Egypt Term Extension </v>
      </c>
      <c r="W64" s="152">
        <v>0</v>
      </c>
      <c r="X64"/>
      <c r="Y64" s="16" t="str">
        <v>Qatar Amiri Sell 1 x SPE</v>
      </c>
      <c r="Z64" s="152">
        <v>0</v>
      </c>
      <c r="AA64"/>
      <c r="AB64" s="16" t="str">
        <v>Emirates Introduce Precedent Matrix</v>
      </c>
      <c r="AC64" s="152">
        <v>0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</row>
    <row r="65" spans="2:97" x14ac:dyDescent="0.3">
      <c r="B65"/>
      <c r="C65" s="140" t="str">
        <v>Tanzania NDSES CRP</v>
      </c>
      <c r="D65" s="151">
        <v>3.552</v>
      </c>
      <c r="E65" s="151">
        <v>0.71040000000000003</v>
      </c>
      <c r="F65" s="151">
        <v>0.71040000000000003</v>
      </c>
      <c r="G65" s="151">
        <f t="shared" si="4"/>
        <v>1.4208000000000001</v>
      </c>
      <c r="H65" s="151" t="str" cm="1">
        <f t="array" ref="H65">INDEX('MEA LOG'!O:O,ROW()-34+15)</f>
        <v>Med</v>
      </c>
      <c r="I65" s="151">
        <f>_xlfn.XLOOKUP(H65,INPUT!$C$11:$C$13,INPUT!$D$11:$D$13,"",0,1)</f>
        <v>2</v>
      </c>
      <c r="J65" s="151">
        <f>IFERROR(I65*INPUT!$J$11,"")</f>
        <v>2</v>
      </c>
      <c r="K65" s="151" t="str" cm="1">
        <f t="array" ref="K65">INDEX('MEA LOG'!P:P,ROW()-34+15)</f>
        <v>Med</v>
      </c>
      <c r="L65" s="151">
        <f>_xlfn.XLOOKUP(K65,INPUT!$F$11:$F$13,INPUT!$G$11:$G$13,"",0,1)</f>
        <v>1</v>
      </c>
      <c r="M65" s="151">
        <f>IFERROR(L65*INPUT!$J$12,"")</f>
        <v>1</v>
      </c>
      <c r="N65" s="151">
        <f t="shared" si="5"/>
        <v>7.1040000000000001</v>
      </c>
      <c r="O65" s="151">
        <f t="shared" si="1"/>
        <v>1.4208000000000001</v>
      </c>
      <c r="P65" s="151">
        <f t="shared" si="2"/>
        <v>1.4208000000000001</v>
      </c>
      <c r="Q65" s="152">
        <f t="shared" si="3"/>
        <v>2.8416000000000001</v>
      </c>
      <c r="R65" s="87"/>
      <c r="S65" s="16" t="str">
        <v>Egypt PAS Upsell</v>
      </c>
      <c r="T65" s="152">
        <v>7.2</v>
      </c>
      <c r="U65"/>
      <c r="V65" s="16" t="str">
        <v>Egypt Transportation Service Buy Out</v>
      </c>
      <c r="W65" s="152">
        <v>0</v>
      </c>
      <c r="X65"/>
      <c r="Y65" s="16" t="str">
        <v>Egypt Correct the CRP!!</v>
      </c>
      <c r="Z65" s="152">
        <v>0</v>
      </c>
      <c r="AA65"/>
      <c r="AB65" s="16" t="str">
        <v>Ethiopia Increase escalation</v>
      </c>
      <c r="AC65" s="152">
        <v>0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</row>
    <row r="66" spans="2:97" x14ac:dyDescent="0.3">
      <c r="B66"/>
      <c r="C66" s="140" t="str">
        <v xml:space="preserve">Gulf NDSES improvement through SPE sales </v>
      </c>
      <c r="D66" s="151">
        <v>5.88</v>
      </c>
      <c r="E66" s="151">
        <v>0.84</v>
      </c>
      <c r="F66" s="151">
        <v>0.84</v>
      </c>
      <c r="G66" s="151">
        <f t="shared" si="4"/>
        <v>1.68</v>
      </c>
      <c r="H66" s="151" t="str" cm="1">
        <f t="array" ref="H66">INDEX('MEA LOG'!O:O,ROW()-34+15)</f>
        <v>Low</v>
      </c>
      <c r="I66" s="151">
        <f>_xlfn.XLOOKUP(H66,INPUT!$C$11:$C$13,INPUT!$D$11:$D$13,"",0,1)</f>
        <v>1</v>
      </c>
      <c r="J66" s="151">
        <f>IFERROR(I66*INPUT!$J$11,"")</f>
        <v>1</v>
      </c>
      <c r="K66" s="151" t="str" cm="1">
        <f t="array" ref="K66">INDEX('MEA LOG'!P:P,ROW()-34+15)</f>
        <v>Med</v>
      </c>
      <c r="L66" s="151">
        <f>_xlfn.XLOOKUP(K66,INPUT!$F$11:$F$13,INPUT!$G$11:$G$13,"",0,1)</f>
        <v>1</v>
      </c>
      <c r="M66" s="151">
        <f>IFERROR(L66*INPUT!$J$12,"")</f>
        <v>1</v>
      </c>
      <c r="N66" s="151">
        <f t="shared" si="5"/>
        <v>5.88</v>
      </c>
      <c r="O66" s="151">
        <f t="shared" ref="O66:O97" si="6">IFERROR(E66*J66*M66,-1)</f>
        <v>0.84</v>
      </c>
      <c r="P66" s="151">
        <f t="shared" ref="P66:P97" si="7">IFERROR(F66*J66*M66,-1)</f>
        <v>0.84</v>
      </c>
      <c r="Q66" s="152">
        <f t="shared" ref="Q66:Q97" si="8">IFERROR(G66*J66*M66,-1)</f>
        <v>1.68</v>
      </c>
      <c r="R66" s="87"/>
      <c r="S66" s="16" t="str">
        <v>Tanzania NDSES CRP</v>
      </c>
      <c r="T66" s="152">
        <v>7.1040000000000001</v>
      </c>
      <c r="U66"/>
      <c r="V66" s="16" t="str">
        <v>Turkmenistan SelectCare Upsell</v>
      </c>
      <c r="W66" s="152">
        <v>0</v>
      </c>
      <c r="X66"/>
      <c r="Y66" s="16" t="str">
        <v>Egypt Transportation Service Buy Out</v>
      </c>
      <c r="Z66" s="152">
        <v>0</v>
      </c>
      <c r="AA66"/>
      <c r="AB66" s="16" t="str">
        <v>Qatar SPE Pull-forward</v>
      </c>
      <c r="AC66" s="152">
        <v>0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</row>
    <row r="67" spans="2:97" x14ac:dyDescent="0.3">
      <c r="B67"/>
      <c r="C67" s="140" t="str">
        <v>Gulf 3 Year Extension</v>
      </c>
      <c r="D67" s="151">
        <v>12</v>
      </c>
      <c r="E67" s="151">
        <v>1.2</v>
      </c>
      <c r="F67" s="151">
        <v>1.2</v>
      </c>
      <c r="G67" s="151">
        <f t="shared" si="4"/>
        <v>2.4</v>
      </c>
      <c r="H67" s="151" t="str" cm="1">
        <f t="array" ref="H67">INDEX('MEA LOG'!O:O,ROW()-34+15)</f>
        <v>Med</v>
      </c>
      <c r="I67" s="151">
        <f>_xlfn.XLOOKUP(H67,INPUT!$C$11:$C$13,INPUT!$D$11:$D$13,"",0,1)</f>
        <v>2</v>
      </c>
      <c r="J67" s="151">
        <f>IFERROR(I67*INPUT!$J$11,"")</f>
        <v>2</v>
      </c>
      <c r="K67" s="151" t="str" cm="1">
        <f t="array" ref="K67">INDEX('MEA LOG'!P:P,ROW()-34+15)</f>
        <v>Med</v>
      </c>
      <c r="L67" s="151">
        <f>_xlfn.XLOOKUP(K67,INPUT!$F$11:$F$13,INPUT!$G$11:$G$13,"",0,1)</f>
        <v>1</v>
      </c>
      <c r="M67" s="151">
        <f>IFERROR(L67*INPUT!$J$12,"")</f>
        <v>1</v>
      </c>
      <c r="N67" s="151">
        <f t="shared" si="5"/>
        <v>24</v>
      </c>
      <c r="O67" s="151">
        <f t="shared" si="6"/>
        <v>2.4</v>
      </c>
      <c r="P67" s="151">
        <f t="shared" si="7"/>
        <v>2.4</v>
      </c>
      <c r="Q67" s="152">
        <f t="shared" si="8"/>
        <v>4.8</v>
      </c>
      <c r="R67" s="87"/>
      <c r="S67" s="16" t="str">
        <v xml:space="preserve">Gulf NDSES improvement through SPE sales </v>
      </c>
      <c r="T67" s="152">
        <v>5.88</v>
      </c>
      <c r="U67"/>
      <c r="V67" s="16" t="str">
        <v>Qanot Sharq TCA Life Upsell 2 x A330CEO</v>
      </c>
      <c r="W67" s="152">
        <v>0</v>
      </c>
      <c r="X67"/>
      <c r="Y67" s="16" t="str">
        <v>Qanot Sharq TCA Life Upsell 2 x A330CEO</v>
      </c>
      <c r="Z67" s="152">
        <v>0</v>
      </c>
      <c r="AA67"/>
      <c r="AB67" s="16" t="str">
        <v>Egypt Correct the CRP!!</v>
      </c>
      <c r="AC67" s="152">
        <v>0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</row>
    <row r="68" spans="2:97" x14ac:dyDescent="0.3">
      <c r="B68"/>
      <c r="C68" s="140" t="str">
        <v>Gulf Additional 2 x A/C</v>
      </c>
      <c r="D68" s="151">
        <v>23.04</v>
      </c>
      <c r="E68" s="151">
        <v>1.92</v>
      </c>
      <c r="F68" s="151">
        <v>1.92</v>
      </c>
      <c r="G68" s="151">
        <f t="shared" si="4"/>
        <v>3.84</v>
      </c>
      <c r="H68" s="151" t="str" cm="1">
        <f t="array" ref="H68">INDEX('MEA LOG'!O:O,ROW()-34+15)</f>
        <v>Low</v>
      </c>
      <c r="I68" s="151">
        <f>_xlfn.XLOOKUP(H68,INPUT!$C$11:$C$13,INPUT!$D$11:$D$13,"",0,1)</f>
        <v>1</v>
      </c>
      <c r="J68" s="151">
        <f>IFERROR(I68*INPUT!$J$11,"")</f>
        <v>1</v>
      </c>
      <c r="K68" s="151" t="str" cm="1">
        <f t="array" ref="K68">INDEX('MEA LOG'!P:P,ROW()-34+15)</f>
        <v>Med</v>
      </c>
      <c r="L68" s="151">
        <f>_xlfn.XLOOKUP(K68,INPUT!$F$11:$F$13,INPUT!$G$11:$G$13,"",0,1)</f>
        <v>1</v>
      </c>
      <c r="M68" s="151">
        <f>IFERROR(L68*INPUT!$J$12,"")</f>
        <v>1</v>
      </c>
      <c r="N68" s="151">
        <f t="shared" si="5"/>
        <v>23.04</v>
      </c>
      <c r="O68" s="151">
        <f t="shared" si="6"/>
        <v>1.92</v>
      </c>
      <c r="P68" s="151">
        <f t="shared" si="7"/>
        <v>1.92</v>
      </c>
      <c r="Q68" s="152">
        <f t="shared" si="8"/>
        <v>3.84</v>
      </c>
      <c r="R68" s="87"/>
      <c r="S68" s="16" t="str">
        <v>Qatar Amiri Sell 1 x SPE</v>
      </c>
      <c r="T68" s="152">
        <v>5.4</v>
      </c>
      <c r="U68"/>
      <c r="V68" s="16" t="str">
        <v xml:space="preserve">Senegal Collect debt </v>
      </c>
      <c r="W68" s="152">
        <v>0</v>
      </c>
      <c r="X68"/>
      <c r="Y68" s="16" t="str">
        <v>Saudia Extend Classic</v>
      </c>
      <c r="Z68" s="152">
        <v>0</v>
      </c>
      <c r="AA68"/>
      <c r="AB68" s="16" t="str">
        <v>Egypt Transportation Service Buy Out</v>
      </c>
      <c r="AC68" s="152">
        <v>0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</row>
    <row r="69" spans="2:97" x14ac:dyDescent="0.3">
      <c r="B69"/>
      <c r="C69" s="140" t="str">
        <v>Austral TCA Extension/Exit credit trade</v>
      </c>
      <c r="D69" s="151">
        <v>4.8</v>
      </c>
      <c r="E69" s="151">
        <v>0</v>
      </c>
      <c r="F69" s="151">
        <v>0</v>
      </c>
      <c r="G69" s="151">
        <f t="shared" si="4"/>
        <v>0</v>
      </c>
      <c r="H69" s="151" t="str" cm="1">
        <f t="array" ref="H69">INDEX('MEA LOG'!O:O,ROW()-34+15)</f>
        <v>Med</v>
      </c>
      <c r="I69" s="151">
        <f>_xlfn.XLOOKUP(H69,INPUT!$C$11:$C$13,INPUT!$D$11:$D$13,"",0,1)</f>
        <v>2</v>
      </c>
      <c r="J69" s="151">
        <f>IFERROR(I69*INPUT!$J$11,"")</f>
        <v>2</v>
      </c>
      <c r="K69" s="151" t="str" cm="1">
        <f t="array" ref="K69">INDEX('MEA LOG'!P:P,ROW()-34+15)</f>
        <v>Med</v>
      </c>
      <c r="L69" s="151">
        <f>_xlfn.XLOOKUP(K69,INPUT!$F$11:$F$13,INPUT!$G$11:$G$13,"",0,1)</f>
        <v>1</v>
      </c>
      <c r="M69" s="151">
        <f>IFERROR(L69*INPUT!$J$12,"")</f>
        <v>1</v>
      </c>
      <c r="N69" s="151">
        <f t="shared" si="5"/>
        <v>9.6</v>
      </c>
      <c r="O69" s="151">
        <f t="shared" si="6"/>
        <v>0</v>
      </c>
      <c r="P69" s="151">
        <f t="shared" si="7"/>
        <v>0</v>
      </c>
      <c r="Q69" s="152">
        <f t="shared" si="8"/>
        <v>0</v>
      </c>
      <c r="R69" s="87"/>
      <c r="S69" s="16" t="str">
        <v>Mauritus Escalation increase</v>
      </c>
      <c r="T69" s="152">
        <v>3.9000000000000004</v>
      </c>
      <c r="U69"/>
      <c r="V69" s="16" t="str">
        <v>Air Algerie Additional SPE</v>
      </c>
      <c r="W69" s="152">
        <v>0</v>
      </c>
      <c r="X69"/>
      <c r="Y69" s="16" t="str">
        <v>Tanzania Additional SPE</v>
      </c>
      <c r="Z69" s="152">
        <v>0</v>
      </c>
      <c r="AA69"/>
      <c r="AB69" s="16" t="str">
        <v>Qanot Sharq TCA Life Upsell 2 x A330CEO</v>
      </c>
      <c r="AC69" s="152">
        <v>0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</row>
    <row r="70" spans="2:97" x14ac:dyDescent="0.3">
      <c r="B70"/>
      <c r="C70" s="140" t="str">
        <v xml:space="preserve">Kuwait Maintain SPE % </v>
      </c>
      <c r="D70" s="151">
        <v>0</v>
      </c>
      <c r="E70" s="151">
        <v>0</v>
      </c>
      <c r="F70" s="151">
        <v>0</v>
      </c>
      <c r="G70" s="151">
        <f t="shared" si="4"/>
        <v>0</v>
      </c>
      <c r="H70" s="151" t="str" cm="1">
        <f t="array" ref="H70">INDEX('MEA LOG'!O:O,ROW()-34+15)</f>
        <v>Low</v>
      </c>
      <c r="I70" s="151">
        <f>_xlfn.XLOOKUP(H70,INPUT!$C$11:$C$13,INPUT!$D$11:$D$13,"",0,1)</f>
        <v>1</v>
      </c>
      <c r="J70" s="151">
        <f>IFERROR(I70*INPUT!$J$11,"")</f>
        <v>1</v>
      </c>
      <c r="K70" s="151" t="str" cm="1">
        <f t="array" ref="K70">INDEX('MEA LOG'!P:P,ROW()-34+15)</f>
        <v>Med</v>
      </c>
      <c r="L70" s="151">
        <f>_xlfn.XLOOKUP(K70,INPUT!$F$11:$F$13,INPUT!$G$11:$G$13,"",0,1)</f>
        <v>1</v>
      </c>
      <c r="M70" s="151">
        <f>IFERROR(L70*INPUT!$J$12,"")</f>
        <v>1</v>
      </c>
      <c r="N70" s="151">
        <f t="shared" si="5"/>
        <v>0</v>
      </c>
      <c r="O70" s="151">
        <f t="shared" si="6"/>
        <v>0</v>
      </c>
      <c r="P70" s="151">
        <f t="shared" si="7"/>
        <v>0</v>
      </c>
      <c r="Q70" s="152">
        <f t="shared" si="8"/>
        <v>0</v>
      </c>
      <c r="R70" s="87"/>
      <c r="S70" s="16" t="str">
        <v>Mauritus Reduce NDSES Cost</v>
      </c>
      <c r="T70" s="152">
        <v>0.76</v>
      </c>
      <c r="U70"/>
      <c r="V70" s="16" t="str">
        <v>Saudia Extend Classic</v>
      </c>
      <c r="W70" s="152">
        <v>0</v>
      </c>
      <c r="X70"/>
      <c r="Y70" s="16" t="str">
        <v>Austral TCA Extension/Exit credit trade</v>
      </c>
      <c r="Z70" s="152">
        <v>0</v>
      </c>
      <c r="AA70"/>
      <c r="AB70" s="16" t="str">
        <v>Saudia Extend Classic</v>
      </c>
      <c r="AC70" s="152">
        <v>0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</row>
    <row r="71" spans="2:97" x14ac:dyDescent="0.3">
      <c r="B71"/>
      <c r="C71" s="140" t="str">
        <v>Mauritus Escalation increase</v>
      </c>
      <c r="D71" s="151">
        <v>1.3</v>
      </c>
      <c r="E71" s="151">
        <v>0.43333333333333335</v>
      </c>
      <c r="F71" s="151">
        <v>0</v>
      </c>
      <c r="G71" s="151">
        <f t="shared" si="4"/>
        <v>0.43333333333333335</v>
      </c>
      <c r="H71" s="151" t="str" cm="1">
        <f t="array" ref="H71">INDEX('MEA LOG'!O:O,ROW()-34+15)</f>
        <v>High</v>
      </c>
      <c r="I71" s="151">
        <f>_xlfn.XLOOKUP(H71,INPUT!$C$11:$C$13,INPUT!$D$11:$D$13,"",0,1)</f>
        <v>3</v>
      </c>
      <c r="J71" s="151">
        <f>IFERROR(I71*INPUT!$J$11,"")</f>
        <v>3</v>
      </c>
      <c r="K71" s="151" t="str" cm="1">
        <f t="array" ref="K71">INDEX('MEA LOG'!P:P,ROW()-34+15)</f>
        <v>Low</v>
      </c>
      <c r="L71" s="151">
        <f>_xlfn.XLOOKUP(K71,INPUT!$F$11:$F$13,INPUT!$G$11:$G$13,"",0,1)</f>
        <v>1</v>
      </c>
      <c r="M71" s="151">
        <f>IFERROR(L71*INPUT!$J$12,"")</f>
        <v>1</v>
      </c>
      <c r="N71" s="151">
        <f t="shared" si="5"/>
        <v>3.9000000000000004</v>
      </c>
      <c r="O71" s="151">
        <f t="shared" si="6"/>
        <v>1.3</v>
      </c>
      <c r="P71" s="151">
        <f t="shared" si="7"/>
        <v>0</v>
      </c>
      <c r="Q71" s="152">
        <f t="shared" si="8"/>
        <v>1.3</v>
      </c>
      <c r="R71" s="87"/>
      <c r="S71" s="16" t="str">
        <v>Ethiopia Increase escalation</v>
      </c>
      <c r="T71" s="152">
        <v>0</v>
      </c>
      <c r="U71"/>
      <c r="V71" s="16" t="str">
        <v>Austral TCA Extension/Exit credit trade</v>
      </c>
      <c r="W71" s="152">
        <v>0</v>
      </c>
      <c r="X71"/>
      <c r="Y71" s="16" t="str">
        <v xml:space="preserve">Kuwait Maintain SPE % </v>
      </c>
      <c r="Z71" s="152">
        <v>0</v>
      </c>
      <c r="AA71"/>
      <c r="AB71" s="16" t="str">
        <v>Austral TCA Extension/Exit credit trade</v>
      </c>
      <c r="AC71" s="152">
        <v>0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</row>
    <row r="72" spans="2:97" x14ac:dyDescent="0.3">
      <c r="B72"/>
      <c r="C72" s="140" t="str">
        <v>Mauritus Reduce NDSES Cost</v>
      </c>
      <c r="D72" s="151">
        <v>0.38</v>
      </c>
      <c r="E72" s="151">
        <v>7.5999999999999998E-2</v>
      </c>
      <c r="F72" s="151">
        <v>7.5999999999999998E-2</v>
      </c>
      <c r="G72" s="151">
        <f t="shared" si="4"/>
        <v>0.152</v>
      </c>
      <c r="H72" s="151" t="str" cm="1">
        <f t="array" ref="H72">INDEX('MEA LOG'!O:O,ROW()-34+15)</f>
        <v>Med</v>
      </c>
      <c r="I72" s="151">
        <f>_xlfn.XLOOKUP(H72,INPUT!$C$11:$C$13,INPUT!$D$11:$D$13,"",0,1)</f>
        <v>2</v>
      </c>
      <c r="J72" s="151">
        <f>IFERROR(I72*INPUT!$J$11,"")</f>
        <v>2</v>
      </c>
      <c r="K72" s="151" t="str" cm="1">
        <f t="array" ref="K72">INDEX('MEA LOG'!P:P,ROW()-34+15)</f>
        <v>Med</v>
      </c>
      <c r="L72" s="151">
        <f>_xlfn.XLOOKUP(K72,INPUT!$F$11:$F$13,INPUT!$G$11:$G$13,"",0,1)</f>
        <v>1</v>
      </c>
      <c r="M72" s="151">
        <f>IFERROR(L72*INPUT!$J$12,"")</f>
        <v>1</v>
      </c>
      <c r="N72" s="151">
        <f t="shared" si="5"/>
        <v>0.76</v>
      </c>
      <c r="O72" s="151">
        <f t="shared" si="6"/>
        <v>0.152</v>
      </c>
      <c r="P72" s="151">
        <f t="shared" si="7"/>
        <v>0.152</v>
      </c>
      <c r="Q72" s="152">
        <f t="shared" si="8"/>
        <v>0.30399999999999999</v>
      </c>
      <c r="R72" s="87"/>
      <c r="S72" s="16" t="str">
        <v>Egypt Correct the CRP!!</v>
      </c>
      <c r="T72" s="152">
        <v>0</v>
      </c>
      <c r="U72"/>
      <c r="V72" s="16" t="str">
        <v xml:space="preserve">Kuwait Maintain SPE % </v>
      </c>
      <c r="W72" s="152">
        <v>0</v>
      </c>
      <c r="X72"/>
      <c r="Y72" s="16" t="str">
        <v>Mauritus Escalation increase</v>
      </c>
      <c r="Z72" s="152">
        <v>0</v>
      </c>
      <c r="AA72"/>
      <c r="AB72" s="16" t="str">
        <v xml:space="preserve">Kuwait Maintain SPE % </v>
      </c>
      <c r="AC72" s="152">
        <v>0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</row>
    <row r="73" spans="2:97" x14ac:dyDescent="0.3">
      <c r="B73"/>
      <c r="C73" s="140" t="str">
        <v>Rwanda Min Term Extension</v>
      </c>
      <c r="D73" s="151">
        <v>12</v>
      </c>
      <c r="E73" s="151">
        <v>0</v>
      </c>
      <c r="F73" s="151">
        <v>0</v>
      </c>
      <c r="G73" s="151">
        <f t="shared" si="4"/>
        <v>0</v>
      </c>
      <c r="H73" s="151" t="str" cm="1">
        <f t="array" ref="H73">INDEX('MEA LOG'!O:O,ROW()-34+15)</f>
        <v>Low</v>
      </c>
      <c r="I73" s="151">
        <f>_xlfn.XLOOKUP(H73,INPUT!$C$11:$C$13,INPUT!$D$11:$D$13,"",0,1)</f>
        <v>1</v>
      </c>
      <c r="J73" s="151">
        <f>IFERROR(I73*INPUT!$J$11,"")</f>
        <v>1</v>
      </c>
      <c r="K73" s="151" t="str" cm="1">
        <f t="array" ref="K73">INDEX('MEA LOG'!P:P,ROW()-34+15)</f>
        <v>Med</v>
      </c>
      <c r="L73" s="151">
        <f>_xlfn.XLOOKUP(K73,INPUT!$F$11:$F$13,INPUT!$G$11:$G$13,"",0,1)</f>
        <v>1</v>
      </c>
      <c r="M73" s="151">
        <f>IFERROR(L73*INPUT!$J$12,"")</f>
        <v>1</v>
      </c>
      <c r="N73" s="151">
        <f t="shared" si="5"/>
        <v>12</v>
      </c>
      <c r="O73" s="151">
        <f t="shared" si="6"/>
        <v>0</v>
      </c>
      <c r="P73" s="151">
        <f t="shared" si="7"/>
        <v>0</v>
      </c>
      <c r="Q73" s="152">
        <f t="shared" si="8"/>
        <v>0</v>
      </c>
      <c r="R73" s="87"/>
      <c r="S73" s="16" t="str">
        <v>Saudia Extend Classic</v>
      </c>
      <c r="T73" s="152">
        <v>0</v>
      </c>
      <c r="U73"/>
      <c r="V73" s="16" t="str">
        <v>Rwanda Min Term Extension</v>
      </c>
      <c r="W73" s="152">
        <v>0</v>
      </c>
      <c r="X73"/>
      <c r="Y73" s="16" t="str">
        <v>Rwanda Min Term Extension</v>
      </c>
      <c r="Z73" s="152">
        <v>0</v>
      </c>
      <c r="AA73"/>
      <c r="AB73" s="16" t="str">
        <v>Rwanda Min Term Extension</v>
      </c>
      <c r="AC73" s="152">
        <v>0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</row>
    <row r="74" spans="2:97" x14ac:dyDescent="0.3">
      <c r="B74"/>
      <c r="C74" s="140" t="str">
        <v>SAA Additional 7 X A/C</v>
      </c>
      <c r="D74" s="151">
        <v>54</v>
      </c>
      <c r="E74" s="151">
        <v>0</v>
      </c>
      <c r="F74" s="151">
        <v>0</v>
      </c>
      <c r="G74" s="151">
        <f t="shared" si="4"/>
        <v>0</v>
      </c>
      <c r="H74" s="151" t="str" cm="1">
        <f t="array" ref="H74">INDEX('MEA LOG'!O:O,ROW()-34+15)</f>
        <v>Med</v>
      </c>
      <c r="I74" s="151">
        <f>_xlfn.XLOOKUP(H74,INPUT!$C$11:$C$13,INPUT!$D$11:$D$13,"",0,1)</f>
        <v>2</v>
      </c>
      <c r="J74" s="151">
        <f>IFERROR(I74*INPUT!$J$11,"")</f>
        <v>2</v>
      </c>
      <c r="K74" s="151" t="str" cm="1">
        <f t="array" ref="K74">INDEX('MEA LOG'!P:P,ROW()-34+15)</f>
        <v>Med</v>
      </c>
      <c r="L74" s="151">
        <f>_xlfn.XLOOKUP(K74,INPUT!$F$11:$F$13,INPUT!$G$11:$G$13,"",0,1)</f>
        <v>1</v>
      </c>
      <c r="M74" s="151">
        <f>IFERROR(L74*INPUT!$J$12,"")</f>
        <v>1</v>
      </c>
      <c r="N74" s="151">
        <f t="shared" si="5"/>
        <v>108</v>
      </c>
      <c r="O74" s="151">
        <f t="shared" si="6"/>
        <v>0</v>
      </c>
      <c r="P74" s="151">
        <f t="shared" si="7"/>
        <v>0</v>
      </c>
      <c r="Q74" s="152">
        <f t="shared" si="8"/>
        <v>0</v>
      </c>
      <c r="R74" s="87"/>
      <c r="S74" s="16" t="str">
        <v xml:space="preserve">Kuwait Maintain SPE % </v>
      </c>
      <c r="T74" s="152">
        <v>0</v>
      </c>
      <c r="U74"/>
      <c r="V74" s="16" t="str">
        <v>SAA Additional 7 X A/C</v>
      </c>
      <c r="W74" s="152">
        <v>0</v>
      </c>
      <c r="X74"/>
      <c r="Y74" s="16" t="str">
        <v>SAA Additional 7 X A/C</v>
      </c>
      <c r="Z74" s="152">
        <v>0</v>
      </c>
      <c r="AA74"/>
      <c r="AB74" s="16" t="str">
        <v>SAA Additional 7 X A/C</v>
      </c>
      <c r="AC74" s="152">
        <v>0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</row>
    <row r="75" spans="2:97" x14ac:dyDescent="0.3">
      <c r="B75"/>
      <c r="C75" s="140" t="str">
        <v>Austral Used SPE</v>
      </c>
      <c r="D75" s="151">
        <v>0</v>
      </c>
      <c r="E75" s="151">
        <v>0</v>
      </c>
      <c r="F75" s="151">
        <v>0</v>
      </c>
      <c r="G75" s="151">
        <f t="shared" si="4"/>
        <v>0</v>
      </c>
      <c r="H75" s="151" t="str" cm="1">
        <f t="array" ref="H75">INDEX('MEA LOG'!O:O,ROW()-34+15)</f>
        <v>Low</v>
      </c>
      <c r="I75" s="151">
        <f>_xlfn.XLOOKUP(H75,INPUT!$C$11:$C$13,INPUT!$D$11:$D$13,"",0,1)</f>
        <v>1</v>
      </c>
      <c r="J75" s="151">
        <f>IFERROR(I75*INPUT!$J$11,"")</f>
        <v>1</v>
      </c>
      <c r="K75" s="151" t="str" cm="1">
        <f t="array" ref="K75">INDEX('MEA LOG'!P:P,ROW()-34+15)</f>
        <v>Low</v>
      </c>
      <c r="L75" s="151">
        <f>_xlfn.XLOOKUP(K75,INPUT!$F$11:$F$13,INPUT!$G$11:$G$13,"",0,1)</f>
        <v>1</v>
      </c>
      <c r="M75" s="151">
        <f>IFERROR(L75*INPUT!$J$12,"")</f>
        <v>1</v>
      </c>
      <c r="N75" s="151">
        <f t="shared" si="5"/>
        <v>0</v>
      </c>
      <c r="O75" s="151">
        <f t="shared" si="6"/>
        <v>0</v>
      </c>
      <c r="P75" s="151">
        <f t="shared" si="7"/>
        <v>0</v>
      </c>
      <c r="Q75" s="152">
        <f t="shared" si="8"/>
        <v>0</v>
      </c>
      <c r="R75" s="87"/>
      <c r="S75" s="16" t="str">
        <v>Austral Used SPE</v>
      </c>
      <c r="T75" s="152">
        <v>0</v>
      </c>
      <c r="U75"/>
      <c r="V75" s="16" t="str">
        <v>Austral Used SPE</v>
      </c>
      <c r="W75" s="152">
        <v>0</v>
      </c>
      <c r="X75"/>
      <c r="Y75" s="16" t="str">
        <v>Austral Used SPE</v>
      </c>
      <c r="Z75" s="152">
        <v>0</v>
      </c>
      <c r="AA75"/>
      <c r="AB75" s="16" t="str">
        <v>Austral Used SPE</v>
      </c>
      <c r="AC75" s="152">
        <v>0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</row>
    <row r="76" spans="2:97" x14ac:dyDescent="0.3">
      <c r="B76"/>
      <c r="C76" s="140" t="str">
        <v>Egypt EP Upsell</v>
      </c>
      <c r="D76" s="151">
        <v>0</v>
      </c>
      <c r="E76" s="151">
        <v>0</v>
      </c>
      <c r="F76" s="151">
        <v>0</v>
      </c>
      <c r="G76" s="151">
        <f t="shared" si="4"/>
        <v>0</v>
      </c>
      <c r="H76" s="151" t="str" cm="1">
        <f t="array" ref="H76">INDEX('MEA LOG'!O:O,ROW()-34+15)</f>
        <v>Med</v>
      </c>
      <c r="I76" s="151">
        <f>_xlfn.XLOOKUP(H76,INPUT!$C$11:$C$13,INPUT!$D$11:$D$13,"",0,1)</f>
        <v>2</v>
      </c>
      <c r="J76" s="151">
        <f>IFERROR(I76*INPUT!$J$11,"")</f>
        <v>2</v>
      </c>
      <c r="K76" s="151" t="str" cm="1">
        <f t="array" ref="K76">INDEX('MEA LOG'!P:P,ROW()-34+15)</f>
        <v>Med</v>
      </c>
      <c r="L76" s="151">
        <f>_xlfn.XLOOKUP(K76,INPUT!$F$11:$F$13,INPUT!$G$11:$G$13,"",0,1)</f>
        <v>1</v>
      </c>
      <c r="M76" s="151">
        <f>IFERROR(L76*INPUT!$J$12,"")</f>
        <v>1</v>
      </c>
      <c r="N76" s="151">
        <f t="shared" si="5"/>
        <v>0</v>
      </c>
      <c r="O76" s="151">
        <f t="shared" si="6"/>
        <v>0</v>
      </c>
      <c r="P76" s="151">
        <f t="shared" si="7"/>
        <v>0</v>
      </c>
      <c r="Q76" s="152">
        <f t="shared" si="8"/>
        <v>0</v>
      </c>
      <c r="R76" s="87"/>
      <c r="S76" s="16" t="str">
        <v>Egypt EP Upsell</v>
      </c>
      <c r="T76" s="152">
        <v>0</v>
      </c>
      <c r="U76"/>
      <c r="V76" s="16" t="str">
        <v>Egypt EP Upsell</v>
      </c>
      <c r="W76" s="152">
        <v>0</v>
      </c>
      <c r="X76"/>
      <c r="Y76" s="16" t="str">
        <v>Egypt EP Upsell</v>
      </c>
      <c r="Z76" s="152">
        <v>0</v>
      </c>
      <c r="AA76"/>
      <c r="AB76" s="16" t="str">
        <v>Egypt EP Upsell</v>
      </c>
      <c r="AC76" s="152">
        <v>0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</row>
    <row r="77" spans="2:97" x14ac:dyDescent="0.3">
      <c r="B77"/>
      <c r="C77" s="140" t="str">
        <v>Emirates Retire SLA1</v>
      </c>
      <c r="D77" s="151">
        <v>0</v>
      </c>
      <c r="E77" s="151">
        <v>0</v>
      </c>
      <c r="F77" s="151">
        <v>0</v>
      </c>
      <c r="G77" s="151">
        <f t="shared" si="4"/>
        <v>0</v>
      </c>
      <c r="H77" s="151" t="str" cm="1">
        <f t="array" ref="H77">INDEX('MEA LOG'!O:O,ROW()-34+15)</f>
        <v>Med</v>
      </c>
      <c r="I77" s="151">
        <f>_xlfn.XLOOKUP(H77,INPUT!$C$11:$C$13,INPUT!$D$11:$D$13,"",0,1)</f>
        <v>2</v>
      </c>
      <c r="J77" s="151">
        <f>IFERROR(I77*INPUT!$J$11,"")</f>
        <v>2</v>
      </c>
      <c r="K77" s="151" t="str" cm="1">
        <f t="array" ref="K77">INDEX('MEA LOG'!P:P,ROW()-34+15)</f>
        <v>High</v>
      </c>
      <c r="L77" s="151">
        <f>_xlfn.XLOOKUP(K77,INPUT!$F$11:$F$13,INPUT!$G$11:$G$13,"",0,1)</f>
        <v>1</v>
      </c>
      <c r="M77" s="151">
        <f>IFERROR(L77*INPUT!$J$12,"")</f>
        <v>1</v>
      </c>
      <c r="N77" s="151">
        <f t="shared" si="5"/>
        <v>0</v>
      </c>
      <c r="O77" s="151">
        <f t="shared" si="6"/>
        <v>0</v>
      </c>
      <c r="P77" s="151">
        <f t="shared" si="7"/>
        <v>0</v>
      </c>
      <c r="Q77" s="152">
        <f t="shared" si="8"/>
        <v>0</v>
      </c>
      <c r="R77" s="87"/>
      <c r="S77" s="16" t="str">
        <v>Emirates Retire SLA1</v>
      </c>
      <c r="T77" s="152">
        <v>0</v>
      </c>
      <c r="U77"/>
      <c r="V77" s="16" t="str">
        <v>Emirates Retire SLA1</v>
      </c>
      <c r="W77" s="152">
        <v>0</v>
      </c>
      <c r="X77"/>
      <c r="Y77" s="16" t="str">
        <v>Emirates Retire SLA1</v>
      </c>
      <c r="Z77" s="152">
        <v>0</v>
      </c>
      <c r="AA77"/>
      <c r="AB77" s="16" t="str">
        <v>Emirates Retire SLA1</v>
      </c>
      <c r="AC77" s="152">
        <v>0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</row>
    <row r="78" spans="2:97" x14ac:dyDescent="0.3">
      <c r="B78"/>
      <c r="C78" s="140" t="str">
        <v>Silkway Extend Greentime agreement by 12 months</v>
      </c>
      <c r="D78" s="151">
        <v>0</v>
      </c>
      <c r="E78" s="151">
        <v>0</v>
      </c>
      <c r="F78" s="151">
        <v>0</v>
      </c>
      <c r="G78" s="151">
        <f t="shared" si="4"/>
        <v>0</v>
      </c>
      <c r="H78" s="151" t="str" cm="1">
        <f t="array" ref="H78">INDEX('MEA LOG'!O:O,ROW()-34+15)</f>
        <v>High</v>
      </c>
      <c r="I78" s="151">
        <f>_xlfn.XLOOKUP(H78,INPUT!$C$11:$C$13,INPUT!$D$11:$D$13,"",0,1)</f>
        <v>3</v>
      </c>
      <c r="J78" s="151">
        <f>IFERROR(I78*INPUT!$J$11,"")</f>
        <v>3</v>
      </c>
      <c r="K78" s="151" t="str" cm="1">
        <f t="array" ref="K78">INDEX('MEA LOG'!P:P,ROW()-34+15)</f>
        <v>Med</v>
      </c>
      <c r="L78" s="151">
        <f>_xlfn.XLOOKUP(K78,INPUT!$F$11:$F$13,INPUT!$G$11:$G$13,"",0,1)</f>
        <v>1</v>
      </c>
      <c r="M78" s="151">
        <f>IFERROR(L78*INPUT!$J$12,"")</f>
        <v>1</v>
      </c>
      <c r="N78" s="151">
        <f t="shared" si="5"/>
        <v>0</v>
      </c>
      <c r="O78" s="151">
        <f t="shared" si="6"/>
        <v>0</v>
      </c>
      <c r="P78" s="151">
        <f t="shared" si="7"/>
        <v>0</v>
      </c>
      <c r="Q78" s="152">
        <f t="shared" si="8"/>
        <v>0</v>
      </c>
      <c r="R78" s="87"/>
      <c r="S78" s="16" t="str">
        <v>Silkway Extend Greentime agreement by 12 months</v>
      </c>
      <c r="T78" s="152">
        <v>0</v>
      </c>
      <c r="U78"/>
      <c r="V78" s="16" t="str">
        <v>Silkway Extend Greentime agreement by 12 months</v>
      </c>
      <c r="W78" s="152">
        <v>0</v>
      </c>
      <c r="X78"/>
      <c r="Y78" s="16" t="str">
        <v>Silkway Extend Greentime agreement by 12 months</v>
      </c>
      <c r="Z78" s="152">
        <v>0</v>
      </c>
      <c r="AA78"/>
      <c r="AB78" s="16" t="str">
        <v>Silkway Extend Greentime agreement by 12 months</v>
      </c>
      <c r="AC78" s="152">
        <v>0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</row>
    <row r="79" spans="2:97" x14ac:dyDescent="0.3">
      <c r="B79"/>
      <c r="C79" s="140" t="str">
        <v xml:space="preserve"> </v>
      </c>
      <c r="D79" s="151">
        <v>0</v>
      </c>
      <c r="E79" s="151">
        <v>0</v>
      </c>
      <c r="F79" s="151">
        <v>0</v>
      </c>
      <c r="G79" s="151">
        <f t="shared" si="4"/>
        <v>0</v>
      </c>
      <c r="H79" s="151" cm="1">
        <f t="array" ref="H79">INDEX('MEA LOG'!O:O,ROW()-34+15)</f>
        <v>0</v>
      </c>
      <c r="I79" s="151" t="str">
        <f>_xlfn.XLOOKUP(H79,INPUT!$C$11:$C$13,INPUT!$D$11:$D$13,"",0,1)</f>
        <v/>
      </c>
      <c r="J79" s="151" t="str">
        <f>IFERROR(I79*INPUT!$J$11,"")</f>
        <v/>
      </c>
      <c r="K79" s="151" cm="1">
        <f t="array" ref="K79">INDEX('MEA LOG'!P:P,ROW()-34+15)</f>
        <v>0</v>
      </c>
      <c r="L79" s="151" t="str">
        <f>_xlfn.XLOOKUP(K79,INPUT!$F$11:$F$13,INPUT!$G$11:$G$13,"",0,1)</f>
        <v/>
      </c>
      <c r="M79" s="151" t="str">
        <f>IFERROR(L79*INPUT!$J$12,"")</f>
        <v/>
      </c>
      <c r="N79" s="151">
        <f t="shared" si="5"/>
        <v>-1</v>
      </c>
      <c r="O79" s="151">
        <f t="shared" si="6"/>
        <v>-1</v>
      </c>
      <c r="P79" s="151">
        <f t="shared" si="7"/>
        <v>-1</v>
      </c>
      <c r="Q79" s="152">
        <f t="shared" si="8"/>
        <v>-1</v>
      </c>
      <c r="R79" s="87"/>
      <c r="S79" s="16" t="str">
        <v xml:space="preserve"> </v>
      </c>
      <c r="T79" s="152">
        <v>-1</v>
      </c>
      <c r="U79"/>
      <c r="V79" s="16" t="str">
        <v xml:space="preserve"> </v>
      </c>
      <c r="W79" s="152">
        <v>-1</v>
      </c>
      <c r="X79"/>
      <c r="Y79" s="16" t="str">
        <v xml:space="preserve"> </v>
      </c>
      <c r="Z79" s="152">
        <v>-1</v>
      </c>
      <c r="AA79"/>
      <c r="AB79" s="16" t="str">
        <v xml:space="preserve"> </v>
      </c>
      <c r="AC79" s="152">
        <v>-1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</row>
    <row r="80" spans="2:97" x14ac:dyDescent="0.3">
      <c r="B80"/>
      <c r="C80" s="140" t="str">
        <v xml:space="preserve"> </v>
      </c>
      <c r="D80" s="151">
        <v>0</v>
      </c>
      <c r="E80" s="151">
        <v>0</v>
      </c>
      <c r="F80" s="151">
        <v>0</v>
      </c>
      <c r="G80" s="151">
        <f t="shared" si="4"/>
        <v>0</v>
      </c>
      <c r="H80" s="151" cm="1">
        <f t="array" ref="H80">INDEX('MEA LOG'!O:O,ROW()-34+15)</f>
        <v>0</v>
      </c>
      <c r="I80" s="151" t="str">
        <f>_xlfn.XLOOKUP(H80,INPUT!$C$11:$C$13,INPUT!$D$11:$D$13,"",0,1)</f>
        <v/>
      </c>
      <c r="J80" s="151" t="str">
        <f>IFERROR(I80*INPUT!$J$11,"")</f>
        <v/>
      </c>
      <c r="K80" s="151" cm="1">
        <f t="array" ref="K80">INDEX('MEA LOG'!P:P,ROW()-34+15)</f>
        <v>0</v>
      </c>
      <c r="L80" s="151" t="str">
        <f>_xlfn.XLOOKUP(K80,INPUT!$F$11:$F$13,INPUT!$G$11:$G$13,"",0,1)</f>
        <v/>
      </c>
      <c r="M80" s="151" t="str">
        <f>IFERROR(L80*INPUT!$J$12,"")</f>
        <v/>
      </c>
      <c r="N80" s="151">
        <f t="shared" si="5"/>
        <v>-1</v>
      </c>
      <c r="O80" s="151">
        <f t="shared" si="6"/>
        <v>-1</v>
      </c>
      <c r="P80" s="151">
        <f t="shared" si="7"/>
        <v>-1</v>
      </c>
      <c r="Q80" s="152">
        <f t="shared" si="8"/>
        <v>-1</v>
      </c>
      <c r="R80" s="87"/>
      <c r="S80" s="16" t="str">
        <v xml:space="preserve"> </v>
      </c>
      <c r="T80" s="152">
        <v>-1</v>
      </c>
      <c r="U80"/>
      <c r="V80" s="16" t="str">
        <v xml:space="preserve"> </v>
      </c>
      <c r="W80" s="152">
        <v>-1</v>
      </c>
      <c r="X80"/>
      <c r="Y80" s="16" t="str">
        <v xml:space="preserve"> </v>
      </c>
      <c r="Z80" s="152">
        <v>-1</v>
      </c>
      <c r="AA80"/>
      <c r="AB80" s="16" t="str">
        <v xml:space="preserve"> </v>
      </c>
      <c r="AC80" s="152">
        <v>-1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</row>
    <row r="81" spans="2:97" x14ac:dyDescent="0.3">
      <c r="B81"/>
      <c r="C81" s="140" t="str">
        <v xml:space="preserve"> </v>
      </c>
      <c r="D81" s="151">
        <v>0</v>
      </c>
      <c r="E81" s="151">
        <v>0</v>
      </c>
      <c r="F81" s="151">
        <v>0</v>
      </c>
      <c r="G81" s="151">
        <f t="shared" si="4"/>
        <v>0</v>
      </c>
      <c r="H81" s="151" cm="1">
        <f t="array" ref="H81">INDEX('MEA LOG'!O:O,ROW()-34+15)</f>
        <v>0</v>
      </c>
      <c r="I81" s="151" t="str">
        <f>_xlfn.XLOOKUP(H81,INPUT!$C$11:$C$13,INPUT!$D$11:$D$13,"",0,1)</f>
        <v/>
      </c>
      <c r="J81" s="151" t="str">
        <f>IFERROR(I81*INPUT!$J$11,"")</f>
        <v/>
      </c>
      <c r="K81" s="151" cm="1">
        <f t="array" ref="K81">INDEX('MEA LOG'!P:P,ROW()-34+15)</f>
        <v>0</v>
      </c>
      <c r="L81" s="151" t="str">
        <f>_xlfn.XLOOKUP(K81,INPUT!$F$11:$F$13,INPUT!$G$11:$G$13,"",0,1)</f>
        <v/>
      </c>
      <c r="M81" s="151" t="str">
        <f>IFERROR(L81*INPUT!$J$12,"")</f>
        <v/>
      </c>
      <c r="N81" s="151">
        <f t="shared" si="5"/>
        <v>-1</v>
      </c>
      <c r="O81" s="151">
        <f t="shared" si="6"/>
        <v>-1</v>
      </c>
      <c r="P81" s="151">
        <f t="shared" si="7"/>
        <v>-1</v>
      </c>
      <c r="Q81" s="152">
        <f t="shared" si="8"/>
        <v>-1</v>
      </c>
      <c r="R81" s="87"/>
      <c r="S81" s="16" t="str">
        <v xml:space="preserve"> </v>
      </c>
      <c r="T81" s="152">
        <v>-1</v>
      </c>
      <c r="U81"/>
      <c r="V81" s="16" t="str">
        <v xml:space="preserve"> </v>
      </c>
      <c r="W81" s="152">
        <v>-1</v>
      </c>
      <c r="X81"/>
      <c r="Y81" s="16" t="str">
        <v xml:space="preserve"> </v>
      </c>
      <c r="Z81" s="152">
        <v>-1</v>
      </c>
      <c r="AA81"/>
      <c r="AB81" s="16" t="str">
        <v xml:space="preserve"> </v>
      </c>
      <c r="AC81" s="152">
        <v>-1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</row>
    <row r="82" spans="2:97" x14ac:dyDescent="0.3">
      <c r="B82"/>
      <c r="C82" s="140" t="str">
        <v xml:space="preserve"> </v>
      </c>
      <c r="D82" s="151">
        <v>0</v>
      </c>
      <c r="E82" s="151">
        <v>0</v>
      </c>
      <c r="F82" s="151">
        <v>0</v>
      </c>
      <c r="G82" s="151">
        <f t="shared" si="4"/>
        <v>0</v>
      </c>
      <c r="H82" s="151" cm="1">
        <f t="array" ref="H82">INDEX('MEA LOG'!O:O,ROW()-34+15)</f>
        <v>0</v>
      </c>
      <c r="I82" s="151" t="str">
        <f>_xlfn.XLOOKUP(H82,INPUT!$C$11:$C$13,INPUT!$D$11:$D$13,"",0,1)</f>
        <v/>
      </c>
      <c r="J82" s="151" t="str">
        <f>IFERROR(I82*INPUT!$J$11,"")</f>
        <v/>
      </c>
      <c r="K82" s="151" cm="1">
        <f t="array" ref="K82">INDEX('MEA LOG'!P:P,ROW()-34+15)</f>
        <v>0</v>
      </c>
      <c r="L82" s="151" t="str">
        <f>_xlfn.XLOOKUP(K82,INPUT!$F$11:$F$13,INPUT!$G$11:$G$13,"",0,1)</f>
        <v/>
      </c>
      <c r="M82" s="151" t="str">
        <f>IFERROR(L82*INPUT!$J$12,"")</f>
        <v/>
      </c>
      <c r="N82" s="151">
        <f t="shared" si="5"/>
        <v>-1</v>
      </c>
      <c r="O82" s="151">
        <f t="shared" si="6"/>
        <v>-1</v>
      </c>
      <c r="P82" s="151">
        <f t="shared" si="7"/>
        <v>-1</v>
      </c>
      <c r="Q82" s="152">
        <f t="shared" si="8"/>
        <v>-1</v>
      </c>
      <c r="R82" s="87"/>
      <c r="S82" s="16" t="str">
        <v xml:space="preserve"> </v>
      </c>
      <c r="T82" s="152">
        <v>-1</v>
      </c>
      <c r="U82"/>
      <c r="V82" s="16" t="str">
        <v xml:space="preserve"> </v>
      </c>
      <c r="W82" s="152">
        <v>-1</v>
      </c>
      <c r="X82"/>
      <c r="Y82" s="16" t="str">
        <v xml:space="preserve"> </v>
      </c>
      <c r="Z82" s="152">
        <v>-1</v>
      </c>
      <c r="AA82"/>
      <c r="AB82" s="16" t="str">
        <v xml:space="preserve"> </v>
      </c>
      <c r="AC82" s="152">
        <v>-1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</row>
    <row r="83" spans="2:97" x14ac:dyDescent="0.3">
      <c r="B83"/>
      <c r="C83" s="140" t="str">
        <v xml:space="preserve"> </v>
      </c>
      <c r="D83" s="151">
        <v>0</v>
      </c>
      <c r="E83" s="151">
        <v>0</v>
      </c>
      <c r="F83" s="151">
        <v>0</v>
      </c>
      <c r="G83" s="151">
        <f t="shared" si="4"/>
        <v>0</v>
      </c>
      <c r="H83" s="151" cm="1">
        <f t="array" ref="H83">INDEX('MEA LOG'!O:O,ROW()-34+15)</f>
        <v>0</v>
      </c>
      <c r="I83" s="151" t="str">
        <f>_xlfn.XLOOKUP(H83,INPUT!$C$11:$C$13,INPUT!$D$11:$D$13,"",0,1)</f>
        <v/>
      </c>
      <c r="J83" s="151" t="str">
        <f>IFERROR(I83*INPUT!$J$11,"")</f>
        <v/>
      </c>
      <c r="K83" s="151" cm="1">
        <f t="array" ref="K83">INDEX('MEA LOG'!P:P,ROW()-34+15)</f>
        <v>0</v>
      </c>
      <c r="L83" s="151" t="str">
        <f>_xlfn.XLOOKUP(K83,INPUT!$F$11:$F$13,INPUT!$G$11:$G$13,"",0,1)</f>
        <v/>
      </c>
      <c r="M83" s="151" t="str">
        <f>IFERROR(L83*INPUT!$J$12,"")</f>
        <v/>
      </c>
      <c r="N83" s="151">
        <f t="shared" si="5"/>
        <v>-1</v>
      </c>
      <c r="O83" s="151">
        <f t="shared" si="6"/>
        <v>-1</v>
      </c>
      <c r="P83" s="151">
        <f t="shared" si="7"/>
        <v>-1</v>
      </c>
      <c r="Q83" s="152">
        <f t="shared" si="8"/>
        <v>-1</v>
      </c>
      <c r="R83" s="87"/>
      <c r="S83" s="16" t="str">
        <v xml:space="preserve"> </v>
      </c>
      <c r="T83" s="152">
        <v>-1</v>
      </c>
      <c r="U83"/>
      <c r="V83" s="16" t="str">
        <v xml:space="preserve"> </v>
      </c>
      <c r="W83" s="152">
        <v>-1</v>
      </c>
      <c r="X83"/>
      <c r="Y83" s="16" t="str">
        <v xml:space="preserve"> </v>
      </c>
      <c r="Z83" s="152">
        <v>-1</v>
      </c>
      <c r="AA83"/>
      <c r="AB83" s="16" t="str">
        <v xml:space="preserve"> </v>
      </c>
      <c r="AC83" s="152">
        <v>-1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</row>
    <row r="84" spans="2:97" x14ac:dyDescent="0.3">
      <c r="B84"/>
      <c r="C84" s="140" t="str">
        <v xml:space="preserve"> </v>
      </c>
      <c r="D84" s="151">
        <v>0</v>
      </c>
      <c r="E84" s="151">
        <v>0</v>
      </c>
      <c r="F84" s="151">
        <v>0</v>
      </c>
      <c r="G84" s="151">
        <f t="shared" si="4"/>
        <v>0</v>
      </c>
      <c r="H84" s="151" cm="1">
        <f t="array" ref="H84">INDEX('MEA LOG'!O:O,ROW()-34+15)</f>
        <v>0</v>
      </c>
      <c r="I84" s="151" t="str">
        <f>_xlfn.XLOOKUP(H84,INPUT!$C$11:$C$13,INPUT!$D$11:$D$13,"",0,1)</f>
        <v/>
      </c>
      <c r="J84" s="151" t="str">
        <f>IFERROR(I84*INPUT!$J$11,"")</f>
        <v/>
      </c>
      <c r="K84" s="151" cm="1">
        <f t="array" ref="K84">INDEX('MEA LOG'!P:P,ROW()-34+15)</f>
        <v>0</v>
      </c>
      <c r="L84" s="151" t="str">
        <f>_xlfn.XLOOKUP(K84,INPUT!$F$11:$F$13,INPUT!$G$11:$G$13,"",0,1)</f>
        <v/>
      </c>
      <c r="M84" s="151" t="str">
        <f>IFERROR(L84*INPUT!$J$12,"")</f>
        <v/>
      </c>
      <c r="N84" s="151">
        <f t="shared" si="5"/>
        <v>-1</v>
      </c>
      <c r="O84" s="151">
        <f t="shared" si="6"/>
        <v>-1</v>
      </c>
      <c r="P84" s="151">
        <f t="shared" si="7"/>
        <v>-1</v>
      </c>
      <c r="Q84" s="152">
        <f t="shared" si="8"/>
        <v>-1</v>
      </c>
      <c r="R84" s="87"/>
      <c r="S84" s="16" t="str">
        <v xml:space="preserve"> </v>
      </c>
      <c r="T84" s="152">
        <v>-1</v>
      </c>
      <c r="U84"/>
      <c r="V84" s="16" t="str">
        <v xml:space="preserve"> </v>
      </c>
      <c r="W84" s="152">
        <v>-1</v>
      </c>
      <c r="X84"/>
      <c r="Y84" s="16" t="str">
        <v xml:space="preserve"> </v>
      </c>
      <c r="Z84" s="152">
        <v>-1</v>
      </c>
      <c r="AA84"/>
      <c r="AB84" s="16" t="str">
        <v xml:space="preserve"> </v>
      </c>
      <c r="AC84" s="152">
        <v>-1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</row>
    <row r="85" spans="2:97" x14ac:dyDescent="0.3">
      <c r="B85"/>
      <c r="C85" s="140" t="str">
        <v xml:space="preserve"> </v>
      </c>
      <c r="D85" s="151">
        <v>0</v>
      </c>
      <c r="E85" s="151">
        <v>0</v>
      </c>
      <c r="F85" s="151">
        <v>0</v>
      </c>
      <c r="G85" s="151">
        <f t="shared" si="4"/>
        <v>0</v>
      </c>
      <c r="H85" s="151" cm="1">
        <f t="array" ref="H85">INDEX('MEA LOG'!O:O,ROW()-34+15)</f>
        <v>0</v>
      </c>
      <c r="I85" s="151" t="str">
        <f>_xlfn.XLOOKUP(H85,INPUT!$C$11:$C$13,INPUT!$D$11:$D$13,"",0,1)</f>
        <v/>
      </c>
      <c r="J85" s="151" t="str">
        <f>IFERROR(I85*INPUT!$J$11,"")</f>
        <v/>
      </c>
      <c r="K85" s="151" cm="1">
        <f t="array" ref="K85">INDEX('MEA LOG'!P:P,ROW()-34+15)</f>
        <v>0</v>
      </c>
      <c r="L85" s="151" t="str">
        <f>_xlfn.XLOOKUP(K85,INPUT!$F$11:$F$13,INPUT!$G$11:$G$13,"",0,1)</f>
        <v/>
      </c>
      <c r="M85" s="151" t="str">
        <f>IFERROR(L85*INPUT!$J$12,"")</f>
        <v/>
      </c>
      <c r="N85" s="151">
        <f t="shared" si="5"/>
        <v>-1</v>
      </c>
      <c r="O85" s="151">
        <f t="shared" si="6"/>
        <v>-1</v>
      </c>
      <c r="P85" s="151">
        <f t="shared" si="7"/>
        <v>-1</v>
      </c>
      <c r="Q85" s="152">
        <f t="shared" si="8"/>
        <v>-1</v>
      </c>
      <c r="R85" s="87"/>
      <c r="S85" s="16" t="str">
        <v xml:space="preserve"> </v>
      </c>
      <c r="T85" s="152">
        <v>-1</v>
      </c>
      <c r="U85"/>
      <c r="V85" s="16" t="str">
        <v xml:space="preserve"> </v>
      </c>
      <c r="W85" s="152">
        <v>-1</v>
      </c>
      <c r="X85"/>
      <c r="Y85" s="16" t="str">
        <v xml:space="preserve"> </v>
      </c>
      <c r="Z85" s="152">
        <v>-1</v>
      </c>
      <c r="AA85"/>
      <c r="AB85" s="16" t="str">
        <v xml:space="preserve"> </v>
      </c>
      <c r="AC85" s="152">
        <v>-1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</row>
    <row r="86" spans="2:97" x14ac:dyDescent="0.3">
      <c r="B86"/>
      <c r="C86" s="140" t="str">
        <v xml:space="preserve"> </v>
      </c>
      <c r="D86" s="151">
        <v>0</v>
      </c>
      <c r="E86" s="151">
        <v>0</v>
      </c>
      <c r="F86" s="151">
        <v>0</v>
      </c>
      <c r="G86" s="151">
        <f t="shared" si="4"/>
        <v>0</v>
      </c>
      <c r="H86" s="151" cm="1">
        <f t="array" ref="H86">INDEX('MEA LOG'!O:O,ROW()-34+15)</f>
        <v>0</v>
      </c>
      <c r="I86" s="151" t="str">
        <f>_xlfn.XLOOKUP(H86,INPUT!$C$11:$C$13,INPUT!$D$11:$D$13,"",0,1)</f>
        <v/>
      </c>
      <c r="J86" s="151" t="str">
        <f>IFERROR(I86*INPUT!$J$11,"")</f>
        <v/>
      </c>
      <c r="K86" s="151" cm="1">
        <f t="array" ref="K86">INDEX('MEA LOG'!P:P,ROW()-34+15)</f>
        <v>0</v>
      </c>
      <c r="L86" s="151" t="str">
        <f>_xlfn.XLOOKUP(K86,INPUT!$F$11:$F$13,INPUT!$G$11:$G$13,"",0,1)</f>
        <v/>
      </c>
      <c r="M86" s="151" t="str">
        <f>IFERROR(L86*INPUT!$J$12,"")</f>
        <v/>
      </c>
      <c r="N86" s="151">
        <f t="shared" si="5"/>
        <v>-1</v>
      </c>
      <c r="O86" s="151">
        <f t="shared" si="6"/>
        <v>-1</v>
      </c>
      <c r="P86" s="151">
        <f t="shared" si="7"/>
        <v>-1</v>
      </c>
      <c r="Q86" s="152">
        <f t="shared" si="8"/>
        <v>-1</v>
      </c>
      <c r="R86" s="87"/>
      <c r="S86" s="16" t="str">
        <v xml:space="preserve"> </v>
      </c>
      <c r="T86" s="152">
        <v>-1</v>
      </c>
      <c r="U86"/>
      <c r="V86" s="16" t="str">
        <v xml:space="preserve"> </v>
      </c>
      <c r="W86" s="152">
        <v>-1</v>
      </c>
      <c r="X86"/>
      <c r="Y86" s="16" t="str">
        <v xml:space="preserve"> </v>
      </c>
      <c r="Z86" s="152">
        <v>-1</v>
      </c>
      <c r="AA86"/>
      <c r="AB86" s="16" t="str">
        <v xml:space="preserve"> </v>
      </c>
      <c r="AC86" s="152">
        <v>-1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</row>
    <row r="87" spans="2:97" x14ac:dyDescent="0.3">
      <c r="B87"/>
      <c r="C87" s="140" t="str">
        <v xml:space="preserve"> </v>
      </c>
      <c r="D87" s="151">
        <v>0</v>
      </c>
      <c r="E87" s="151">
        <v>0</v>
      </c>
      <c r="F87" s="151">
        <v>0</v>
      </c>
      <c r="G87" s="151">
        <f t="shared" si="4"/>
        <v>0</v>
      </c>
      <c r="H87" s="151" cm="1">
        <f t="array" ref="H87">INDEX('MEA LOG'!O:O,ROW()-34+15)</f>
        <v>0</v>
      </c>
      <c r="I87" s="151" t="str">
        <f>_xlfn.XLOOKUP(H87,INPUT!$C$11:$C$13,INPUT!$D$11:$D$13,"",0,1)</f>
        <v/>
      </c>
      <c r="J87" s="151" t="str">
        <f>IFERROR(I87*INPUT!$J$11,"")</f>
        <v/>
      </c>
      <c r="K87" s="151" cm="1">
        <f t="array" ref="K87">INDEX('MEA LOG'!P:P,ROW()-34+15)</f>
        <v>0</v>
      </c>
      <c r="L87" s="151" t="str">
        <f>_xlfn.XLOOKUP(K87,INPUT!$F$11:$F$13,INPUT!$G$11:$G$13,"",0,1)</f>
        <v/>
      </c>
      <c r="M87" s="151" t="str">
        <f>IFERROR(L87*INPUT!$J$12,"")</f>
        <v/>
      </c>
      <c r="N87" s="151">
        <f t="shared" si="5"/>
        <v>-1</v>
      </c>
      <c r="O87" s="151">
        <f t="shared" si="6"/>
        <v>-1</v>
      </c>
      <c r="P87" s="151">
        <f t="shared" si="7"/>
        <v>-1</v>
      </c>
      <c r="Q87" s="152">
        <f t="shared" si="8"/>
        <v>-1</v>
      </c>
      <c r="R87" s="87"/>
      <c r="S87" s="16" t="str">
        <v xml:space="preserve"> </v>
      </c>
      <c r="T87" s="152">
        <v>-1</v>
      </c>
      <c r="U87"/>
      <c r="V87" s="16" t="str">
        <v xml:space="preserve"> </v>
      </c>
      <c r="W87" s="152">
        <v>-1</v>
      </c>
      <c r="X87"/>
      <c r="Y87" s="16" t="str">
        <v xml:space="preserve"> </v>
      </c>
      <c r="Z87" s="152">
        <v>-1</v>
      </c>
      <c r="AA87"/>
      <c r="AB87" s="16" t="str">
        <v xml:space="preserve"> </v>
      </c>
      <c r="AC87" s="152">
        <v>-1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</row>
    <row r="88" spans="2:97" x14ac:dyDescent="0.3">
      <c r="B88"/>
      <c r="C88" s="140" t="str">
        <v xml:space="preserve"> </v>
      </c>
      <c r="D88" s="151">
        <v>0</v>
      </c>
      <c r="E88" s="151">
        <v>0</v>
      </c>
      <c r="F88" s="151">
        <v>0</v>
      </c>
      <c r="G88" s="151">
        <f t="shared" si="4"/>
        <v>0</v>
      </c>
      <c r="H88" s="151" cm="1">
        <f t="array" ref="H88">INDEX('MEA LOG'!O:O,ROW()-34+15)</f>
        <v>0</v>
      </c>
      <c r="I88" s="151" t="str">
        <f>_xlfn.XLOOKUP(H88,INPUT!$C$11:$C$13,INPUT!$D$11:$D$13,"",0,1)</f>
        <v/>
      </c>
      <c r="J88" s="151" t="str">
        <f>IFERROR(I88*INPUT!$J$11,"")</f>
        <v/>
      </c>
      <c r="K88" s="151" cm="1">
        <f t="array" ref="K88">INDEX('MEA LOG'!P:P,ROW()-34+15)</f>
        <v>0</v>
      </c>
      <c r="L88" s="151" t="str">
        <f>_xlfn.XLOOKUP(K88,INPUT!$F$11:$F$13,INPUT!$G$11:$G$13,"",0,1)</f>
        <v/>
      </c>
      <c r="M88" s="151" t="str">
        <f>IFERROR(L88*INPUT!$J$12,"")</f>
        <v/>
      </c>
      <c r="N88" s="151">
        <f t="shared" si="5"/>
        <v>-1</v>
      </c>
      <c r="O88" s="151">
        <f t="shared" si="6"/>
        <v>-1</v>
      </c>
      <c r="P88" s="151">
        <f t="shared" si="7"/>
        <v>-1</v>
      </c>
      <c r="Q88" s="152">
        <f t="shared" si="8"/>
        <v>-1</v>
      </c>
      <c r="R88" s="87"/>
      <c r="S88" s="16" t="str">
        <v xml:space="preserve"> </v>
      </c>
      <c r="T88" s="152">
        <v>-1</v>
      </c>
      <c r="U88"/>
      <c r="V88" s="16" t="str">
        <v xml:space="preserve"> </v>
      </c>
      <c r="W88" s="152">
        <v>-1</v>
      </c>
      <c r="X88"/>
      <c r="Y88" s="16" t="str">
        <v xml:space="preserve"> </v>
      </c>
      <c r="Z88" s="152">
        <v>-1</v>
      </c>
      <c r="AA88"/>
      <c r="AB88" s="16" t="str">
        <v xml:space="preserve"> </v>
      </c>
      <c r="AC88" s="152">
        <v>-1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</row>
    <row r="89" spans="2:97" x14ac:dyDescent="0.3">
      <c r="B89"/>
      <c r="C89" s="140" t="str">
        <v xml:space="preserve"> </v>
      </c>
      <c r="D89" s="151">
        <v>0</v>
      </c>
      <c r="E89" s="151">
        <v>0</v>
      </c>
      <c r="F89" s="151">
        <v>0</v>
      </c>
      <c r="G89" s="151">
        <f t="shared" si="4"/>
        <v>0</v>
      </c>
      <c r="H89" s="151" cm="1">
        <f t="array" ref="H89">INDEX('MEA LOG'!O:O,ROW()-34+15)</f>
        <v>0</v>
      </c>
      <c r="I89" s="151" t="str">
        <f>_xlfn.XLOOKUP(H89,INPUT!$C$11:$C$13,INPUT!$D$11:$D$13,"",0,1)</f>
        <v/>
      </c>
      <c r="J89" s="151" t="str">
        <f>IFERROR(I89*INPUT!$J$11,"")</f>
        <v/>
      </c>
      <c r="K89" s="151" cm="1">
        <f t="array" ref="K89">INDEX('MEA LOG'!P:P,ROW()-34+15)</f>
        <v>0</v>
      </c>
      <c r="L89" s="151" t="str">
        <f>_xlfn.XLOOKUP(K89,INPUT!$F$11:$F$13,INPUT!$G$11:$G$13,"",0,1)</f>
        <v/>
      </c>
      <c r="M89" s="151" t="str">
        <f>IFERROR(L89*INPUT!$J$12,"")</f>
        <v/>
      </c>
      <c r="N89" s="151">
        <f t="shared" si="5"/>
        <v>-1</v>
      </c>
      <c r="O89" s="151">
        <f t="shared" si="6"/>
        <v>-1</v>
      </c>
      <c r="P89" s="151">
        <f t="shared" si="7"/>
        <v>-1</v>
      </c>
      <c r="Q89" s="152">
        <f t="shared" si="8"/>
        <v>-1</v>
      </c>
      <c r="R89" s="87"/>
      <c r="S89" s="16" t="str">
        <v xml:space="preserve"> </v>
      </c>
      <c r="T89" s="152">
        <v>-1</v>
      </c>
      <c r="U89"/>
      <c r="V89" s="16" t="str">
        <v xml:space="preserve"> </v>
      </c>
      <c r="W89" s="152">
        <v>-1</v>
      </c>
      <c r="X89"/>
      <c r="Y89" s="16" t="str">
        <v xml:space="preserve"> </v>
      </c>
      <c r="Z89" s="152">
        <v>-1</v>
      </c>
      <c r="AA89"/>
      <c r="AB89" s="16" t="str">
        <v xml:space="preserve"> </v>
      </c>
      <c r="AC89" s="152">
        <v>-1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</row>
    <row r="90" spans="2:97" x14ac:dyDescent="0.3">
      <c r="B90"/>
      <c r="C90" s="140" t="str">
        <v xml:space="preserve"> </v>
      </c>
      <c r="D90" s="151">
        <v>0</v>
      </c>
      <c r="E90" s="151">
        <v>0</v>
      </c>
      <c r="F90" s="151">
        <v>0</v>
      </c>
      <c r="G90" s="151">
        <f t="shared" si="4"/>
        <v>0</v>
      </c>
      <c r="H90" s="151" cm="1">
        <f t="array" ref="H90">INDEX('MEA LOG'!O:O,ROW()-34+15)</f>
        <v>0</v>
      </c>
      <c r="I90" s="151" t="str">
        <f>_xlfn.XLOOKUP(H90,INPUT!$C$11:$C$13,INPUT!$D$11:$D$13,"",0,1)</f>
        <v/>
      </c>
      <c r="J90" s="151" t="str">
        <f>IFERROR(I90*INPUT!$J$11,"")</f>
        <v/>
      </c>
      <c r="K90" s="151" cm="1">
        <f t="array" ref="K90">INDEX('MEA LOG'!P:P,ROW()-34+15)</f>
        <v>0</v>
      </c>
      <c r="L90" s="151" t="str">
        <f>_xlfn.XLOOKUP(K90,INPUT!$F$11:$F$13,INPUT!$G$11:$G$13,"",0,1)</f>
        <v/>
      </c>
      <c r="M90" s="151" t="str">
        <f>IFERROR(L90*INPUT!$J$12,"")</f>
        <v/>
      </c>
      <c r="N90" s="151">
        <f t="shared" si="5"/>
        <v>-1</v>
      </c>
      <c r="O90" s="151">
        <f t="shared" si="6"/>
        <v>-1</v>
      </c>
      <c r="P90" s="151">
        <f t="shared" si="7"/>
        <v>-1</v>
      </c>
      <c r="Q90" s="152">
        <f t="shared" si="8"/>
        <v>-1</v>
      </c>
      <c r="R90" s="87"/>
      <c r="S90" s="16" t="str">
        <v xml:space="preserve"> </v>
      </c>
      <c r="T90" s="152">
        <v>-1</v>
      </c>
      <c r="U90"/>
      <c r="V90" s="16" t="str">
        <v xml:space="preserve"> </v>
      </c>
      <c r="W90" s="152">
        <v>-1</v>
      </c>
      <c r="X90"/>
      <c r="Y90" s="16" t="str">
        <v xml:space="preserve"> </v>
      </c>
      <c r="Z90" s="152">
        <v>-1</v>
      </c>
      <c r="AA90"/>
      <c r="AB90" s="16" t="str">
        <v xml:space="preserve"> </v>
      </c>
      <c r="AC90" s="152">
        <v>-1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</row>
    <row r="91" spans="2:97" x14ac:dyDescent="0.3">
      <c r="B91"/>
      <c r="C91" s="140" t="str">
        <v xml:space="preserve"> </v>
      </c>
      <c r="D91" s="151">
        <v>0</v>
      </c>
      <c r="E91" s="151">
        <v>0</v>
      </c>
      <c r="F91" s="151">
        <v>0</v>
      </c>
      <c r="G91" s="151">
        <f t="shared" si="4"/>
        <v>0</v>
      </c>
      <c r="H91" s="151" cm="1">
        <f t="array" ref="H91">INDEX('MEA LOG'!O:O,ROW()-34+15)</f>
        <v>0</v>
      </c>
      <c r="I91" s="151" t="str">
        <f>_xlfn.XLOOKUP(H91,INPUT!$C$11:$C$13,INPUT!$D$11:$D$13,"",0,1)</f>
        <v/>
      </c>
      <c r="J91" s="151" t="str">
        <f>IFERROR(I91*INPUT!$J$11,"")</f>
        <v/>
      </c>
      <c r="K91" s="151" cm="1">
        <f t="array" ref="K91">INDEX('MEA LOG'!P:P,ROW()-34+15)</f>
        <v>0</v>
      </c>
      <c r="L91" s="151" t="str">
        <f>_xlfn.XLOOKUP(K91,INPUT!$F$11:$F$13,INPUT!$G$11:$G$13,"",0,1)</f>
        <v/>
      </c>
      <c r="M91" s="151" t="str">
        <f>IFERROR(L91*INPUT!$J$12,"")</f>
        <v/>
      </c>
      <c r="N91" s="151">
        <f t="shared" si="5"/>
        <v>-1</v>
      </c>
      <c r="O91" s="151">
        <f t="shared" si="6"/>
        <v>-1</v>
      </c>
      <c r="P91" s="151">
        <f t="shared" si="7"/>
        <v>-1</v>
      </c>
      <c r="Q91" s="152">
        <f t="shared" si="8"/>
        <v>-1</v>
      </c>
      <c r="R91" s="87"/>
      <c r="S91" s="16" t="str">
        <v xml:space="preserve"> </v>
      </c>
      <c r="T91" s="152">
        <v>-1</v>
      </c>
      <c r="U91"/>
      <c r="V91" s="16" t="str">
        <v xml:space="preserve"> </v>
      </c>
      <c r="W91" s="152">
        <v>-1</v>
      </c>
      <c r="X91"/>
      <c r="Y91" s="16" t="str">
        <v xml:space="preserve"> </v>
      </c>
      <c r="Z91" s="152">
        <v>-1</v>
      </c>
      <c r="AA91"/>
      <c r="AB91" s="16" t="str">
        <v xml:space="preserve"> </v>
      </c>
      <c r="AC91" s="152">
        <v>-1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</row>
    <row r="92" spans="2:97" x14ac:dyDescent="0.3">
      <c r="B92"/>
      <c r="C92" s="140" t="str">
        <v xml:space="preserve"> </v>
      </c>
      <c r="D92" s="151">
        <v>0</v>
      </c>
      <c r="E92" s="151">
        <v>0</v>
      </c>
      <c r="F92" s="151">
        <v>0</v>
      </c>
      <c r="G92" s="151">
        <f t="shared" si="4"/>
        <v>0</v>
      </c>
      <c r="H92" s="151" cm="1">
        <f t="array" ref="H92">INDEX('MEA LOG'!O:O,ROW()-34+15)</f>
        <v>0</v>
      </c>
      <c r="I92" s="151" t="str">
        <f>_xlfn.XLOOKUP(H92,INPUT!$C$11:$C$13,INPUT!$D$11:$D$13,"",0,1)</f>
        <v/>
      </c>
      <c r="J92" s="151" t="str">
        <f>IFERROR(I92*INPUT!$J$11,"")</f>
        <v/>
      </c>
      <c r="K92" s="151" cm="1">
        <f t="array" ref="K92">INDEX('MEA LOG'!P:P,ROW()-34+15)</f>
        <v>0</v>
      </c>
      <c r="L92" s="151" t="str">
        <f>_xlfn.XLOOKUP(K92,INPUT!$F$11:$F$13,INPUT!$G$11:$G$13,"",0,1)</f>
        <v/>
      </c>
      <c r="M92" s="151" t="str">
        <f>IFERROR(L92*INPUT!$J$12,"")</f>
        <v/>
      </c>
      <c r="N92" s="151">
        <f t="shared" si="5"/>
        <v>-1</v>
      </c>
      <c r="O92" s="151">
        <f t="shared" si="6"/>
        <v>-1</v>
      </c>
      <c r="P92" s="151">
        <f t="shared" si="7"/>
        <v>-1</v>
      </c>
      <c r="Q92" s="152">
        <f t="shared" si="8"/>
        <v>-1</v>
      </c>
      <c r="R92" s="87"/>
      <c r="S92" s="16" t="str">
        <v xml:space="preserve"> </v>
      </c>
      <c r="T92" s="152">
        <v>-1</v>
      </c>
      <c r="U92"/>
      <c r="V92" s="16" t="str">
        <v xml:space="preserve"> </v>
      </c>
      <c r="W92" s="152">
        <v>-1</v>
      </c>
      <c r="X92"/>
      <c r="Y92" s="16" t="str">
        <v xml:space="preserve"> </v>
      </c>
      <c r="Z92" s="152">
        <v>-1</v>
      </c>
      <c r="AA92"/>
      <c r="AB92" s="16" t="str">
        <v xml:space="preserve"> </v>
      </c>
      <c r="AC92" s="152">
        <v>-1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</row>
    <row r="93" spans="2:97" x14ac:dyDescent="0.3">
      <c r="B93"/>
      <c r="C93" s="140" t="str">
        <v xml:space="preserve"> </v>
      </c>
      <c r="D93" s="151">
        <v>0</v>
      </c>
      <c r="E93" s="151">
        <v>0</v>
      </c>
      <c r="F93" s="151">
        <v>0</v>
      </c>
      <c r="G93" s="151">
        <f t="shared" si="4"/>
        <v>0</v>
      </c>
      <c r="H93" s="151" cm="1">
        <f t="array" ref="H93">INDEX('MEA LOG'!O:O,ROW()-34+15)</f>
        <v>0</v>
      </c>
      <c r="I93" s="151" t="str">
        <f>_xlfn.XLOOKUP(H93,INPUT!$C$11:$C$13,INPUT!$D$11:$D$13,"",0,1)</f>
        <v/>
      </c>
      <c r="J93" s="151" t="str">
        <f>IFERROR(I93*INPUT!$J$11,"")</f>
        <v/>
      </c>
      <c r="K93" s="151" cm="1">
        <f t="array" ref="K93">INDEX('MEA LOG'!P:P,ROW()-34+15)</f>
        <v>0</v>
      </c>
      <c r="L93" s="151" t="str">
        <f>_xlfn.XLOOKUP(K93,INPUT!$F$11:$F$13,INPUT!$G$11:$G$13,"",0,1)</f>
        <v/>
      </c>
      <c r="M93" s="151" t="str">
        <f>IFERROR(L93*INPUT!$J$12,"")</f>
        <v/>
      </c>
      <c r="N93" s="151">
        <f t="shared" si="5"/>
        <v>-1</v>
      </c>
      <c r="O93" s="151">
        <f t="shared" si="6"/>
        <v>-1</v>
      </c>
      <c r="P93" s="151">
        <f t="shared" si="7"/>
        <v>-1</v>
      </c>
      <c r="Q93" s="152">
        <f t="shared" si="8"/>
        <v>-1</v>
      </c>
      <c r="R93" s="87"/>
      <c r="S93" s="16" t="str">
        <v xml:space="preserve"> </v>
      </c>
      <c r="T93" s="152">
        <v>-1</v>
      </c>
      <c r="U93"/>
      <c r="V93" s="16" t="str">
        <v xml:space="preserve"> </v>
      </c>
      <c r="W93" s="152">
        <v>-1</v>
      </c>
      <c r="X93"/>
      <c r="Y93" s="16" t="str">
        <v xml:space="preserve"> </v>
      </c>
      <c r="Z93" s="152">
        <v>-1</v>
      </c>
      <c r="AA93"/>
      <c r="AB93" s="16" t="str">
        <v xml:space="preserve"> </v>
      </c>
      <c r="AC93" s="152">
        <v>-1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</row>
    <row r="94" spans="2:97" x14ac:dyDescent="0.3">
      <c r="B94"/>
      <c r="C94" s="140" t="str">
        <v xml:space="preserve"> </v>
      </c>
      <c r="D94" s="151">
        <v>0</v>
      </c>
      <c r="E94" s="151">
        <v>0</v>
      </c>
      <c r="F94" s="151">
        <v>0</v>
      </c>
      <c r="G94" s="151">
        <f t="shared" si="4"/>
        <v>0</v>
      </c>
      <c r="H94" s="151" cm="1">
        <f t="array" ref="H94">INDEX('MEA LOG'!O:O,ROW()-34+15)</f>
        <v>0</v>
      </c>
      <c r="I94" s="151" t="str">
        <f>_xlfn.XLOOKUP(H94,INPUT!$C$11:$C$13,INPUT!$D$11:$D$13,"",0,1)</f>
        <v/>
      </c>
      <c r="J94" s="151" t="str">
        <f>IFERROR(I94*INPUT!$J$11,"")</f>
        <v/>
      </c>
      <c r="K94" s="151" cm="1">
        <f t="array" ref="K94">INDEX('MEA LOG'!P:P,ROW()-34+15)</f>
        <v>0</v>
      </c>
      <c r="L94" s="151" t="str">
        <f>_xlfn.XLOOKUP(K94,INPUT!$F$11:$F$13,INPUT!$G$11:$G$13,"",0,1)</f>
        <v/>
      </c>
      <c r="M94" s="151" t="str">
        <f>IFERROR(L94*INPUT!$J$12,"")</f>
        <v/>
      </c>
      <c r="N94" s="151">
        <f t="shared" si="5"/>
        <v>-1</v>
      </c>
      <c r="O94" s="151">
        <f t="shared" si="6"/>
        <v>-1</v>
      </c>
      <c r="P94" s="151">
        <f t="shared" si="7"/>
        <v>-1</v>
      </c>
      <c r="Q94" s="152">
        <f t="shared" si="8"/>
        <v>-1</v>
      </c>
      <c r="R94" s="87"/>
      <c r="S94" s="16" t="str">
        <v xml:space="preserve"> </v>
      </c>
      <c r="T94" s="152">
        <v>-1</v>
      </c>
      <c r="U94"/>
      <c r="V94" s="16" t="str">
        <v xml:space="preserve"> </v>
      </c>
      <c r="W94" s="152">
        <v>-1</v>
      </c>
      <c r="X94"/>
      <c r="Y94" s="16" t="str">
        <v xml:space="preserve"> </v>
      </c>
      <c r="Z94" s="152">
        <v>-1</v>
      </c>
      <c r="AA94"/>
      <c r="AB94" s="16" t="str">
        <v xml:space="preserve"> </v>
      </c>
      <c r="AC94" s="152">
        <v>-1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</row>
    <row r="95" spans="2:97" x14ac:dyDescent="0.3">
      <c r="B95"/>
      <c r="C95" s="140" t="str">
        <v xml:space="preserve"> </v>
      </c>
      <c r="D95" s="151">
        <v>0</v>
      </c>
      <c r="E95" s="151">
        <v>0</v>
      </c>
      <c r="F95" s="151">
        <v>0</v>
      </c>
      <c r="G95" s="151">
        <f t="shared" si="4"/>
        <v>0</v>
      </c>
      <c r="H95" s="151" cm="1">
        <f t="array" ref="H95">INDEX('MEA LOG'!O:O,ROW()-34+15)</f>
        <v>0</v>
      </c>
      <c r="I95" s="151" t="str">
        <f>_xlfn.XLOOKUP(H95,INPUT!$C$11:$C$13,INPUT!$D$11:$D$13,"",0,1)</f>
        <v/>
      </c>
      <c r="J95" s="151" t="str">
        <f>IFERROR(I95*INPUT!$J$11,"")</f>
        <v/>
      </c>
      <c r="K95" s="151" cm="1">
        <f t="array" ref="K95">INDEX('MEA LOG'!P:P,ROW()-34+15)</f>
        <v>0</v>
      </c>
      <c r="L95" s="151" t="str">
        <f>_xlfn.XLOOKUP(K95,INPUT!$F$11:$F$13,INPUT!$G$11:$G$13,"",0,1)</f>
        <v/>
      </c>
      <c r="M95" s="151" t="str">
        <f>IFERROR(L95*INPUT!$J$12,"")</f>
        <v/>
      </c>
      <c r="N95" s="151">
        <f t="shared" si="5"/>
        <v>-1</v>
      </c>
      <c r="O95" s="151">
        <f t="shared" si="6"/>
        <v>-1</v>
      </c>
      <c r="P95" s="151">
        <f t="shared" si="7"/>
        <v>-1</v>
      </c>
      <c r="Q95" s="152">
        <f t="shared" si="8"/>
        <v>-1</v>
      </c>
      <c r="R95" s="87"/>
      <c r="S95" s="16" t="str">
        <v xml:space="preserve"> </v>
      </c>
      <c r="T95" s="152">
        <v>-1</v>
      </c>
      <c r="U95"/>
      <c r="V95" s="16" t="str">
        <v xml:space="preserve"> </v>
      </c>
      <c r="W95" s="152">
        <v>-1</v>
      </c>
      <c r="X95"/>
      <c r="Y95" s="16" t="str">
        <v xml:space="preserve"> </v>
      </c>
      <c r="Z95" s="152">
        <v>-1</v>
      </c>
      <c r="AA95"/>
      <c r="AB95" s="16" t="str">
        <v xml:space="preserve"> </v>
      </c>
      <c r="AC95" s="152">
        <v>-1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</row>
    <row r="96" spans="2:97" x14ac:dyDescent="0.3">
      <c r="B96"/>
      <c r="C96" s="140" t="str">
        <v xml:space="preserve"> </v>
      </c>
      <c r="D96" s="151">
        <v>0</v>
      </c>
      <c r="E96" s="151">
        <v>0</v>
      </c>
      <c r="F96" s="151">
        <v>0</v>
      </c>
      <c r="G96" s="151">
        <f t="shared" si="4"/>
        <v>0</v>
      </c>
      <c r="H96" s="151" cm="1">
        <f t="array" ref="H96">INDEX('MEA LOG'!O:O,ROW()-34+15)</f>
        <v>0</v>
      </c>
      <c r="I96" s="151" t="str">
        <f>_xlfn.XLOOKUP(H96,INPUT!$C$11:$C$13,INPUT!$D$11:$D$13,"",0,1)</f>
        <v/>
      </c>
      <c r="J96" s="151" t="str">
        <f>IFERROR(I96*INPUT!$J$11,"")</f>
        <v/>
      </c>
      <c r="K96" s="151" cm="1">
        <f t="array" ref="K96">INDEX('MEA LOG'!P:P,ROW()-34+15)</f>
        <v>0</v>
      </c>
      <c r="L96" s="151" t="str">
        <f>_xlfn.XLOOKUP(K96,INPUT!$F$11:$F$13,INPUT!$G$11:$G$13,"",0,1)</f>
        <v/>
      </c>
      <c r="M96" s="151" t="str">
        <f>IFERROR(L96*INPUT!$J$12,"")</f>
        <v/>
      </c>
      <c r="N96" s="151">
        <f t="shared" si="5"/>
        <v>-1</v>
      </c>
      <c r="O96" s="151">
        <f t="shared" si="6"/>
        <v>-1</v>
      </c>
      <c r="P96" s="151">
        <f t="shared" si="7"/>
        <v>-1</v>
      </c>
      <c r="Q96" s="152">
        <f t="shared" si="8"/>
        <v>-1</v>
      </c>
      <c r="R96" s="87"/>
      <c r="S96" s="16" t="str">
        <v xml:space="preserve"> </v>
      </c>
      <c r="T96" s="152">
        <v>-1</v>
      </c>
      <c r="U96"/>
      <c r="V96" s="16" t="str">
        <v xml:space="preserve"> </v>
      </c>
      <c r="W96" s="152">
        <v>-1</v>
      </c>
      <c r="X96"/>
      <c r="Y96" s="16" t="str">
        <v xml:space="preserve"> </v>
      </c>
      <c r="Z96" s="152">
        <v>-1</v>
      </c>
      <c r="AA96"/>
      <c r="AB96" s="16" t="str">
        <v xml:space="preserve"> </v>
      </c>
      <c r="AC96" s="152">
        <v>-1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</row>
    <row r="97" spans="2:97" x14ac:dyDescent="0.3">
      <c r="B97"/>
      <c r="C97" s="140" t="str">
        <v xml:space="preserve"> </v>
      </c>
      <c r="D97" s="151">
        <v>0</v>
      </c>
      <c r="E97" s="151">
        <v>0</v>
      </c>
      <c r="F97" s="151">
        <v>0</v>
      </c>
      <c r="G97" s="151">
        <f t="shared" si="4"/>
        <v>0</v>
      </c>
      <c r="H97" s="151" cm="1">
        <f t="array" ref="H97">INDEX('MEA LOG'!O:O,ROW()-34+15)</f>
        <v>0</v>
      </c>
      <c r="I97" s="151" t="str">
        <f>_xlfn.XLOOKUP(H97,INPUT!$C$11:$C$13,INPUT!$D$11:$D$13,"",0,1)</f>
        <v/>
      </c>
      <c r="J97" s="151" t="str">
        <f>IFERROR(I97*INPUT!$J$11,"")</f>
        <v/>
      </c>
      <c r="K97" s="151" cm="1">
        <f t="array" ref="K97">INDEX('MEA LOG'!P:P,ROW()-34+15)</f>
        <v>0</v>
      </c>
      <c r="L97" s="151" t="str">
        <f>_xlfn.XLOOKUP(K97,INPUT!$F$11:$F$13,INPUT!$G$11:$G$13,"",0,1)</f>
        <v/>
      </c>
      <c r="M97" s="151" t="str">
        <f>IFERROR(L97*INPUT!$J$12,"")</f>
        <v/>
      </c>
      <c r="N97" s="151">
        <f t="shared" si="5"/>
        <v>-1</v>
      </c>
      <c r="O97" s="151">
        <f t="shared" si="6"/>
        <v>-1</v>
      </c>
      <c r="P97" s="151">
        <f t="shared" si="7"/>
        <v>-1</v>
      </c>
      <c r="Q97" s="152">
        <f t="shared" si="8"/>
        <v>-1</v>
      </c>
      <c r="R97" s="87"/>
      <c r="S97" s="16" t="str">
        <v xml:space="preserve"> </v>
      </c>
      <c r="T97" s="152">
        <v>-1</v>
      </c>
      <c r="U97"/>
      <c r="V97" s="16" t="str">
        <v xml:space="preserve"> </v>
      </c>
      <c r="W97" s="152">
        <v>-1</v>
      </c>
      <c r="X97"/>
      <c r="Y97" s="16" t="str">
        <v xml:space="preserve"> </v>
      </c>
      <c r="Z97" s="152">
        <v>-1</v>
      </c>
      <c r="AA97"/>
      <c r="AB97" s="16" t="str">
        <v xml:space="preserve"> </v>
      </c>
      <c r="AC97" s="152">
        <v>-1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</row>
    <row r="98" spans="2:97" x14ac:dyDescent="0.3">
      <c r="B98"/>
      <c r="C98" s="140" t="str">
        <v xml:space="preserve"> </v>
      </c>
      <c r="D98" s="151">
        <v>0</v>
      </c>
      <c r="E98" s="151">
        <v>0</v>
      </c>
      <c r="F98" s="151">
        <v>0</v>
      </c>
      <c r="G98" s="151">
        <f t="shared" si="4"/>
        <v>0</v>
      </c>
      <c r="H98" s="151" cm="1">
        <f t="array" ref="H98">INDEX('MEA LOG'!O:O,ROW()-34+15)</f>
        <v>0</v>
      </c>
      <c r="I98" s="151" t="str">
        <f>_xlfn.XLOOKUP(H98,INPUT!$C$11:$C$13,INPUT!$D$11:$D$13,"",0,1)</f>
        <v/>
      </c>
      <c r="J98" s="151" t="str">
        <f>IFERROR(I98*INPUT!$J$11,"")</f>
        <v/>
      </c>
      <c r="K98" s="151" cm="1">
        <f t="array" ref="K98">INDEX('MEA LOG'!P:P,ROW()-34+15)</f>
        <v>0</v>
      </c>
      <c r="L98" s="151" t="str">
        <f>_xlfn.XLOOKUP(K98,INPUT!$F$11:$F$13,INPUT!$G$11:$G$13,"",0,1)</f>
        <v/>
      </c>
      <c r="M98" s="151" t="str">
        <f>IFERROR(L98*INPUT!$J$12,"")</f>
        <v/>
      </c>
      <c r="N98" s="151">
        <f t="shared" si="5"/>
        <v>-1</v>
      </c>
      <c r="O98" s="151">
        <f t="shared" ref="O98:O119" si="9">IFERROR(E98*J98*M98,-1)</f>
        <v>-1</v>
      </c>
      <c r="P98" s="151">
        <f t="shared" ref="P98:P119" si="10">IFERROR(F98*J98*M98,-1)</f>
        <v>-1</v>
      </c>
      <c r="Q98" s="152">
        <f t="shared" ref="Q98:Q119" si="11">IFERROR(G98*J98*M98,-1)</f>
        <v>-1</v>
      </c>
      <c r="R98" s="87"/>
      <c r="S98" s="16" t="str">
        <v xml:space="preserve"> </v>
      </c>
      <c r="T98" s="152">
        <v>-1</v>
      </c>
      <c r="U98"/>
      <c r="V98" s="16" t="str">
        <v xml:space="preserve"> </v>
      </c>
      <c r="W98" s="152">
        <v>-1</v>
      </c>
      <c r="X98"/>
      <c r="Y98" s="16" t="str">
        <v xml:space="preserve"> </v>
      </c>
      <c r="Z98" s="152">
        <v>-1</v>
      </c>
      <c r="AA98"/>
      <c r="AB98" s="16" t="str">
        <v xml:space="preserve"> </v>
      </c>
      <c r="AC98" s="152">
        <v>-1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</row>
    <row r="99" spans="2:97" x14ac:dyDescent="0.3">
      <c r="B99"/>
      <c r="C99" s="140" t="str">
        <v xml:space="preserve"> </v>
      </c>
      <c r="D99" s="151">
        <v>0</v>
      </c>
      <c r="E99" s="151">
        <v>0</v>
      </c>
      <c r="F99" s="151">
        <v>0</v>
      </c>
      <c r="G99" s="151">
        <f t="shared" ref="G99:G119" si="12">E99+F99</f>
        <v>0</v>
      </c>
      <c r="H99" s="151" cm="1">
        <f t="array" ref="H99">INDEX('MEA LOG'!O:O,ROW()-34+15)</f>
        <v>0</v>
      </c>
      <c r="I99" s="151" t="str">
        <f>_xlfn.XLOOKUP(H99,INPUT!$C$11:$C$13,INPUT!$D$11:$D$13,"",0,1)</f>
        <v/>
      </c>
      <c r="J99" s="151" t="str">
        <f>IFERROR(I99*INPUT!$J$11,"")</f>
        <v/>
      </c>
      <c r="K99" s="151" cm="1">
        <f t="array" ref="K99">INDEX('MEA LOG'!P:P,ROW()-34+15)</f>
        <v>0</v>
      </c>
      <c r="L99" s="151" t="str">
        <f>_xlfn.XLOOKUP(K99,INPUT!$F$11:$F$13,INPUT!$G$11:$G$13,"",0,1)</f>
        <v/>
      </c>
      <c r="M99" s="151" t="str">
        <f>IFERROR(L99*INPUT!$J$12,"")</f>
        <v/>
      </c>
      <c r="N99" s="151">
        <f t="shared" ref="N99:N119" si="13">IFERROR(D99*J99*M99,-1)</f>
        <v>-1</v>
      </c>
      <c r="O99" s="151">
        <f t="shared" si="9"/>
        <v>-1</v>
      </c>
      <c r="P99" s="151">
        <f t="shared" si="10"/>
        <v>-1</v>
      </c>
      <c r="Q99" s="152">
        <f t="shared" si="11"/>
        <v>-1</v>
      </c>
      <c r="R99" s="87"/>
      <c r="S99" s="16" t="str">
        <v xml:space="preserve"> </v>
      </c>
      <c r="T99" s="152">
        <v>-1</v>
      </c>
      <c r="U99"/>
      <c r="V99" s="16" t="str">
        <v xml:space="preserve"> </v>
      </c>
      <c r="W99" s="152">
        <v>-1</v>
      </c>
      <c r="X99"/>
      <c r="Y99" s="16" t="str">
        <v xml:space="preserve"> </v>
      </c>
      <c r="Z99" s="152">
        <v>-1</v>
      </c>
      <c r="AA99"/>
      <c r="AB99" s="16" t="str">
        <v xml:space="preserve"> </v>
      </c>
      <c r="AC99" s="152">
        <v>-1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</row>
    <row r="100" spans="2:97" x14ac:dyDescent="0.3">
      <c r="B100"/>
      <c r="C100" s="140" t="str">
        <v xml:space="preserve"> </v>
      </c>
      <c r="D100" s="151">
        <v>0</v>
      </c>
      <c r="E100" s="151">
        <v>0</v>
      </c>
      <c r="F100" s="151">
        <v>0</v>
      </c>
      <c r="G100" s="151">
        <f t="shared" si="12"/>
        <v>0</v>
      </c>
      <c r="H100" s="151" cm="1">
        <f t="array" ref="H100">INDEX('MEA LOG'!O:O,ROW()-34+15)</f>
        <v>0</v>
      </c>
      <c r="I100" s="151" t="str">
        <f>_xlfn.XLOOKUP(H100,INPUT!$C$11:$C$13,INPUT!$D$11:$D$13,"",0,1)</f>
        <v/>
      </c>
      <c r="J100" s="151" t="str">
        <f>IFERROR(I100*INPUT!$J$11,"")</f>
        <v/>
      </c>
      <c r="K100" s="151" cm="1">
        <f t="array" ref="K100">INDEX('MEA LOG'!P:P,ROW()-34+15)</f>
        <v>0</v>
      </c>
      <c r="L100" s="151" t="str">
        <f>_xlfn.XLOOKUP(K100,INPUT!$F$11:$F$13,INPUT!$G$11:$G$13,"",0,1)</f>
        <v/>
      </c>
      <c r="M100" s="151" t="str">
        <f>IFERROR(L100*INPUT!$J$12,"")</f>
        <v/>
      </c>
      <c r="N100" s="151">
        <f t="shared" si="13"/>
        <v>-1</v>
      </c>
      <c r="O100" s="151">
        <f t="shared" si="9"/>
        <v>-1</v>
      </c>
      <c r="P100" s="151">
        <f t="shared" si="10"/>
        <v>-1</v>
      </c>
      <c r="Q100" s="152">
        <f t="shared" si="11"/>
        <v>-1</v>
      </c>
      <c r="R100" s="87"/>
      <c r="S100" s="16" t="str">
        <v xml:space="preserve"> </v>
      </c>
      <c r="T100" s="152">
        <v>-1</v>
      </c>
      <c r="U100"/>
      <c r="V100" s="16" t="str">
        <v xml:space="preserve"> </v>
      </c>
      <c r="W100" s="152">
        <v>-1</v>
      </c>
      <c r="X100"/>
      <c r="Y100" s="16" t="str">
        <v xml:space="preserve"> </v>
      </c>
      <c r="Z100" s="152">
        <v>-1</v>
      </c>
      <c r="AA100"/>
      <c r="AB100" s="16" t="str">
        <v xml:space="preserve"> </v>
      </c>
      <c r="AC100" s="152">
        <v>-1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</row>
    <row r="101" spans="2:97" x14ac:dyDescent="0.3">
      <c r="B101"/>
      <c r="C101" s="140" t="str">
        <v xml:space="preserve"> </v>
      </c>
      <c r="D101" s="151">
        <v>0</v>
      </c>
      <c r="E101" s="151">
        <v>0</v>
      </c>
      <c r="F101" s="151">
        <v>0</v>
      </c>
      <c r="G101" s="151">
        <f t="shared" si="12"/>
        <v>0</v>
      </c>
      <c r="H101" s="151" cm="1">
        <f t="array" ref="H101">INDEX('MEA LOG'!O:O,ROW()-34+15)</f>
        <v>0</v>
      </c>
      <c r="I101" s="151" t="str">
        <f>_xlfn.XLOOKUP(H101,INPUT!$C$11:$C$13,INPUT!$D$11:$D$13,"",0,1)</f>
        <v/>
      </c>
      <c r="J101" s="151" t="str">
        <f>IFERROR(I101*INPUT!$J$11,"")</f>
        <v/>
      </c>
      <c r="K101" s="151" cm="1">
        <f t="array" ref="K101">INDEX('MEA LOG'!P:P,ROW()-34+15)</f>
        <v>0</v>
      </c>
      <c r="L101" s="151" t="str">
        <f>_xlfn.XLOOKUP(K101,INPUT!$F$11:$F$13,INPUT!$G$11:$G$13,"",0,1)</f>
        <v/>
      </c>
      <c r="M101" s="151" t="str">
        <f>IFERROR(L101*INPUT!$J$12,"")</f>
        <v/>
      </c>
      <c r="N101" s="151">
        <f t="shared" si="13"/>
        <v>-1</v>
      </c>
      <c r="O101" s="151">
        <f t="shared" si="9"/>
        <v>-1</v>
      </c>
      <c r="P101" s="151">
        <f t="shared" si="10"/>
        <v>-1</v>
      </c>
      <c r="Q101" s="152">
        <f t="shared" si="11"/>
        <v>-1</v>
      </c>
      <c r="R101" s="87"/>
      <c r="S101" s="16" t="str">
        <v xml:space="preserve"> </v>
      </c>
      <c r="T101" s="152">
        <v>-1</v>
      </c>
      <c r="U101"/>
      <c r="V101" s="16" t="str">
        <v xml:space="preserve"> </v>
      </c>
      <c r="W101" s="152">
        <v>-1</v>
      </c>
      <c r="X101"/>
      <c r="Y101" s="16" t="str">
        <v xml:space="preserve"> </v>
      </c>
      <c r="Z101" s="152">
        <v>-1</v>
      </c>
      <c r="AA101"/>
      <c r="AB101" s="16" t="str">
        <v xml:space="preserve"> </v>
      </c>
      <c r="AC101" s="152">
        <v>-1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</row>
    <row r="102" spans="2:97" x14ac:dyDescent="0.3">
      <c r="B102"/>
      <c r="C102" s="140" t="str">
        <v xml:space="preserve"> </v>
      </c>
      <c r="D102" s="151">
        <v>0</v>
      </c>
      <c r="E102" s="151">
        <v>0</v>
      </c>
      <c r="F102" s="151">
        <v>0</v>
      </c>
      <c r="G102" s="151">
        <f t="shared" si="12"/>
        <v>0</v>
      </c>
      <c r="H102" s="151" cm="1">
        <f t="array" ref="H102">INDEX('MEA LOG'!O:O,ROW()-34+15)</f>
        <v>0</v>
      </c>
      <c r="I102" s="151" t="str">
        <f>_xlfn.XLOOKUP(H102,INPUT!$C$11:$C$13,INPUT!$D$11:$D$13,"",0,1)</f>
        <v/>
      </c>
      <c r="J102" s="151" t="str">
        <f>IFERROR(I102*INPUT!$J$11,"")</f>
        <v/>
      </c>
      <c r="K102" s="151" cm="1">
        <f t="array" ref="K102">INDEX('MEA LOG'!P:P,ROW()-34+15)</f>
        <v>0</v>
      </c>
      <c r="L102" s="151" t="str">
        <f>_xlfn.XLOOKUP(K102,INPUT!$F$11:$F$13,INPUT!$G$11:$G$13,"",0,1)</f>
        <v/>
      </c>
      <c r="M102" s="151" t="str">
        <f>IFERROR(L102*INPUT!$J$12,"")</f>
        <v/>
      </c>
      <c r="N102" s="151">
        <f t="shared" si="13"/>
        <v>-1</v>
      </c>
      <c r="O102" s="151">
        <f t="shared" si="9"/>
        <v>-1</v>
      </c>
      <c r="P102" s="151">
        <f t="shared" si="10"/>
        <v>-1</v>
      </c>
      <c r="Q102" s="152">
        <f t="shared" si="11"/>
        <v>-1</v>
      </c>
      <c r="R102" s="87"/>
      <c r="S102" s="16" t="str">
        <v xml:space="preserve"> </v>
      </c>
      <c r="T102" s="152">
        <v>-1</v>
      </c>
      <c r="U102"/>
      <c r="V102" s="16" t="str">
        <v xml:space="preserve"> </v>
      </c>
      <c r="W102" s="152">
        <v>-1</v>
      </c>
      <c r="X102"/>
      <c r="Y102" s="16" t="str">
        <v xml:space="preserve"> </v>
      </c>
      <c r="Z102" s="152">
        <v>-1</v>
      </c>
      <c r="AA102"/>
      <c r="AB102" s="16" t="str">
        <v xml:space="preserve"> </v>
      </c>
      <c r="AC102" s="152">
        <v>-1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</row>
    <row r="103" spans="2:97" x14ac:dyDescent="0.3">
      <c r="B103"/>
      <c r="C103" s="140" t="str">
        <v xml:space="preserve"> </v>
      </c>
      <c r="D103" s="151">
        <v>0</v>
      </c>
      <c r="E103" s="151">
        <v>0</v>
      </c>
      <c r="F103" s="151">
        <v>0</v>
      </c>
      <c r="G103" s="151">
        <f t="shared" si="12"/>
        <v>0</v>
      </c>
      <c r="H103" s="151" cm="1">
        <f t="array" ref="H103">INDEX('MEA LOG'!O:O,ROW()-34+15)</f>
        <v>0</v>
      </c>
      <c r="I103" s="151" t="str">
        <f>_xlfn.XLOOKUP(H103,INPUT!$C$11:$C$13,INPUT!$D$11:$D$13,"",0,1)</f>
        <v/>
      </c>
      <c r="J103" s="151" t="str">
        <f>IFERROR(I103*INPUT!$J$11,"")</f>
        <v/>
      </c>
      <c r="K103" s="151" cm="1">
        <f t="array" ref="K103">INDEX('MEA LOG'!P:P,ROW()-34+15)</f>
        <v>0</v>
      </c>
      <c r="L103" s="151" t="str">
        <f>_xlfn.XLOOKUP(K103,INPUT!$F$11:$F$13,INPUT!$G$11:$G$13,"",0,1)</f>
        <v/>
      </c>
      <c r="M103" s="151" t="str">
        <f>IFERROR(L103*INPUT!$J$12,"")</f>
        <v/>
      </c>
      <c r="N103" s="151">
        <f t="shared" si="13"/>
        <v>-1</v>
      </c>
      <c r="O103" s="151">
        <f t="shared" si="9"/>
        <v>-1</v>
      </c>
      <c r="P103" s="151">
        <f t="shared" si="10"/>
        <v>-1</v>
      </c>
      <c r="Q103" s="152">
        <f t="shared" si="11"/>
        <v>-1</v>
      </c>
      <c r="R103" s="87"/>
      <c r="S103" s="16" t="str">
        <v xml:space="preserve"> </v>
      </c>
      <c r="T103" s="152">
        <v>-1</v>
      </c>
      <c r="U103"/>
      <c r="V103" s="16" t="str">
        <v xml:space="preserve"> </v>
      </c>
      <c r="W103" s="152">
        <v>-1</v>
      </c>
      <c r="X103"/>
      <c r="Y103" s="16" t="str">
        <v xml:space="preserve"> </v>
      </c>
      <c r="Z103" s="152">
        <v>-1</v>
      </c>
      <c r="AA103"/>
      <c r="AB103" s="16" t="str">
        <v xml:space="preserve"> </v>
      </c>
      <c r="AC103" s="152">
        <v>-1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</row>
    <row r="104" spans="2:97" x14ac:dyDescent="0.3">
      <c r="B104"/>
      <c r="C104" s="140" t="str">
        <v xml:space="preserve"> </v>
      </c>
      <c r="D104" s="151">
        <v>0</v>
      </c>
      <c r="E104" s="151">
        <v>0</v>
      </c>
      <c r="F104" s="151">
        <v>0</v>
      </c>
      <c r="G104" s="151">
        <f t="shared" si="12"/>
        <v>0</v>
      </c>
      <c r="H104" s="151" cm="1">
        <f t="array" ref="H104">INDEX('MEA LOG'!O:O,ROW()-34+15)</f>
        <v>0</v>
      </c>
      <c r="I104" s="151" t="str">
        <f>_xlfn.XLOOKUP(H104,INPUT!$C$11:$C$13,INPUT!$D$11:$D$13,"",0,1)</f>
        <v/>
      </c>
      <c r="J104" s="151" t="str">
        <f>IFERROR(I104*INPUT!$J$11,"")</f>
        <v/>
      </c>
      <c r="K104" s="151" cm="1">
        <f t="array" ref="K104">INDEX('MEA LOG'!P:P,ROW()-34+15)</f>
        <v>0</v>
      </c>
      <c r="L104" s="151" t="str">
        <f>_xlfn.XLOOKUP(K104,INPUT!$F$11:$F$13,INPUT!$G$11:$G$13,"",0,1)</f>
        <v/>
      </c>
      <c r="M104" s="151" t="str">
        <f>IFERROR(L104*INPUT!$J$12,"")</f>
        <v/>
      </c>
      <c r="N104" s="151">
        <f t="shared" si="13"/>
        <v>-1</v>
      </c>
      <c r="O104" s="151">
        <f t="shared" si="9"/>
        <v>-1</v>
      </c>
      <c r="P104" s="151">
        <f t="shared" si="10"/>
        <v>-1</v>
      </c>
      <c r="Q104" s="152">
        <f t="shared" si="11"/>
        <v>-1</v>
      </c>
      <c r="R104" s="87"/>
      <c r="S104" s="16" t="str">
        <v xml:space="preserve"> </v>
      </c>
      <c r="T104" s="152">
        <v>-1</v>
      </c>
      <c r="U104"/>
      <c r="V104" s="16" t="str">
        <v xml:space="preserve"> </v>
      </c>
      <c r="W104" s="152">
        <v>-1</v>
      </c>
      <c r="X104"/>
      <c r="Y104" s="16" t="str">
        <v xml:space="preserve"> </v>
      </c>
      <c r="Z104" s="152">
        <v>-1</v>
      </c>
      <c r="AA104"/>
      <c r="AB104" s="16" t="str">
        <v xml:space="preserve"> </v>
      </c>
      <c r="AC104" s="152">
        <v>-1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</row>
    <row r="105" spans="2:97" x14ac:dyDescent="0.3">
      <c r="B105"/>
      <c r="C105" s="140" t="str">
        <v xml:space="preserve"> </v>
      </c>
      <c r="D105" s="151">
        <v>0</v>
      </c>
      <c r="E105" s="151">
        <v>0</v>
      </c>
      <c r="F105" s="151">
        <v>0</v>
      </c>
      <c r="G105" s="151">
        <f t="shared" si="12"/>
        <v>0</v>
      </c>
      <c r="H105" s="151" cm="1">
        <f t="array" ref="H105">INDEX('MEA LOG'!O:O,ROW()-34+15)</f>
        <v>0</v>
      </c>
      <c r="I105" s="151" t="str">
        <f>_xlfn.XLOOKUP(H105,INPUT!$C$11:$C$13,INPUT!$D$11:$D$13,"",0,1)</f>
        <v/>
      </c>
      <c r="J105" s="151" t="str">
        <f>IFERROR(I105*INPUT!$J$11,"")</f>
        <v/>
      </c>
      <c r="K105" s="151" cm="1">
        <f t="array" ref="K105">INDEX('MEA LOG'!P:P,ROW()-34+15)</f>
        <v>0</v>
      </c>
      <c r="L105" s="151" t="str">
        <f>_xlfn.XLOOKUP(K105,INPUT!$F$11:$F$13,INPUT!$G$11:$G$13,"",0,1)</f>
        <v/>
      </c>
      <c r="M105" s="151" t="str">
        <f>IFERROR(L105*INPUT!$J$12,"")</f>
        <v/>
      </c>
      <c r="N105" s="151">
        <f t="shared" si="13"/>
        <v>-1</v>
      </c>
      <c r="O105" s="151">
        <f t="shared" si="9"/>
        <v>-1</v>
      </c>
      <c r="P105" s="151">
        <f t="shared" si="10"/>
        <v>-1</v>
      </c>
      <c r="Q105" s="152">
        <f t="shared" si="11"/>
        <v>-1</v>
      </c>
      <c r="R105" s="87"/>
      <c r="S105" s="16" t="str">
        <v xml:space="preserve"> </v>
      </c>
      <c r="T105" s="152">
        <v>-1</v>
      </c>
      <c r="U105"/>
      <c r="V105" s="16" t="str">
        <v xml:space="preserve"> </v>
      </c>
      <c r="W105" s="152">
        <v>-1</v>
      </c>
      <c r="X105"/>
      <c r="Y105" s="16" t="str">
        <v xml:space="preserve"> </v>
      </c>
      <c r="Z105" s="152">
        <v>-1</v>
      </c>
      <c r="AA105"/>
      <c r="AB105" s="16" t="str">
        <v xml:space="preserve"> </v>
      </c>
      <c r="AC105" s="152">
        <v>-1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</row>
    <row r="106" spans="2:97" x14ac:dyDescent="0.3">
      <c r="B106"/>
      <c r="C106" s="140" t="str">
        <v xml:space="preserve"> </v>
      </c>
      <c r="D106" s="151">
        <v>0</v>
      </c>
      <c r="E106" s="151">
        <v>0</v>
      </c>
      <c r="F106" s="151">
        <v>0</v>
      </c>
      <c r="G106" s="151">
        <f t="shared" si="12"/>
        <v>0</v>
      </c>
      <c r="H106" s="151" cm="1">
        <f t="array" ref="H106">INDEX('MEA LOG'!O:O,ROW()-34+15)</f>
        <v>0</v>
      </c>
      <c r="I106" s="151" t="str">
        <f>_xlfn.XLOOKUP(H106,INPUT!$C$11:$C$13,INPUT!$D$11:$D$13,"",0,1)</f>
        <v/>
      </c>
      <c r="J106" s="151" t="str">
        <f>IFERROR(I106*INPUT!$J$11,"")</f>
        <v/>
      </c>
      <c r="K106" s="151" cm="1">
        <f t="array" ref="K106">INDEX('MEA LOG'!P:P,ROW()-34+15)</f>
        <v>0</v>
      </c>
      <c r="L106" s="151" t="str">
        <f>_xlfn.XLOOKUP(K106,INPUT!$F$11:$F$13,INPUT!$G$11:$G$13,"",0,1)</f>
        <v/>
      </c>
      <c r="M106" s="151" t="str">
        <f>IFERROR(L106*INPUT!$J$12,"")</f>
        <v/>
      </c>
      <c r="N106" s="151">
        <f t="shared" si="13"/>
        <v>-1</v>
      </c>
      <c r="O106" s="151">
        <f t="shared" si="9"/>
        <v>-1</v>
      </c>
      <c r="P106" s="151">
        <f t="shared" si="10"/>
        <v>-1</v>
      </c>
      <c r="Q106" s="152">
        <f t="shared" si="11"/>
        <v>-1</v>
      </c>
      <c r="R106" s="87"/>
      <c r="S106" s="16" t="str">
        <v xml:space="preserve"> </v>
      </c>
      <c r="T106" s="152">
        <v>-1</v>
      </c>
      <c r="U106"/>
      <c r="V106" s="16" t="str">
        <v xml:space="preserve"> </v>
      </c>
      <c r="W106" s="152">
        <v>-1</v>
      </c>
      <c r="X106"/>
      <c r="Y106" s="16" t="str">
        <v xml:space="preserve"> </v>
      </c>
      <c r="Z106" s="152">
        <v>-1</v>
      </c>
      <c r="AA106"/>
      <c r="AB106" s="16" t="str">
        <v xml:space="preserve"> </v>
      </c>
      <c r="AC106" s="152">
        <v>-1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</row>
    <row r="107" spans="2:97" x14ac:dyDescent="0.3">
      <c r="B107"/>
      <c r="C107" s="140" t="str">
        <v xml:space="preserve"> </v>
      </c>
      <c r="D107" s="151">
        <v>0</v>
      </c>
      <c r="E107" s="151">
        <v>0</v>
      </c>
      <c r="F107" s="151">
        <v>0</v>
      </c>
      <c r="G107" s="151">
        <f t="shared" si="12"/>
        <v>0</v>
      </c>
      <c r="H107" s="151" cm="1">
        <f t="array" ref="H107">INDEX('MEA LOG'!O:O,ROW()-34+15)</f>
        <v>0</v>
      </c>
      <c r="I107" s="151" t="str">
        <f>_xlfn.XLOOKUP(H107,INPUT!$C$11:$C$13,INPUT!$D$11:$D$13,"",0,1)</f>
        <v/>
      </c>
      <c r="J107" s="151" t="str">
        <f>IFERROR(I107*INPUT!$J$11,"")</f>
        <v/>
      </c>
      <c r="K107" s="151" cm="1">
        <f t="array" ref="K107">INDEX('MEA LOG'!P:P,ROW()-34+15)</f>
        <v>0</v>
      </c>
      <c r="L107" s="151" t="str">
        <f>_xlfn.XLOOKUP(K107,INPUT!$F$11:$F$13,INPUT!$G$11:$G$13,"",0,1)</f>
        <v/>
      </c>
      <c r="M107" s="151" t="str">
        <f>IFERROR(L107*INPUT!$J$12,"")</f>
        <v/>
      </c>
      <c r="N107" s="151">
        <f t="shared" si="13"/>
        <v>-1</v>
      </c>
      <c r="O107" s="151">
        <f t="shared" si="9"/>
        <v>-1</v>
      </c>
      <c r="P107" s="151">
        <f t="shared" si="10"/>
        <v>-1</v>
      </c>
      <c r="Q107" s="152">
        <f t="shared" si="11"/>
        <v>-1</v>
      </c>
      <c r="R107" s="87"/>
      <c r="S107" s="16" t="str">
        <v xml:space="preserve"> </v>
      </c>
      <c r="T107" s="152">
        <v>-1</v>
      </c>
      <c r="U107"/>
      <c r="V107" s="16" t="str">
        <v xml:space="preserve"> </v>
      </c>
      <c r="W107" s="152">
        <v>-1</v>
      </c>
      <c r="X107"/>
      <c r="Y107" s="16" t="str">
        <v xml:space="preserve"> </v>
      </c>
      <c r="Z107" s="152">
        <v>-1</v>
      </c>
      <c r="AA107"/>
      <c r="AB107" s="16" t="str">
        <v xml:space="preserve"> </v>
      </c>
      <c r="AC107" s="152">
        <v>-1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</row>
    <row r="108" spans="2:97" x14ac:dyDescent="0.3">
      <c r="B108"/>
      <c r="C108" s="140" t="str">
        <v xml:space="preserve"> </v>
      </c>
      <c r="D108" s="151">
        <v>0</v>
      </c>
      <c r="E108" s="151">
        <v>0</v>
      </c>
      <c r="F108" s="151">
        <v>0</v>
      </c>
      <c r="G108" s="151">
        <f t="shared" si="12"/>
        <v>0</v>
      </c>
      <c r="H108" s="151" cm="1">
        <f t="array" ref="H108">INDEX('MEA LOG'!O:O,ROW()-34+15)</f>
        <v>0</v>
      </c>
      <c r="I108" s="151" t="str">
        <f>_xlfn.XLOOKUP(H108,INPUT!$C$11:$C$13,INPUT!$D$11:$D$13,"",0,1)</f>
        <v/>
      </c>
      <c r="J108" s="151" t="str">
        <f>IFERROR(I108*INPUT!$J$11,"")</f>
        <v/>
      </c>
      <c r="K108" s="151" cm="1">
        <f t="array" ref="K108">INDEX('MEA LOG'!P:P,ROW()-34+15)</f>
        <v>0</v>
      </c>
      <c r="L108" s="151" t="str">
        <f>_xlfn.XLOOKUP(K108,INPUT!$F$11:$F$13,INPUT!$G$11:$G$13,"",0,1)</f>
        <v/>
      </c>
      <c r="M108" s="151" t="str">
        <f>IFERROR(L108*INPUT!$J$12,"")</f>
        <v/>
      </c>
      <c r="N108" s="151">
        <f t="shared" si="13"/>
        <v>-1</v>
      </c>
      <c r="O108" s="151">
        <f t="shared" si="9"/>
        <v>-1</v>
      </c>
      <c r="P108" s="151">
        <f t="shared" si="10"/>
        <v>-1</v>
      </c>
      <c r="Q108" s="152">
        <f t="shared" si="11"/>
        <v>-1</v>
      </c>
      <c r="R108" s="87"/>
      <c r="S108" s="16" t="str">
        <v xml:space="preserve"> </v>
      </c>
      <c r="T108" s="152">
        <v>-1</v>
      </c>
      <c r="U108"/>
      <c r="V108" s="16" t="str">
        <v xml:space="preserve"> </v>
      </c>
      <c r="W108" s="152">
        <v>-1</v>
      </c>
      <c r="X108"/>
      <c r="Y108" s="16" t="str">
        <v xml:space="preserve"> </v>
      </c>
      <c r="Z108" s="152">
        <v>-1</v>
      </c>
      <c r="AA108"/>
      <c r="AB108" s="16" t="str">
        <v xml:space="preserve"> </v>
      </c>
      <c r="AC108" s="152">
        <v>-1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</row>
    <row r="109" spans="2:97" x14ac:dyDescent="0.3">
      <c r="B109"/>
      <c r="C109" s="140" t="str">
        <v xml:space="preserve"> </v>
      </c>
      <c r="D109" s="151">
        <v>0</v>
      </c>
      <c r="E109" s="151">
        <v>0</v>
      </c>
      <c r="F109" s="151">
        <v>0</v>
      </c>
      <c r="G109" s="151">
        <f t="shared" si="12"/>
        <v>0</v>
      </c>
      <c r="H109" s="151" cm="1">
        <f t="array" ref="H109">INDEX('MEA LOG'!O:O,ROW()-34+15)</f>
        <v>0</v>
      </c>
      <c r="I109" s="151" t="str">
        <f>_xlfn.XLOOKUP(H109,INPUT!$C$11:$C$13,INPUT!$D$11:$D$13,"",0,1)</f>
        <v/>
      </c>
      <c r="J109" s="151" t="str">
        <f>IFERROR(I109*INPUT!$J$11,"")</f>
        <v/>
      </c>
      <c r="K109" s="151" cm="1">
        <f t="array" ref="K109">INDEX('MEA LOG'!P:P,ROW()-34+15)</f>
        <v>0</v>
      </c>
      <c r="L109" s="151" t="str">
        <f>_xlfn.XLOOKUP(K109,INPUT!$F$11:$F$13,INPUT!$G$11:$G$13,"",0,1)</f>
        <v/>
      </c>
      <c r="M109" s="151" t="str">
        <f>IFERROR(L109*INPUT!$J$12,"")</f>
        <v/>
      </c>
      <c r="N109" s="151">
        <f t="shared" si="13"/>
        <v>-1</v>
      </c>
      <c r="O109" s="151">
        <f t="shared" si="9"/>
        <v>-1</v>
      </c>
      <c r="P109" s="151">
        <f t="shared" si="10"/>
        <v>-1</v>
      </c>
      <c r="Q109" s="152">
        <f t="shared" si="11"/>
        <v>-1</v>
      </c>
      <c r="R109" s="87"/>
      <c r="S109" s="16" t="str">
        <v xml:space="preserve"> </v>
      </c>
      <c r="T109" s="152">
        <v>-1</v>
      </c>
      <c r="U109"/>
      <c r="V109" s="16" t="str">
        <v xml:space="preserve"> </v>
      </c>
      <c r="W109" s="152">
        <v>-1</v>
      </c>
      <c r="X109"/>
      <c r="Y109" s="16" t="str">
        <v xml:space="preserve"> </v>
      </c>
      <c r="Z109" s="152">
        <v>-1</v>
      </c>
      <c r="AA109"/>
      <c r="AB109" s="16" t="str">
        <v xml:space="preserve"> </v>
      </c>
      <c r="AC109" s="152">
        <v>-1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</row>
    <row r="110" spans="2:97" x14ac:dyDescent="0.3">
      <c r="B110"/>
      <c r="C110" s="140" t="str">
        <v xml:space="preserve"> </v>
      </c>
      <c r="D110" s="151">
        <v>0</v>
      </c>
      <c r="E110" s="151">
        <v>0</v>
      </c>
      <c r="F110" s="151">
        <v>0</v>
      </c>
      <c r="G110" s="151">
        <f t="shared" si="12"/>
        <v>0</v>
      </c>
      <c r="H110" s="151" cm="1">
        <f t="array" ref="H110">INDEX('MEA LOG'!O:O,ROW()-34+15)</f>
        <v>0</v>
      </c>
      <c r="I110" s="151" t="str">
        <f>_xlfn.XLOOKUP(H110,INPUT!$C$11:$C$13,INPUT!$D$11:$D$13,"",0,1)</f>
        <v/>
      </c>
      <c r="J110" s="151" t="str">
        <f>IFERROR(I110*INPUT!$J$11,"")</f>
        <v/>
      </c>
      <c r="K110" s="151" cm="1">
        <f t="array" ref="K110">INDEX('MEA LOG'!P:P,ROW()-34+15)</f>
        <v>0</v>
      </c>
      <c r="L110" s="151" t="str">
        <f>_xlfn.XLOOKUP(K110,INPUT!$F$11:$F$13,INPUT!$G$11:$G$13,"",0,1)</f>
        <v/>
      </c>
      <c r="M110" s="151" t="str">
        <f>IFERROR(L110*INPUT!$J$12,"")</f>
        <v/>
      </c>
      <c r="N110" s="151">
        <f t="shared" si="13"/>
        <v>-1</v>
      </c>
      <c r="O110" s="151">
        <f t="shared" si="9"/>
        <v>-1</v>
      </c>
      <c r="P110" s="151">
        <f t="shared" si="10"/>
        <v>-1</v>
      </c>
      <c r="Q110" s="152">
        <f t="shared" si="11"/>
        <v>-1</v>
      </c>
      <c r="R110" s="87"/>
      <c r="S110" s="16" t="str">
        <v xml:space="preserve"> </v>
      </c>
      <c r="T110" s="152">
        <v>-1</v>
      </c>
      <c r="U110"/>
      <c r="V110" s="16" t="str">
        <v xml:space="preserve"> </v>
      </c>
      <c r="W110" s="152">
        <v>-1</v>
      </c>
      <c r="X110"/>
      <c r="Y110" s="16" t="str">
        <v xml:space="preserve"> </v>
      </c>
      <c r="Z110" s="152">
        <v>-1</v>
      </c>
      <c r="AA110"/>
      <c r="AB110" s="16" t="str">
        <v xml:space="preserve"> </v>
      </c>
      <c r="AC110" s="152">
        <v>-1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</row>
    <row r="111" spans="2:97" x14ac:dyDescent="0.3">
      <c r="B111"/>
      <c r="C111" s="140" t="str">
        <v xml:space="preserve"> </v>
      </c>
      <c r="D111" s="151">
        <v>0</v>
      </c>
      <c r="E111" s="151">
        <v>0</v>
      </c>
      <c r="F111" s="151">
        <v>0</v>
      </c>
      <c r="G111" s="151">
        <f t="shared" si="12"/>
        <v>0</v>
      </c>
      <c r="H111" s="151" cm="1">
        <f t="array" ref="H111">INDEX('MEA LOG'!O:O,ROW()-34+15)</f>
        <v>0</v>
      </c>
      <c r="I111" s="151" t="str">
        <f>_xlfn.XLOOKUP(H111,INPUT!$C$11:$C$13,INPUT!$D$11:$D$13,"",0,1)</f>
        <v/>
      </c>
      <c r="J111" s="151" t="str">
        <f>IFERROR(I111*INPUT!$J$11,"")</f>
        <v/>
      </c>
      <c r="K111" s="151" cm="1">
        <f t="array" ref="K111">INDEX('MEA LOG'!P:P,ROW()-34+15)</f>
        <v>0</v>
      </c>
      <c r="L111" s="151" t="str">
        <f>_xlfn.XLOOKUP(K111,INPUT!$F$11:$F$13,INPUT!$G$11:$G$13,"",0,1)</f>
        <v/>
      </c>
      <c r="M111" s="151" t="str">
        <f>IFERROR(L111*INPUT!$J$12,"")</f>
        <v/>
      </c>
      <c r="N111" s="151">
        <f t="shared" si="13"/>
        <v>-1</v>
      </c>
      <c r="O111" s="151">
        <f t="shared" si="9"/>
        <v>-1</v>
      </c>
      <c r="P111" s="151">
        <f t="shared" si="10"/>
        <v>-1</v>
      </c>
      <c r="Q111" s="152">
        <f t="shared" si="11"/>
        <v>-1</v>
      </c>
      <c r="R111" s="87"/>
      <c r="S111" s="16" t="str">
        <v xml:space="preserve"> </v>
      </c>
      <c r="T111" s="152">
        <v>-1</v>
      </c>
      <c r="U111"/>
      <c r="V111" s="16" t="str">
        <v xml:space="preserve"> </v>
      </c>
      <c r="W111" s="152">
        <v>-1</v>
      </c>
      <c r="X111"/>
      <c r="Y111" s="16" t="str">
        <v xml:space="preserve"> </v>
      </c>
      <c r="Z111" s="152">
        <v>-1</v>
      </c>
      <c r="AA111"/>
      <c r="AB111" s="16" t="str">
        <v xml:space="preserve"> </v>
      </c>
      <c r="AC111" s="152">
        <v>-1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</row>
    <row r="112" spans="2:97" x14ac:dyDescent="0.3">
      <c r="B112"/>
      <c r="C112" s="140" t="str">
        <v xml:space="preserve"> </v>
      </c>
      <c r="D112" s="151">
        <v>0</v>
      </c>
      <c r="E112" s="151">
        <v>0</v>
      </c>
      <c r="F112" s="151">
        <v>0</v>
      </c>
      <c r="G112" s="151">
        <f t="shared" si="12"/>
        <v>0</v>
      </c>
      <c r="H112" s="151" cm="1">
        <f t="array" ref="H112">INDEX('MEA LOG'!O:O,ROW()-34+15)</f>
        <v>0</v>
      </c>
      <c r="I112" s="151" t="str">
        <f>_xlfn.XLOOKUP(H112,INPUT!$C$11:$C$13,INPUT!$D$11:$D$13,"",0,1)</f>
        <v/>
      </c>
      <c r="J112" s="151" t="str">
        <f>IFERROR(I112*INPUT!$J$11,"")</f>
        <v/>
      </c>
      <c r="K112" s="151" cm="1">
        <f t="array" ref="K112">INDEX('MEA LOG'!P:P,ROW()-34+15)</f>
        <v>0</v>
      </c>
      <c r="L112" s="151" t="str">
        <f>_xlfn.XLOOKUP(K112,INPUT!$F$11:$F$13,INPUT!$G$11:$G$13,"",0,1)</f>
        <v/>
      </c>
      <c r="M112" s="151" t="str">
        <f>IFERROR(L112*INPUT!$J$12,"")</f>
        <v/>
      </c>
      <c r="N112" s="151">
        <f t="shared" si="13"/>
        <v>-1</v>
      </c>
      <c r="O112" s="151">
        <f t="shared" si="9"/>
        <v>-1</v>
      </c>
      <c r="P112" s="151">
        <f t="shared" si="10"/>
        <v>-1</v>
      </c>
      <c r="Q112" s="152">
        <f t="shared" si="11"/>
        <v>-1</v>
      </c>
      <c r="R112" s="87"/>
      <c r="S112" s="16" t="str">
        <v xml:space="preserve"> </v>
      </c>
      <c r="T112" s="152">
        <v>-1</v>
      </c>
      <c r="U112"/>
      <c r="V112" s="16" t="str">
        <v xml:space="preserve"> </v>
      </c>
      <c r="W112" s="152">
        <v>-1</v>
      </c>
      <c r="X112"/>
      <c r="Y112" s="16" t="str">
        <v xml:space="preserve"> </v>
      </c>
      <c r="Z112" s="152">
        <v>-1</v>
      </c>
      <c r="AA112"/>
      <c r="AB112" s="16" t="str">
        <v xml:space="preserve"> </v>
      </c>
      <c r="AC112" s="152">
        <v>-1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</row>
    <row r="113" spans="2:97" x14ac:dyDescent="0.3">
      <c r="B113"/>
      <c r="C113" s="140" t="str">
        <v xml:space="preserve"> </v>
      </c>
      <c r="D113" s="151">
        <v>0</v>
      </c>
      <c r="E113" s="151">
        <v>0</v>
      </c>
      <c r="F113" s="151">
        <v>0</v>
      </c>
      <c r="G113" s="151">
        <f t="shared" si="12"/>
        <v>0</v>
      </c>
      <c r="H113" s="151" cm="1">
        <f t="array" ref="H113">INDEX('MEA LOG'!O:O,ROW()-34+15)</f>
        <v>0</v>
      </c>
      <c r="I113" s="151" t="str">
        <f>_xlfn.XLOOKUP(H113,INPUT!$C$11:$C$13,INPUT!$D$11:$D$13,"",0,1)</f>
        <v/>
      </c>
      <c r="J113" s="151" t="str">
        <f>IFERROR(I113*INPUT!$J$11,"")</f>
        <v/>
      </c>
      <c r="K113" s="151" cm="1">
        <f t="array" ref="K113">INDEX('MEA LOG'!P:P,ROW()-34+15)</f>
        <v>0</v>
      </c>
      <c r="L113" s="151" t="str">
        <f>_xlfn.XLOOKUP(K113,INPUT!$F$11:$F$13,INPUT!$G$11:$G$13,"",0,1)</f>
        <v/>
      </c>
      <c r="M113" s="151" t="str">
        <f>IFERROR(L113*INPUT!$J$12,"")</f>
        <v/>
      </c>
      <c r="N113" s="151">
        <f t="shared" si="13"/>
        <v>-1</v>
      </c>
      <c r="O113" s="151">
        <f t="shared" si="9"/>
        <v>-1</v>
      </c>
      <c r="P113" s="151">
        <f t="shared" si="10"/>
        <v>-1</v>
      </c>
      <c r="Q113" s="152">
        <f t="shared" si="11"/>
        <v>-1</v>
      </c>
      <c r="R113" s="87"/>
      <c r="S113" s="16" t="str">
        <v xml:space="preserve"> </v>
      </c>
      <c r="T113" s="152">
        <v>-1</v>
      </c>
      <c r="U113"/>
      <c r="V113" s="16" t="str">
        <v xml:space="preserve"> </v>
      </c>
      <c r="W113" s="152">
        <v>-1</v>
      </c>
      <c r="X113"/>
      <c r="Y113" s="16" t="str">
        <v xml:space="preserve"> </v>
      </c>
      <c r="Z113" s="152">
        <v>-1</v>
      </c>
      <c r="AA113"/>
      <c r="AB113" s="16" t="str">
        <v xml:space="preserve"> </v>
      </c>
      <c r="AC113" s="152">
        <v>-1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</row>
    <row r="114" spans="2:97" x14ac:dyDescent="0.3">
      <c r="B114"/>
      <c r="C114" s="140" t="str">
        <v xml:space="preserve"> </v>
      </c>
      <c r="D114" s="151">
        <v>0</v>
      </c>
      <c r="E114" s="151">
        <v>0</v>
      </c>
      <c r="F114" s="151">
        <v>0</v>
      </c>
      <c r="G114" s="151">
        <f t="shared" si="12"/>
        <v>0</v>
      </c>
      <c r="H114" s="151" cm="1">
        <f t="array" ref="H114">INDEX('MEA LOG'!O:O,ROW()-34+15)</f>
        <v>0</v>
      </c>
      <c r="I114" s="151" t="str">
        <f>_xlfn.XLOOKUP(H114,INPUT!$C$11:$C$13,INPUT!$D$11:$D$13,"",0,1)</f>
        <v/>
      </c>
      <c r="J114" s="151" t="str">
        <f>IFERROR(I114*INPUT!$J$11,"")</f>
        <v/>
      </c>
      <c r="K114" s="151" cm="1">
        <f t="array" ref="K114">INDEX('MEA LOG'!P:P,ROW()-34+15)</f>
        <v>0</v>
      </c>
      <c r="L114" s="151" t="str">
        <f>_xlfn.XLOOKUP(K114,INPUT!$F$11:$F$13,INPUT!$G$11:$G$13,"",0,1)</f>
        <v/>
      </c>
      <c r="M114" s="151" t="str">
        <f>IFERROR(L114*INPUT!$J$12,"")</f>
        <v/>
      </c>
      <c r="N114" s="151">
        <f t="shared" si="13"/>
        <v>-1</v>
      </c>
      <c r="O114" s="151">
        <f t="shared" si="9"/>
        <v>-1</v>
      </c>
      <c r="P114" s="151">
        <f t="shared" si="10"/>
        <v>-1</v>
      </c>
      <c r="Q114" s="152">
        <f t="shared" si="11"/>
        <v>-1</v>
      </c>
      <c r="R114" s="87"/>
      <c r="S114" s="16" t="str">
        <v xml:space="preserve"> </v>
      </c>
      <c r="T114" s="152">
        <v>-1</v>
      </c>
      <c r="U114"/>
      <c r="V114" s="16" t="str">
        <v xml:space="preserve"> </v>
      </c>
      <c r="W114" s="152">
        <v>-1</v>
      </c>
      <c r="X114"/>
      <c r="Y114" s="16" t="str">
        <v xml:space="preserve"> </v>
      </c>
      <c r="Z114" s="152">
        <v>-1</v>
      </c>
      <c r="AA114"/>
      <c r="AB114" s="16" t="str">
        <v xml:space="preserve"> </v>
      </c>
      <c r="AC114" s="152">
        <v>-1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</row>
    <row r="115" spans="2:97" x14ac:dyDescent="0.3">
      <c r="B115"/>
      <c r="C115" s="140" t="str">
        <v xml:space="preserve"> </v>
      </c>
      <c r="D115" s="151">
        <v>0</v>
      </c>
      <c r="E115" s="151">
        <v>0</v>
      </c>
      <c r="F115" s="151">
        <v>0</v>
      </c>
      <c r="G115" s="151">
        <f t="shared" si="12"/>
        <v>0</v>
      </c>
      <c r="H115" s="151" cm="1">
        <f t="array" ref="H115">INDEX('MEA LOG'!O:O,ROW()-34+15)</f>
        <v>0</v>
      </c>
      <c r="I115" s="151" t="str">
        <f>_xlfn.XLOOKUP(H115,INPUT!$C$11:$C$13,INPUT!$D$11:$D$13,"",0,1)</f>
        <v/>
      </c>
      <c r="J115" s="151" t="str">
        <f>IFERROR(I115*INPUT!$J$11,"")</f>
        <v/>
      </c>
      <c r="K115" s="151" cm="1">
        <f t="array" ref="K115">INDEX('MEA LOG'!P:P,ROW()-34+15)</f>
        <v>0</v>
      </c>
      <c r="L115" s="151" t="str">
        <f>_xlfn.XLOOKUP(K115,INPUT!$F$11:$F$13,INPUT!$G$11:$G$13,"",0,1)</f>
        <v/>
      </c>
      <c r="M115" s="151" t="str">
        <f>IFERROR(L115*INPUT!$J$12,"")</f>
        <v/>
      </c>
      <c r="N115" s="151">
        <f t="shared" si="13"/>
        <v>-1</v>
      </c>
      <c r="O115" s="151">
        <f t="shared" si="9"/>
        <v>-1</v>
      </c>
      <c r="P115" s="151">
        <f t="shared" si="10"/>
        <v>-1</v>
      </c>
      <c r="Q115" s="152">
        <f t="shared" si="11"/>
        <v>-1</v>
      </c>
      <c r="R115" s="87"/>
      <c r="S115" s="16" t="str">
        <v xml:space="preserve"> </v>
      </c>
      <c r="T115" s="152">
        <v>-1</v>
      </c>
      <c r="U115"/>
      <c r="V115" s="16" t="str">
        <v xml:space="preserve"> </v>
      </c>
      <c r="W115" s="152">
        <v>-1</v>
      </c>
      <c r="X115"/>
      <c r="Y115" s="16" t="str">
        <v xml:space="preserve"> </v>
      </c>
      <c r="Z115" s="152">
        <v>-1</v>
      </c>
      <c r="AA115"/>
      <c r="AB115" s="16" t="str">
        <v xml:space="preserve"> </v>
      </c>
      <c r="AC115" s="152">
        <v>-1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</row>
    <row r="116" spans="2:97" x14ac:dyDescent="0.3">
      <c r="B116"/>
      <c r="C116" s="140" t="str">
        <v xml:space="preserve"> </v>
      </c>
      <c r="D116" s="151">
        <v>0</v>
      </c>
      <c r="E116" s="151">
        <v>0</v>
      </c>
      <c r="F116" s="151">
        <v>0</v>
      </c>
      <c r="G116" s="151">
        <f t="shared" si="12"/>
        <v>0</v>
      </c>
      <c r="H116" s="151" cm="1">
        <f t="array" ref="H116">INDEX('MEA LOG'!O:O,ROW()-34+15)</f>
        <v>0</v>
      </c>
      <c r="I116" s="151" t="str">
        <f>_xlfn.XLOOKUP(H116,INPUT!$C$11:$C$13,INPUT!$D$11:$D$13,"",0,1)</f>
        <v/>
      </c>
      <c r="J116" s="151" t="str">
        <f>IFERROR(I116*INPUT!$J$11,"")</f>
        <v/>
      </c>
      <c r="K116" s="151" cm="1">
        <f t="array" ref="K116">INDEX('MEA LOG'!P:P,ROW()-34+15)</f>
        <v>0</v>
      </c>
      <c r="L116" s="151" t="str">
        <f>_xlfn.XLOOKUP(K116,INPUT!$F$11:$F$13,INPUT!$G$11:$G$13,"",0,1)</f>
        <v/>
      </c>
      <c r="M116" s="151" t="str">
        <f>IFERROR(L116*INPUT!$J$12,"")</f>
        <v/>
      </c>
      <c r="N116" s="151">
        <f t="shared" si="13"/>
        <v>-1</v>
      </c>
      <c r="O116" s="151">
        <f t="shared" si="9"/>
        <v>-1</v>
      </c>
      <c r="P116" s="151">
        <f t="shared" si="10"/>
        <v>-1</v>
      </c>
      <c r="Q116" s="152">
        <f t="shared" si="11"/>
        <v>-1</v>
      </c>
      <c r="R116" s="87"/>
      <c r="S116" s="16" t="str">
        <v xml:space="preserve"> </v>
      </c>
      <c r="T116" s="152">
        <v>-1</v>
      </c>
      <c r="U116"/>
      <c r="V116" s="16" t="str">
        <v xml:space="preserve"> </v>
      </c>
      <c r="W116" s="152">
        <v>-1</v>
      </c>
      <c r="X116"/>
      <c r="Y116" s="16" t="str">
        <v xml:space="preserve"> </v>
      </c>
      <c r="Z116" s="152">
        <v>-1</v>
      </c>
      <c r="AA116"/>
      <c r="AB116" s="16" t="str">
        <v xml:space="preserve"> </v>
      </c>
      <c r="AC116" s="152">
        <v>-1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</row>
    <row r="117" spans="2:97" x14ac:dyDescent="0.3">
      <c r="B117"/>
      <c r="C117" s="140" t="str">
        <v xml:space="preserve"> </v>
      </c>
      <c r="D117" s="151">
        <v>0</v>
      </c>
      <c r="E117" s="151">
        <v>0</v>
      </c>
      <c r="F117" s="151">
        <v>0</v>
      </c>
      <c r="G117" s="151">
        <f t="shared" si="12"/>
        <v>0</v>
      </c>
      <c r="H117" s="151" cm="1">
        <f t="array" ref="H117">INDEX('MEA LOG'!O:O,ROW()-34+15)</f>
        <v>0</v>
      </c>
      <c r="I117" s="151" t="str">
        <f>_xlfn.XLOOKUP(H117,INPUT!$C$11:$C$13,INPUT!$D$11:$D$13,"",0,1)</f>
        <v/>
      </c>
      <c r="J117" s="151" t="str">
        <f>IFERROR(I117*INPUT!$J$11,"")</f>
        <v/>
      </c>
      <c r="K117" s="151" cm="1">
        <f t="array" ref="K117">INDEX('MEA LOG'!P:P,ROW()-34+15)</f>
        <v>0</v>
      </c>
      <c r="L117" s="151" t="str">
        <f>_xlfn.XLOOKUP(K117,INPUT!$F$11:$F$13,INPUT!$G$11:$G$13,"",0,1)</f>
        <v/>
      </c>
      <c r="M117" s="151" t="str">
        <f>IFERROR(L117*INPUT!$J$12,"")</f>
        <v/>
      </c>
      <c r="N117" s="151">
        <f t="shared" si="13"/>
        <v>-1</v>
      </c>
      <c r="O117" s="151">
        <f t="shared" si="9"/>
        <v>-1</v>
      </c>
      <c r="P117" s="151">
        <f t="shared" si="10"/>
        <v>-1</v>
      </c>
      <c r="Q117" s="152">
        <f t="shared" si="11"/>
        <v>-1</v>
      </c>
      <c r="R117" s="87"/>
      <c r="S117" s="16" t="str">
        <v xml:space="preserve"> </v>
      </c>
      <c r="T117" s="152">
        <v>-1</v>
      </c>
      <c r="U117"/>
      <c r="V117" s="16" t="str">
        <v xml:space="preserve"> </v>
      </c>
      <c r="W117" s="152">
        <v>-1</v>
      </c>
      <c r="X117"/>
      <c r="Y117" s="16" t="str">
        <v xml:space="preserve"> </v>
      </c>
      <c r="Z117" s="152">
        <v>-1</v>
      </c>
      <c r="AA117"/>
      <c r="AB117" s="16" t="str">
        <v xml:space="preserve"> </v>
      </c>
      <c r="AC117" s="152">
        <v>-1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</row>
    <row r="118" spans="2:97" x14ac:dyDescent="0.3">
      <c r="B118"/>
      <c r="C118" s="140" t="str">
        <v xml:space="preserve"> </v>
      </c>
      <c r="D118" s="151">
        <v>0</v>
      </c>
      <c r="E118" s="151">
        <v>0</v>
      </c>
      <c r="F118" s="151">
        <v>0</v>
      </c>
      <c r="G118" s="151">
        <f t="shared" si="12"/>
        <v>0</v>
      </c>
      <c r="H118" s="151" cm="1">
        <f t="array" ref="H118">INDEX('MEA LOG'!O:O,ROW()-34+15)</f>
        <v>0</v>
      </c>
      <c r="I118" s="151" t="str">
        <f>_xlfn.XLOOKUP(H118,INPUT!$C$11:$C$13,INPUT!$D$11:$D$13,"",0,1)</f>
        <v/>
      </c>
      <c r="J118" s="151" t="str">
        <f>IFERROR(I118*INPUT!$J$11,"")</f>
        <v/>
      </c>
      <c r="K118" s="151" cm="1">
        <f t="array" ref="K118">INDEX('MEA LOG'!P:P,ROW()-34+15)</f>
        <v>0</v>
      </c>
      <c r="L118" s="151" t="str">
        <f>_xlfn.XLOOKUP(K118,INPUT!$F$11:$F$13,INPUT!$G$11:$G$13,"",0,1)</f>
        <v/>
      </c>
      <c r="M118" s="151" t="str">
        <f>IFERROR(L118*INPUT!$J$12,"")</f>
        <v/>
      </c>
      <c r="N118" s="151">
        <f t="shared" si="13"/>
        <v>-1</v>
      </c>
      <c r="O118" s="151">
        <f t="shared" si="9"/>
        <v>-1</v>
      </c>
      <c r="P118" s="151">
        <f t="shared" si="10"/>
        <v>-1</v>
      </c>
      <c r="Q118" s="152">
        <f t="shared" si="11"/>
        <v>-1</v>
      </c>
      <c r="R118" s="87"/>
      <c r="S118" s="16" t="str">
        <v xml:space="preserve"> </v>
      </c>
      <c r="T118" s="152">
        <v>-1</v>
      </c>
      <c r="U118"/>
      <c r="V118" s="16" t="str">
        <v xml:space="preserve"> </v>
      </c>
      <c r="W118" s="152">
        <v>-1</v>
      </c>
      <c r="X118"/>
      <c r="Y118" s="16" t="str">
        <v xml:space="preserve"> </v>
      </c>
      <c r="Z118" s="152">
        <v>-1</v>
      </c>
      <c r="AA118"/>
      <c r="AB118" s="16" t="str">
        <v xml:space="preserve"> </v>
      </c>
      <c r="AC118" s="152">
        <v>-1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</row>
    <row r="119" spans="2:97" x14ac:dyDescent="0.3">
      <c r="B119"/>
      <c r="C119" s="140"/>
      <c r="D119" s="151"/>
      <c r="E119" s="151"/>
      <c r="F119" s="151"/>
      <c r="G119" s="151">
        <f t="shared" si="12"/>
        <v>0</v>
      </c>
      <c r="H119" s="151" cm="1">
        <f t="array" ref="H119">INDEX('MEA LOG'!O:O,ROW()-34+15)</f>
        <v>0</v>
      </c>
      <c r="I119" s="151" t="str">
        <f>_xlfn.XLOOKUP(H119,INPUT!$C$11:$C$13,INPUT!$D$11:$D$13,"",0,1)</f>
        <v/>
      </c>
      <c r="J119" s="151" t="str">
        <f>IFERROR(I119*INPUT!$J$11,"")</f>
        <v/>
      </c>
      <c r="K119" s="151" cm="1">
        <f t="array" ref="K119">INDEX('MEA LOG'!P:P,ROW()-34+15)</f>
        <v>0</v>
      </c>
      <c r="L119" s="151" t="str">
        <f>_xlfn.XLOOKUP(K119,INPUT!$F$11:$F$13,INPUT!$G$11:$G$13,"",0,1)</f>
        <v/>
      </c>
      <c r="M119" s="151" t="str">
        <f>IFERROR(L119*INPUT!$J$12,"")</f>
        <v/>
      </c>
      <c r="N119" s="151">
        <f t="shared" si="13"/>
        <v>-1</v>
      </c>
      <c r="O119" s="151">
        <f t="shared" si="9"/>
        <v>-1</v>
      </c>
      <c r="P119" s="151">
        <f t="shared" si="10"/>
        <v>-1</v>
      </c>
      <c r="Q119" s="152">
        <f t="shared" si="11"/>
        <v>-1</v>
      </c>
      <c r="R119" s="87"/>
      <c r="S119" s="16">
        <v>0</v>
      </c>
      <c r="T119" s="152">
        <v>-1</v>
      </c>
      <c r="U119"/>
      <c r="V119" s="16">
        <v>0</v>
      </c>
      <c r="W119" s="152">
        <v>-1</v>
      </c>
      <c r="X119"/>
      <c r="Y119" s="16">
        <v>0</v>
      </c>
      <c r="Z119" s="152">
        <v>-1</v>
      </c>
      <c r="AA119"/>
      <c r="AB119" s="16">
        <v>0</v>
      </c>
      <c r="AC119" s="152">
        <v>-1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</row>
    <row r="120" spans="2:97" ht="15" thickBot="1" x14ac:dyDescent="0.35">
      <c r="B120"/>
      <c r="C120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</row>
    <row r="121" spans="2:97" ht="15" thickBot="1" x14ac:dyDescent="0.35">
      <c r="B121"/>
      <c r="C121" s="441" t="s">
        <v>572</v>
      </c>
      <c r="D121" s="442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</row>
    <row r="122" spans="2:97" x14ac:dyDescent="0.3">
      <c r="B122"/>
      <c r="C122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</row>
    <row r="123" spans="2:97" x14ac:dyDescent="0.3">
      <c r="B123"/>
      <c r="C123" s="95" t="s">
        <v>560</v>
      </c>
      <c r="D123" s="95" t="s">
        <v>157</v>
      </c>
      <c r="E123" s="95">
        <v>2026</v>
      </c>
      <c r="F123" s="95">
        <v>2027</v>
      </c>
      <c r="G123" s="95" t="s">
        <v>159</v>
      </c>
      <c r="H123" s="95" t="s">
        <v>561</v>
      </c>
      <c r="I123" s="95" t="s">
        <v>562</v>
      </c>
      <c r="J123" s="95" t="s">
        <v>563</v>
      </c>
      <c r="K123" s="95" t="s">
        <v>564</v>
      </c>
      <c r="L123" s="95" t="s">
        <v>565</v>
      </c>
      <c r="M123" s="95" t="s">
        <v>566</v>
      </c>
      <c r="N123" s="95" t="s">
        <v>567</v>
      </c>
      <c r="O123" s="95" t="s">
        <v>568</v>
      </c>
      <c r="P123" s="95" t="s">
        <v>569</v>
      </c>
      <c r="Q123" s="95" t="s">
        <v>570</v>
      </c>
      <c r="R123"/>
      <c r="S123" s="95" t="s">
        <v>571</v>
      </c>
      <c r="T123" s="95" t="s">
        <v>555</v>
      </c>
      <c r="U123"/>
      <c r="V123" s="95" t="s">
        <v>571</v>
      </c>
      <c r="W123" s="95" t="s">
        <v>556</v>
      </c>
      <c r="X123"/>
      <c r="Y123" s="95" t="s">
        <v>571</v>
      </c>
      <c r="Z123" s="95" t="s">
        <v>557</v>
      </c>
      <c r="AA123"/>
      <c r="AB123" s="95" t="s">
        <v>571</v>
      </c>
      <c r="AC123" s="95" t="s">
        <v>558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</row>
    <row r="124" spans="2:97" x14ac:dyDescent="0.3">
      <c r="B124"/>
      <c r="C124" s="140" t="str" cm="1">
        <f t="array" ref="C124:C208">IF(_xlfn._xlws.FILTER('MEA LOG'!F15:F99,TRUE)=0,"",'MEA LOG'!F15:F99)&amp;" "&amp;IF(_xlfn._xlws.FILTER('MEA LOG'!H15:H99,TRUE)=0,"",'MEA LOG'!H15:H99)</f>
        <v>Emirates 3 year-extension + LRU Management + 23 a/c</v>
      </c>
      <c r="D124" s="151" cm="1">
        <f t="array" ref="D124:D208">_xlfn._xlws.FILTER('MEA LOG'!S15:S99,TRUE,"-")</f>
        <v>341.88</v>
      </c>
      <c r="E124" s="151" cm="1">
        <f t="array" ref="E124:E208">_xlfn._xlws.FILTER('MEA LOG'!T15:T99,TRUE,"-")</f>
        <v>0</v>
      </c>
      <c r="F124" s="151" cm="1">
        <f t="array" ref="F124:F208">_xlfn._xlws.FILTER('MEA LOG'!U15:U99,TRUE,"-")</f>
        <v>0</v>
      </c>
      <c r="G124" s="151">
        <f>E124+F124</f>
        <v>0</v>
      </c>
      <c r="H124" s="151" t="str" cm="1">
        <f t="array" ref="H124">INDEX('MEA LOG'!O:O,ROW()-124+15)</f>
        <v>High</v>
      </c>
      <c r="I124" s="151">
        <f>_xlfn.XLOOKUP(H124,INPUT!$C$11:$C$13,INPUT!$D$11:$D$13,"",0,1)</f>
        <v>3</v>
      </c>
      <c r="J124" s="151">
        <f>IFERROR(I124*INPUT!$J$11,"")</f>
        <v>3</v>
      </c>
      <c r="K124" s="151" t="str" cm="1">
        <f t="array" ref="K124">INDEX('MEA LOG'!P:P,ROW()-124+15)</f>
        <v>Low</v>
      </c>
      <c r="L124" s="151">
        <f>_xlfn.XLOOKUP(K124,INPUT!$F$11:$F$13,INPUT!$G$11:$G$13,"",0,1)</f>
        <v>1</v>
      </c>
      <c r="M124" s="151">
        <f>IFERROR(L124*INPUT!$J$12,"")</f>
        <v>1</v>
      </c>
      <c r="N124" s="151">
        <f>IFERROR((D124-INPUT!$J$32)/INPUT!$J$33*COUNT!J124*COUNT!M124,0)</f>
        <v>3</v>
      </c>
      <c r="O124" s="151">
        <f>IFERROR((E124-INPUT!$J$37)/INPUT!$J$38*COUNT!J124*COUNT!M124,0)</f>
        <v>0</v>
      </c>
      <c r="P124" s="151">
        <f>IFERROR((F124-INPUT!$M$37)/INPUT!$M$38*COUNT!J124*COUNT!M124,0)</f>
        <v>0</v>
      </c>
      <c r="Q124" s="151">
        <f>IFERROR((G124-INPUT!$M$32)/INPUT!$M$33*COUNT!J124*COUNT!M124,0)</f>
        <v>0</v>
      </c>
      <c r="R124"/>
      <c r="S124" s="16" t="str" cm="1">
        <f t="array" ref="S124:S209">_xlfn.SORTBY(C124:C209,N124:N209,-1)</f>
        <v>Emirates 3 year-extension + LRU Management + 23 a/c</v>
      </c>
      <c r="T124" s="152" cm="1">
        <f t="array" ref="T124:T209">_xlfn.SORTBY(N124:N209,N124:N209,-1)</f>
        <v>3</v>
      </c>
      <c r="U124"/>
      <c r="V124" s="16" t="str" cm="1">
        <f t="array" ref="V124:V209">_xlfn.SORTBY(C124:C209,O124:O209,-1)</f>
        <v>Qatar Exit for convenience removal -84</v>
      </c>
      <c r="W124" s="152" cm="1">
        <f t="array" ref="W124:W209">_xlfn.SORTBY(O124:O209,O124:O209,-1)</f>
        <v>3</v>
      </c>
      <c r="X124"/>
      <c r="Y124" s="16" t="str" cm="1">
        <f t="array" ref="Y124:Y209">_xlfn.SORTBY(C124:C209,P124:P209,-1)</f>
        <v xml:space="preserve">Ethiopia Incremental SPE </v>
      </c>
      <c r="Z124" s="152" cm="1">
        <f t="array" ref="Z124:Z209">_xlfn.SORTBY(P124:P209,P124:P209,-1)</f>
        <v>1.9616390584132519</v>
      </c>
      <c r="AA124"/>
      <c r="AB124" s="16" t="str" cm="1">
        <f t="array" ref="AB124:AB209">_xlfn.SORTBY(C124:C209,Q124:Q209,-1)</f>
        <v>Qatar Exit for convenience removal -84</v>
      </c>
      <c r="AC124" s="152" cm="1">
        <f t="array" ref="AC124:AC209">_xlfn.SORTBY(Q124:Q209,Q124:Q209,-1)</f>
        <v>3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</row>
    <row r="125" spans="2:97" x14ac:dyDescent="0.3">
      <c r="B125"/>
      <c r="C125" s="140" t="str">
        <v>Emirates OWS - eliminate $20k remedy</v>
      </c>
      <c r="D125" s="151">
        <v>11.4</v>
      </c>
      <c r="E125" s="151">
        <v>0</v>
      </c>
      <c r="F125" s="151">
        <v>0</v>
      </c>
      <c r="G125" s="151">
        <f t="shared" ref="G125:G188" si="14">E125+F125</f>
        <v>0</v>
      </c>
      <c r="H125" s="151" t="str" cm="1">
        <f t="array" ref="H125">INDEX('MEA LOG'!O:O,ROW()-124+15)</f>
        <v>High</v>
      </c>
      <c r="I125" s="151">
        <f>_xlfn.XLOOKUP(H125,INPUT!$C$11:$C$13,INPUT!$D$11:$D$13,"",0,1)</f>
        <v>3</v>
      </c>
      <c r="J125" s="151">
        <f>IFERROR(I125*INPUT!$J$11,"")</f>
        <v>3</v>
      </c>
      <c r="K125" s="151" t="str" cm="1">
        <f t="array" ref="K125">INDEX('MEA LOG'!P:P,ROW()-124+15)</f>
        <v>Low</v>
      </c>
      <c r="L125" s="151">
        <f>_xlfn.XLOOKUP(K125,INPUT!$F$11:$F$13,INPUT!$G$11:$G$13,"",0,1)</f>
        <v>1</v>
      </c>
      <c r="M125" s="151">
        <f>IFERROR(L125*INPUT!$J$12,"")</f>
        <v>1</v>
      </c>
      <c r="N125" s="151">
        <f>IFERROR((D125-INPUT!$J$32)/INPUT!$J$33*COUNT!J125*COUNT!M125,0)</f>
        <v>0.10003510003510004</v>
      </c>
      <c r="O125" s="151">
        <f>IFERROR((E125-INPUT!$J$37)/INPUT!$J$38*COUNT!J125*COUNT!M125,0)</f>
        <v>0</v>
      </c>
      <c r="P125" s="151">
        <f>IFERROR((F125-INPUT!$M$37)/INPUT!$M$38*COUNT!J125*COUNT!M125,0)</f>
        <v>0</v>
      </c>
      <c r="Q125" s="151">
        <f>IFERROR((G125-INPUT!$M$32)/INPUT!$M$33*COUNT!J125*COUNT!M125,0)</f>
        <v>0</v>
      </c>
      <c r="R125"/>
      <c r="S125" s="16" t="str">
        <v xml:space="preserve">Egypt Term Extension </v>
      </c>
      <c r="T125" s="152">
        <v>1.2130572130572133</v>
      </c>
      <c r="U125"/>
      <c r="V125" s="16" t="str">
        <v>Tanzania Additional SPE</v>
      </c>
      <c r="W125" s="152">
        <v>0.73443008225616924</v>
      </c>
      <c r="X125"/>
      <c r="Y125" s="16" t="str">
        <v xml:space="preserve">Egypt Term Extension </v>
      </c>
      <c r="Z125" s="152">
        <v>1.3077593722755012</v>
      </c>
      <c r="AA125"/>
      <c r="AB125" s="16" t="str">
        <v xml:space="preserve">Ethiopia Incremental SPE </v>
      </c>
      <c r="AC125" s="152">
        <v>1.3219741480611047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</row>
    <row r="126" spans="2:97" x14ac:dyDescent="0.3">
      <c r="B126"/>
      <c r="C126" s="140" t="str">
        <v>Emirates Additional 3 x SPE (10 %to 12%)</v>
      </c>
      <c r="D126" s="151">
        <v>54</v>
      </c>
      <c r="E126" s="151">
        <v>20.8</v>
      </c>
      <c r="F126" s="151">
        <v>20.8</v>
      </c>
      <c r="G126" s="151">
        <f t="shared" si="14"/>
        <v>41.6</v>
      </c>
      <c r="H126" s="151" t="str" cm="1">
        <f t="array" ref="H126">INDEX('MEA LOG'!O:O,ROW()-124+15)</f>
        <v>Low</v>
      </c>
      <c r="I126" s="151">
        <f>_xlfn.XLOOKUP(H126,INPUT!$C$11:$C$13,INPUT!$D$11:$D$13,"",0,1)</f>
        <v>1</v>
      </c>
      <c r="J126" s="151">
        <f>IFERROR(I126*INPUT!$J$11,"")</f>
        <v>1</v>
      </c>
      <c r="K126" s="151" t="str" cm="1">
        <f t="array" ref="K126">INDEX('MEA LOG'!P:P,ROW()-124+15)</f>
        <v>Med</v>
      </c>
      <c r="L126" s="151">
        <f>_xlfn.XLOOKUP(K126,INPUT!$F$11:$F$13,INPUT!$G$11:$G$13,"",0,1)</f>
        <v>1</v>
      </c>
      <c r="M126" s="151">
        <f>IFERROR(L126*INPUT!$J$12,"")</f>
        <v>1</v>
      </c>
      <c r="N126" s="151">
        <f>IFERROR((D126-INPUT!$J$32)/INPUT!$J$33*COUNT!J126*COUNT!M126,0)</f>
        <v>0.15795015795015796</v>
      </c>
      <c r="O126" s="151">
        <f>IFERROR((E126-INPUT!$J$37)/INPUT!$J$38*COUNT!J126*COUNT!M126,0)</f>
        <v>0.30552291421856642</v>
      </c>
      <c r="P126" s="151">
        <f>IFERROR((F126-INPUT!$M$37)/INPUT!$M$38*COUNT!J126*COUNT!M126,0)</f>
        <v>0.45335658238884047</v>
      </c>
      <c r="Q126" s="151">
        <f>IFERROR((G126-INPUT!$M$32)/INPUT!$M$33*COUNT!J126*COUNT!M126,0)</f>
        <v>0.61104582843713284</v>
      </c>
      <c r="R126"/>
      <c r="S126" s="16" t="str">
        <v>Qatar SPE Pull-forward</v>
      </c>
      <c r="T126" s="152">
        <v>0.78975078975078972</v>
      </c>
      <c r="U126"/>
      <c r="V126" s="16" t="str">
        <v>Emirates Additional 3 x SPE (10 %to 12%)</v>
      </c>
      <c r="W126" s="152">
        <v>0.30552291421856642</v>
      </c>
      <c r="X126"/>
      <c r="Y126" s="16" t="str">
        <v>Air Algerie Additional SPE</v>
      </c>
      <c r="Z126" s="152">
        <v>1.3077593722755012</v>
      </c>
      <c r="AA126"/>
      <c r="AB126" s="16" t="str">
        <v xml:space="preserve">Egypt Term Extension </v>
      </c>
      <c r="AC126" s="152">
        <v>0.88131609870740302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</row>
    <row r="127" spans="2:97" x14ac:dyDescent="0.3">
      <c r="B127"/>
      <c r="C127" s="140" t="str">
        <v>Emirates Eliminate NDSES Cost via DAT</v>
      </c>
      <c r="D127" s="151">
        <v>50</v>
      </c>
      <c r="E127" s="151">
        <v>0</v>
      </c>
      <c r="F127" s="151">
        <v>0</v>
      </c>
      <c r="G127" s="151">
        <f t="shared" si="14"/>
        <v>0</v>
      </c>
      <c r="H127" s="151" t="str" cm="1">
        <f t="array" ref="H127">INDEX('MEA LOG'!O:O,ROW()-124+15)</f>
        <v>Med</v>
      </c>
      <c r="I127" s="151">
        <f>_xlfn.XLOOKUP(H127,INPUT!$C$11:$C$13,INPUT!$D$11:$D$13,"",0,1)</f>
        <v>2</v>
      </c>
      <c r="J127" s="151">
        <f>IFERROR(I127*INPUT!$J$11,"")</f>
        <v>2</v>
      </c>
      <c r="K127" s="151" t="str" cm="1">
        <f t="array" ref="K127">INDEX('MEA LOG'!P:P,ROW()-124+15)</f>
        <v>Med</v>
      </c>
      <c r="L127" s="151">
        <f>_xlfn.XLOOKUP(K127,INPUT!$F$11:$F$13,INPUT!$G$11:$G$13,"",0,1)</f>
        <v>1</v>
      </c>
      <c r="M127" s="151">
        <f>IFERROR(L127*INPUT!$J$12,"")</f>
        <v>1</v>
      </c>
      <c r="N127" s="151">
        <f>IFERROR((D127-INPUT!$J$32)/INPUT!$J$33*COUNT!J127*COUNT!M127,0)</f>
        <v>0.29250029250029252</v>
      </c>
      <c r="O127" s="151">
        <f>IFERROR((E127-INPUT!$J$37)/INPUT!$J$38*COUNT!J127*COUNT!M127,0)</f>
        <v>0</v>
      </c>
      <c r="P127" s="151">
        <f>IFERROR((F127-INPUT!$M$37)/INPUT!$M$38*COUNT!J127*COUNT!M127,0)</f>
        <v>0</v>
      </c>
      <c r="Q127" s="151">
        <f>IFERROR((G127-INPUT!$M$32)/INPUT!$M$33*COUNT!J127*COUNT!M127,0)</f>
        <v>0</v>
      </c>
      <c r="R127"/>
      <c r="S127" s="16" t="str">
        <v>Qatar Exit for convenience removal -84</v>
      </c>
      <c r="T127" s="152">
        <v>0.59740259740259738</v>
      </c>
      <c r="U127"/>
      <c r="V127" s="16" t="str">
        <v>Etihad TCA Reconciliation (CRP Improvement)</v>
      </c>
      <c r="W127" s="152">
        <v>0.22032902467685075</v>
      </c>
      <c r="X127"/>
      <c r="Y127" s="16" t="str">
        <v>Qatar Exit for convenience removal -97</v>
      </c>
      <c r="Z127" s="152">
        <v>1</v>
      </c>
      <c r="AA127"/>
      <c r="AB127" s="16" t="str">
        <v>Air Algerie Additional SPE</v>
      </c>
      <c r="AC127" s="152">
        <v>0.88131609870740302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</row>
    <row r="128" spans="2:97" x14ac:dyDescent="0.3">
      <c r="B128"/>
      <c r="C128" s="140" t="str">
        <v>Emirates Increase in escalation from 2% to 3%</v>
      </c>
      <c r="D128" s="151">
        <v>170</v>
      </c>
      <c r="E128" s="151">
        <v>0</v>
      </c>
      <c r="F128" s="151">
        <v>0</v>
      </c>
      <c r="G128" s="151">
        <f t="shared" si="14"/>
        <v>0</v>
      </c>
      <c r="H128" s="151" t="str" cm="1">
        <f t="array" ref="H128">INDEX('MEA LOG'!O:O,ROW()-124+15)</f>
        <v>Low</v>
      </c>
      <c r="I128" s="151">
        <f>_xlfn.XLOOKUP(H128,INPUT!$C$11:$C$13,INPUT!$D$11:$D$13,"",0,1)</f>
        <v>1</v>
      </c>
      <c r="J128" s="151">
        <f>IFERROR(I128*INPUT!$J$11,"")</f>
        <v>1</v>
      </c>
      <c r="K128" s="151" t="str" cm="1">
        <f t="array" ref="K128">INDEX('MEA LOG'!P:P,ROW()-124+15)</f>
        <v>Low</v>
      </c>
      <c r="L128" s="151">
        <f>_xlfn.XLOOKUP(K128,INPUT!$F$11:$F$13,INPUT!$G$11:$G$13,"",0,1)</f>
        <v>1</v>
      </c>
      <c r="M128" s="151">
        <f>IFERROR(L128*INPUT!$J$12,"")</f>
        <v>1</v>
      </c>
      <c r="N128" s="151">
        <f>IFERROR((D128-INPUT!$J$32)/INPUT!$J$33*COUNT!J128*COUNT!M128,0)</f>
        <v>0.49725049725049725</v>
      </c>
      <c r="O128" s="151">
        <f>IFERROR((E128-INPUT!$J$37)/INPUT!$J$38*COUNT!J128*COUNT!M128,0)</f>
        <v>0</v>
      </c>
      <c r="P128" s="151">
        <f>IFERROR((F128-INPUT!$M$37)/INPUT!$M$38*COUNT!J128*COUNT!M128,0)</f>
        <v>0</v>
      </c>
      <c r="Q128" s="151">
        <f>IFERROR((G128-INPUT!$M$32)/INPUT!$M$33*COUNT!J128*COUNT!M128,0)</f>
        <v>0</v>
      </c>
      <c r="R128"/>
      <c r="S128" s="16" t="str">
        <v>Etihad TCA Reconciliation (CRP Improvement)</v>
      </c>
      <c r="T128" s="152">
        <v>0.52650052650052648</v>
      </c>
      <c r="U128"/>
      <c r="V128" s="16" t="str">
        <v>Silkway Increase in Green Time by 12k cycles</v>
      </c>
      <c r="W128" s="152">
        <v>0.18507638072855465</v>
      </c>
      <c r="X128"/>
      <c r="Y128" s="16" t="str">
        <v>Emirates Additional 3 x SPE (10 %to 12%)</v>
      </c>
      <c r="Z128" s="152">
        <v>0.45335658238884047</v>
      </c>
      <c r="AA128"/>
      <c r="AB128" s="16" t="str">
        <v>Tanzania Additional SPE</v>
      </c>
      <c r="AC128" s="152">
        <v>0.73443008225616924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</row>
    <row r="129" spans="2:97" x14ac:dyDescent="0.3">
      <c r="B129"/>
      <c r="C129" s="140" t="str">
        <v>Emirates Introduce Precedent Matrix</v>
      </c>
      <c r="D129" s="151">
        <v>50</v>
      </c>
      <c r="E129" s="151">
        <v>0</v>
      </c>
      <c r="F129" s="151">
        <v>0</v>
      </c>
      <c r="G129" s="151">
        <f t="shared" si="14"/>
        <v>0</v>
      </c>
      <c r="H129" s="151" t="str" cm="1">
        <f t="array" ref="H129">INDEX('MEA LOG'!O:O,ROW()-124+15)</f>
        <v>Low</v>
      </c>
      <c r="I129" s="151">
        <f>_xlfn.XLOOKUP(H129,INPUT!$C$11:$C$13,INPUT!$D$11:$D$13,"",0,1)</f>
        <v>1</v>
      </c>
      <c r="J129" s="151">
        <f>IFERROR(I129*INPUT!$J$11,"")</f>
        <v>1</v>
      </c>
      <c r="K129" s="151" t="str" cm="1">
        <f t="array" ref="K129">INDEX('MEA LOG'!P:P,ROW()-124+15)</f>
        <v>Med</v>
      </c>
      <c r="L129" s="151">
        <f>_xlfn.XLOOKUP(K129,INPUT!$F$11:$F$13,INPUT!$G$11:$G$13,"",0,1)</f>
        <v>1</v>
      </c>
      <c r="M129" s="151">
        <f>IFERROR(L129*INPUT!$J$12,"")</f>
        <v>1</v>
      </c>
      <c r="N129" s="151">
        <f>IFERROR((D129-INPUT!$J$32)/INPUT!$J$33*COUNT!J129*COUNT!M129,0)</f>
        <v>0.14625014625014626</v>
      </c>
      <c r="O129" s="151">
        <f>IFERROR((E129-INPUT!$J$37)/INPUT!$J$38*COUNT!J129*COUNT!M129,0)</f>
        <v>0</v>
      </c>
      <c r="P129" s="151">
        <f>IFERROR((F129-INPUT!$M$37)/INPUT!$M$38*COUNT!J129*COUNT!M129,0)</f>
        <v>0</v>
      </c>
      <c r="Q129" s="151">
        <f>IFERROR((G129-INPUT!$M$32)/INPUT!$M$33*COUNT!J129*COUNT!M129,0)</f>
        <v>0</v>
      </c>
      <c r="R129"/>
      <c r="S129" s="16" t="str">
        <v>Emirates Increase in escalation from 2% to 3%</v>
      </c>
      <c r="T129" s="152">
        <v>0.49725049725049725</v>
      </c>
      <c r="U129"/>
      <c r="V129" s="16" t="str">
        <v xml:space="preserve">Ethiopia SPE Pull forward </v>
      </c>
      <c r="W129" s="152">
        <v>8.6956521739130432E-2</v>
      </c>
      <c r="X129"/>
      <c r="Y129" s="16" t="str">
        <v>Silkway Increase in Green Time by 12k cycles</v>
      </c>
      <c r="Z129" s="152">
        <v>0.27462946817785527</v>
      </c>
      <c r="AA129"/>
      <c r="AB129" s="16" t="str">
        <v>Qatar Exit for convenience removal -97</v>
      </c>
      <c r="AC129" s="152">
        <v>0.67391304347826098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</row>
    <row r="130" spans="2:97" x14ac:dyDescent="0.3">
      <c r="B130"/>
      <c r="C130" s="140" t="str">
        <v xml:space="preserve">Ethiopia SPE Pull forward </v>
      </c>
      <c r="D130" s="151">
        <v>43</v>
      </c>
      <c r="E130" s="151">
        <v>5.92</v>
      </c>
      <c r="F130" s="151">
        <v>0</v>
      </c>
      <c r="G130" s="151">
        <f t="shared" si="14"/>
        <v>5.92</v>
      </c>
      <c r="H130" s="151" t="str" cm="1">
        <f t="array" ref="H130">INDEX('MEA LOG'!O:O,ROW()-124+15)</f>
        <v>Low</v>
      </c>
      <c r="I130" s="151">
        <f>_xlfn.XLOOKUP(H130,INPUT!$C$11:$C$13,INPUT!$D$11:$D$13,"",0,1)</f>
        <v>1</v>
      </c>
      <c r="J130" s="151">
        <f>IFERROR(I130*INPUT!$J$11,"")</f>
        <v>1</v>
      </c>
      <c r="K130" s="151" t="str" cm="1">
        <f t="array" ref="K130">INDEX('MEA LOG'!P:P,ROW()-124+15)</f>
        <v>Low</v>
      </c>
      <c r="L130" s="151">
        <f>_xlfn.XLOOKUP(K130,INPUT!$F$11:$F$13,INPUT!$G$11:$G$13,"",0,1)</f>
        <v>1</v>
      </c>
      <c r="M130" s="151">
        <f>IFERROR(L130*INPUT!$J$12,"")</f>
        <v>1</v>
      </c>
      <c r="N130" s="151">
        <f>IFERROR((D130-INPUT!$J$32)/INPUT!$J$33*COUNT!J130*COUNT!M130,0)</f>
        <v>0.12577512577512578</v>
      </c>
      <c r="O130" s="151">
        <f>IFERROR((E130-INPUT!$J$37)/INPUT!$J$38*COUNT!J130*COUNT!M130,0)</f>
        <v>8.6956521739130432E-2</v>
      </c>
      <c r="P130" s="151">
        <f>IFERROR((F130-INPUT!$M$37)/INPUT!$M$38*COUNT!J130*COUNT!M130,0)</f>
        <v>0</v>
      </c>
      <c r="Q130" s="151">
        <f>IFERROR((G130-INPUT!$M$32)/INPUT!$M$33*COUNT!J130*COUNT!M130,0)</f>
        <v>8.6956521739130432E-2</v>
      </c>
      <c r="R130"/>
      <c r="S130" s="16" t="str">
        <v>SAA Additional 7 X A/C</v>
      </c>
      <c r="T130" s="152">
        <v>0.31590031590031592</v>
      </c>
      <c r="U130"/>
      <c r="V130" s="16" t="str">
        <v>Ethiopia Credit Back Removal</v>
      </c>
      <c r="W130" s="152">
        <v>8.0787309048178615E-2</v>
      </c>
      <c r="X130"/>
      <c r="Y130" s="16" t="str">
        <v xml:space="preserve">Senegal Collect debt </v>
      </c>
      <c r="Z130" s="152">
        <v>0.2179598953792502</v>
      </c>
      <c r="AA130"/>
      <c r="AB130" s="16" t="str">
        <v>Emirates Additional 3 x SPE (10 %to 12%)</v>
      </c>
      <c r="AC130" s="152">
        <v>0.61104582843713284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</row>
    <row r="131" spans="2:97" x14ac:dyDescent="0.3">
      <c r="B131"/>
      <c r="C131" s="140" t="str">
        <v xml:space="preserve">Ethiopia Incremental SPE </v>
      </c>
      <c r="D131" s="151">
        <v>30</v>
      </c>
      <c r="E131" s="151">
        <v>0</v>
      </c>
      <c r="F131" s="151">
        <v>30</v>
      </c>
      <c r="G131" s="151">
        <f t="shared" si="14"/>
        <v>30</v>
      </c>
      <c r="H131" s="151" t="str" cm="1">
        <f t="array" ref="H131">INDEX('MEA LOG'!O:O,ROW()-124+15)</f>
        <v>High</v>
      </c>
      <c r="I131" s="151">
        <f>_xlfn.XLOOKUP(H131,INPUT!$C$11:$C$13,INPUT!$D$11:$D$13,"",0,1)</f>
        <v>3</v>
      </c>
      <c r="J131" s="151">
        <f>IFERROR(I131*INPUT!$J$11,"")</f>
        <v>3</v>
      </c>
      <c r="K131" s="151" t="str" cm="1">
        <f t="array" ref="K131">INDEX('MEA LOG'!P:P,ROW()-124+15)</f>
        <v>Low</v>
      </c>
      <c r="L131" s="151">
        <f>_xlfn.XLOOKUP(K131,INPUT!$F$11:$F$13,INPUT!$G$11:$G$13,"",0,1)</f>
        <v>1</v>
      </c>
      <c r="M131" s="151">
        <f>IFERROR(L131*INPUT!$J$12,"")</f>
        <v>1</v>
      </c>
      <c r="N131" s="151">
        <f>IFERROR((D131-INPUT!$J$32)/INPUT!$J$33*COUNT!J131*COUNT!M131,0)</f>
        <v>0.26325026325026324</v>
      </c>
      <c r="O131" s="151">
        <f>IFERROR((E131-INPUT!$J$37)/INPUT!$J$38*COUNT!J131*COUNT!M131,0)</f>
        <v>0</v>
      </c>
      <c r="P131" s="151">
        <f>IFERROR((F131-INPUT!$M$37)/INPUT!$M$38*COUNT!J131*COUNT!M131,0)</f>
        <v>1.9616390584132519</v>
      </c>
      <c r="Q131" s="151">
        <f>IFERROR((G131-INPUT!$M$32)/INPUT!$M$33*COUNT!J131*COUNT!M131,0)</f>
        <v>1.3219741480611047</v>
      </c>
      <c r="R131"/>
      <c r="S131" s="16" t="str">
        <v>Emirates Eliminate NDSES Cost via DAT</v>
      </c>
      <c r="T131" s="152">
        <v>0.29250029250029252</v>
      </c>
      <c r="U131"/>
      <c r="V131" s="16" t="str">
        <v>Qatar Amiri Sell 1 x SPE</v>
      </c>
      <c r="W131" s="152">
        <v>7.9318448883666279E-2</v>
      </c>
      <c r="X131"/>
      <c r="Y131" s="16" t="str">
        <v>Turkmenistan SelectCare Upsell</v>
      </c>
      <c r="Z131" s="152">
        <v>0.16346992153443765</v>
      </c>
      <c r="AA131"/>
      <c r="AB131" s="16" t="str">
        <v>Silkway Increase in Green Time by 12k cycles</v>
      </c>
      <c r="AC131" s="152">
        <v>0.37015276145710929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</row>
    <row r="132" spans="2:97" x14ac:dyDescent="0.3">
      <c r="B132"/>
      <c r="C132" s="140" t="str">
        <v xml:space="preserve">Ethiopia Incremental SPE </v>
      </c>
      <c r="D132" s="151">
        <v>11.84</v>
      </c>
      <c r="E132" s="151">
        <v>2.3679999999999999</v>
      </c>
      <c r="F132" s="151">
        <v>2.3679999999999999</v>
      </c>
      <c r="G132" s="151">
        <f t="shared" si="14"/>
        <v>4.7359999999999998</v>
      </c>
      <c r="H132" s="151" t="str" cm="1">
        <f t="array" ref="H132">INDEX('MEA LOG'!O:O,ROW()-124+15)</f>
        <v>Med</v>
      </c>
      <c r="I132" s="151">
        <f>_xlfn.XLOOKUP(H132,INPUT!$C$11:$C$13,INPUT!$D$11:$D$13,"",0,1)</f>
        <v>2</v>
      </c>
      <c r="J132" s="151">
        <f>IFERROR(I132*INPUT!$J$11,"")</f>
        <v>2</v>
      </c>
      <c r="K132" s="151" t="str" cm="1">
        <f t="array" ref="K132">INDEX('MEA LOG'!P:P,ROW()-124+15)</f>
        <v>Low</v>
      </c>
      <c r="L132" s="151">
        <f>_xlfn.XLOOKUP(K132,INPUT!$F$11:$F$13,INPUT!$G$11:$G$13,"",0,1)</f>
        <v>1</v>
      </c>
      <c r="M132" s="151">
        <f>IFERROR(L132*INPUT!$J$12,"")</f>
        <v>1</v>
      </c>
      <c r="N132" s="151">
        <f>IFERROR((D132-INPUT!$J$32)/INPUT!$J$33*COUNT!J132*COUNT!M132,0)</f>
        <v>6.9264069264069264E-2</v>
      </c>
      <c r="O132" s="151">
        <f>IFERROR((E132-INPUT!$J$37)/INPUT!$J$38*COUNT!J132*COUNT!M132,0)</f>
        <v>6.9565217391304349E-2</v>
      </c>
      <c r="P132" s="151">
        <f>IFERROR((F132-INPUT!$M$37)/INPUT!$M$38*COUNT!J132*COUNT!M132,0)</f>
        <v>0.10322580645161289</v>
      </c>
      <c r="Q132" s="151">
        <f>IFERROR((G132-INPUT!$M$32)/INPUT!$M$33*COUNT!J132*COUNT!M132,0)</f>
        <v>0.1391304347826087</v>
      </c>
      <c r="R132"/>
      <c r="S132" s="16" t="str">
        <v xml:space="preserve">Ethiopia Incremental SPE </v>
      </c>
      <c r="T132" s="152">
        <v>0.26325026325026324</v>
      </c>
      <c r="U132"/>
      <c r="V132" s="16" t="str">
        <v>Saudia Regional Fleet NDSES improvement</v>
      </c>
      <c r="W132" s="152">
        <v>7.8804333137485319E-2</v>
      </c>
      <c r="X132"/>
      <c r="Y132" s="16" t="str">
        <v>Ethiopia Credit Back Removal</v>
      </c>
      <c r="Z132" s="152">
        <v>0.11987794245858761</v>
      </c>
      <c r="AA132"/>
      <c r="AB132" s="16" t="str">
        <v>Etihad TCA Reconciliation (CRP Improvement)</v>
      </c>
      <c r="AC132" s="152">
        <v>0.26439482961222094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</row>
    <row r="133" spans="2:97" x14ac:dyDescent="0.3">
      <c r="B133"/>
      <c r="C133" s="140" t="str">
        <v>Ethiopia Min Term Extension (life)</v>
      </c>
      <c r="D133" s="151">
        <v>4.4400000000000004</v>
      </c>
      <c r="E133" s="151">
        <v>1.48</v>
      </c>
      <c r="F133" s="151">
        <v>1.48</v>
      </c>
      <c r="G133" s="151">
        <f t="shared" si="14"/>
        <v>2.96</v>
      </c>
      <c r="H133" s="151" t="str" cm="1">
        <f t="array" ref="H133">INDEX('MEA LOG'!O:O,ROW()-124+15)</f>
        <v>Med</v>
      </c>
      <c r="I133" s="151">
        <f>_xlfn.XLOOKUP(H133,INPUT!$C$11:$C$13,INPUT!$D$11:$D$13,"",0,1)</f>
        <v>2</v>
      </c>
      <c r="J133" s="151">
        <f>IFERROR(I133*INPUT!$J$11,"")</f>
        <v>2</v>
      </c>
      <c r="K133" s="151" t="str" cm="1">
        <f t="array" ref="K133">INDEX('MEA LOG'!P:P,ROW()-124+15)</f>
        <v>Med</v>
      </c>
      <c r="L133" s="151">
        <f>_xlfn.XLOOKUP(K133,INPUT!$F$11:$F$13,INPUT!$G$11:$G$13,"",0,1)</f>
        <v>1</v>
      </c>
      <c r="M133" s="151">
        <f>IFERROR(L133*INPUT!$J$12,"")</f>
        <v>1</v>
      </c>
      <c r="N133" s="151">
        <f>IFERROR((D133-INPUT!$J$32)/INPUT!$J$33*COUNT!J133*COUNT!M133,0)</f>
        <v>2.5974025974025976E-2</v>
      </c>
      <c r="O133" s="151">
        <f>IFERROR((E133-INPUT!$J$37)/INPUT!$J$38*COUNT!J133*COUNT!M133,0)</f>
        <v>4.3478260869565216E-2</v>
      </c>
      <c r="P133" s="151">
        <f>IFERROR((F133-INPUT!$M$37)/INPUT!$M$38*COUNT!J133*COUNT!M133,0)</f>
        <v>6.4516129032258063E-2</v>
      </c>
      <c r="Q133" s="151">
        <f>IFERROR((G133-INPUT!$M$32)/INPUT!$M$33*COUNT!J133*COUNT!M133,0)</f>
        <v>8.6956521739130432E-2</v>
      </c>
      <c r="R133"/>
      <c r="S133" s="16" t="str">
        <v>Ethiopia Credit Back Removal</v>
      </c>
      <c r="T133" s="152">
        <v>0.19305019305019305</v>
      </c>
      <c r="U133"/>
      <c r="V133" s="16" t="str">
        <v xml:space="preserve">Ethiopia Incremental SPE </v>
      </c>
      <c r="W133" s="152">
        <v>6.9565217391304349E-2</v>
      </c>
      <c r="X133"/>
      <c r="Y133" s="16" t="str">
        <v>Saudia Regional Fleet NDSES improvement</v>
      </c>
      <c r="Z133" s="152">
        <v>0.11693526591107237</v>
      </c>
      <c r="AA133"/>
      <c r="AB133" s="16" t="str">
        <v>Ethiopia Credit Back Removal</v>
      </c>
      <c r="AC133" s="152">
        <v>0.16157461809635723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</row>
    <row r="134" spans="2:97" x14ac:dyDescent="0.3">
      <c r="B134"/>
      <c r="C134" s="140" t="str">
        <v>Ethiopia Min Term Extension</v>
      </c>
      <c r="D134" s="151">
        <v>10</v>
      </c>
      <c r="E134" s="151">
        <v>1</v>
      </c>
      <c r="F134" s="151">
        <v>1</v>
      </c>
      <c r="G134" s="151">
        <f t="shared" si="14"/>
        <v>2</v>
      </c>
      <c r="H134" s="151" t="str" cm="1">
        <f t="array" ref="H134">INDEX('MEA LOG'!O:O,ROW()-124+15)</f>
        <v>Med</v>
      </c>
      <c r="I134" s="151">
        <f>_xlfn.XLOOKUP(H134,INPUT!$C$11:$C$13,INPUT!$D$11:$D$13,"",0,1)</f>
        <v>2</v>
      </c>
      <c r="J134" s="151">
        <f>IFERROR(I134*INPUT!$J$11,"")</f>
        <v>2</v>
      </c>
      <c r="K134" s="151" t="str" cm="1">
        <f t="array" ref="K134">INDEX('MEA LOG'!P:P,ROW()-124+15)</f>
        <v>Med</v>
      </c>
      <c r="L134" s="151">
        <f>_xlfn.XLOOKUP(K134,INPUT!$F$11:$F$13,INPUT!$G$11:$G$13,"",0,1)</f>
        <v>1</v>
      </c>
      <c r="M134" s="151">
        <f>IFERROR(L134*INPUT!$J$12,"")</f>
        <v>1</v>
      </c>
      <c r="N134" s="151">
        <f>IFERROR((D134-INPUT!$J$32)/INPUT!$J$33*COUNT!J134*COUNT!M134,0)</f>
        <v>5.8500058500058502E-2</v>
      </c>
      <c r="O134" s="151">
        <f>IFERROR((E134-INPUT!$J$37)/INPUT!$J$38*COUNT!J134*COUNT!M134,0)</f>
        <v>2.9377203290246769E-2</v>
      </c>
      <c r="P134" s="151">
        <f>IFERROR((F134-INPUT!$M$37)/INPUT!$M$38*COUNT!J134*COUNT!M134,0)</f>
        <v>4.3591979075850044E-2</v>
      </c>
      <c r="Q134" s="151">
        <f>IFERROR((G134-INPUT!$M$32)/INPUT!$M$33*COUNT!J134*COUNT!M134,0)</f>
        <v>5.8754406580493537E-2</v>
      </c>
      <c r="R134"/>
      <c r="S134" s="16" t="str">
        <v>Saudia Regional Fleet NDSES improvement</v>
      </c>
      <c r="T134" s="152">
        <v>0.18831168831168832</v>
      </c>
      <c r="U134"/>
      <c r="V134" s="16" t="str">
        <v>Ethiopia Min Term Extension (life)</v>
      </c>
      <c r="W134" s="152">
        <v>4.3478260869565216E-2</v>
      </c>
      <c r="X134"/>
      <c r="Y134" s="16" t="str">
        <v xml:space="preserve">Ethiopia Incremental SPE </v>
      </c>
      <c r="Z134" s="152">
        <v>0.10322580645161289</v>
      </c>
      <c r="AA134"/>
      <c r="AB134" s="16" t="str">
        <v>Saudia Regional Fleet NDSES improvement</v>
      </c>
      <c r="AC134" s="152">
        <v>0.15760853407755582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</row>
    <row r="135" spans="2:97" x14ac:dyDescent="0.3">
      <c r="B135"/>
      <c r="C135" s="140" t="str">
        <v>Ethiopia Increase escalation</v>
      </c>
      <c r="D135" s="151">
        <v>0</v>
      </c>
      <c r="E135" s="151">
        <v>0</v>
      </c>
      <c r="F135" s="151">
        <v>0</v>
      </c>
      <c r="G135" s="151">
        <f t="shared" si="14"/>
        <v>0</v>
      </c>
      <c r="H135" s="151" t="str" cm="1">
        <f t="array" ref="H135">INDEX('MEA LOG'!O:O,ROW()-124+15)</f>
        <v>Low</v>
      </c>
      <c r="I135" s="151">
        <f>_xlfn.XLOOKUP(H135,INPUT!$C$11:$C$13,INPUT!$D$11:$D$13,"",0,1)</f>
        <v>1</v>
      </c>
      <c r="J135" s="151">
        <f>IFERROR(I135*INPUT!$J$11,"")</f>
        <v>1</v>
      </c>
      <c r="K135" s="151" t="str" cm="1">
        <f t="array" ref="K135">INDEX('MEA LOG'!P:P,ROW()-124+15)</f>
        <v>Low</v>
      </c>
      <c r="L135" s="151">
        <f>_xlfn.XLOOKUP(K135,INPUT!$F$11:$F$13,INPUT!$G$11:$G$13,"",0,1)</f>
        <v>1</v>
      </c>
      <c r="M135" s="151">
        <f>IFERROR(L135*INPUT!$J$12,"")</f>
        <v>1</v>
      </c>
      <c r="N135" s="151">
        <f>IFERROR((D135-INPUT!$J$32)/INPUT!$J$33*COUNT!J135*COUNT!M135,0)</f>
        <v>0</v>
      </c>
      <c r="O135" s="151">
        <f>IFERROR((E135-INPUT!$J$37)/INPUT!$J$38*COUNT!J135*COUNT!M135,0)</f>
        <v>0</v>
      </c>
      <c r="P135" s="151">
        <f>IFERROR((F135-INPUT!$M$37)/INPUT!$M$38*COUNT!J135*COUNT!M135,0)</f>
        <v>0</v>
      </c>
      <c r="Q135" s="151">
        <f>IFERROR((G135-INPUT!$M$32)/INPUT!$M$33*COUNT!J135*COUNT!M135,0)</f>
        <v>0</v>
      </c>
      <c r="R135"/>
      <c r="S135" s="16" t="str">
        <v>Air Algerie Additional SPE</v>
      </c>
      <c r="T135" s="152">
        <v>0.17550017550017549</v>
      </c>
      <c r="U135"/>
      <c r="V135" s="16" t="str">
        <v>Gulf 3 Year Extension</v>
      </c>
      <c r="W135" s="152">
        <v>3.5252643948296122E-2</v>
      </c>
      <c r="X135"/>
      <c r="Y135" s="16" t="str">
        <v>Etihad TCA Reconciliation (CRP Improvement)</v>
      </c>
      <c r="Z135" s="152">
        <v>6.5387968613775063E-2</v>
      </c>
      <c r="AA135"/>
      <c r="AB135" s="16" t="str">
        <v xml:space="preserve">Senegal Collect debt </v>
      </c>
      <c r="AC135" s="152">
        <v>0.14688601645123384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</row>
    <row r="136" spans="2:97" x14ac:dyDescent="0.3">
      <c r="B136"/>
      <c r="C136" s="140" t="str">
        <v>Ethiopia Credit Back Removal</v>
      </c>
      <c r="D136" s="151">
        <v>33</v>
      </c>
      <c r="E136" s="151">
        <v>2.75</v>
      </c>
      <c r="F136" s="151">
        <v>2.75</v>
      </c>
      <c r="G136" s="151">
        <f t="shared" si="14"/>
        <v>5.5</v>
      </c>
      <c r="H136" s="151" t="str" cm="1">
        <f t="array" ref="H136">INDEX('MEA LOG'!O:O,ROW()-124+15)</f>
        <v>Med</v>
      </c>
      <c r="I136" s="151">
        <f>_xlfn.XLOOKUP(H136,INPUT!$C$11:$C$13,INPUT!$D$11:$D$13,"",0,1)</f>
        <v>2</v>
      </c>
      <c r="J136" s="151">
        <f>IFERROR(I136*INPUT!$J$11,"")</f>
        <v>2</v>
      </c>
      <c r="K136" s="151" t="str" cm="1">
        <f t="array" ref="K136">INDEX('MEA LOG'!P:P,ROW()-124+15)</f>
        <v>Med</v>
      </c>
      <c r="L136" s="151">
        <f>_xlfn.XLOOKUP(K136,INPUT!$F$11:$F$13,INPUT!$G$11:$G$13,"",0,1)</f>
        <v>1</v>
      </c>
      <c r="M136" s="151">
        <f>IFERROR(L136*INPUT!$J$12,"")</f>
        <v>1</v>
      </c>
      <c r="N136" s="151">
        <f>IFERROR((D136-INPUT!$J$32)/INPUT!$J$33*COUNT!J136*COUNT!M136,0)</f>
        <v>0.19305019305019305</v>
      </c>
      <c r="O136" s="151">
        <f>IFERROR((E136-INPUT!$J$37)/INPUT!$J$38*COUNT!J136*COUNT!M136,0)</f>
        <v>8.0787309048178615E-2</v>
      </c>
      <c r="P136" s="151">
        <f>IFERROR((F136-INPUT!$M$37)/INPUT!$M$38*COUNT!J136*COUNT!M136,0)</f>
        <v>0.11987794245858761</v>
      </c>
      <c r="Q136" s="151">
        <f>IFERROR((G136-INPUT!$M$32)/INPUT!$M$33*COUNT!J136*COUNT!M136,0)</f>
        <v>0.16157461809635723</v>
      </c>
      <c r="R136"/>
      <c r="S136" s="16" t="str">
        <v>Emirates Additional 3 x SPE (10 %to 12%)</v>
      </c>
      <c r="T136" s="152">
        <v>0.15795015795015796</v>
      </c>
      <c r="U136"/>
      <c r="V136" s="16" t="str">
        <v>Ethiopia Min Term Extension</v>
      </c>
      <c r="W136" s="152">
        <v>2.9377203290246769E-2</v>
      </c>
      <c r="X136"/>
      <c r="Y136" s="16" t="str">
        <v>Ethiopia Min Term Extension (life)</v>
      </c>
      <c r="Z136" s="152">
        <v>6.4516129032258063E-2</v>
      </c>
      <c r="AA136"/>
      <c r="AB136" s="16" t="str">
        <v xml:space="preserve">Ethiopia Incremental SPE </v>
      </c>
      <c r="AC136" s="152">
        <v>0.1391304347826087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</row>
    <row r="137" spans="2:97" x14ac:dyDescent="0.3">
      <c r="B137"/>
      <c r="C137" s="140" t="str">
        <v>Qatar SPE Pull-forward</v>
      </c>
      <c r="D137" s="151">
        <v>90</v>
      </c>
      <c r="E137" s="151">
        <v>0</v>
      </c>
      <c r="F137" s="151">
        <v>0</v>
      </c>
      <c r="G137" s="151">
        <f t="shared" si="14"/>
        <v>0</v>
      </c>
      <c r="H137" s="151" t="str" cm="1">
        <f t="array" ref="H137">INDEX('MEA LOG'!O:O,ROW()-124+15)</f>
        <v>High</v>
      </c>
      <c r="I137" s="151">
        <f>_xlfn.XLOOKUP(H137,INPUT!$C$11:$C$13,INPUT!$D$11:$D$13,"",0,1)</f>
        <v>3</v>
      </c>
      <c r="J137" s="151">
        <f>IFERROR(I137*INPUT!$J$11,"")</f>
        <v>3</v>
      </c>
      <c r="K137" s="151" t="str" cm="1">
        <f t="array" ref="K137">INDEX('MEA LOG'!P:P,ROW()-124+15)</f>
        <v>Low</v>
      </c>
      <c r="L137" s="151">
        <f>_xlfn.XLOOKUP(K137,INPUT!$F$11:$F$13,INPUT!$G$11:$G$13,"",0,1)</f>
        <v>1</v>
      </c>
      <c r="M137" s="151">
        <f>IFERROR(L137*INPUT!$J$12,"")</f>
        <v>1</v>
      </c>
      <c r="N137" s="151">
        <f>IFERROR((D137-INPUT!$J$32)/INPUT!$J$33*COUNT!J137*COUNT!M137,0)</f>
        <v>0.78975078975078972</v>
      </c>
      <c r="O137" s="151">
        <f>IFERROR((E137-INPUT!$J$37)/INPUT!$J$38*COUNT!J137*COUNT!M137,0)</f>
        <v>0</v>
      </c>
      <c r="P137" s="151">
        <f>IFERROR((F137-INPUT!$M$37)/INPUT!$M$38*COUNT!J137*COUNT!M137,0)</f>
        <v>0</v>
      </c>
      <c r="Q137" s="151">
        <f>IFERROR((G137-INPUT!$M$32)/INPUT!$M$33*COUNT!J137*COUNT!M137,0)</f>
        <v>0</v>
      </c>
      <c r="R137"/>
      <c r="S137" s="16" t="str">
        <v>Emirates Introduce Precedent Matrix</v>
      </c>
      <c r="T137" s="152">
        <v>0.14625014625014626</v>
      </c>
      <c r="U137"/>
      <c r="V137" s="16" t="str">
        <v>Gulf Additional 2 x A/C</v>
      </c>
      <c r="W137" s="152">
        <v>2.8202115158636899E-2</v>
      </c>
      <c r="X137"/>
      <c r="Y137" s="16" t="str">
        <v>Gulf 3 Year Extension</v>
      </c>
      <c r="Z137" s="152">
        <v>5.2310374891020049E-2</v>
      </c>
      <c r="AA137"/>
      <c r="AB137" s="16" t="str">
        <v>Turkmenistan SelectCare Upsell</v>
      </c>
      <c r="AC137" s="152">
        <v>0.11016451233842539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</row>
    <row r="138" spans="2:97" x14ac:dyDescent="0.3">
      <c r="B138"/>
      <c r="C138" s="140" t="str">
        <v>Qatar Exit for convenience removal -84</v>
      </c>
      <c r="D138" s="151">
        <v>68.08</v>
      </c>
      <c r="E138" s="151">
        <v>68.08</v>
      </c>
      <c r="F138" s="151">
        <v>0</v>
      </c>
      <c r="G138" s="151">
        <f t="shared" si="14"/>
        <v>68.08</v>
      </c>
      <c r="H138" s="151" t="str" cm="1">
        <f t="array" ref="H138">INDEX('MEA LOG'!O:O,ROW()-124+15)</f>
        <v>High</v>
      </c>
      <c r="I138" s="151">
        <f>_xlfn.XLOOKUP(H138,INPUT!$C$11:$C$13,INPUT!$D$11:$D$13,"",0,1)</f>
        <v>3</v>
      </c>
      <c r="J138" s="151">
        <f>IFERROR(I138*INPUT!$J$11,"")</f>
        <v>3</v>
      </c>
      <c r="K138" s="151" t="str" cm="1">
        <f t="array" ref="K138">INDEX('MEA LOG'!P:P,ROW()-124+15)</f>
        <v>High</v>
      </c>
      <c r="L138" s="151">
        <f>_xlfn.XLOOKUP(K138,INPUT!$F$11:$F$13,INPUT!$G$11:$G$13,"",0,1)</f>
        <v>1</v>
      </c>
      <c r="M138" s="151">
        <f>IFERROR(L138*INPUT!$J$12,"")</f>
        <v>1</v>
      </c>
      <c r="N138" s="151">
        <f>IFERROR((D138-INPUT!$J$32)/INPUT!$J$33*COUNT!J138*COUNT!M138,0)</f>
        <v>0.59740259740259738</v>
      </c>
      <c r="O138" s="151">
        <f>IFERROR((E138-INPUT!$J$37)/INPUT!$J$38*COUNT!J138*COUNT!M138,0)</f>
        <v>3</v>
      </c>
      <c r="P138" s="151">
        <f>IFERROR((F138-INPUT!$M$37)/INPUT!$M$38*COUNT!J138*COUNT!M138,0)</f>
        <v>0</v>
      </c>
      <c r="Q138" s="151">
        <f>IFERROR((G138-INPUT!$M$32)/INPUT!$M$33*COUNT!J138*COUNT!M138,0)</f>
        <v>3</v>
      </c>
      <c r="R138"/>
      <c r="S138" s="16" t="str">
        <v>Tanzania Additional SPE</v>
      </c>
      <c r="T138" s="152">
        <v>0.14625014625014626</v>
      </c>
      <c r="U138"/>
      <c r="V138" s="16" t="str">
        <v>Etihad Transportation Service Buy Out for first 12</v>
      </c>
      <c r="W138" s="152">
        <v>2.1739130434782608E-2</v>
      </c>
      <c r="X138"/>
      <c r="Y138" s="16" t="str">
        <v>Ethiopia Min Term Extension</v>
      </c>
      <c r="Z138" s="152">
        <v>4.3591979075850044E-2</v>
      </c>
      <c r="AA138"/>
      <c r="AB138" s="16" t="str">
        <v xml:space="preserve">Ethiopia SPE Pull forward </v>
      </c>
      <c r="AC138" s="152">
        <v>8.6956521739130432E-2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</row>
    <row r="139" spans="2:97" x14ac:dyDescent="0.3">
      <c r="B139"/>
      <c r="C139" s="140" t="str">
        <v>Qatar Exit for convenience removal -97</v>
      </c>
      <c r="D139" s="151">
        <v>45.88</v>
      </c>
      <c r="E139" s="151">
        <v>0</v>
      </c>
      <c r="F139" s="151">
        <v>45.88</v>
      </c>
      <c r="G139" s="151">
        <f t="shared" si="14"/>
        <v>45.88</v>
      </c>
      <c r="H139" s="151" t="str" cm="1">
        <f t="array" ref="H139">INDEX('MEA LOG'!O:O,ROW()-124+15)</f>
        <v>Low</v>
      </c>
      <c r="I139" s="151">
        <f>_xlfn.XLOOKUP(H139,INPUT!$C$11:$C$13,INPUT!$D$11:$D$13,"",0,1)</f>
        <v>1</v>
      </c>
      <c r="J139" s="151">
        <f>IFERROR(I139*INPUT!$J$11,"")</f>
        <v>1</v>
      </c>
      <c r="K139" s="151" t="str" cm="1">
        <f t="array" ref="K139">INDEX('MEA LOG'!P:P,ROW()-124+15)</f>
        <v>High</v>
      </c>
      <c r="L139" s="151">
        <f>_xlfn.XLOOKUP(K139,INPUT!$F$11:$F$13,INPUT!$G$11:$G$13,"",0,1)</f>
        <v>1</v>
      </c>
      <c r="M139" s="151">
        <f>IFERROR(L139*INPUT!$J$12,"")</f>
        <v>1</v>
      </c>
      <c r="N139" s="151">
        <f>IFERROR((D139-INPUT!$J$32)/INPUT!$J$33*COUNT!J139*COUNT!M139,0)</f>
        <v>0.13419913419913421</v>
      </c>
      <c r="O139" s="151">
        <f>IFERROR((E139-INPUT!$J$37)/INPUT!$J$38*COUNT!J139*COUNT!M139,0)</f>
        <v>0</v>
      </c>
      <c r="P139" s="151">
        <f>IFERROR((F139-INPUT!$M$37)/INPUT!$M$38*COUNT!J139*COUNT!M139,0)</f>
        <v>1</v>
      </c>
      <c r="Q139" s="151">
        <f>IFERROR((G139-INPUT!$M$32)/INPUT!$M$33*COUNT!J139*COUNT!M139,0)</f>
        <v>0.67391304347826098</v>
      </c>
      <c r="R139"/>
      <c r="S139" s="16" t="str">
        <v>Qatar Exit for convenience removal -97</v>
      </c>
      <c r="T139" s="152">
        <v>0.13419913419913421</v>
      </c>
      <c r="U139"/>
      <c r="V139" s="16" t="str">
        <v>Tanzania NDSES CRP</v>
      </c>
      <c r="W139" s="152">
        <v>2.0869565217391306E-2</v>
      </c>
      <c r="X139"/>
      <c r="Y139" s="16" t="str">
        <v>Gulf Additional 2 x A/C</v>
      </c>
      <c r="Z139" s="152">
        <v>4.1848299912816037E-2</v>
      </c>
      <c r="AA139"/>
      <c r="AB139" s="16" t="str">
        <v>Ethiopia Min Term Extension (life)</v>
      </c>
      <c r="AC139" s="152">
        <v>8.6956521739130432E-2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</row>
    <row r="140" spans="2:97" x14ac:dyDescent="0.3">
      <c r="B140"/>
      <c r="C140" s="140" t="str">
        <v>Qatar Amiri Sell 1 x SPE</v>
      </c>
      <c r="D140" s="151">
        <v>2.7</v>
      </c>
      <c r="E140" s="151">
        <v>2.7</v>
      </c>
      <c r="F140" s="151">
        <v>0</v>
      </c>
      <c r="G140" s="151">
        <f t="shared" si="14"/>
        <v>2.7</v>
      </c>
      <c r="H140" s="151" t="str" cm="1">
        <f t="array" ref="H140">INDEX('MEA LOG'!O:O,ROW()-124+15)</f>
        <v>Med</v>
      </c>
      <c r="I140" s="151">
        <f>_xlfn.XLOOKUP(H140,INPUT!$C$11:$C$13,INPUT!$D$11:$D$13,"",0,1)</f>
        <v>2</v>
      </c>
      <c r="J140" s="151">
        <f>IFERROR(I140*INPUT!$J$11,"")</f>
        <v>2</v>
      </c>
      <c r="K140" s="151" t="str" cm="1">
        <f t="array" ref="K140">INDEX('MEA LOG'!P:P,ROW()-124+15)</f>
        <v>Med</v>
      </c>
      <c r="L140" s="151">
        <f>_xlfn.XLOOKUP(K140,INPUT!$F$11:$F$13,INPUT!$G$11:$G$13,"",0,1)</f>
        <v>1</v>
      </c>
      <c r="M140" s="151">
        <f>IFERROR(L140*INPUT!$J$12,"")</f>
        <v>1</v>
      </c>
      <c r="N140" s="151">
        <f>IFERROR((D140-INPUT!$J$32)/INPUT!$J$33*COUNT!J140*COUNT!M140,0)</f>
        <v>1.5795015795015795E-2</v>
      </c>
      <c r="O140" s="151">
        <f>IFERROR((E140-INPUT!$J$37)/INPUT!$J$38*COUNT!J140*COUNT!M140,0)</f>
        <v>7.9318448883666279E-2</v>
      </c>
      <c r="P140" s="151">
        <f>IFERROR((F140-INPUT!$M$37)/INPUT!$M$38*COUNT!J140*COUNT!M140,0)</f>
        <v>0</v>
      </c>
      <c r="Q140" s="151">
        <f>IFERROR((G140-INPUT!$M$32)/INPUT!$M$33*COUNT!J140*COUNT!M140,0)</f>
        <v>7.9318448883666279E-2</v>
      </c>
      <c r="R140"/>
      <c r="S140" s="16" t="str">
        <v xml:space="preserve">Ethiopia SPE Pull forward </v>
      </c>
      <c r="T140" s="152">
        <v>0.12577512577512578</v>
      </c>
      <c r="U140"/>
      <c r="V140" s="16" t="str">
        <v>Mauritus Escalation increase</v>
      </c>
      <c r="W140" s="152">
        <v>1.9095182138660401E-2</v>
      </c>
      <c r="X140"/>
      <c r="Y140" s="16" t="str">
        <v>Etihad Transportation Service Buy Out for first 12</v>
      </c>
      <c r="Z140" s="152">
        <v>3.2258064516129031E-2</v>
      </c>
      <c r="AA140"/>
      <c r="AB140" s="16" t="str">
        <v>Qatar Amiri Sell 1 x SPE</v>
      </c>
      <c r="AC140" s="152">
        <v>7.9318448883666279E-2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</row>
    <row r="141" spans="2:97" x14ac:dyDescent="0.3">
      <c r="B141"/>
      <c r="C141" s="140" t="str">
        <v>Egypt Correct the CRP!!</v>
      </c>
      <c r="D141" s="151">
        <v>0</v>
      </c>
      <c r="E141" s="151">
        <v>0</v>
      </c>
      <c r="F141" s="151">
        <v>0</v>
      </c>
      <c r="G141" s="151">
        <f t="shared" si="14"/>
        <v>0</v>
      </c>
      <c r="H141" s="151" t="str" cm="1">
        <f t="array" ref="H141">INDEX('MEA LOG'!O:O,ROW()-124+15)</f>
        <v>Med</v>
      </c>
      <c r="I141" s="151">
        <f>_xlfn.XLOOKUP(H141,INPUT!$C$11:$C$13,INPUT!$D$11:$D$13,"",0,1)</f>
        <v>2</v>
      </c>
      <c r="J141" s="151">
        <f>IFERROR(I141*INPUT!$J$11,"")</f>
        <v>2</v>
      </c>
      <c r="K141" s="151" t="str" cm="1">
        <f t="array" ref="K141">INDEX('MEA LOG'!P:P,ROW()-124+15)</f>
        <v>Low</v>
      </c>
      <c r="L141" s="151">
        <f>_xlfn.XLOOKUP(K141,INPUT!$F$11:$F$13,INPUT!$G$11:$G$13,"",0,1)</f>
        <v>1</v>
      </c>
      <c r="M141" s="151">
        <f>IFERROR(L141*INPUT!$J$12,"")</f>
        <v>1</v>
      </c>
      <c r="N141" s="151">
        <f>IFERROR((D141-INPUT!$J$32)/INPUT!$J$33*COUNT!J141*COUNT!M141,0)</f>
        <v>0</v>
      </c>
      <c r="O141" s="151">
        <f>IFERROR((E141-INPUT!$J$37)/INPUT!$J$38*COUNT!J141*COUNT!M141,0)</f>
        <v>0</v>
      </c>
      <c r="P141" s="151">
        <f>IFERROR((F141-INPUT!$M$37)/INPUT!$M$38*COUNT!J141*COUNT!M141,0)</f>
        <v>0</v>
      </c>
      <c r="Q141" s="151">
        <f>IFERROR((G141-INPUT!$M$32)/INPUT!$M$33*COUNT!J141*COUNT!M141,0)</f>
        <v>0</v>
      </c>
      <c r="R141"/>
      <c r="S141" s="16" t="str">
        <v>Qanot Sharq TCA Life Upsell 2 x A330CEO</v>
      </c>
      <c r="T141" s="152">
        <v>0.10530010530010531</v>
      </c>
      <c r="U141"/>
      <c r="V141" s="16" t="str">
        <v xml:space="preserve">Gulf NDSES improvement through SPE sales </v>
      </c>
      <c r="W141" s="152">
        <v>1.2338425381903642E-2</v>
      </c>
      <c r="X141"/>
      <c r="Y141" s="16" t="str">
        <v>Tanzania NDSES CRP</v>
      </c>
      <c r="Z141" s="152">
        <v>3.0967741935483871E-2</v>
      </c>
      <c r="AA141"/>
      <c r="AB141" s="16" t="str">
        <v>Gulf 3 Year Extension</v>
      </c>
      <c r="AC141" s="152">
        <v>7.0505287896592245E-2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</row>
    <row r="142" spans="2:97" x14ac:dyDescent="0.3">
      <c r="B142"/>
      <c r="C142" s="140" t="str">
        <v xml:space="preserve">Egypt Term Extension </v>
      </c>
      <c r="D142" s="151">
        <v>138.24</v>
      </c>
      <c r="E142" s="151">
        <v>0</v>
      </c>
      <c r="F142" s="151">
        <v>20</v>
      </c>
      <c r="G142" s="151">
        <f t="shared" si="14"/>
        <v>20</v>
      </c>
      <c r="H142" s="151" t="str" cm="1">
        <f t="array" ref="H142">INDEX('MEA LOG'!O:O,ROW()-124+15)</f>
        <v>High</v>
      </c>
      <c r="I142" s="151">
        <f>_xlfn.XLOOKUP(H142,INPUT!$C$11:$C$13,INPUT!$D$11:$D$13,"",0,1)</f>
        <v>3</v>
      </c>
      <c r="J142" s="151">
        <f>IFERROR(I142*INPUT!$J$11,"")</f>
        <v>3</v>
      </c>
      <c r="K142" s="151" t="str" cm="1">
        <f t="array" ref="K142">INDEX('MEA LOG'!P:P,ROW()-124+15)</f>
        <v>Med</v>
      </c>
      <c r="L142" s="151">
        <f>_xlfn.XLOOKUP(K142,INPUT!$F$11:$F$13,INPUT!$G$11:$G$13,"",0,1)</f>
        <v>1</v>
      </c>
      <c r="M142" s="151">
        <f>IFERROR(L142*INPUT!$J$12,"")</f>
        <v>1</v>
      </c>
      <c r="N142" s="151">
        <f>IFERROR((D142-INPUT!$J$32)/INPUT!$J$33*COUNT!J142*COUNT!M142,0)</f>
        <v>1.2130572130572133</v>
      </c>
      <c r="O142" s="151">
        <f>IFERROR((E142-INPUT!$J$37)/INPUT!$J$38*COUNT!J142*COUNT!M142,0)</f>
        <v>0</v>
      </c>
      <c r="P142" s="151">
        <f>IFERROR((F142-INPUT!$M$37)/INPUT!$M$38*COUNT!J142*COUNT!M142,0)</f>
        <v>1.3077593722755012</v>
      </c>
      <c r="Q142" s="151">
        <f>IFERROR((G142-INPUT!$M$32)/INPUT!$M$33*COUNT!J142*COUNT!M142,0)</f>
        <v>0.88131609870740302</v>
      </c>
      <c r="R142"/>
      <c r="S142" s="16" t="str">
        <v>Emirates OWS - eliminate $20k remedy</v>
      </c>
      <c r="T142" s="152">
        <v>0.10003510003510004</v>
      </c>
      <c r="U142"/>
      <c r="V142" s="16" t="str">
        <v>Egypt PAS Upsell</v>
      </c>
      <c r="W142" s="152">
        <v>8.8131609870740306E-3</v>
      </c>
      <c r="X142"/>
      <c r="Y142" s="16" t="str">
        <v xml:space="preserve">Gulf NDSES improvement through SPE sales </v>
      </c>
      <c r="Z142" s="152">
        <v>1.8308631211857017E-2</v>
      </c>
      <c r="AA142"/>
      <c r="AB142" s="16" t="str">
        <v>Ethiopia Min Term Extension</v>
      </c>
      <c r="AC142" s="152">
        <v>5.8754406580493537E-2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</row>
    <row r="143" spans="2:97" x14ac:dyDescent="0.3">
      <c r="B143"/>
      <c r="C143" s="140" t="str">
        <v>Egypt Transportation Service Buy Out</v>
      </c>
      <c r="D143" s="151">
        <v>7.4</v>
      </c>
      <c r="E143" s="151">
        <v>0</v>
      </c>
      <c r="F143" s="151">
        <v>0</v>
      </c>
      <c r="G143" s="151">
        <f t="shared" si="14"/>
        <v>0</v>
      </c>
      <c r="H143" s="151" t="str" cm="1">
        <f t="array" ref="H143">INDEX('MEA LOG'!O:O,ROW()-124+15)</f>
        <v>Low</v>
      </c>
      <c r="I143" s="151">
        <f>_xlfn.XLOOKUP(H143,INPUT!$C$11:$C$13,INPUT!$D$11:$D$13,"",0,1)</f>
        <v>1</v>
      </c>
      <c r="J143" s="151">
        <f>IFERROR(I143*INPUT!$J$11,"")</f>
        <v>1</v>
      </c>
      <c r="K143" s="151" t="str" cm="1">
        <f t="array" ref="K143">INDEX('MEA LOG'!P:P,ROW()-124+15)</f>
        <v>Med</v>
      </c>
      <c r="L143" s="151">
        <f>_xlfn.XLOOKUP(K143,INPUT!$F$11:$F$13,INPUT!$G$11:$G$13,"",0,1)</f>
        <v>1</v>
      </c>
      <c r="M143" s="151">
        <f>IFERROR(L143*INPUT!$J$12,"")</f>
        <v>1</v>
      </c>
      <c r="N143" s="151">
        <f>IFERROR((D143-INPUT!$J$32)/INPUT!$J$33*COUNT!J143*COUNT!M143,0)</f>
        <v>2.1645021645021648E-2</v>
      </c>
      <c r="O143" s="151">
        <f>IFERROR((E143-INPUT!$J$37)/INPUT!$J$38*COUNT!J143*COUNT!M143,0)</f>
        <v>0</v>
      </c>
      <c r="P143" s="151">
        <f>IFERROR((F143-INPUT!$M$37)/INPUT!$M$38*COUNT!J143*COUNT!M143,0)</f>
        <v>0</v>
      </c>
      <c r="Q143" s="151">
        <f>IFERROR((G143-INPUT!$M$32)/INPUT!$M$33*COUNT!J143*COUNT!M143,0)</f>
        <v>0</v>
      </c>
      <c r="R143"/>
      <c r="S143" s="16" t="str">
        <v>Turkmenistan SelectCare Upsell</v>
      </c>
      <c r="T143" s="152">
        <v>8.7750087750087746E-2</v>
      </c>
      <c r="U143"/>
      <c r="V143" s="16" t="str">
        <v>Mauritus Reduce NDSES Cost</v>
      </c>
      <c r="W143" s="152">
        <v>2.2326674500587544E-3</v>
      </c>
      <c r="X143"/>
      <c r="Y143" s="16" t="str">
        <v>Egypt PAS Upsell</v>
      </c>
      <c r="Z143" s="152">
        <v>1.3077593722755012E-2</v>
      </c>
      <c r="AA143"/>
      <c r="AB143" s="16" t="str">
        <v>Gulf Additional 2 x A/C</v>
      </c>
      <c r="AC143" s="152">
        <v>5.6404230317273797E-2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</row>
    <row r="144" spans="2:97" x14ac:dyDescent="0.3">
      <c r="B144"/>
      <c r="C144" s="140" t="str">
        <v>Egypt PAS Upsell</v>
      </c>
      <c r="D144" s="151">
        <v>7.2</v>
      </c>
      <c r="E144" s="151">
        <v>0.6</v>
      </c>
      <c r="F144" s="151">
        <v>0.6</v>
      </c>
      <c r="G144" s="151">
        <f t="shared" si="14"/>
        <v>1.2</v>
      </c>
      <c r="H144" s="151" t="str" cm="1">
        <f t="array" ref="H144">INDEX('MEA LOG'!O:O,ROW()-124+15)</f>
        <v>Low</v>
      </c>
      <c r="I144" s="151">
        <f>_xlfn.XLOOKUP(H144,INPUT!$C$11:$C$13,INPUT!$D$11:$D$13,"",0,1)</f>
        <v>1</v>
      </c>
      <c r="J144" s="151">
        <f>IFERROR(I144*INPUT!$J$11,"")</f>
        <v>1</v>
      </c>
      <c r="K144" s="151" t="str" cm="1">
        <f t="array" ref="K144">INDEX('MEA LOG'!P:P,ROW()-124+15)</f>
        <v>Low</v>
      </c>
      <c r="L144" s="151">
        <f>_xlfn.XLOOKUP(K144,INPUT!$F$11:$F$13,INPUT!$G$11:$G$13,"",0,1)</f>
        <v>1</v>
      </c>
      <c r="M144" s="151">
        <f>IFERROR(L144*INPUT!$J$12,"")</f>
        <v>1</v>
      </c>
      <c r="N144" s="151">
        <f>IFERROR((D144-INPUT!$J$32)/INPUT!$J$33*COUNT!J144*COUNT!M144,0)</f>
        <v>2.1060021060021059E-2</v>
      </c>
      <c r="O144" s="151">
        <f>IFERROR((E144-INPUT!$J$37)/INPUT!$J$38*COUNT!J144*COUNT!M144,0)</f>
        <v>8.8131609870740306E-3</v>
      </c>
      <c r="P144" s="151">
        <f>IFERROR((F144-INPUT!$M$37)/INPUT!$M$38*COUNT!J144*COUNT!M144,0)</f>
        <v>1.3077593722755012E-2</v>
      </c>
      <c r="Q144" s="151">
        <f>IFERROR((G144-INPUT!$M$32)/INPUT!$M$33*COUNT!J144*COUNT!M144,0)</f>
        <v>1.7626321974148061E-2</v>
      </c>
      <c r="R144"/>
      <c r="S144" s="16" t="str">
        <v>Silkway Increase in Green Time by 12k cycles</v>
      </c>
      <c r="T144" s="152">
        <v>7.3710073710073709E-2</v>
      </c>
      <c r="U144"/>
      <c r="V144" s="16" t="str">
        <v>Emirates 3 year-extension + LRU Management + 23 a/c</v>
      </c>
      <c r="W144" s="152">
        <v>0</v>
      </c>
      <c r="X144"/>
      <c r="Y144" s="16" t="str">
        <v>Mauritus Reduce NDSES Cost</v>
      </c>
      <c r="Z144" s="152">
        <v>3.3129904097646029E-3</v>
      </c>
      <c r="AA144"/>
      <c r="AB144" s="16" t="str">
        <v>Etihad Transportation Service Buy Out for first 12</v>
      </c>
      <c r="AC144" s="152">
        <v>4.3478260869565216E-2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</row>
    <row r="145" spans="2:97" x14ac:dyDescent="0.3">
      <c r="B145"/>
      <c r="C145" s="140" t="str">
        <v>Turkmenistan SelectCare Upsell</v>
      </c>
      <c r="D145" s="151">
        <v>30</v>
      </c>
      <c r="E145" s="151">
        <v>0</v>
      </c>
      <c r="F145" s="151">
        <v>7.5</v>
      </c>
      <c r="G145" s="151">
        <f t="shared" si="14"/>
        <v>7.5</v>
      </c>
      <c r="H145" s="151" t="str" cm="1">
        <f t="array" ref="H145">INDEX('MEA LOG'!O:O,ROW()-124+15)</f>
        <v>Low</v>
      </c>
      <c r="I145" s="151">
        <f>_xlfn.XLOOKUP(H145,INPUT!$C$11:$C$13,INPUT!$D$11:$D$13,"",0,1)</f>
        <v>1</v>
      </c>
      <c r="J145" s="151">
        <f>IFERROR(I145*INPUT!$J$11,"")</f>
        <v>1</v>
      </c>
      <c r="K145" s="151" t="str" cm="1">
        <f t="array" ref="K145">INDEX('MEA LOG'!P:P,ROW()-124+15)</f>
        <v>Med</v>
      </c>
      <c r="L145" s="151">
        <f>_xlfn.XLOOKUP(K145,INPUT!$F$11:$F$13,INPUT!$G$11:$G$13,"",0,1)</f>
        <v>1</v>
      </c>
      <c r="M145" s="151">
        <f>IFERROR(L145*INPUT!$J$12,"")</f>
        <v>1</v>
      </c>
      <c r="N145" s="151">
        <f>IFERROR((D145-INPUT!$J$32)/INPUT!$J$33*COUNT!J145*COUNT!M145,0)</f>
        <v>8.7750087750087746E-2</v>
      </c>
      <c r="O145" s="151">
        <f>IFERROR((E145-INPUT!$J$37)/INPUT!$J$38*COUNT!J145*COUNT!M145,0)</f>
        <v>0</v>
      </c>
      <c r="P145" s="151">
        <f>IFERROR((F145-INPUT!$M$37)/INPUT!$M$38*COUNT!J145*COUNT!M145,0)</f>
        <v>0.16346992153443765</v>
      </c>
      <c r="Q145" s="151">
        <f>IFERROR((G145-INPUT!$M$32)/INPUT!$M$33*COUNT!J145*COUNT!M145,0)</f>
        <v>0.11016451233842539</v>
      </c>
      <c r="R145"/>
      <c r="S145" s="16" t="str">
        <v>Gulf 3 Year Extension</v>
      </c>
      <c r="T145" s="152">
        <v>7.02000702000702E-2</v>
      </c>
      <c r="U145"/>
      <c r="V145" s="16" t="str">
        <v>Emirates OWS - eliminate $20k remedy</v>
      </c>
      <c r="W145" s="152">
        <v>0</v>
      </c>
      <c r="X145"/>
      <c r="Y145" s="16" t="str">
        <v>Emirates 3 year-extension + LRU Management + 23 a/c</v>
      </c>
      <c r="Z145" s="152">
        <v>0</v>
      </c>
      <c r="AA145"/>
      <c r="AB145" s="16" t="str">
        <v>Tanzania NDSES CRP</v>
      </c>
      <c r="AC145" s="152">
        <v>4.1739130434782612E-2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</row>
    <row r="146" spans="2:97" x14ac:dyDescent="0.3">
      <c r="B146"/>
      <c r="C146" s="140" t="str">
        <v>Qanot Sharq TCA Life Upsell 2 x A330CEO</v>
      </c>
      <c r="D146" s="151">
        <v>36</v>
      </c>
      <c r="E146" s="151">
        <v>0</v>
      </c>
      <c r="F146" s="151">
        <v>0</v>
      </c>
      <c r="G146" s="151">
        <f t="shared" si="14"/>
        <v>0</v>
      </c>
      <c r="H146" s="151" t="str" cm="1">
        <f t="array" ref="H146">INDEX('MEA LOG'!O:O,ROW()-124+15)</f>
        <v>Low</v>
      </c>
      <c r="I146" s="151">
        <f>_xlfn.XLOOKUP(H146,INPUT!$C$11:$C$13,INPUT!$D$11:$D$13,"",0,1)</f>
        <v>1</v>
      </c>
      <c r="J146" s="151">
        <f>IFERROR(I146*INPUT!$J$11,"")</f>
        <v>1</v>
      </c>
      <c r="K146" s="151" t="str" cm="1">
        <f t="array" ref="K146">INDEX('MEA LOG'!P:P,ROW()-124+15)</f>
        <v>Med</v>
      </c>
      <c r="L146" s="151">
        <f>_xlfn.XLOOKUP(K146,INPUT!$F$11:$F$13,INPUT!$G$11:$G$13,"",0,1)</f>
        <v>1</v>
      </c>
      <c r="M146" s="151">
        <f>IFERROR(L146*INPUT!$J$12,"")</f>
        <v>1</v>
      </c>
      <c r="N146" s="151">
        <f>IFERROR((D146-INPUT!$J$32)/INPUT!$J$33*COUNT!J146*COUNT!M146,0)</f>
        <v>0.10530010530010531</v>
      </c>
      <c r="O146" s="151">
        <f>IFERROR((E146-INPUT!$J$37)/INPUT!$J$38*COUNT!J146*COUNT!M146,0)</f>
        <v>0</v>
      </c>
      <c r="P146" s="151">
        <f>IFERROR((F146-INPUT!$M$37)/INPUT!$M$38*COUNT!J146*COUNT!M146,0)</f>
        <v>0</v>
      </c>
      <c r="Q146" s="151">
        <f>IFERROR((G146-INPUT!$M$32)/INPUT!$M$33*COUNT!J146*COUNT!M146,0)</f>
        <v>0</v>
      </c>
      <c r="R146"/>
      <c r="S146" s="16" t="str">
        <v xml:space="preserve">Ethiopia Incremental SPE </v>
      </c>
      <c r="T146" s="152">
        <v>6.9264069264069264E-2</v>
      </c>
      <c r="U146"/>
      <c r="V146" s="16" t="str">
        <v>Emirates Eliminate NDSES Cost via DAT</v>
      </c>
      <c r="W146" s="152">
        <v>0</v>
      </c>
      <c r="X146"/>
      <c r="Y146" s="16" t="str">
        <v>Emirates OWS - eliminate $20k remedy</v>
      </c>
      <c r="Z146" s="152">
        <v>0</v>
      </c>
      <c r="AA146"/>
      <c r="AB146" s="16" t="str">
        <v xml:space="preserve">Gulf NDSES improvement through SPE sales </v>
      </c>
      <c r="AC146" s="152">
        <v>2.4676850763807285E-2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</row>
    <row r="147" spans="2:97" x14ac:dyDescent="0.3">
      <c r="B147"/>
      <c r="C147" s="140" t="str">
        <v>Silkway Increase in Green Time by 12k cycles</v>
      </c>
      <c r="D147" s="151">
        <v>25.2</v>
      </c>
      <c r="E147" s="151">
        <v>12.6</v>
      </c>
      <c r="F147" s="151">
        <v>12.6</v>
      </c>
      <c r="G147" s="151">
        <f t="shared" si="14"/>
        <v>25.2</v>
      </c>
      <c r="H147" s="151" t="str" cm="1">
        <f t="array" ref="H147">INDEX('MEA LOG'!O:O,ROW()-124+15)</f>
        <v>Low</v>
      </c>
      <c r="I147" s="151">
        <f>_xlfn.XLOOKUP(H147,INPUT!$C$11:$C$13,INPUT!$D$11:$D$13,"",0,1)</f>
        <v>1</v>
      </c>
      <c r="J147" s="151">
        <f>IFERROR(I147*INPUT!$J$11,"")</f>
        <v>1</v>
      </c>
      <c r="K147" s="151" t="str" cm="1">
        <f t="array" ref="K147">INDEX('MEA LOG'!P:P,ROW()-124+15)</f>
        <v>High</v>
      </c>
      <c r="L147" s="151">
        <f>_xlfn.XLOOKUP(K147,INPUT!$F$11:$F$13,INPUT!$G$11:$G$13,"",0,1)</f>
        <v>1</v>
      </c>
      <c r="M147" s="151">
        <f>IFERROR(L147*INPUT!$J$12,"")</f>
        <v>1</v>
      </c>
      <c r="N147" s="151">
        <f>IFERROR((D147-INPUT!$J$32)/INPUT!$J$33*COUNT!J147*COUNT!M147,0)</f>
        <v>7.3710073710073709E-2</v>
      </c>
      <c r="O147" s="151">
        <f>IFERROR((E147-INPUT!$J$37)/INPUT!$J$38*COUNT!J147*COUNT!M147,0)</f>
        <v>0.18507638072855465</v>
      </c>
      <c r="P147" s="151">
        <f>IFERROR((F147-INPUT!$M$37)/INPUT!$M$38*COUNT!J147*COUNT!M147,0)</f>
        <v>0.27462946817785527</v>
      </c>
      <c r="Q147" s="151">
        <f>IFERROR((G147-INPUT!$M$32)/INPUT!$M$33*COUNT!J147*COUNT!M147,0)</f>
        <v>0.37015276145710929</v>
      </c>
      <c r="R147"/>
      <c r="S147" s="16" t="str">
        <v>Gulf Additional 2 x A/C</v>
      </c>
      <c r="T147" s="152">
        <v>6.7392067392067392E-2</v>
      </c>
      <c r="U147"/>
      <c r="V147" s="16" t="str">
        <v>Emirates Increase in escalation from 2% to 3%</v>
      </c>
      <c r="W147" s="152">
        <v>0</v>
      </c>
      <c r="X147"/>
      <c r="Y147" s="16" t="str">
        <v>Emirates Eliminate NDSES Cost via DAT</v>
      </c>
      <c r="Z147" s="152">
        <v>0</v>
      </c>
      <c r="AA147"/>
      <c r="AB147" s="16" t="str">
        <v>Mauritus Escalation increase</v>
      </c>
      <c r="AC147" s="152">
        <v>1.9095182138660401E-2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</row>
    <row r="148" spans="2:97" x14ac:dyDescent="0.3">
      <c r="B148"/>
      <c r="C148" s="140" t="str">
        <v xml:space="preserve">Senegal Collect debt </v>
      </c>
      <c r="D148" s="151">
        <v>10</v>
      </c>
      <c r="E148" s="151">
        <v>0</v>
      </c>
      <c r="F148" s="151">
        <v>10</v>
      </c>
      <c r="G148" s="151">
        <f t="shared" si="14"/>
        <v>10</v>
      </c>
      <c r="H148" s="151" t="str" cm="1">
        <f t="array" ref="H148">INDEX('MEA LOG'!O:O,ROW()-124+15)</f>
        <v>Low</v>
      </c>
      <c r="I148" s="151">
        <f>_xlfn.XLOOKUP(H148,INPUT!$C$11:$C$13,INPUT!$D$11:$D$13,"",0,1)</f>
        <v>1</v>
      </c>
      <c r="J148" s="151">
        <f>IFERROR(I148*INPUT!$J$11,"")</f>
        <v>1</v>
      </c>
      <c r="K148" s="151" t="str" cm="1">
        <f t="array" ref="K148">INDEX('MEA LOG'!P:P,ROW()-124+15)</f>
        <v>Med</v>
      </c>
      <c r="L148" s="151">
        <f>_xlfn.XLOOKUP(K148,INPUT!$F$11:$F$13,INPUT!$G$11:$G$13,"",0,1)</f>
        <v>1</v>
      </c>
      <c r="M148" s="151">
        <f>IFERROR(L148*INPUT!$J$12,"")</f>
        <v>1</v>
      </c>
      <c r="N148" s="151">
        <f>IFERROR((D148-INPUT!$J$32)/INPUT!$J$33*COUNT!J148*COUNT!M148,0)</f>
        <v>2.9250029250029251E-2</v>
      </c>
      <c r="O148" s="151">
        <f>IFERROR((E148-INPUT!$J$37)/INPUT!$J$38*COUNT!J148*COUNT!M148,0)</f>
        <v>0</v>
      </c>
      <c r="P148" s="151">
        <f>IFERROR((F148-INPUT!$M$37)/INPUT!$M$38*COUNT!J148*COUNT!M148,0)</f>
        <v>0.2179598953792502</v>
      </c>
      <c r="Q148" s="151">
        <f>IFERROR((G148-INPUT!$M$32)/INPUT!$M$33*COUNT!J148*COUNT!M148,0)</f>
        <v>0.14688601645123384</v>
      </c>
      <c r="R148"/>
      <c r="S148" s="16" t="str">
        <v>Ethiopia Min Term Extension</v>
      </c>
      <c r="T148" s="152">
        <v>5.8500058500058502E-2</v>
      </c>
      <c r="U148"/>
      <c r="V148" s="16" t="str">
        <v>Emirates Introduce Precedent Matrix</v>
      </c>
      <c r="W148" s="152">
        <v>0</v>
      </c>
      <c r="X148"/>
      <c r="Y148" s="16" t="str">
        <v>Emirates Increase in escalation from 2% to 3%</v>
      </c>
      <c r="Z148" s="152">
        <v>0</v>
      </c>
      <c r="AA148"/>
      <c r="AB148" s="16" t="str">
        <v>Egypt PAS Upsell</v>
      </c>
      <c r="AC148" s="152">
        <v>1.7626321974148061E-2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</row>
    <row r="149" spans="2:97" x14ac:dyDescent="0.3">
      <c r="B149"/>
      <c r="C149" s="140" t="str">
        <v>Air Algerie Additional SPE</v>
      </c>
      <c r="D149" s="151">
        <v>20</v>
      </c>
      <c r="E149" s="151">
        <v>0</v>
      </c>
      <c r="F149" s="151">
        <v>20</v>
      </c>
      <c r="G149" s="151">
        <f t="shared" si="14"/>
        <v>20</v>
      </c>
      <c r="H149" s="151" t="str" cm="1">
        <f t="array" ref="H149">INDEX('MEA LOG'!O:O,ROW()-124+15)</f>
        <v>High</v>
      </c>
      <c r="I149" s="151">
        <f>_xlfn.XLOOKUP(H149,INPUT!$C$11:$C$13,INPUT!$D$11:$D$13,"",0,1)</f>
        <v>3</v>
      </c>
      <c r="J149" s="151">
        <f>IFERROR(I149*INPUT!$J$11,"")</f>
        <v>3</v>
      </c>
      <c r="K149" s="151" t="str" cm="1">
        <f t="array" ref="K149">INDEX('MEA LOG'!P:P,ROW()-124+15)</f>
        <v>Low</v>
      </c>
      <c r="L149" s="151">
        <f>_xlfn.XLOOKUP(K149,INPUT!$F$11:$F$13,INPUT!$G$11:$G$13,"",0,1)</f>
        <v>1</v>
      </c>
      <c r="M149" s="151">
        <f>IFERROR(L149*INPUT!$J$12,"")</f>
        <v>1</v>
      </c>
      <c r="N149" s="151">
        <f>IFERROR((D149-INPUT!$J$32)/INPUT!$J$33*COUNT!J149*COUNT!M149,0)</f>
        <v>0.17550017550017549</v>
      </c>
      <c r="O149" s="151">
        <f>IFERROR((E149-INPUT!$J$37)/INPUT!$J$38*COUNT!J149*COUNT!M149,0)</f>
        <v>0</v>
      </c>
      <c r="P149" s="151">
        <f>IFERROR((F149-INPUT!$M$37)/INPUT!$M$38*COUNT!J149*COUNT!M149,0)</f>
        <v>1.3077593722755012</v>
      </c>
      <c r="Q149" s="151">
        <f>IFERROR((G149-INPUT!$M$32)/INPUT!$M$33*COUNT!J149*COUNT!M149,0)</f>
        <v>0.88131609870740302</v>
      </c>
      <c r="R149"/>
      <c r="S149" s="16" t="str">
        <v>Etihad Transportation Service Buy Out for first 12</v>
      </c>
      <c r="T149" s="152">
        <v>5.1948051948051951E-2</v>
      </c>
      <c r="U149"/>
      <c r="V149" s="16" t="str">
        <v xml:space="preserve">Ethiopia Incremental SPE </v>
      </c>
      <c r="W149" s="152">
        <v>0</v>
      </c>
      <c r="X149"/>
      <c r="Y149" s="16" t="str">
        <v>Emirates Introduce Precedent Matrix</v>
      </c>
      <c r="Z149" s="152">
        <v>0</v>
      </c>
      <c r="AA149"/>
      <c r="AB149" s="16" t="str">
        <v>Mauritus Reduce NDSES Cost</v>
      </c>
      <c r="AC149" s="152">
        <v>4.4653349001175088E-3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</row>
    <row r="150" spans="2:97" x14ac:dyDescent="0.3">
      <c r="B150"/>
      <c r="C150" s="140" t="str">
        <v>Etihad TCA Reconciliation (CRP Improvement)</v>
      </c>
      <c r="D150" s="151">
        <v>60</v>
      </c>
      <c r="E150" s="151">
        <v>5</v>
      </c>
      <c r="F150" s="151">
        <v>1</v>
      </c>
      <c r="G150" s="151">
        <f t="shared" si="14"/>
        <v>6</v>
      </c>
      <c r="H150" s="151" t="str" cm="1">
        <f t="array" ref="H150">INDEX('MEA LOG'!O:O,ROW()-124+15)</f>
        <v>High</v>
      </c>
      <c r="I150" s="151">
        <f>_xlfn.XLOOKUP(H150,INPUT!$C$11:$C$13,INPUT!$D$11:$D$13,"",0,1)</f>
        <v>3</v>
      </c>
      <c r="J150" s="151">
        <f>IFERROR(I150*INPUT!$J$11,"")</f>
        <v>3</v>
      </c>
      <c r="K150" s="151" t="str" cm="1">
        <f t="array" ref="K150">INDEX('MEA LOG'!P:P,ROW()-124+15)</f>
        <v>Med</v>
      </c>
      <c r="L150" s="151">
        <f>_xlfn.XLOOKUP(K150,INPUT!$F$11:$F$13,INPUT!$G$11:$G$13,"",0,1)</f>
        <v>1</v>
      </c>
      <c r="M150" s="151">
        <f>IFERROR(L150*INPUT!$J$12,"")</f>
        <v>1</v>
      </c>
      <c r="N150" s="151">
        <f>IFERROR((D150-INPUT!$J$32)/INPUT!$J$33*COUNT!J150*COUNT!M150,0)</f>
        <v>0.52650052650052648</v>
      </c>
      <c r="O150" s="151">
        <f>IFERROR((E150-INPUT!$J$37)/INPUT!$J$38*COUNT!J150*COUNT!M150,0)</f>
        <v>0.22032902467685075</v>
      </c>
      <c r="P150" s="151">
        <f>IFERROR((F150-INPUT!$M$37)/INPUT!$M$38*COUNT!J150*COUNT!M150,0)</f>
        <v>6.5387968613775063E-2</v>
      </c>
      <c r="Q150" s="151">
        <f>IFERROR((G150-INPUT!$M$32)/INPUT!$M$33*COUNT!J150*COUNT!M150,0)</f>
        <v>0.26439482961222094</v>
      </c>
      <c r="R150"/>
      <c r="S150" s="16" t="str">
        <v>Rwanda Min Term Extension</v>
      </c>
      <c r="T150" s="152">
        <v>3.51000351000351E-2</v>
      </c>
      <c r="U150"/>
      <c r="V150" s="16" t="str">
        <v>Ethiopia Increase escalation</v>
      </c>
      <c r="W150" s="152">
        <v>0</v>
      </c>
      <c r="X150"/>
      <c r="Y150" s="16" t="str">
        <v xml:space="preserve">Ethiopia SPE Pull forward </v>
      </c>
      <c r="Z150" s="152">
        <v>0</v>
      </c>
      <c r="AA150"/>
      <c r="AB150" s="16" t="str">
        <v>Emirates 3 year-extension + LRU Management + 23 a/c</v>
      </c>
      <c r="AC150" s="152">
        <v>0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</row>
    <row r="151" spans="2:97" x14ac:dyDescent="0.3">
      <c r="B151"/>
      <c r="C151" s="140" t="str">
        <v>Etihad Transportation Service Buy Out for first 12</v>
      </c>
      <c r="D151" s="151">
        <v>17.760000000000002</v>
      </c>
      <c r="E151" s="151">
        <v>1.48</v>
      </c>
      <c r="F151" s="151">
        <v>1.48</v>
      </c>
      <c r="G151" s="151">
        <f t="shared" si="14"/>
        <v>2.96</v>
      </c>
      <c r="H151" s="151" t="str" cm="1">
        <f t="array" ref="H151">INDEX('MEA LOG'!O:O,ROW()-124+15)</f>
        <v>Low</v>
      </c>
      <c r="I151" s="151">
        <f>_xlfn.XLOOKUP(H151,INPUT!$C$11:$C$13,INPUT!$D$11:$D$13,"",0,1)</f>
        <v>1</v>
      </c>
      <c r="J151" s="151">
        <f>IFERROR(I151*INPUT!$J$11,"")</f>
        <v>1</v>
      </c>
      <c r="K151" s="151" t="str" cm="1">
        <f t="array" ref="K151">INDEX('MEA LOG'!P:P,ROW()-124+15)</f>
        <v>High</v>
      </c>
      <c r="L151" s="151">
        <f>_xlfn.XLOOKUP(K151,INPUT!$F$11:$F$13,INPUT!$G$11:$G$13,"",0,1)</f>
        <v>1</v>
      </c>
      <c r="M151" s="151">
        <f>IFERROR(L151*INPUT!$J$12,"")</f>
        <v>1</v>
      </c>
      <c r="N151" s="151">
        <f>IFERROR((D151-INPUT!$J$32)/INPUT!$J$33*COUNT!J151*COUNT!M151,0)</f>
        <v>5.1948051948051951E-2</v>
      </c>
      <c r="O151" s="151">
        <f>IFERROR((E151-INPUT!$J$37)/INPUT!$J$38*COUNT!J151*COUNT!M151,0)</f>
        <v>2.1739130434782608E-2</v>
      </c>
      <c r="P151" s="151">
        <f>IFERROR((F151-INPUT!$M$37)/INPUT!$M$38*COUNT!J151*COUNT!M151,0)</f>
        <v>3.2258064516129031E-2</v>
      </c>
      <c r="Q151" s="151">
        <f>IFERROR((G151-INPUT!$M$32)/INPUT!$M$33*COUNT!J151*COUNT!M151,0)</f>
        <v>4.3478260869565216E-2</v>
      </c>
      <c r="R151"/>
      <c r="S151" s="16" t="str">
        <v xml:space="preserve">Senegal Collect debt </v>
      </c>
      <c r="T151" s="152">
        <v>2.9250029250029251E-2</v>
      </c>
      <c r="U151"/>
      <c r="V151" s="16" t="str">
        <v>Qatar SPE Pull-forward</v>
      </c>
      <c r="W151" s="152">
        <v>0</v>
      </c>
      <c r="X151"/>
      <c r="Y151" s="16" t="str">
        <v>Ethiopia Increase escalation</v>
      </c>
      <c r="Z151" s="152">
        <v>0</v>
      </c>
      <c r="AA151"/>
      <c r="AB151" s="16" t="str">
        <v>Emirates OWS - eliminate $20k remedy</v>
      </c>
      <c r="AC151" s="152">
        <v>0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</row>
    <row r="152" spans="2:97" x14ac:dyDescent="0.3">
      <c r="B152"/>
      <c r="C152" s="140" t="str">
        <v>Saudia Regional Fleet NDSES improvement</v>
      </c>
      <c r="D152" s="151">
        <v>21.46</v>
      </c>
      <c r="E152" s="151">
        <v>1.788333</v>
      </c>
      <c r="F152" s="151">
        <v>1.78833</v>
      </c>
      <c r="G152" s="151">
        <f t="shared" si="14"/>
        <v>3.5766629999999999</v>
      </c>
      <c r="H152" s="151" t="str" cm="1">
        <f t="array" ref="H152">INDEX('MEA LOG'!O:O,ROW()-124+15)</f>
        <v>High</v>
      </c>
      <c r="I152" s="151">
        <f>_xlfn.XLOOKUP(H152,INPUT!$C$11:$C$13,INPUT!$D$11:$D$13,"",0,1)</f>
        <v>3</v>
      </c>
      <c r="J152" s="151">
        <f>IFERROR(I152*INPUT!$J$11,"")</f>
        <v>3</v>
      </c>
      <c r="K152" s="151" t="str" cm="1">
        <f t="array" ref="K152">INDEX('MEA LOG'!P:P,ROW()-124+15)</f>
        <v>Med</v>
      </c>
      <c r="L152" s="151">
        <f>_xlfn.XLOOKUP(K152,INPUT!$F$11:$F$13,INPUT!$G$11:$G$13,"",0,1)</f>
        <v>1</v>
      </c>
      <c r="M152" s="151">
        <f>IFERROR(L152*INPUT!$J$12,"")</f>
        <v>1</v>
      </c>
      <c r="N152" s="151">
        <f>IFERROR((D152-INPUT!$J$32)/INPUT!$J$33*COUNT!J152*COUNT!M152,0)</f>
        <v>0.18831168831168832</v>
      </c>
      <c r="O152" s="151">
        <f>IFERROR((E152-INPUT!$J$37)/INPUT!$J$38*COUNT!J152*COUNT!M152,0)</f>
        <v>7.8804333137485319E-2</v>
      </c>
      <c r="P152" s="151">
        <f>IFERROR((F152-INPUT!$M$37)/INPUT!$M$38*COUNT!J152*COUNT!M152,0)</f>
        <v>0.11693526591107237</v>
      </c>
      <c r="Q152" s="151">
        <f>IFERROR((G152-INPUT!$M$32)/INPUT!$M$33*COUNT!J152*COUNT!M152,0)</f>
        <v>0.15760853407755582</v>
      </c>
      <c r="R152"/>
      <c r="S152" s="16" t="str">
        <v>Austral TCA Extension/Exit credit trade</v>
      </c>
      <c r="T152" s="152">
        <v>2.8080028080028078E-2</v>
      </c>
      <c r="U152"/>
      <c r="V152" s="16" t="str">
        <v>Qatar Exit for convenience removal -97</v>
      </c>
      <c r="W152" s="152">
        <v>0</v>
      </c>
      <c r="X152"/>
      <c r="Y152" s="16" t="str">
        <v>Qatar SPE Pull-forward</v>
      </c>
      <c r="Z152" s="152">
        <v>0</v>
      </c>
      <c r="AA152"/>
      <c r="AB152" s="16" t="str">
        <v>Emirates Eliminate NDSES Cost via DAT</v>
      </c>
      <c r="AC152" s="152">
        <v>0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</row>
    <row r="153" spans="2:97" x14ac:dyDescent="0.3">
      <c r="B153"/>
      <c r="C153" s="140" t="str">
        <v>Saudia Extend Classic</v>
      </c>
      <c r="D153" s="151">
        <v>0</v>
      </c>
      <c r="E153" s="151">
        <v>0</v>
      </c>
      <c r="F153" s="151">
        <v>0</v>
      </c>
      <c r="G153" s="151">
        <f t="shared" si="14"/>
        <v>0</v>
      </c>
      <c r="H153" s="151" t="str" cm="1">
        <f t="array" ref="H153">INDEX('MEA LOG'!O:O,ROW()-124+15)</f>
        <v>Low</v>
      </c>
      <c r="I153" s="151">
        <f>_xlfn.XLOOKUP(H153,INPUT!$C$11:$C$13,INPUT!$D$11:$D$13,"",0,1)</f>
        <v>1</v>
      </c>
      <c r="J153" s="151">
        <f>IFERROR(I153*INPUT!$J$11,"")</f>
        <v>1</v>
      </c>
      <c r="K153" s="151" t="str" cm="1">
        <f t="array" ref="K153">INDEX('MEA LOG'!P:P,ROW()-124+15)</f>
        <v>Med</v>
      </c>
      <c r="L153" s="151">
        <f>_xlfn.XLOOKUP(K153,INPUT!$F$11:$F$13,INPUT!$G$11:$G$13,"",0,1)</f>
        <v>1</v>
      </c>
      <c r="M153" s="151">
        <f>IFERROR(L153*INPUT!$J$12,"")</f>
        <v>1</v>
      </c>
      <c r="N153" s="151">
        <f>IFERROR((D153-INPUT!$J$32)/INPUT!$J$33*COUNT!J153*COUNT!M153,0)</f>
        <v>0</v>
      </c>
      <c r="O153" s="151">
        <f>IFERROR((E153-INPUT!$J$37)/INPUT!$J$38*COUNT!J153*COUNT!M153,0)</f>
        <v>0</v>
      </c>
      <c r="P153" s="151">
        <f>IFERROR((F153-INPUT!$M$37)/INPUT!$M$38*COUNT!J153*COUNT!M153,0)</f>
        <v>0</v>
      </c>
      <c r="Q153" s="151">
        <f>IFERROR((G153-INPUT!$M$32)/INPUT!$M$33*COUNT!J153*COUNT!M153,0)</f>
        <v>0</v>
      </c>
      <c r="R153"/>
      <c r="S153" s="16" t="str">
        <v>Ethiopia Min Term Extension (life)</v>
      </c>
      <c r="T153" s="152">
        <v>2.5974025974025976E-2</v>
      </c>
      <c r="U153"/>
      <c r="V153" s="16" t="str">
        <v>Egypt Correct the CRP!!</v>
      </c>
      <c r="W153" s="152">
        <v>0</v>
      </c>
      <c r="X153"/>
      <c r="Y153" s="16" t="str">
        <v>Qatar Exit for convenience removal -84</v>
      </c>
      <c r="Z153" s="152">
        <v>0</v>
      </c>
      <c r="AA153"/>
      <c r="AB153" s="16" t="str">
        <v>Emirates Increase in escalation from 2% to 3%</v>
      </c>
      <c r="AC153" s="152">
        <v>0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</row>
    <row r="154" spans="2:97" x14ac:dyDescent="0.3">
      <c r="B154"/>
      <c r="C154" s="140" t="str">
        <v>Tanzania Additional SPE</v>
      </c>
      <c r="D154" s="151">
        <v>25</v>
      </c>
      <c r="E154" s="151">
        <v>25</v>
      </c>
      <c r="F154" s="151">
        <v>0</v>
      </c>
      <c r="G154" s="151">
        <f t="shared" si="14"/>
        <v>25</v>
      </c>
      <c r="H154" s="151" t="str" cm="1">
        <f t="array" ref="H154">INDEX('MEA LOG'!O:O,ROW()-124+15)</f>
        <v>Med</v>
      </c>
      <c r="I154" s="151">
        <f>_xlfn.XLOOKUP(H154,INPUT!$C$11:$C$13,INPUT!$D$11:$D$13,"",0,1)</f>
        <v>2</v>
      </c>
      <c r="J154" s="151">
        <f>IFERROR(I154*INPUT!$J$11,"")</f>
        <v>2</v>
      </c>
      <c r="K154" s="151" t="str" cm="1">
        <f t="array" ref="K154">INDEX('MEA LOG'!P:P,ROW()-124+15)</f>
        <v>Low</v>
      </c>
      <c r="L154" s="151">
        <f>_xlfn.XLOOKUP(K154,INPUT!$F$11:$F$13,INPUT!$G$11:$G$13,"",0,1)</f>
        <v>1</v>
      </c>
      <c r="M154" s="151">
        <f>IFERROR(L154*INPUT!$J$12,"")</f>
        <v>1</v>
      </c>
      <c r="N154" s="151">
        <f>IFERROR((D154-INPUT!$J$32)/INPUT!$J$33*COUNT!J154*COUNT!M154,0)</f>
        <v>0.14625014625014626</v>
      </c>
      <c r="O154" s="151">
        <f>IFERROR((E154-INPUT!$J$37)/INPUT!$J$38*COUNT!J154*COUNT!M154,0)</f>
        <v>0.73443008225616924</v>
      </c>
      <c r="P154" s="151">
        <f>IFERROR((F154-INPUT!$M$37)/INPUT!$M$38*COUNT!J154*COUNT!M154,0)</f>
        <v>0</v>
      </c>
      <c r="Q154" s="151">
        <f>IFERROR((G154-INPUT!$M$32)/INPUT!$M$33*COUNT!J154*COUNT!M154,0)</f>
        <v>0.73443008225616924</v>
      </c>
      <c r="R154"/>
      <c r="S154" s="16" t="str">
        <v>Egypt Transportation Service Buy Out</v>
      </c>
      <c r="T154" s="152">
        <v>2.1645021645021648E-2</v>
      </c>
      <c r="U154"/>
      <c r="V154" s="16" t="str">
        <v xml:space="preserve">Egypt Term Extension </v>
      </c>
      <c r="W154" s="152">
        <v>0</v>
      </c>
      <c r="X154"/>
      <c r="Y154" s="16" t="str">
        <v>Qatar Amiri Sell 1 x SPE</v>
      </c>
      <c r="Z154" s="152">
        <v>0</v>
      </c>
      <c r="AA154"/>
      <c r="AB154" s="16" t="str">
        <v>Emirates Introduce Precedent Matrix</v>
      </c>
      <c r="AC154" s="152">
        <v>0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</row>
    <row r="155" spans="2:97" x14ac:dyDescent="0.3">
      <c r="B155"/>
      <c r="C155" s="140" t="str">
        <v>Tanzania NDSES CRP</v>
      </c>
      <c r="D155" s="151">
        <v>3.552</v>
      </c>
      <c r="E155" s="151">
        <v>0.71040000000000003</v>
      </c>
      <c r="F155" s="151">
        <v>0.71040000000000003</v>
      </c>
      <c r="G155" s="151">
        <f t="shared" si="14"/>
        <v>1.4208000000000001</v>
      </c>
      <c r="H155" s="151" t="str" cm="1">
        <f t="array" ref="H155">INDEX('MEA LOG'!O:O,ROW()-124+15)</f>
        <v>Med</v>
      </c>
      <c r="I155" s="151">
        <f>_xlfn.XLOOKUP(H155,INPUT!$C$11:$C$13,INPUT!$D$11:$D$13,"",0,1)</f>
        <v>2</v>
      </c>
      <c r="J155" s="151">
        <f>IFERROR(I155*INPUT!$J$11,"")</f>
        <v>2</v>
      </c>
      <c r="K155" s="151" t="str" cm="1">
        <f t="array" ref="K155">INDEX('MEA LOG'!P:P,ROW()-124+15)</f>
        <v>Med</v>
      </c>
      <c r="L155" s="151">
        <f>_xlfn.XLOOKUP(K155,INPUT!$F$11:$F$13,INPUT!$G$11:$G$13,"",0,1)</f>
        <v>1</v>
      </c>
      <c r="M155" s="151">
        <f>IFERROR(L155*INPUT!$J$12,"")</f>
        <v>1</v>
      </c>
      <c r="N155" s="151">
        <f>IFERROR((D155-INPUT!$J$32)/INPUT!$J$33*COUNT!J155*COUNT!M155,0)</f>
        <v>2.0779220779220779E-2</v>
      </c>
      <c r="O155" s="151">
        <f>IFERROR((E155-INPUT!$J$37)/INPUT!$J$38*COUNT!J155*COUNT!M155,0)</f>
        <v>2.0869565217391306E-2</v>
      </c>
      <c r="P155" s="151">
        <f>IFERROR((F155-INPUT!$M$37)/INPUT!$M$38*COUNT!J155*COUNT!M155,0)</f>
        <v>3.0967741935483871E-2</v>
      </c>
      <c r="Q155" s="151">
        <f>IFERROR((G155-INPUT!$M$32)/INPUT!$M$33*COUNT!J155*COUNT!M155,0)</f>
        <v>4.1739130434782612E-2</v>
      </c>
      <c r="R155"/>
      <c r="S155" s="16" t="str">
        <v>Egypt PAS Upsell</v>
      </c>
      <c r="T155" s="152">
        <v>2.1060021060021059E-2</v>
      </c>
      <c r="U155"/>
      <c r="V155" s="16" t="str">
        <v>Egypt Transportation Service Buy Out</v>
      </c>
      <c r="W155" s="152">
        <v>0</v>
      </c>
      <c r="X155"/>
      <c r="Y155" s="16" t="str">
        <v>Egypt Correct the CRP!!</v>
      </c>
      <c r="Z155" s="152">
        <v>0</v>
      </c>
      <c r="AA155"/>
      <c r="AB155" s="16" t="str">
        <v>Ethiopia Increase escalation</v>
      </c>
      <c r="AC155" s="152">
        <v>0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</row>
    <row r="156" spans="2:97" x14ac:dyDescent="0.3">
      <c r="B156"/>
      <c r="C156" s="140" t="str">
        <v xml:space="preserve">Gulf NDSES improvement through SPE sales </v>
      </c>
      <c r="D156" s="151">
        <v>5.88</v>
      </c>
      <c r="E156" s="151">
        <v>0.84</v>
      </c>
      <c r="F156" s="151">
        <v>0.84</v>
      </c>
      <c r="G156" s="151">
        <f t="shared" si="14"/>
        <v>1.68</v>
      </c>
      <c r="H156" s="151" t="str" cm="1">
        <f t="array" ref="H156">INDEX('MEA LOG'!O:O,ROW()-124+15)</f>
        <v>Low</v>
      </c>
      <c r="I156" s="151">
        <f>_xlfn.XLOOKUP(H156,INPUT!$C$11:$C$13,INPUT!$D$11:$D$13,"",0,1)</f>
        <v>1</v>
      </c>
      <c r="J156" s="151">
        <f>IFERROR(I156*INPUT!$J$11,"")</f>
        <v>1</v>
      </c>
      <c r="K156" s="151" t="str" cm="1">
        <f t="array" ref="K156">INDEX('MEA LOG'!P:P,ROW()-124+15)</f>
        <v>Med</v>
      </c>
      <c r="L156" s="151">
        <f>_xlfn.XLOOKUP(K156,INPUT!$F$11:$F$13,INPUT!$G$11:$G$13,"",0,1)</f>
        <v>1</v>
      </c>
      <c r="M156" s="151">
        <f>IFERROR(L156*INPUT!$J$12,"")</f>
        <v>1</v>
      </c>
      <c r="N156" s="151">
        <f>IFERROR((D156-INPUT!$J$32)/INPUT!$J$33*COUNT!J156*COUNT!M156,0)</f>
        <v>1.7199017199017199E-2</v>
      </c>
      <c r="O156" s="151">
        <f>IFERROR((E156-INPUT!$J$37)/INPUT!$J$38*COUNT!J156*COUNT!M156,0)</f>
        <v>1.2338425381903642E-2</v>
      </c>
      <c r="P156" s="151">
        <f>IFERROR((F156-INPUT!$M$37)/INPUT!$M$38*COUNT!J156*COUNT!M156,0)</f>
        <v>1.8308631211857017E-2</v>
      </c>
      <c r="Q156" s="151">
        <f>IFERROR((G156-INPUT!$M$32)/INPUT!$M$33*COUNT!J156*COUNT!M156,0)</f>
        <v>2.4676850763807285E-2</v>
      </c>
      <c r="R156"/>
      <c r="S156" s="16" t="str">
        <v>Tanzania NDSES CRP</v>
      </c>
      <c r="T156" s="152">
        <v>2.0779220779220779E-2</v>
      </c>
      <c r="U156"/>
      <c r="V156" s="16" t="str">
        <v>Turkmenistan SelectCare Upsell</v>
      </c>
      <c r="W156" s="152">
        <v>0</v>
      </c>
      <c r="X156"/>
      <c r="Y156" s="16" t="str">
        <v>Egypt Transportation Service Buy Out</v>
      </c>
      <c r="Z156" s="152">
        <v>0</v>
      </c>
      <c r="AA156"/>
      <c r="AB156" s="16" t="str">
        <v>Qatar SPE Pull-forward</v>
      </c>
      <c r="AC156" s="152">
        <v>0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</row>
    <row r="157" spans="2:97" x14ac:dyDescent="0.3">
      <c r="B157"/>
      <c r="C157" s="140" t="str">
        <v>Gulf 3 Year Extension</v>
      </c>
      <c r="D157" s="151">
        <v>12</v>
      </c>
      <c r="E157" s="151">
        <v>1.2</v>
      </c>
      <c r="F157" s="151">
        <v>1.2</v>
      </c>
      <c r="G157" s="151">
        <f t="shared" si="14"/>
        <v>2.4</v>
      </c>
      <c r="H157" s="151" t="str" cm="1">
        <f t="array" ref="H157">INDEX('MEA LOG'!O:O,ROW()-124+15)</f>
        <v>Med</v>
      </c>
      <c r="I157" s="151">
        <f>_xlfn.XLOOKUP(H157,INPUT!$C$11:$C$13,INPUT!$D$11:$D$13,"",0,1)</f>
        <v>2</v>
      </c>
      <c r="J157" s="151">
        <f>IFERROR(I157*INPUT!$J$11,"")</f>
        <v>2</v>
      </c>
      <c r="K157" s="151" t="str" cm="1">
        <f t="array" ref="K157">INDEX('MEA LOG'!P:P,ROW()-124+15)</f>
        <v>Med</v>
      </c>
      <c r="L157" s="151">
        <f>_xlfn.XLOOKUP(K157,INPUT!$F$11:$F$13,INPUT!$G$11:$G$13,"",0,1)</f>
        <v>1</v>
      </c>
      <c r="M157" s="151">
        <f>IFERROR(L157*INPUT!$J$12,"")</f>
        <v>1</v>
      </c>
      <c r="N157" s="151">
        <f>IFERROR((D157-INPUT!$J$32)/INPUT!$J$33*COUNT!J157*COUNT!M157,0)</f>
        <v>7.02000702000702E-2</v>
      </c>
      <c r="O157" s="151">
        <f>IFERROR((E157-INPUT!$J$37)/INPUT!$J$38*COUNT!J157*COUNT!M157,0)</f>
        <v>3.5252643948296122E-2</v>
      </c>
      <c r="P157" s="151">
        <f>IFERROR((F157-INPUT!$M$37)/INPUT!$M$38*COUNT!J157*COUNT!M157,0)</f>
        <v>5.2310374891020049E-2</v>
      </c>
      <c r="Q157" s="151">
        <f>IFERROR((G157-INPUT!$M$32)/INPUT!$M$33*COUNT!J157*COUNT!M157,0)</f>
        <v>7.0505287896592245E-2</v>
      </c>
      <c r="R157"/>
      <c r="S157" s="16" t="str">
        <v xml:space="preserve">Gulf NDSES improvement through SPE sales </v>
      </c>
      <c r="T157" s="152">
        <v>1.7199017199017199E-2</v>
      </c>
      <c r="U157"/>
      <c r="V157" s="16" t="str">
        <v>Qanot Sharq TCA Life Upsell 2 x A330CEO</v>
      </c>
      <c r="W157" s="152">
        <v>0</v>
      </c>
      <c r="X157"/>
      <c r="Y157" s="16" t="str">
        <v>Qanot Sharq TCA Life Upsell 2 x A330CEO</v>
      </c>
      <c r="Z157" s="152">
        <v>0</v>
      </c>
      <c r="AA157"/>
      <c r="AB157" s="16" t="str">
        <v>Egypt Correct the CRP!!</v>
      </c>
      <c r="AC157" s="152">
        <v>0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</row>
    <row r="158" spans="2:97" x14ac:dyDescent="0.3">
      <c r="B158"/>
      <c r="C158" s="140" t="str">
        <v>Gulf Additional 2 x A/C</v>
      </c>
      <c r="D158" s="151">
        <v>23.04</v>
      </c>
      <c r="E158" s="151">
        <v>1.92</v>
      </c>
      <c r="F158" s="151">
        <v>1.92</v>
      </c>
      <c r="G158" s="151">
        <f t="shared" si="14"/>
        <v>3.84</v>
      </c>
      <c r="H158" s="151" t="str" cm="1">
        <f t="array" ref="H158">INDEX('MEA LOG'!O:O,ROW()-124+15)</f>
        <v>Low</v>
      </c>
      <c r="I158" s="151">
        <f>_xlfn.XLOOKUP(H158,INPUT!$C$11:$C$13,INPUT!$D$11:$D$13,"",0,1)</f>
        <v>1</v>
      </c>
      <c r="J158" s="151">
        <f>IFERROR(I158*INPUT!$J$11,"")</f>
        <v>1</v>
      </c>
      <c r="K158" s="151" t="str" cm="1">
        <f t="array" ref="K158">INDEX('MEA LOG'!P:P,ROW()-124+15)</f>
        <v>Med</v>
      </c>
      <c r="L158" s="151">
        <f>_xlfn.XLOOKUP(K158,INPUT!$F$11:$F$13,INPUT!$G$11:$G$13,"",0,1)</f>
        <v>1</v>
      </c>
      <c r="M158" s="151">
        <f>IFERROR(L158*INPUT!$J$12,"")</f>
        <v>1</v>
      </c>
      <c r="N158" s="151">
        <f>IFERROR((D158-INPUT!$J$32)/INPUT!$J$33*COUNT!J158*COUNT!M158,0)</f>
        <v>6.7392067392067392E-2</v>
      </c>
      <c r="O158" s="151">
        <f>IFERROR((E158-INPUT!$J$37)/INPUT!$J$38*COUNT!J158*COUNT!M158,0)</f>
        <v>2.8202115158636899E-2</v>
      </c>
      <c r="P158" s="151">
        <f>IFERROR((F158-INPUT!$M$37)/INPUT!$M$38*COUNT!J158*COUNT!M158,0)</f>
        <v>4.1848299912816037E-2</v>
      </c>
      <c r="Q158" s="151">
        <f>IFERROR((G158-INPUT!$M$32)/INPUT!$M$33*COUNT!J158*COUNT!M158,0)</f>
        <v>5.6404230317273797E-2</v>
      </c>
      <c r="R158"/>
      <c r="S158" s="16" t="str">
        <v>Qatar Amiri Sell 1 x SPE</v>
      </c>
      <c r="T158" s="152">
        <v>1.5795015795015795E-2</v>
      </c>
      <c r="U158"/>
      <c r="V158" s="16" t="str">
        <v xml:space="preserve">Senegal Collect debt </v>
      </c>
      <c r="W158" s="152">
        <v>0</v>
      </c>
      <c r="X158"/>
      <c r="Y158" s="16" t="str">
        <v>Saudia Extend Classic</v>
      </c>
      <c r="Z158" s="152">
        <v>0</v>
      </c>
      <c r="AA158"/>
      <c r="AB158" s="16" t="str">
        <v>Egypt Transportation Service Buy Out</v>
      </c>
      <c r="AC158" s="152">
        <v>0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</row>
    <row r="159" spans="2:97" x14ac:dyDescent="0.3">
      <c r="B159"/>
      <c r="C159" s="140" t="str">
        <v>Austral TCA Extension/Exit credit trade</v>
      </c>
      <c r="D159" s="151">
        <v>4.8</v>
      </c>
      <c r="E159" s="151">
        <v>0</v>
      </c>
      <c r="F159" s="151">
        <v>0</v>
      </c>
      <c r="G159" s="151">
        <f t="shared" si="14"/>
        <v>0</v>
      </c>
      <c r="H159" s="151" t="str" cm="1">
        <f t="array" ref="H159">INDEX('MEA LOG'!O:O,ROW()-124+15)</f>
        <v>Med</v>
      </c>
      <c r="I159" s="151">
        <f>_xlfn.XLOOKUP(H159,INPUT!$C$11:$C$13,INPUT!$D$11:$D$13,"",0,1)</f>
        <v>2</v>
      </c>
      <c r="J159" s="151">
        <f>IFERROR(I159*INPUT!$J$11,"")</f>
        <v>2</v>
      </c>
      <c r="K159" s="151" t="str" cm="1">
        <f t="array" ref="K159">INDEX('MEA LOG'!P:P,ROW()-124+15)</f>
        <v>Med</v>
      </c>
      <c r="L159" s="151">
        <f>_xlfn.XLOOKUP(K159,INPUT!$F$11:$F$13,INPUT!$G$11:$G$13,"",0,1)</f>
        <v>1</v>
      </c>
      <c r="M159" s="151">
        <f>IFERROR(L159*INPUT!$J$12,"")</f>
        <v>1</v>
      </c>
      <c r="N159" s="151">
        <f>IFERROR((D159-INPUT!$J$32)/INPUT!$J$33*COUNT!J159*COUNT!M159,0)</f>
        <v>2.8080028080028078E-2</v>
      </c>
      <c r="O159" s="151">
        <f>IFERROR((E159-INPUT!$J$37)/INPUT!$J$38*COUNT!J159*COUNT!M159,0)</f>
        <v>0</v>
      </c>
      <c r="P159" s="151">
        <f>IFERROR((F159-INPUT!$M$37)/INPUT!$M$38*COUNT!J159*COUNT!M159,0)</f>
        <v>0</v>
      </c>
      <c r="Q159" s="151">
        <f>IFERROR((G159-INPUT!$M$32)/INPUT!$M$33*COUNT!J159*COUNT!M159,0)</f>
        <v>0</v>
      </c>
      <c r="R159"/>
      <c r="S159" s="16" t="str">
        <v>Mauritus Escalation increase</v>
      </c>
      <c r="T159" s="152">
        <v>1.1407511407511409E-2</v>
      </c>
      <c r="U159"/>
      <c r="V159" s="16" t="str">
        <v>Air Algerie Additional SPE</v>
      </c>
      <c r="W159" s="152">
        <v>0</v>
      </c>
      <c r="X159"/>
      <c r="Y159" s="16" t="str">
        <v>Tanzania Additional SPE</v>
      </c>
      <c r="Z159" s="152">
        <v>0</v>
      </c>
      <c r="AA159"/>
      <c r="AB159" s="16" t="str">
        <v>Qanot Sharq TCA Life Upsell 2 x A330CEO</v>
      </c>
      <c r="AC159" s="152">
        <v>0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</row>
    <row r="160" spans="2:97" x14ac:dyDescent="0.3">
      <c r="B160"/>
      <c r="C160" s="140" t="str">
        <v xml:space="preserve">Kuwait Maintain SPE % </v>
      </c>
      <c r="D160" s="151">
        <v>0</v>
      </c>
      <c r="E160" s="151">
        <v>0</v>
      </c>
      <c r="F160" s="151">
        <v>0</v>
      </c>
      <c r="G160" s="151">
        <f t="shared" si="14"/>
        <v>0</v>
      </c>
      <c r="H160" s="151" t="str" cm="1">
        <f t="array" ref="H160">INDEX('MEA LOG'!O:O,ROW()-124+15)</f>
        <v>Low</v>
      </c>
      <c r="I160" s="151">
        <f>_xlfn.XLOOKUP(H160,INPUT!$C$11:$C$13,INPUT!$D$11:$D$13,"",0,1)</f>
        <v>1</v>
      </c>
      <c r="J160" s="151">
        <f>IFERROR(I160*INPUT!$J$11,"")</f>
        <v>1</v>
      </c>
      <c r="K160" s="151" t="str" cm="1">
        <f t="array" ref="K160">INDEX('MEA LOG'!P:P,ROW()-124+15)</f>
        <v>Med</v>
      </c>
      <c r="L160" s="151">
        <f>_xlfn.XLOOKUP(K160,INPUT!$F$11:$F$13,INPUT!$G$11:$G$13,"",0,1)</f>
        <v>1</v>
      </c>
      <c r="M160" s="151">
        <f>IFERROR(L160*INPUT!$J$12,"")</f>
        <v>1</v>
      </c>
      <c r="N160" s="151">
        <f>IFERROR((D160-INPUT!$J$32)/INPUT!$J$33*COUNT!J160*COUNT!M160,0)</f>
        <v>0</v>
      </c>
      <c r="O160" s="151">
        <f>IFERROR((E160-INPUT!$J$37)/INPUT!$J$38*COUNT!J160*COUNT!M160,0)</f>
        <v>0</v>
      </c>
      <c r="P160" s="151">
        <f>IFERROR((F160-INPUT!$M$37)/INPUT!$M$38*COUNT!J160*COUNT!M160,0)</f>
        <v>0</v>
      </c>
      <c r="Q160" s="151">
        <f>IFERROR((G160-INPUT!$M$32)/INPUT!$M$33*COUNT!J160*COUNT!M160,0)</f>
        <v>0</v>
      </c>
      <c r="R160"/>
      <c r="S160" s="16" t="str">
        <v>Mauritus Reduce NDSES Cost</v>
      </c>
      <c r="T160" s="152">
        <v>2.223002223002223E-3</v>
      </c>
      <c r="U160"/>
      <c r="V160" s="16" t="str">
        <v>Saudia Extend Classic</v>
      </c>
      <c r="W160" s="152">
        <v>0</v>
      </c>
      <c r="X160"/>
      <c r="Y160" s="16" t="str">
        <v>Austral TCA Extension/Exit credit trade</v>
      </c>
      <c r="Z160" s="152">
        <v>0</v>
      </c>
      <c r="AA160"/>
      <c r="AB160" s="16" t="str">
        <v>Saudia Extend Classic</v>
      </c>
      <c r="AC160" s="152">
        <v>0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</row>
    <row r="161" spans="2:97" x14ac:dyDescent="0.3">
      <c r="B161"/>
      <c r="C161" s="140" t="str">
        <v>Mauritus Escalation increase</v>
      </c>
      <c r="D161" s="151">
        <v>1.3</v>
      </c>
      <c r="E161" s="151">
        <v>0.43333333333333335</v>
      </c>
      <c r="F161" s="151">
        <v>0</v>
      </c>
      <c r="G161" s="151">
        <f t="shared" si="14"/>
        <v>0.43333333333333335</v>
      </c>
      <c r="H161" s="151" t="str" cm="1">
        <f t="array" ref="H161">INDEX('MEA LOG'!O:O,ROW()-124+15)</f>
        <v>High</v>
      </c>
      <c r="I161" s="151">
        <f>_xlfn.XLOOKUP(H161,INPUT!$C$11:$C$13,INPUT!$D$11:$D$13,"",0,1)</f>
        <v>3</v>
      </c>
      <c r="J161" s="151">
        <f>IFERROR(I161*INPUT!$J$11,"")</f>
        <v>3</v>
      </c>
      <c r="K161" s="151" t="str" cm="1">
        <f t="array" ref="K161">INDEX('MEA LOG'!P:P,ROW()-124+15)</f>
        <v>Low</v>
      </c>
      <c r="L161" s="151">
        <f>_xlfn.XLOOKUP(K161,INPUT!$F$11:$F$13,INPUT!$G$11:$G$13,"",0,1)</f>
        <v>1</v>
      </c>
      <c r="M161" s="151">
        <f>IFERROR(L161*INPUT!$J$12,"")</f>
        <v>1</v>
      </c>
      <c r="N161" s="151">
        <f>IFERROR((D161-INPUT!$J$32)/INPUT!$J$33*COUNT!J161*COUNT!M161,0)</f>
        <v>1.1407511407511409E-2</v>
      </c>
      <c r="O161" s="151">
        <f>IFERROR((E161-INPUT!$J$37)/INPUT!$J$38*COUNT!J161*COUNT!M161,0)</f>
        <v>1.9095182138660401E-2</v>
      </c>
      <c r="P161" s="151">
        <f>IFERROR((F161-INPUT!$M$37)/INPUT!$M$38*COUNT!J161*COUNT!M161,0)</f>
        <v>0</v>
      </c>
      <c r="Q161" s="151">
        <f>IFERROR((G161-INPUT!$M$32)/INPUT!$M$33*COUNT!J161*COUNT!M161,0)</f>
        <v>1.9095182138660401E-2</v>
      </c>
      <c r="R161"/>
      <c r="S161" s="16" t="str">
        <v>Ethiopia Increase escalation</v>
      </c>
      <c r="T161" s="152">
        <v>0</v>
      </c>
      <c r="U161"/>
      <c r="V161" s="16" t="str">
        <v>Austral TCA Extension/Exit credit trade</v>
      </c>
      <c r="W161" s="152">
        <v>0</v>
      </c>
      <c r="X161"/>
      <c r="Y161" s="16" t="str">
        <v xml:space="preserve">Kuwait Maintain SPE % </v>
      </c>
      <c r="Z161" s="152">
        <v>0</v>
      </c>
      <c r="AA161"/>
      <c r="AB161" s="16" t="str">
        <v>Austral TCA Extension/Exit credit trade</v>
      </c>
      <c r="AC161" s="152">
        <v>0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</row>
    <row r="162" spans="2:97" x14ac:dyDescent="0.3">
      <c r="B162"/>
      <c r="C162" s="140" t="str">
        <v>Mauritus Reduce NDSES Cost</v>
      </c>
      <c r="D162" s="151">
        <v>0.38</v>
      </c>
      <c r="E162" s="151">
        <v>7.5999999999999998E-2</v>
      </c>
      <c r="F162" s="151">
        <v>7.5999999999999998E-2</v>
      </c>
      <c r="G162" s="151">
        <f t="shared" si="14"/>
        <v>0.152</v>
      </c>
      <c r="H162" s="151" t="str" cm="1">
        <f t="array" ref="H162">INDEX('MEA LOG'!O:O,ROW()-124+15)</f>
        <v>Med</v>
      </c>
      <c r="I162" s="151">
        <f>_xlfn.XLOOKUP(H162,INPUT!$C$11:$C$13,INPUT!$D$11:$D$13,"",0,1)</f>
        <v>2</v>
      </c>
      <c r="J162" s="151">
        <f>IFERROR(I162*INPUT!$J$11,"")</f>
        <v>2</v>
      </c>
      <c r="K162" s="151" t="str" cm="1">
        <f t="array" ref="K162">INDEX('MEA LOG'!P:P,ROW()-124+15)</f>
        <v>Med</v>
      </c>
      <c r="L162" s="151">
        <f>_xlfn.XLOOKUP(K162,INPUT!$F$11:$F$13,INPUT!$G$11:$G$13,"",0,1)</f>
        <v>1</v>
      </c>
      <c r="M162" s="151">
        <f>IFERROR(L162*INPUT!$J$12,"")</f>
        <v>1</v>
      </c>
      <c r="N162" s="151">
        <f>IFERROR((D162-INPUT!$J$32)/INPUT!$J$33*COUNT!J162*COUNT!M162,0)</f>
        <v>2.223002223002223E-3</v>
      </c>
      <c r="O162" s="151">
        <f>IFERROR((E162-INPUT!$J$37)/INPUT!$J$38*COUNT!J162*COUNT!M162,0)</f>
        <v>2.2326674500587544E-3</v>
      </c>
      <c r="P162" s="151">
        <f>IFERROR((F162-INPUT!$M$37)/INPUT!$M$38*COUNT!J162*COUNT!M162,0)</f>
        <v>3.3129904097646029E-3</v>
      </c>
      <c r="Q162" s="151">
        <f>IFERROR((G162-INPUT!$M$32)/INPUT!$M$33*COUNT!J162*COUNT!M162,0)</f>
        <v>4.4653349001175088E-3</v>
      </c>
      <c r="R162"/>
      <c r="S162" s="16" t="str">
        <v>Egypt Correct the CRP!!</v>
      </c>
      <c r="T162" s="152">
        <v>0</v>
      </c>
      <c r="U162"/>
      <c r="V162" s="16" t="str">
        <v xml:space="preserve">Kuwait Maintain SPE % </v>
      </c>
      <c r="W162" s="152">
        <v>0</v>
      </c>
      <c r="X162"/>
      <c r="Y162" s="16" t="str">
        <v>Mauritus Escalation increase</v>
      </c>
      <c r="Z162" s="152">
        <v>0</v>
      </c>
      <c r="AA162"/>
      <c r="AB162" s="16" t="str">
        <v xml:space="preserve">Kuwait Maintain SPE % </v>
      </c>
      <c r="AC162" s="152">
        <v>0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</row>
    <row r="163" spans="2:97" x14ac:dyDescent="0.3">
      <c r="B163"/>
      <c r="C163" s="140" t="str">
        <v>Rwanda Min Term Extension</v>
      </c>
      <c r="D163" s="151">
        <v>12</v>
      </c>
      <c r="E163" s="151">
        <v>0</v>
      </c>
      <c r="F163" s="151">
        <v>0</v>
      </c>
      <c r="G163" s="151">
        <f t="shared" si="14"/>
        <v>0</v>
      </c>
      <c r="H163" s="151" t="str" cm="1">
        <f t="array" ref="H163">INDEX('MEA LOG'!O:O,ROW()-124+15)</f>
        <v>Low</v>
      </c>
      <c r="I163" s="151">
        <f>_xlfn.XLOOKUP(H163,INPUT!$C$11:$C$13,INPUT!$D$11:$D$13,"",0,1)</f>
        <v>1</v>
      </c>
      <c r="J163" s="151">
        <f>IFERROR(I163*INPUT!$J$11,"")</f>
        <v>1</v>
      </c>
      <c r="K163" s="151" t="str" cm="1">
        <f t="array" ref="K163">INDEX('MEA LOG'!P:P,ROW()-124+15)</f>
        <v>Med</v>
      </c>
      <c r="L163" s="151">
        <f>_xlfn.XLOOKUP(K163,INPUT!$F$11:$F$13,INPUT!$G$11:$G$13,"",0,1)</f>
        <v>1</v>
      </c>
      <c r="M163" s="151">
        <f>IFERROR(L163*INPUT!$J$12,"")</f>
        <v>1</v>
      </c>
      <c r="N163" s="151">
        <f>IFERROR((D163-INPUT!$J$32)/INPUT!$J$33*COUNT!J163*COUNT!M163,0)</f>
        <v>3.51000351000351E-2</v>
      </c>
      <c r="O163" s="151">
        <f>IFERROR((E163-INPUT!$J$37)/INPUT!$J$38*COUNT!J163*COUNT!M163,0)</f>
        <v>0</v>
      </c>
      <c r="P163" s="151">
        <f>IFERROR((F163-INPUT!$M$37)/INPUT!$M$38*COUNT!J163*COUNT!M163,0)</f>
        <v>0</v>
      </c>
      <c r="Q163" s="151">
        <f>IFERROR((G163-INPUT!$M$32)/INPUT!$M$33*COUNT!J163*COUNT!M163,0)</f>
        <v>0</v>
      </c>
      <c r="R163"/>
      <c r="S163" s="16" t="str">
        <v>Saudia Extend Classic</v>
      </c>
      <c r="T163" s="152">
        <v>0</v>
      </c>
      <c r="U163"/>
      <c r="V163" s="16" t="str">
        <v>Rwanda Min Term Extension</v>
      </c>
      <c r="W163" s="152">
        <v>0</v>
      </c>
      <c r="X163"/>
      <c r="Y163" s="16" t="str">
        <v>Rwanda Min Term Extension</v>
      </c>
      <c r="Z163" s="152">
        <v>0</v>
      </c>
      <c r="AA163"/>
      <c r="AB163" s="16" t="str">
        <v>Rwanda Min Term Extension</v>
      </c>
      <c r="AC163" s="152">
        <v>0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</row>
    <row r="164" spans="2:97" x14ac:dyDescent="0.3">
      <c r="B164"/>
      <c r="C164" s="140" t="str">
        <v>SAA Additional 7 X A/C</v>
      </c>
      <c r="D164" s="151">
        <v>54</v>
      </c>
      <c r="E164" s="151">
        <v>0</v>
      </c>
      <c r="F164" s="151">
        <v>0</v>
      </c>
      <c r="G164" s="151">
        <f t="shared" si="14"/>
        <v>0</v>
      </c>
      <c r="H164" s="151" t="str" cm="1">
        <f t="array" ref="H164">INDEX('MEA LOG'!O:O,ROW()-124+15)</f>
        <v>Med</v>
      </c>
      <c r="I164" s="151">
        <f>_xlfn.XLOOKUP(H164,INPUT!$C$11:$C$13,INPUT!$D$11:$D$13,"",0,1)</f>
        <v>2</v>
      </c>
      <c r="J164" s="151">
        <f>IFERROR(I164*INPUT!$J$11,"")</f>
        <v>2</v>
      </c>
      <c r="K164" s="151" t="str" cm="1">
        <f t="array" ref="K164">INDEX('MEA LOG'!P:P,ROW()-124+15)</f>
        <v>Med</v>
      </c>
      <c r="L164" s="151">
        <f>_xlfn.XLOOKUP(K164,INPUT!$F$11:$F$13,INPUT!$G$11:$G$13,"",0,1)</f>
        <v>1</v>
      </c>
      <c r="M164" s="151">
        <f>IFERROR(L164*INPUT!$J$12,"")</f>
        <v>1</v>
      </c>
      <c r="N164" s="151">
        <f>IFERROR((D164-INPUT!$J$32)/INPUT!$J$33*COUNT!J164*COUNT!M164,0)</f>
        <v>0.31590031590031592</v>
      </c>
      <c r="O164" s="151">
        <f>IFERROR((E164-INPUT!$J$37)/INPUT!$J$38*COUNT!J164*COUNT!M164,0)</f>
        <v>0</v>
      </c>
      <c r="P164" s="151">
        <f>IFERROR((F164-INPUT!$M$37)/INPUT!$M$38*COUNT!J164*COUNT!M164,0)</f>
        <v>0</v>
      </c>
      <c r="Q164" s="151">
        <f>IFERROR((G164-INPUT!$M$32)/INPUT!$M$33*COUNT!J164*COUNT!M164,0)</f>
        <v>0</v>
      </c>
      <c r="R164"/>
      <c r="S164" s="16" t="str">
        <v xml:space="preserve">Kuwait Maintain SPE % </v>
      </c>
      <c r="T164" s="152">
        <v>0</v>
      </c>
      <c r="U164"/>
      <c r="V164" s="16" t="str">
        <v>SAA Additional 7 X A/C</v>
      </c>
      <c r="W164" s="152">
        <v>0</v>
      </c>
      <c r="X164"/>
      <c r="Y164" s="16" t="str">
        <v>SAA Additional 7 X A/C</v>
      </c>
      <c r="Z164" s="152">
        <v>0</v>
      </c>
      <c r="AA164"/>
      <c r="AB164" s="16" t="str">
        <v>SAA Additional 7 X A/C</v>
      </c>
      <c r="AC164" s="152">
        <v>0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</row>
    <row r="165" spans="2:97" x14ac:dyDescent="0.3">
      <c r="B165"/>
      <c r="C165" s="140" t="str">
        <v>Austral Used SPE</v>
      </c>
      <c r="D165" s="151">
        <v>0</v>
      </c>
      <c r="E165" s="151">
        <v>0</v>
      </c>
      <c r="F165" s="151">
        <v>0</v>
      </c>
      <c r="G165" s="151">
        <f t="shared" si="14"/>
        <v>0</v>
      </c>
      <c r="H165" s="151" t="str" cm="1">
        <f t="array" ref="H165">INDEX('MEA LOG'!O:O,ROW()-124+15)</f>
        <v>Low</v>
      </c>
      <c r="I165" s="151">
        <f>_xlfn.XLOOKUP(H165,INPUT!$C$11:$C$13,INPUT!$D$11:$D$13,"",0,1)</f>
        <v>1</v>
      </c>
      <c r="J165" s="151">
        <f>IFERROR(I165*INPUT!$J$11,"")</f>
        <v>1</v>
      </c>
      <c r="K165" s="151" t="str" cm="1">
        <f t="array" ref="K165">INDEX('MEA LOG'!P:P,ROW()-124+15)</f>
        <v>Low</v>
      </c>
      <c r="L165" s="151">
        <f>_xlfn.XLOOKUP(K165,INPUT!$F$11:$F$13,INPUT!$G$11:$G$13,"",0,1)</f>
        <v>1</v>
      </c>
      <c r="M165" s="151">
        <f>IFERROR(L165*INPUT!$J$12,"")</f>
        <v>1</v>
      </c>
      <c r="N165" s="151">
        <f>IFERROR((D165-INPUT!$J$32)/INPUT!$J$33*COUNT!J165*COUNT!M165,0)</f>
        <v>0</v>
      </c>
      <c r="O165" s="151">
        <f>IFERROR((E165-INPUT!$J$37)/INPUT!$J$38*COUNT!J165*COUNT!M165,0)</f>
        <v>0</v>
      </c>
      <c r="P165" s="151">
        <f>IFERROR((F165-INPUT!$M$37)/INPUT!$M$38*COUNT!J165*COUNT!M165,0)</f>
        <v>0</v>
      </c>
      <c r="Q165" s="151">
        <f>IFERROR((G165-INPUT!$M$32)/INPUT!$M$33*COUNT!J165*COUNT!M165,0)</f>
        <v>0</v>
      </c>
      <c r="R165"/>
      <c r="S165" s="16" t="str">
        <v>Austral Used SPE</v>
      </c>
      <c r="T165" s="152">
        <v>0</v>
      </c>
      <c r="U165"/>
      <c r="V165" s="16" t="str">
        <v>Austral Used SPE</v>
      </c>
      <c r="W165" s="152">
        <v>0</v>
      </c>
      <c r="X165"/>
      <c r="Y165" s="16" t="str">
        <v>Austral Used SPE</v>
      </c>
      <c r="Z165" s="152">
        <v>0</v>
      </c>
      <c r="AA165"/>
      <c r="AB165" s="16" t="str">
        <v>Austral Used SPE</v>
      </c>
      <c r="AC165" s="152">
        <v>0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</row>
    <row r="166" spans="2:97" x14ac:dyDescent="0.3">
      <c r="B166"/>
      <c r="C166" s="140" t="str">
        <v>Egypt EP Upsell</v>
      </c>
      <c r="D166" s="151">
        <v>0</v>
      </c>
      <c r="E166" s="151">
        <v>0</v>
      </c>
      <c r="F166" s="151">
        <v>0</v>
      </c>
      <c r="G166" s="151">
        <f t="shared" si="14"/>
        <v>0</v>
      </c>
      <c r="H166" s="151" t="str" cm="1">
        <f t="array" ref="H166">INDEX('MEA LOG'!O:O,ROW()-124+15)</f>
        <v>Med</v>
      </c>
      <c r="I166" s="151">
        <f>_xlfn.XLOOKUP(H166,INPUT!$C$11:$C$13,INPUT!$D$11:$D$13,"",0,1)</f>
        <v>2</v>
      </c>
      <c r="J166" s="151">
        <f>IFERROR(I166*INPUT!$J$11,"")</f>
        <v>2</v>
      </c>
      <c r="K166" s="151" t="str" cm="1">
        <f t="array" ref="K166">INDEX('MEA LOG'!P:P,ROW()-124+15)</f>
        <v>Med</v>
      </c>
      <c r="L166" s="151">
        <f>_xlfn.XLOOKUP(K166,INPUT!$F$11:$F$13,INPUT!$G$11:$G$13,"",0,1)</f>
        <v>1</v>
      </c>
      <c r="M166" s="151">
        <f>IFERROR(L166*INPUT!$J$12,"")</f>
        <v>1</v>
      </c>
      <c r="N166" s="151">
        <f>IFERROR((D166-INPUT!$J$32)/INPUT!$J$33*COUNT!J166*COUNT!M166,0)</f>
        <v>0</v>
      </c>
      <c r="O166" s="151">
        <f>IFERROR((E166-INPUT!$J$37)/INPUT!$J$38*COUNT!J166*COUNT!M166,0)</f>
        <v>0</v>
      </c>
      <c r="P166" s="151">
        <f>IFERROR((F166-INPUT!$M$37)/INPUT!$M$38*COUNT!J166*COUNT!M166,0)</f>
        <v>0</v>
      </c>
      <c r="Q166" s="151">
        <f>IFERROR((G166-INPUT!$M$32)/INPUT!$M$33*COUNT!J166*COUNT!M166,0)</f>
        <v>0</v>
      </c>
      <c r="R166"/>
      <c r="S166" s="16" t="str">
        <v>Egypt EP Upsell</v>
      </c>
      <c r="T166" s="152">
        <v>0</v>
      </c>
      <c r="U166"/>
      <c r="V166" s="16" t="str">
        <v>Egypt EP Upsell</v>
      </c>
      <c r="W166" s="152">
        <v>0</v>
      </c>
      <c r="X166"/>
      <c r="Y166" s="16" t="str">
        <v>Egypt EP Upsell</v>
      </c>
      <c r="Z166" s="152">
        <v>0</v>
      </c>
      <c r="AA166"/>
      <c r="AB166" s="16" t="str">
        <v>Egypt EP Upsell</v>
      </c>
      <c r="AC166" s="152">
        <v>0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</row>
    <row r="167" spans="2:97" x14ac:dyDescent="0.3">
      <c r="B167"/>
      <c r="C167" s="140" t="str">
        <v>Emirates Retire SLA1</v>
      </c>
      <c r="D167" s="151">
        <v>0</v>
      </c>
      <c r="E167" s="151">
        <v>0</v>
      </c>
      <c r="F167" s="151">
        <v>0</v>
      </c>
      <c r="G167" s="151">
        <f t="shared" si="14"/>
        <v>0</v>
      </c>
      <c r="H167" s="151" t="str" cm="1">
        <f t="array" ref="H167">INDEX('MEA LOG'!O:O,ROW()-124+15)</f>
        <v>Med</v>
      </c>
      <c r="I167" s="151">
        <f>_xlfn.XLOOKUP(H167,INPUT!$C$11:$C$13,INPUT!$D$11:$D$13,"",0,1)</f>
        <v>2</v>
      </c>
      <c r="J167" s="151">
        <f>IFERROR(I167*INPUT!$J$11,"")</f>
        <v>2</v>
      </c>
      <c r="K167" s="151" t="str" cm="1">
        <f t="array" ref="K167">INDEX('MEA LOG'!P:P,ROW()-124+15)</f>
        <v>High</v>
      </c>
      <c r="L167" s="151">
        <f>_xlfn.XLOOKUP(K167,INPUT!$F$11:$F$13,INPUT!$G$11:$G$13,"",0,1)</f>
        <v>1</v>
      </c>
      <c r="M167" s="151">
        <f>IFERROR(L167*INPUT!$J$12,"")</f>
        <v>1</v>
      </c>
      <c r="N167" s="151">
        <f>IFERROR((D167-INPUT!$J$32)/INPUT!$J$33*COUNT!J167*COUNT!M167,0)</f>
        <v>0</v>
      </c>
      <c r="O167" s="151">
        <f>IFERROR((E167-INPUT!$J$37)/INPUT!$J$38*COUNT!J167*COUNT!M167,0)</f>
        <v>0</v>
      </c>
      <c r="P167" s="151">
        <f>IFERROR((F167-INPUT!$M$37)/INPUT!$M$38*COUNT!J167*COUNT!M167,0)</f>
        <v>0</v>
      </c>
      <c r="Q167" s="151">
        <f>IFERROR((G167-INPUT!$M$32)/INPUT!$M$33*COUNT!J167*COUNT!M167,0)</f>
        <v>0</v>
      </c>
      <c r="R167"/>
      <c r="S167" s="16" t="str">
        <v>Emirates Retire SLA1</v>
      </c>
      <c r="T167" s="152">
        <v>0</v>
      </c>
      <c r="U167"/>
      <c r="V167" s="16" t="str">
        <v>Emirates Retire SLA1</v>
      </c>
      <c r="W167" s="152">
        <v>0</v>
      </c>
      <c r="X167"/>
      <c r="Y167" s="16" t="str">
        <v>Emirates Retire SLA1</v>
      </c>
      <c r="Z167" s="152">
        <v>0</v>
      </c>
      <c r="AA167"/>
      <c r="AB167" s="16" t="str">
        <v>Emirates Retire SLA1</v>
      </c>
      <c r="AC167" s="152">
        <v>0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</row>
    <row r="168" spans="2:97" x14ac:dyDescent="0.3">
      <c r="B168"/>
      <c r="C168" s="140" t="str">
        <v>Silkway Extend Greentime agreement by 12 months</v>
      </c>
      <c r="D168" s="151">
        <v>0</v>
      </c>
      <c r="E168" s="151">
        <v>0</v>
      </c>
      <c r="F168" s="151">
        <v>0</v>
      </c>
      <c r="G168" s="151">
        <f t="shared" si="14"/>
        <v>0</v>
      </c>
      <c r="H168" s="151" t="str" cm="1">
        <f t="array" ref="H168">INDEX('MEA LOG'!O:O,ROW()-124+15)</f>
        <v>High</v>
      </c>
      <c r="I168" s="151">
        <f>_xlfn.XLOOKUP(H168,INPUT!$C$11:$C$13,INPUT!$D$11:$D$13,"",0,1)</f>
        <v>3</v>
      </c>
      <c r="J168" s="151">
        <f>IFERROR(I168*INPUT!$J$11,"")</f>
        <v>3</v>
      </c>
      <c r="K168" s="151" t="str" cm="1">
        <f t="array" ref="K168">INDEX('MEA LOG'!P:P,ROW()-124+15)</f>
        <v>Med</v>
      </c>
      <c r="L168" s="151">
        <f>_xlfn.XLOOKUP(K168,INPUT!$F$11:$F$13,INPUT!$G$11:$G$13,"",0,1)</f>
        <v>1</v>
      </c>
      <c r="M168" s="151">
        <f>IFERROR(L168*INPUT!$J$12,"")</f>
        <v>1</v>
      </c>
      <c r="N168" s="151">
        <f>IFERROR((D168-INPUT!$J$32)/INPUT!$J$33*COUNT!J168*COUNT!M168,0)</f>
        <v>0</v>
      </c>
      <c r="O168" s="151">
        <f>IFERROR((E168-INPUT!$J$37)/INPUT!$J$38*COUNT!J168*COUNT!M168,0)</f>
        <v>0</v>
      </c>
      <c r="P168" s="151">
        <f>IFERROR((F168-INPUT!$M$37)/INPUT!$M$38*COUNT!J168*COUNT!M168,0)</f>
        <v>0</v>
      </c>
      <c r="Q168" s="151">
        <f>IFERROR((G168-INPUT!$M$32)/INPUT!$M$33*COUNT!J168*COUNT!M168,0)</f>
        <v>0</v>
      </c>
      <c r="R168"/>
      <c r="S168" s="16" t="str">
        <v>Silkway Extend Greentime agreement by 12 months</v>
      </c>
      <c r="T168" s="152">
        <v>0</v>
      </c>
      <c r="U168"/>
      <c r="V168" s="16" t="str">
        <v>Silkway Extend Greentime agreement by 12 months</v>
      </c>
      <c r="W168" s="152">
        <v>0</v>
      </c>
      <c r="X168"/>
      <c r="Y168" s="16" t="str">
        <v>Silkway Extend Greentime agreement by 12 months</v>
      </c>
      <c r="Z168" s="152">
        <v>0</v>
      </c>
      <c r="AA168"/>
      <c r="AB168" s="16" t="str">
        <v>Silkway Extend Greentime agreement by 12 months</v>
      </c>
      <c r="AC168" s="152">
        <v>0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</row>
    <row r="169" spans="2:97" x14ac:dyDescent="0.3">
      <c r="B169"/>
      <c r="C169" s="140" t="str">
        <v xml:space="preserve"> </v>
      </c>
      <c r="D169" s="151">
        <v>0</v>
      </c>
      <c r="E169" s="151">
        <v>0</v>
      </c>
      <c r="F169" s="151">
        <v>0</v>
      </c>
      <c r="G169" s="151">
        <f t="shared" si="14"/>
        <v>0</v>
      </c>
      <c r="H169" s="151" cm="1">
        <f t="array" ref="H169">INDEX('MEA LOG'!O:O,ROW()-124+15)</f>
        <v>0</v>
      </c>
      <c r="I169" s="151" t="str">
        <f>_xlfn.XLOOKUP(H169,INPUT!$C$11:$C$13,INPUT!$D$11:$D$13,"",0,1)</f>
        <v/>
      </c>
      <c r="J169" s="151" t="str">
        <f>IFERROR(I169*INPUT!$J$11,"")</f>
        <v/>
      </c>
      <c r="K169" s="151" cm="1">
        <f t="array" ref="K169">INDEX('MEA LOG'!P:P,ROW()-124+15)</f>
        <v>0</v>
      </c>
      <c r="L169" s="151" t="str">
        <f>_xlfn.XLOOKUP(K169,INPUT!$F$11:$F$13,INPUT!$G$11:$G$13,"",0,1)</f>
        <v/>
      </c>
      <c r="M169" s="151" t="str">
        <f>IFERROR(L169*INPUT!$J$12,"")</f>
        <v/>
      </c>
      <c r="N169" s="151">
        <f>IFERROR((D169-INPUT!$J$32)/INPUT!$J$33*COUNT!J169*COUNT!M169,0)</f>
        <v>0</v>
      </c>
      <c r="O169" s="151">
        <f>IFERROR((E169-INPUT!$J$37)/INPUT!$J$38*COUNT!J169*COUNT!M169,0)</f>
        <v>0</v>
      </c>
      <c r="P169" s="151">
        <f>IFERROR((F169-INPUT!$M$37)/INPUT!$M$38*COUNT!J169*COUNT!M169,0)</f>
        <v>0</v>
      </c>
      <c r="Q169" s="151">
        <f>IFERROR((G169-INPUT!$M$32)/INPUT!$M$33*COUNT!J169*COUNT!M169,0)</f>
        <v>0</v>
      </c>
      <c r="R169"/>
      <c r="S169" s="16" t="str">
        <v xml:space="preserve"> </v>
      </c>
      <c r="T169" s="152">
        <v>0</v>
      </c>
      <c r="U169"/>
      <c r="V169" s="16" t="str">
        <v xml:space="preserve"> </v>
      </c>
      <c r="W169" s="152">
        <v>0</v>
      </c>
      <c r="X169"/>
      <c r="Y169" s="16" t="str">
        <v xml:space="preserve"> </v>
      </c>
      <c r="Z169" s="152">
        <v>0</v>
      </c>
      <c r="AA169"/>
      <c r="AB169" s="16" t="str">
        <v xml:space="preserve"> </v>
      </c>
      <c r="AC169" s="152">
        <v>0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</row>
    <row r="170" spans="2:97" x14ac:dyDescent="0.3">
      <c r="B170"/>
      <c r="C170" s="140" t="str">
        <v xml:space="preserve"> </v>
      </c>
      <c r="D170" s="151">
        <v>0</v>
      </c>
      <c r="E170" s="151">
        <v>0</v>
      </c>
      <c r="F170" s="151">
        <v>0</v>
      </c>
      <c r="G170" s="151">
        <f t="shared" si="14"/>
        <v>0</v>
      </c>
      <c r="H170" s="151" cm="1">
        <f t="array" ref="H170">INDEX('MEA LOG'!O:O,ROW()-124+15)</f>
        <v>0</v>
      </c>
      <c r="I170" s="151" t="str">
        <f>_xlfn.XLOOKUP(H170,INPUT!$C$11:$C$13,INPUT!$D$11:$D$13,"",0,1)</f>
        <v/>
      </c>
      <c r="J170" s="151" t="str">
        <f>IFERROR(I170*INPUT!$J$11,"")</f>
        <v/>
      </c>
      <c r="K170" s="151" cm="1">
        <f t="array" ref="K170">INDEX('MEA LOG'!P:P,ROW()-124+15)</f>
        <v>0</v>
      </c>
      <c r="L170" s="151" t="str">
        <f>_xlfn.XLOOKUP(K170,INPUT!$F$11:$F$13,INPUT!$G$11:$G$13,"",0,1)</f>
        <v/>
      </c>
      <c r="M170" s="151" t="str">
        <f>IFERROR(L170*INPUT!$J$12,"")</f>
        <v/>
      </c>
      <c r="N170" s="151">
        <f>IFERROR((D170-INPUT!$J$32)/INPUT!$J$33*COUNT!J170*COUNT!M170,0)</f>
        <v>0</v>
      </c>
      <c r="O170" s="151">
        <f>IFERROR((E170-INPUT!$J$37)/INPUT!$J$38*COUNT!J170*COUNT!M170,0)</f>
        <v>0</v>
      </c>
      <c r="P170" s="151">
        <f>IFERROR((F170-INPUT!$M$37)/INPUT!$M$38*COUNT!J170*COUNT!M170,0)</f>
        <v>0</v>
      </c>
      <c r="Q170" s="151">
        <f>IFERROR((G170-INPUT!$M$32)/INPUT!$M$33*COUNT!J170*COUNT!M170,0)</f>
        <v>0</v>
      </c>
      <c r="R170"/>
      <c r="S170" s="16" t="str">
        <v xml:space="preserve"> </v>
      </c>
      <c r="T170" s="152">
        <v>0</v>
      </c>
      <c r="U170"/>
      <c r="V170" s="16" t="str">
        <v xml:space="preserve"> </v>
      </c>
      <c r="W170" s="152">
        <v>0</v>
      </c>
      <c r="X170"/>
      <c r="Y170" s="16" t="str">
        <v xml:space="preserve"> </v>
      </c>
      <c r="Z170" s="152">
        <v>0</v>
      </c>
      <c r="AA170"/>
      <c r="AB170" s="16" t="str">
        <v xml:space="preserve"> </v>
      </c>
      <c r="AC170" s="152">
        <v>0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</row>
    <row r="171" spans="2:97" x14ac:dyDescent="0.3">
      <c r="B171"/>
      <c r="C171" s="140" t="str">
        <v xml:space="preserve"> </v>
      </c>
      <c r="D171" s="151">
        <v>0</v>
      </c>
      <c r="E171" s="151">
        <v>0</v>
      </c>
      <c r="F171" s="151">
        <v>0</v>
      </c>
      <c r="G171" s="151">
        <f t="shared" si="14"/>
        <v>0</v>
      </c>
      <c r="H171" s="151" cm="1">
        <f t="array" ref="H171">INDEX('MEA LOG'!O:O,ROW()-124+15)</f>
        <v>0</v>
      </c>
      <c r="I171" s="151" t="str">
        <f>_xlfn.XLOOKUP(H171,INPUT!$C$11:$C$13,INPUT!$D$11:$D$13,"",0,1)</f>
        <v/>
      </c>
      <c r="J171" s="151" t="str">
        <f>IFERROR(I171*INPUT!$J$11,"")</f>
        <v/>
      </c>
      <c r="K171" s="151" cm="1">
        <f t="array" ref="K171">INDEX('MEA LOG'!P:P,ROW()-124+15)</f>
        <v>0</v>
      </c>
      <c r="L171" s="151" t="str">
        <f>_xlfn.XLOOKUP(K171,INPUT!$F$11:$F$13,INPUT!$G$11:$G$13,"",0,1)</f>
        <v/>
      </c>
      <c r="M171" s="151" t="str">
        <f>IFERROR(L171*INPUT!$J$12,"")</f>
        <v/>
      </c>
      <c r="N171" s="151">
        <f>IFERROR((D171-INPUT!$J$32)/INPUT!$J$33*COUNT!J171*COUNT!M171,0)</f>
        <v>0</v>
      </c>
      <c r="O171" s="151">
        <f>IFERROR((E171-INPUT!$J$37)/INPUT!$J$38*COUNT!J171*COUNT!M171,0)</f>
        <v>0</v>
      </c>
      <c r="P171" s="151">
        <f>IFERROR((F171-INPUT!$M$37)/INPUT!$M$38*COUNT!J171*COUNT!M171,0)</f>
        <v>0</v>
      </c>
      <c r="Q171" s="151">
        <f>IFERROR((G171-INPUT!$M$32)/INPUT!$M$33*COUNT!J171*COUNT!M171,0)</f>
        <v>0</v>
      </c>
      <c r="R171"/>
      <c r="S171" s="16" t="str">
        <v xml:space="preserve"> </v>
      </c>
      <c r="T171" s="152">
        <v>0</v>
      </c>
      <c r="U171"/>
      <c r="V171" s="16" t="str">
        <v xml:space="preserve"> </v>
      </c>
      <c r="W171" s="152">
        <v>0</v>
      </c>
      <c r="X171"/>
      <c r="Y171" s="16" t="str">
        <v xml:space="preserve"> </v>
      </c>
      <c r="Z171" s="152">
        <v>0</v>
      </c>
      <c r="AA171"/>
      <c r="AB171" s="16" t="str">
        <v xml:space="preserve"> </v>
      </c>
      <c r="AC171" s="152">
        <v>0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</row>
    <row r="172" spans="2:97" x14ac:dyDescent="0.3">
      <c r="B172"/>
      <c r="C172" s="140" t="str">
        <v xml:space="preserve"> </v>
      </c>
      <c r="D172" s="151">
        <v>0</v>
      </c>
      <c r="E172" s="151">
        <v>0</v>
      </c>
      <c r="F172" s="151">
        <v>0</v>
      </c>
      <c r="G172" s="151">
        <f t="shared" si="14"/>
        <v>0</v>
      </c>
      <c r="H172" s="151" cm="1">
        <f t="array" ref="H172">INDEX('MEA LOG'!O:O,ROW()-124+15)</f>
        <v>0</v>
      </c>
      <c r="I172" s="151" t="str">
        <f>_xlfn.XLOOKUP(H172,INPUT!$C$11:$C$13,INPUT!$D$11:$D$13,"",0,1)</f>
        <v/>
      </c>
      <c r="J172" s="151" t="str">
        <f>IFERROR(I172*INPUT!$J$11,"")</f>
        <v/>
      </c>
      <c r="K172" s="151" cm="1">
        <f t="array" ref="K172">INDEX('MEA LOG'!P:P,ROW()-124+15)</f>
        <v>0</v>
      </c>
      <c r="L172" s="151" t="str">
        <f>_xlfn.XLOOKUP(K172,INPUT!$F$11:$F$13,INPUT!$G$11:$G$13,"",0,1)</f>
        <v/>
      </c>
      <c r="M172" s="151" t="str">
        <f>IFERROR(L172*INPUT!$J$12,"")</f>
        <v/>
      </c>
      <c r="N172" s="151">
        <f>IFERROR((D172-INPUT!$J$32)/INPUT!$J$33*COUNT!J172*COUNT!M172,0)</f>
        <v>0</v>
      </c>
      <c r="O172" s="151">
        <f>IFERROR((E172-INPUT!$J$37)/INPUT!$J$38*COUNT!J172*COUNT!M172,0)</f>
        <v>0</v>
      </c>
      <c r="P172" s="151">
        <f>IFERROR((F172-INPUT!$M$37)/INPUT!$M$38*COUNT!J172*COUNT!M172,0)</f>
        <v>0</v>
      </c>
      <c r="Q172" s="151">
        <f>IFERROR((G172-INPUT!$M$32)/INPUT!$M$33*COUNT!J172*COUNT!M172,0)</f>
        <v>0</v>
      </c>
      <c r="R172"/>
      <c r="S172" s="16" t="str">
        <v xml:space="preserve"> </v>
      </c>
      <c r="T172" s="152">
        <v>0</v>
      </c>
      <c r="U172"/>
      <c r="V172" s="16" t="str">
        <v xml:space="preserve"> </v>
      </c>
      <c r="W172" s="152">
        <v>0</v>
      </c>
      <c r="X172"/>
      <c r="Y172" s="16" t="str">
        <v xml:space="preserve"> </v>
      </c>
      <c r="Z172" s="152">
        <v>0</v>
      </c>
      <c r="AA172"/>
      <c r="AB172" s="16" t="str">
        <v xml:space="preserve"> </v>
      </c>
      <c r="AC172" s="152">
        <v>0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</row>
    <row r="173" spans="2:97" x14ac:dyDescent="0.3">
      <c r="B173"/>
      <c r="C173" s="140" t="str">
        <v xml:space="preserve"> </v>
      </c>
      <c r="D173" s="151">
        <v>0</v>
      </c>
      <c r="E173" s="151">
        <v>0</v>
      </c>
      <c r="F173" s="151">
        <v>0</v>
      </c>
      <c r="G173" s="151">
        <f t="shared" si="14"/>
        <v>0</v>
      </c>
      <c r="H173" s="151" cm="1">
        <f t="array" ref="H173">INDEX('MEA LOG'!O:O,ROW()-124+15)</f>
        <v>0</v>
      </c>
      <c r="I173" s="151" t="str">
        <f>_xlfn.XLOOKUP(H173,INPUT!$C$11:$C$13,INPUT!$D$11:$D$13,"",0,1)</f>
        <v/>
      </c>
      <c r="J173" s="151" t="str">
        <f>IFERROR(I173*INPUT!$J$11,"")</f>
        <v/>
      </c>
      <c r="K173" s="151" cm="1">
        <f t="array" ref="K173">INDEX('MEA LOG'!P:P,ROW()-124+15)</f>
        <v>0</v>
      </c>
      <c r="L173" s="151" t="str">
        <f>_xlfn.XLOOKUP(K173,INPUT!$F$11:$F$13,INPUT!$G$11:$G$13,"",0,1)</f>
        <v/>
      </c>
      <c r="M173" s="151" t="str">
        <f>IFERROR(L173*INPUT!$J$12,"")</f>
        <v/>
      </c>
      <c r="N173" s="151">
        <f>IFERROR((D173-INPUT!$J$32)/INPUT!$J$33*COUNT!J173*COUNT!M173,0)</f>
        <v>0</v>
      </c>
      <c r="O173" s="151">
        <f>IFERROR((E173-INPUT!$J$37)/INPUT!$J$38*COUNT!J173*COUNT!M173,0)</f>
        <v>0</v>
      </c>
      <c r="P173" s="151">
        <f>IFERROR((F173-INPUT!$M$37)/INPUT!$M$38*COUNT!J173*COUNT!M173,0)</f>
        <v>0</v>
      </c>
      <c r="Q173" s="151">
        <f>IFERROR((G173-INPUT!$M$32)/INPUT!$M$33*COUNT!J173*COUNT!M173,0)</f>
        <v>0</v>
      </c>
      <c r="R173"/>
      <c r="S173" s="16" t="str">
        <v xml:space="preserve"> </v>
      </c>
      <c r="T173" s="152">
        <v>0</v>
      </c>
      <c r="U173"/>
      <c r="V173" s="16" t="str">
        <v xml:space="preserve"> </v>
      </c>
      <c r="W173" s="152">
        <v>0</v>
      </c>
      <c r="X173"/>
      <c r="Y173" s="16" t="str">
        <v xml:space="preserve"> </v>
      </c>
      <c r="Z173" s="152">
        <v>0</v>
      </c>
      <c r="AA173"/>
      <c r="AB173" s="16" t="str">
        <v xml:space="preserve"> </v>
      </c>
      <c r="AC173" s="152">
        <v>0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</row>
    <row r="174" spans="2:97" x14ac:dyDescent="0.3">
      <c r="B174"/>
      <c r="C174" s="140" t="str">
        <v xml:space="preserve"> </v>
      </c>
      <c r="D174" s="151">
        <v>0</v>
      </c>
      <c r="E174" s="151">
        <v>0</v>
      </c>
      <c r="F174" s="151">
        <v>0</v>
      </c>
      <c r="G174" s="151">
        <f t="shared" si="14"/>
        <v>0</v>
      </c>
      <c r="H174" s="151" cm="1">
        <f t="array" ref="H174">INDEX('MEA LOG'!O:O,ROW()-124+15)</f>
        <v>0</v>
      </c>
      <c r="I174" s="151" t="str">
        <f>_xlfn.XLOOKUP(H174,INPUT!$C$11:$C$13,INPUT!$D$11:$D$13,"",0,1)</f>
        <v/>
      </c>
      <c r="J174" s="151" t="str">
        <f>IFERROR(I174*INPUT!$J$11,"")</f>
        <v/>
      </c>
      <c r="K174" s="151" cm="1">
        <f t="array" ref="K174">INDEX('MEA LOG'!P:P,ROW()-124+15)</f>
        <v>0</v>
      </c>
      <c r="L174" s="151" t="str">
        <f>_xlfn.XLOOKUP(K174,INPUT!$F$11:$F$13,INPUT!$G$11:$G$13,"",0,1)</f>
        <v/>
      </c>
      <c r="M174" s="151" t="str">
        <f>IFERROR(L174*INPUT!$J$12,"")</f>
        <v/>
      </c>
      <c r="N174" s="151">
        <f>IFERROR((D174-INPUT!$J$32)/INPUT!$J$33*COUNT!J174*COUNT!M174,0)</f>
        <v>0</v>
      </c>
      <c r="O174" s="151">
        <f>IFERROR((E174-INPUT!$J$37)/INPUT!$J$38*COUNT!J174*COUNT!M174,0)</f>
        <v>0</v>
      </c>
      <c r="P174" s="151">
        <f>IFERROR((F174-INPUT!$M$37)/INPUT!$M$38*COUNT!J174*COUNT!M174,0)</f>
        <v>0</v>
      </c>
      <c r="Q174" s="151">
        <f>IFERROR((G174-INPUT!$M$32)/INPUT!$M$33*COUNT!J174*COUNT!M174,0)</f>
        <v>0</v>
      </c>
      <c r="R174"/>
      <c r="S174" s="16" t="str">
        <v xml:space="preserve"> </v>
      </c>
      <c r="T174" s="152">
        <v>0</v>
      </c>
      <c r="U174"/>
      <c r="V174" s="16" t="str">
        <v xml:space="preserve"> </v>
      </c>
      <c r="W174" s="152">
        <v>0</v>
      </c>
      <c r="X174"/>
      <c r="Y174" s="16" t="str">
        <v xml:space="preserve"> </v>
      </c>
      <c r="Z174" s="152">
        <v>0</v>
      </c>
      <c r="AA174"/>
      <c r="AB174" s="16" t="str">
        <v xml:space="preserve"> </v>
      </c>
      <c r="AC174" s="152">
        <v>0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</row>
    <row r="175" spans="2:97" x14ac:dyDescent="0.3">
      <c r="B175"/>
      <c r="C175" s="140" t="str">
        <v xml:space="preserve"> </v>
      </c>
      <c r="D175" s="151">
        <v>0</v>
      </c>
      <c r="E175" s="151">
        <v>0</v>
      </c>
      <c r="F175" s="151">
        <v>0</v>
      </c>
      <c r="G175" s="151">
        <f t="shared" si="14"/>
        <v>0</v>
      </c>
      <c r="H175" s="151" cm="1">
        <f t="array" ref="H175">INDEX('MEA LOG'!O:O,ROW()-124+15)</f>
        <v>0</v>
      </c>
      <c r="I175" s="151" t="str">
        <f>_xlfn.XLOOKUP(H175,INPUT!$C$11:$C$13,INPUT!$D$11:$D$13,"",0,1)</f>
        <v/>
      </c>
      <c r="J175" s="151" t="str">
        <f>IFERROR(I175*INPUT!$J$11,"")</f>
        <v/>
      </c>
      <c r="K175" s="151" cm="1">
        <f t="array" ref="K175">INDEX('MEA LOG'!P:P,ROW()-124+15)</f>
        <v>0</v>
      </c>
      <c r="L175" s="151" t="str">
        <f>_xlfn.XLOOKUP(K175,INPUT!$F$11:$F$13,INPUT!$G$11:$G$13,"",0,1)</f>
        <v/>
      </c>
      <c r="M175" s="151" t="str">
        <f>IFERROR(L175*INPUT!$J$12,"")</f>
        <v/>
      </c>
      <c r="N175" s="151">
        <f>IFERROR((D175-INPUT!$J$32)/INPUT!$J$33*COUNT!J175*COUNT!M175,0)</f>
        <v>0</v>
      </c>
      <c r="O175" s="151">
        <f>IFERROR((E175-INPUT!$J$37)/INPUT!$J$38*COUNT!J175*COUNT!M175,0)</f>
        <v>0</v>
      </c>
      <c r="P175" s="151">
        <f>IFERROR((F175-INPUT!$M$37)/INPUT!$M$38*COUNT!J175*COUNT!M175,0)</f>
        <v>0</v>
      </c>
      <c r="Q175" s="151">
        <f>IFERROR((G175-INPUT!$M$32)/INPUT!$M$33*COUNT!J175*COUNT!M175,0)</f>
        <v>0</v>
      </c>
      <c r="R175"/>
      <c r="S175" s="16" t="str">
        <v xml:space="preserve"> </v>
      </c>
      <c r="T175" s="152">
        <v>0</v>
      </c>
      <c r="U175"/>
      <c r="V175" s="16" t="str">
        <v xml:space="preserve"> </v>
      </c>
      <c r="W175" s="152">
        <v>0</v>
      </c>
      <c r="X175"/>
      <c r="Y175" s="16" t="str">
        <v xml:space="preserve"> </v>
      </c>
      <c r="Z175" s="152">
        <v>0</v>
      </c>
      <c r="AA175"/>
      <c r="AB175" s="16" t="str">
        <v xml:space="preserve"> </v>
      </c>
      <c r="AC175" s="152">
        <v>0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</row>
    <row r="176" spans="2:97" x14ac:dyDescent="0.3">
      <c r="B176"/>
      <c r="C176" s="140" t="str">
        <v xml:space="preserve"> </v>
      </c>
      <c r="D176" s="151">
        <v>0</v>
      </c>
      <c r="E176" s="151">
        <v>0</v>
      </c>
      <c r="F176" s="151">
        <v>0</v>
      </c>
      <c r="G176" s="151">
        <f t="shared" si="14"/>
        <v>0</v>
      </c>
      <c r="H176" s="151" cm="1">
        <f t="array" ref="H176">INDEX('MEA LOG'!O:O,ROW()-124+15)</f>
        <v>0</v>
      </c>
      <c r="I176" s="151" t="str">
        <f>_xlfn.XLOOKUP(H176,INPUT!$C$11:$C$13,INPUT!$D$11:$D$13,"",0,1)</f>
        <v/>
      </c>
      <c r="J176" s="151" t="str">
        <f>IFERROR(I176*INPUT!$J$11,"")</f>
        <v/>
      </c>
      <c r="K176" s="151" cm="1">
        <f t="array" ref="K176">INDEX('MEA LOG'!P:P,ROW()-124+15)</f>
        <v>0</v>
      </c>
      <c r="L176" s="151" t="str">
        <f>_xlfn.XLOOKUP(K176,INPUT!$F$11:$F$13,INPUT!$G$11:$G$13,"",0,1)</f>
        <v/>
      </c>
      <c r="M176" s="151" t="str">
        <f>IFERROR(L176*INPUT!$J$12,"")</f>
        <v/>
      </c>
      <c r="N176" s="151">
        <f>IFERROR((D176-INPUT!$J$32)/INPUT!$J$33*COUNT!J176*COUNT!M176,0)</f>
        <v>0</v>
      </c>
      <c r="O176" s="151">
        <f>IFERROR((E176-INPUT!$J$37)/INPUT!$J$38*COUNT!J176*COUNT!M176,0)</f>
        <v>0</v>
      </c>
      <c r="P176" s="151">
        <f>IFERROR((F176-INPUT!$M$37)/INPUT!$M$38*COUNT!J176*COUNT!M176,0)</f>
        <v>0</v>
      </c>
      <c r="Q176" s="151">
        <f>IFERROR((G176-INPUT!$M$32)/INPUT!$M$33*COUNT!J176*COUNT!M176,0)</f>
        <v>0</v>
      </c>
      <c r="R176"/>
      <c r="S176" s="16" t="str">
        <v xml:space="preserve"> </v>
      </c>
      <c r="T176" s="152">
        <v>0</v>
      </c>
      <c r="U176"/>
      <c r="V176" s="16" t="str">
        <v xml:space="preserve"> </v>
      </c>
      <c r="W176" s="152">
        <v>0</v>
      </c>
      <c r="X176"/>
      <c r="Y176" s="16" t="str">
        <v xml:space="preserve"> </v>
      </c>
      <c r="Z176" s="152">
        <v>0</v>
      </c>
      <c r="AA176"/>
      <c r="AB176" s="16" t="str">
        <v xml:space="preserve"> </v>
      </c>
      <c r="AC176" s="152">
        <v>0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</row>
    <row r="177" spans="2:97" x14ac:dyDescent="0.3">
      <c r="B177"/>
      <c r="C177" s="140" t="str">
        <v xml:space="preserve"> </v>
      </c>
      <c r="D177" s="151">
        <v>0</v>
      </c>
      <c r="E177" s="151">
        <v>0</v>
      </c>
      <c r="F177" s="151">
        <v>0</v>
      </c>
      <c r="G177" s="151">
        <f t="shared" si="14"/>
        <v>0</v>
      </c>
      <c r="H177" s="151" cm="1">
        <f t="array" ref="H177">INDEX('MEA LOG'!O:O,ROW()-124+15)</f>
        <v>0</v>
      </c>
      <c r="I177" s="151" t="str">
        <f>_xlfn.XLOOKUP(H177,INPUT!$C$11:$C$13,INPUT!$D$11:$D$13,"",0,1)</f>
        <v/>
      </c>
      <c r="J177" s="151" t="str">
        <f>IFERROR(I177*INPUT!$J$11,"")</f>
        <v/>
      </c>
      <c r="K177" s="151" cm="1">
        <f t="array" ref="K177">INDEX('MEA LOG'!P:P,ROW()-124+15)</f>
        <v>0</v>
      </c>
      <c r="L177" s="151" t="str">
        <f>_xlfn.XLOOKUP(K177,INPUT!$F$11:$F$13,INPUT!$G$11:$G$13,"",0,1)</f>
        <v/>
      </c>
      <c r="M177" s="151" t="str">
        <f>IFERROR(L177*INPUT!$J$12,"")</f>
        <v/>
      </c>
      <c r="N177" s="151">
        <f>IFERROR((D177-INPUT!$J$32)/INPUT!$J$33*COUNT!J177*COUNT!M177,0)</f>
        <v>0</v>
      </c>
      <c r="O177" s="151">
        <f>IFERROR((E177-INPUT!$J$37)/INPUT!$J$38*COUNT!J177*COUNT!M177,0)</f>
        <v>0</v>
      </c>
      <c r="P177" s="151">
        <f>IFERROR((F177-INPUT!$M$37)/INPUT!$M$38*COUNT!J177*COUNT!M177,0)</f>
        <v>0</v>
      </c>
      <c r="Q177" s="151">
        <f>IFERROR((G177-INPUT!$M$32)/INPUT!$M$33*COUNT!J177*COUNT!M177,0)</f>
        <v>0</v>
      </c>
      <c r="R177"/>
      <c r="S177" s="16" t="str">
        <v xml:space="preserve"> </v>
      </c>
      <c r="T177" s="152">
        <v>0</v>
      </c>
      <c r="U177"/>
      <c r="V177" s="16" t="str">
        <v xml:space="preserve"> </v>
      </c>
      <c r="W177" s="152">
        <v>0</v>
      </c>
      <c r="X177"/>
      <c r="Y177" s="16" t="str">
        <v xml:space="preserve"> </v>
      </c>
      <c r="Z177" s="152">
        <v>0</v>
      </c>
      <c r="AA177"/>
      <c r="AB177" s="16" t="str">
        <v xml:space="preserve"> </v>
      </c>
      <c r="AC177" s="152">
        <v>0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</row>
    <row r="178" spans="2:97" x14ac:dyDescent="0.3">
      <c r="B178"/>
      <c r="C178" s="140" t="str">
        <v xml:space="preserve"> </v>
      </c>
      <c r="D178" s="151">
        <v>0</v>
      </c>
      <c r="E178" s="151">
        <v>0</v>
      </c>
      <c r="F178" s="151">
        <v>0</v>
      </c>
      <c r="G178" s="151">
        <f t="shared" si="14"/>
        <v>0</v>
      </c>
      <c r="H178" s="151" cm="1">
        <f t="array" ref="H178">INDEX('MEA LOG'!O:O,ROW()-124+15)</f>
        <v>0</v>
      </c>
      <c r="I178" s="151" t="str">
        <f>_xlfn.XLOOKUP(H178,INPUT!$C$11:$C$13,INPUT!$D$11:$D$13,"",0,1)</f>
        <v/>
      </c>
      <c r="J178" s="151" t="str">
        <f>IFERROR(I178*INPUT!$J$11,"")</f>
        <v/>
      </c>
      <c r="K178" s="151" cm="1">
        <f t="array" ref="K178">INDEX('MEA LOG'!P:P,ROW()-124+15)</f>
        <v>0</v>
      </c>
      <c r="L178" s="151" t="str">
        <f>_xlfn.XLOOKUP(K178,INPUT!$F$11:$F$13,INPUT!$G$11:$G$13,"",0,1)</f>
        <v/>
      </c>
      <c r="M178" s="151" t="str">
        <f>IFERROR(L178*INPUT!$J$12,"")</f>
        <v/>
      </c>
      <c r="N178" s="151">
        <f>IFERROR((D178-INPUT!$J$32)/INPUT!$J$33*COUNT!J178*COUNT!M178,0)</f>
        <v>0</v>
      </c>
      <c r="O178" s="151">
        <f>IFERROR((E178-INPUT!$J$37)/INPUT!$J$38*COUNT!J178*COUNT!M178,0)</f>
        <v>0</v>
      </c>
      <c r="P178" s="151">
        <f>IFERROR((F178-INPUT!$M$37)/INPUT!$M$38*COUNT!J178*COUNT!M178,0)</f>
        <v>0</v>
      </c>
      <c r="Q178" s="151">
        <f>IFERROR((G178-INPUT!$M$32)/INPUT!$M$33*COUNT!J178*COUNT!M178,0)</f>
        <v>0</v>
      </c>
      <c r="R178"/>
      <c r="S178" s="16" t="str">
        <v xml:space="preserve"> </v>
      </c>
      <c r="T178" s="152">
        <v>0</v>
      </c>
      <c r="U178"/>
      <c r="V178" s="16" t="str">
        <v xml:space="preserve"> </v>
      </c>
      <c r="W178" s="152">
        <v>0</v>
      </c>
      <c r="X178"/>
      <c r="Y178" s="16" t="str">
        <v xml:space="preserve"> </v>
      </c>
      <c r="Z178" s="152">
        <v>0</v>
      </c>
      <c r="AA178"/>
      <c r="AB178" s="16" t="str">
        <v xml:space="preserve"> </v>
      </c>
      <c r="AC178" s="152">
        <v>0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</row>
    <row r="179" spans="2:97" x14ac:dyDescent="0.3">
      <c r="B179"/>
      <c r="C179" s="140" t="str">
        <v xml:space="preserve"> </v>
      </c>
      <c r="D179" s="151">
        <v>0</v>
      </c>
      <c r="E179" s="151">
        <v>0</v>
      </c>
      <c r="F179" s="151">
        <v>0</v>
      </c>
      <c r="G179" s="151">
        <f t="shared" si="14"/>
        <v>0</v>
      </c>
      <c r="H179" s="151" cm="1">
        <f t="array" ref="H179">INDEX('MEA LOG'!O:O,ROW()-124+15)</f>
        <v>0</v>
      </c>
      <c r="I179" s="151" t="str">
        <f>_xlfn.XLOOKUP(H179,INPUT!$C$11:$C$13,INPUT!$D$11:$D$13,"",0,1)</f>
        <v/>
      </c>
      <c r="J179" s="151" t="str">
        <f>IFERROR(I179*INPUT!$J$11,"")</f>
        <v/>
      </c>
      <c r="K179" s="151" cm="1">
        <f t="array" ref="K179">INDEX('MEA LOG'!P:P,ROW()-124+15)</f>
        <v>0</v>
      </c>
      <c r="L179" s="151" t="str">
        <f>_xlfn.XLOOKUP(K179,INPUT!$F$11:$F$13,INPUT!$G$11:$G$13,"",0,1)</f>
        <v/>
      </c>
      <c r="M179" s="151" t="str">
        <f>IFERROR(L179*INPUT!$J$12,"")</f>
        <v/>
      </c>
      <c r="N179" s="151">
        <f>IFERROR((D179-INPUT!$J$32)/INPUT!$J$33*COUNT!J179*COUNT!M179,0)</f>
        <v>0</v>
      </c>
      <c r="O179" s="151">
        <f>IFERROR((E179-INPUT!$J$37)/INPUT!$J$38*COUNT!J179*COUNT!M179,0)</f>
        <v>0</v>
      </c>
      <c r="P179" s="151">
        <f>IFERROR((F179-INPUT!$M$37)/INPUT!$M$38*COUNT!J179*COUNT!M179,0)</f>
        <v>0</v>
      </c>
      <c r="Q179" s="151">
        <f>IFERROR((G179-INPUT!$M$32)/INPUT!$M$33*COUNT!J179*COUNT!M179,0)</f>
        <v>0</v>
      </c>
      <c r="R179"/>
      <c r="S179" s="16" t="str">
        <v xml:space="preserve"> </v>
      </c>
      <c r="T179" s="152">
        <v>0</v>
      </c>
      <c r="U179"/>
      <c r="V179" s="16" t="str">
        <v xml:space="preserve"> </v>
      </c>
      <c r="W179" s="152">
        <v>0</v>
      </c>
      <c r="X179"/>
      <c r="Y179" s="16" t="str">
        <v xml:space="preserve"> </v>
      </c>
      <c r="Z179" s="152">
        <v>0</v>
      </c>
      <c r="AA179"/>
      <c r="AB179" s="16" t="str">
        <v xml:space="preserve"> </v>
      </c>
      <c r="AC179" s="152">
        <v>0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</row>
    <row r="180" spans="2:97" x14ac:dyDescent="0.3">
      <c r="B180"/>
      <c r="C180" s="140" t="str">
        <v xml:space="preserve"> </v>
      </c>
      <c r="D180" s="151">
        <v>0</v>
      </c>
      <c r="E180" s="151">
        <v>0</v>
      </c>
      <c r="F180" s="151">
        <v>0</v>
      </c>
      <c r="G180" s="151">
        <f t="shared" si="14"/>
        <v>0</v>
      </c>
      <c r="H180" s="151" cm="1">
        <f t="array" ref="H180">INDEX('MEA LOG'!O:O,ROW()-124+15)</f>
        <v>0</v>
      </c>
      <c r="I180" s="151" t="str">
        <f>_xlfn.XLOOKUP(H180,INPUT!$C$11:$C$13,INPUT!$D$11:$D$13,"",0,1)</f>
        <v/>
      </c>
      <c r="J180" s="151" t="str">
        <f>IFERROR(I180*INPUT!$J$11,"")</f>
        <v/>
      </c>
      <c r="K180" s="151" cm="1">
        <f t="array" ref="K180">INDEX('MEA LOG'!P:P,ROW()-124+15)</f>
        <v>0</v>
      </c>
      <c r="L180" s="151" t="str">
        <f>_xlfn.XLOOKUP(K180,INPUT!$F$11:$F$13,INPUT!$G$11:$G$13,"",0,1)</f>
        <v/>
      </c>
      <c r="M180" s="151" t="str">
        <f>IFERROR(L180*INPUT!$J$12,"")</f>
        <v/>
      </c>
      <c r="N180" s="151">
        <f>IFERROR((D180-INPUT!$J$32)/INPUT!$J$33*COUNT!J180*COUNT!M180,0)</f>
        <v>0</v>
      </c>
      <c r="O180" s="151">
        <f>IFERROR((E180-INPUT!$J$37)/INPUT!$J$38*COUNT!J180*COUNT!M180,0)</f>
        <v>0</v>
      </c>
      <c r="P180" s="151">
        <f>IFERROR((F180-INPUT!$M$37)/INPUT!$M$38*COUNT!J180*COUNT!M180,0)</f>
        <v>0</v>
      </c>
      <c r="Q180" s="151">
        <f>IFERROR((G180-INPUT!$M$32)/INPUT!$M$33*COUNT!J180*COUNT!M180,0)</f>
        <v>0</v>
      </c>
      <c r="R180"/>
      <c r="S180" s="16" t="str">
        <v xml:space="preserve"> </v>
      </c>
      <c r="T180" s="152">
        <v>0</v>
      </c>
      <c r="U180"/>
      <c r="V180" s="16" t="str">
        <v xml:space="preserve"> </v>
      </c>
      <c r="W180" s="152">
        <v>0</v>
      </c>
      <c r="X180"/>
      <c r="Y180" s="16" t="str">
        <v xml:space="preserve"> </v>
      </c>
      <c r="Z180" s="152">
        <v>0</v>
      </c>
      <c r="AA180"/>
      <c r="AB180" s="16" t="str">
        <v xml:space="preserve"> </v>
      </c>
      <c r="AC180" s="152">
        <v>0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</row>
    <row r="181" spans="2:97" x14ac:dyDescent="0.3">
      <c r="B181"/>
      <c r="C181" s="140" t="str">
        <v xml:space="preserve"> </v>
      </c>
      <c r="D181" s="151">
        <v>0</v>
      </c>
      <c r="E181" s="151">
        <v>0</v>
      </c>
      <c r="F181" s="151">
        <v>0</v>
      </c>
      <c r="G181" s="151">
        <f t="shared" si="14"/>
        <v>0</v>
      </c>
      <c r="H181" s="151" cm="1">
        <f t="array" ref="H181">INDEX('MEA LOG'!O:O,ROW()-124+15)</f>
        <v>0</v>
      </c>
      <c r="I181" s="151" t="str">
        <f>_xlfn.XLOOKUP(H181,INPUT!$C$11:$C$13,INPUT!$D$11:$D$13,"",0,1)</f>
        <v/>
      </c>
      <c r="J181" s="151" t="str">
        <f>IFERROR(I181*INPUT!$J$11,"")</f>
        <v/>
      </c>
      <c r="K181" s="151" cm="1">
        <f t="array" ref="K181">INDEX('MEA LOG'!P:P,ROW()-124+15)</f>
        <v>0</v>
      </c>
      <c r="L181" s="151" t="str">
        <f>_xlfn.XLOOKUP(K181,INPUT!$F$11:$F$13,INPUT!$G$11:$G$13,"",0,1)</f>
        <v/>
      </c>
      <c r="M181" s="151" t="str">
        <f>IFERROR(L181*INPUT!$J$12,"")</f>
        <v/>
      </c>
      <c r="N181" s="151">
        <f>IFERROR((D181-INPUT!$J$32)/INPUT!$J$33*COUNT!J181*COUNT!M181,0)</f>
        <v>0</v>
      </c>
      <c r="O181" s="151">
        <f>IFERROR((E181-INPUT!$J$37)/INPUT!$J$38*COUNT!J181*COUNT!M181,0)</f>
        <v>0</v>
      </c>
      <c r="P181" s="151">
        <f>IFERROR((F181-INPUT!$M$37)/INPUT!$M$38*COUNT!J181*COUNT!M181,0)</f>
        <v>0</v>
      </c>
      <c r="Q181" s="151">
        <f>IFERROR((G181-INPUT!$M$32)/INPUT!$M$33*COUNT!J181*COUNT!M181,0)</f>
        <v>0</v>
      </c>
      <c r="R181"/>
      <c r="S181" s="16" t="str">
        <v xml:space="preserve"> </v>
      </c>
      <c r="T181" s="152">
        <v>0</v>
      </c>
      <c r="U181"/>
      <c r="V181" s="16" t="str">
        <v xml:space="preserve"> </v>
      </c>
      <c r="W181" s="152">
        <v>0</v>
      </c>
      <c r="X181"/>
      <c r="Y181" s="16" t="str">
        <v xml:space="preserve"> </v>
      </c>
      <c r="Z181" s="152">
        <v>0</v>
      </c>
      <c r="AA181"/>
      <c r="AB181" s="16" t="str">
        <v xml:space="preserve"> </v>
      </c>
      <c r="AC181" s="152">
        <v>0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</row>
    <row r="182" spans="2:97" x14ac:dyDescent="0.3">
      <c r="B182"/>
      <c r="C182" s="140" t="str">
        <v xml:space="preserve"> </v>
      </c>
      <c r="D182" s="151">
        <v>0</v>
      </c>
      <c r="E182" s="151">
        <v>0</v>
      </c>
      <c r="F182" s="151">
        <v>0</v>
      </c>
      <c r="G182" s="151">
        <f t="shared" si="14"/>
        <v>0</v>
      </c>
      <c r="H182" s="151" cm="1">
        <f t="array" ref="H182">INDEX('MEA LOG'!O:O,ROW()-124+15)</f>
        <v>0</v>
      </c>
      <c r="I182" s="151" t="str">
        <f>_xlfn.XLOOKUP(H182,INPUT!$C$11:$C$13,INPUT!$D$11:$D$13,"",0,1)</f>
        <v/>
      </c>
      <c r="J182" s="151" t="str">
        <f>IFERROR(I182*INPUT!$J$11,"")</f>
        <v/>
      </c>
      <c r="K182" s="151" cm="1">
        <f t="array" ref="K182">INDEX('MEA LOG'!P:P,ROW()-124+15)</f>
        <v>0</v>
      </c>
      <c r="L182" s="151" t="str">
        <f>_xlfn.XLOOKUP(K182,INPUT!$F$11:$F$13,INPUT!$G$11:$G$13,"",0,1)</f>
        <v/>
      </c>
      <c r="M182" s="151" t="str">
        <f>IFERROR(L182*INPUT!$J$12,"")</f>
        <v/>
      </c>
      <c r="N182" s="151">
        <f>IFERROR((D182-INPUT!$J$32)/INPUT!$J$33*COUNT!J182*COUNT!M182,0)</f>
        <v>0</v>
      </c>
      <c r="O182" s="151">
        <f>IFERROR((E182-INPUT!$J$37)/INPUT!$J$38*COUNT!J182*COUNT!M182,0)</f>
        <v>0</v>
      </c>
      <c r="P182" s="151">
        <f>IFERROR((F182-INPUT!$M$37)/INPUT!$M$38*COUNT!J182*COUNT!M182,0)</f>
        <v>0</v>
      </c>
      <c r="Q182" s="151">
        <f>IFERROR((G182-INPUT!$M$32)/INPUT!$M$33*COUNT!J182*COUNT!M182,0)</f>
        <v>0</v>
      </c>
      <c r="R182"/>
      <c r="S182" s="16" t="str">
        <v xml:space="preserve"> </v>
      </c>
      <c r="T182" s="152">
        <v>0</v>
      </c>
      <c r="U182"/>
      <c r="V182" s="16" t="str">
        <v xml:space="preserve"> </v>
      </c>
      <c r="W182" s="152">
        <v>0</v>
      </c>
      <c r="X182"/>
      <c r="Y182" s="16" t="str">
        <v xml:space="preserve"> </v>
      </c>
      <c r="Z182" s="152">
        <v>0</v>
      </c>
      <c r="AA182"/>
      <c r="AB182" s="16" t="str">
        <v xml:space="preserve"> </v>
      </c>
      <c r="AC182" s="152">
        <v>0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</row>
    <row r="183" spans="2:97" x14ac:dyDescent="0.3">
      <c r="B183"/>
      <c r="C183" s="140" t="str">
        <v xml:space="preserve"> </v>
      </c>
      <c r="D183" s="151">
        <v>0</v>
      </c>
      <c r="E183" s="151">
        <v>0</v>
      </c>
      <c r="F183" s="151">
        <v>0</v>
      </c>
      <c r="G183" s="151">
        <f t="shared" si="14"/>
        <v>0</v>
      </c>
      <c r="H183" s="151" cm="1">
        <f t="array" ref="H183">INDEX('MEA LOG'!O:O,ROW()-124+15)</f>
        <v>0</v>
      </c>
      <c r="I183" s="151" t="str">
        <f>_xlfn.XLOOKUP(H183,INPUT!$C$11:$C$13,INPUT!$D$11:$D$13,"",0,1)</f>
        <v/>
      </c>
      <c r="J183" s="151" t="str">
        <f>IFERROR(I183*INPUT!$J$11,"")</f>
        <v/>
      </c>
      <c r="K183" s="151" cm="1">
        <f t="array" ref="K183">INDEX('MEA LOG'!P:P,ROW()-124+15)</f>
        <v>0</v>
      </c>
      <c r="L183" s="151" t="str">
        <f>_xlfn.XLOOKUP(K183,INPUT!$F$11:$F$13,INPUT!$G$11:$G$13,"",0,1)</f>
        <v/>
      </c>
      <c r="M183" s="151" t="str">
        <f>IFERROR(L183*INPUT!$J$12,"")</f>
        <v/>
      </c>
      <c r="N183" s="151">
        <f>IFERROR((D183-INPUT!$J$32)/INPUT!$J$33*COUNT!J183*COUNT!M183,0)</f>
        <v>0</v>
      </c>
      <c r="O183" s="151">
        <f>IFERROR((E183-INPUT!$J$37)/INPUT!$J$38*COUNT!J183*COUNT!M183,0)</f>
        <v>0</v>
      </c>
      <c r="P183" s="151">
        <f>IFERROR((F183-INPUT!$M$37)/INPUT!$M$38*COUNT!J183*COUNT!M183,0)</f>
        <v>0</v>
      </c>
      <c r="Q183" s="151">
        <f>IFERROR((G183-INPUT!$M$32)/INPUT!$M$33*COUNT!J183*COUNT!M183,0)</f>
        <v>0</v>
      </c>
      <c r="R183"/>
      <c r="S183" s="16" t="str">
        <v xml:space="preserve"> </v>
      </c>
      <c r="T183" s="152">
        <v>0</v>
      </c>
      <c r="U183"/>
      <c r="V183" s="16" t="str">
        <v xml:space="preserve"> </v>
      </c>
      <c r="W183" s="152">
        <v>0</v>
      </c>
      <c r="X183"/>
      <c r="Y183" s="16" t="str">
        <v xml:space="preserve"> </v>
      </c>
      <c r="Z183" s="152">
        <v>0</v>
      </c>
      <c r="AA183"/>
      <c r="AB183" s="16" t="str">
        <v xml:space="preserve"> </v>
      </c>
      <c r="AC183" s="152">
        <v>0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</row>
    <row r="184" spans="2:97" x14ac:dyDescent="0.3">
      <c r="B184"/>
      <c r="C184" s="140" t="str">
        <v xml:space="preserve"> </v>
      </c>
      <c r="D184" s="151">
        <v>0</v>
      </c>
      <c r="E184" s="151">
        <v>0</v>
      </c>
      <c r="F184" s="151">
        <v>0</v>
      </c>
      <c r="G184" s="151">
        <f t="shared" si="14"/>
        <v>0</v>
      </c>
      <c r="H184" s="151" cm="1">
        <f t="array" ref="H184">INDEX('MEA LOG'!O:O,ROW()-124+15)</f>
        <v>0</v>
      </c>
      <c r="I184" s="151" t="str">
        <f>_xlfn.XLOOKUP(H184,INPUT!$C$11:$C$13,INPUT!$D$11:$D$13,"",0,1)</f>
        <v/>
      </c>
      <c r="J184" s="151" t="str">
        <f>IFERROR(I184*INPUT!$J$11,"")</f>
        <v/>
      </c>
      <c r="K184" s="151" cm="1">
        <f t="array" ref="K184">INDEX('MEA LOG'!P:P,ROW()-124+15)</f>
        <v>0</v>
      </c>
      <c r="L184" s="151" t="str">
        <f>_xlfn.XLOOKUP(K184,INPUT!$F$11:$F$13,INPUT!$G$11:$G$13,"",0,1)</f>
        <v/>
      </c>
      <c r="M184" s="151" t="str">
        <f>IFERROR(L184*INPUT!$J$12,"")</f>
        <v/>
      </c>
      <c r="N184" s="151">
        <f>IFERROR((D184-INPUT!$J$32)/INPUT!$J$33*COUNT!J184*COUNT!M184,0)</f>
        <v>0</v>
      </c>
      <c r="O184" s="151">
        <f>IFERROR((E184-INPUT!$J$37)/INPUT!$J$38*COUNT!J184*COUNT!M184,0)</f>
        <v>0</v>
      </c>
      <c r="P184" s="151">
        <f>IFERROR((F184-INPUT!$M$37)/INPUT!$M$38*COUNT!J184*COUNT!M184,0)</f>
        <v>0</v>
      </c>
      <c r="Q184" s="151">
        <f>IFERROR((G184-INPUT!$M$32)/INPUT!$M$33*COUNT!J184*COUNT!M184,0)</f>
        <v>0</v>
      </c>
      <c r="R184"/>
      <c r="S184" s="16" t="str">
        <v xml:space="preserve"> </v>
      </c>
      <c r="T184" s="152">
        <v>0</v>
      </c>
      <c r="U184"/>
      <c r="V184" s="16" t="str">
        <v xml:space="preserve"> </v>
      </c>
      <c r="W184" s="152">
        <v>0</v>
      </c>
      <c r="X184"/>
      <c r="Y184" s="16" t="str">
        <v xml:space="preserve"> </v>
      </c>
      <c r="Z184" s="152">
        <v>0</v>
      </c>
      <c r="AA184"/>
      <c r="AB184" s="16" t="str">
        <v xml:space="preserve"> </v>
      </c>
      <c r="AC184" s="152">
        <v>0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</row>
    <row r="185" spans="2:97" x14ac:dyDescent="0.3">
      <c r="B185"/>
      <c r="C185" s="140" t="str">
        <v xml:space="preserve"> </v>
      </c>
      <c r="D185" s="151">
        <v>0</v>
      </c>
      <c r="E185" s="151">
        <v>0</v>
      </c>
      <c r="F185" s="151">
        <v>0</v>
      </c>
      <c r="G185" s="151">
        <f t="shared" si="14"/>
        <v>0</v>
      </c>
      <c r="H185" s="151" cm="1">
        <f t="array" ref="H185">INDEX('MEA LOG'!O:O,ROW()-124+15)</f>
        <v>0</v>
      </c>
      <c r="I185" s="151" t="str">
        <f>_xlfn.XLOOKUP(H185,INPUT!$C$11:$C$13,INPUT!$D$11:$D$13,"",0,1)</f>
        <v/>
      </c>
      <c r="J185" s="151" t="str">
        <f>IFERROR(I185*INPUT!$J$11,"")</f>
        <v/>
      </c>
      <c r="K185" s="151" cm="1">
        <f t="array" ref="K185">INDEX('MEA LOG'!P:P,ROW()-124+15)</f>
        <v>0</v>
      </c>
      <c r="L185" s="151" t="str">
        <f>_xlfn.XLOOKUP(K185,INPUT!$F$11:$F$13,INPUT!$G$11:$G$13,"",0,1)</f>
        <v/>
      </c>
      <c r="M185" s="151" t="str">
        <f>IFERROR(L185*INPUT!$J$12,"")</f>
        <v/>
      </c>
      <c r="N185" s="151">
        <f>IFERROR((D185-INPUT!$J$32)/INPUT!$J$33*COUNT!J185*COUNT!M185,0)</f>
        <v>0</v>
      </c>
      <c r="O185" s="151">
        <f>IFERROR((E185-INPUT!$J$37)/INPUT!$J$38*COUNT!J185*COUNT!M185,0)</f>
        <v>0</v>
      </c>
      <c r="P185" s="151">
        <f>IFERROR((F185-INPUT!$M$37)/INPUT!$M$38*COUNT!J185*COUNT!M185,0)</f>
        <v>0</v>
      </c>
      <c r="Q185" s="151">
        <f>IFERROR((G185-INPUT!$M$32)/INPUT!$M$33*COUNT!J185*COUNT!M185,0)</f>
        <v>0</v>
      </c>
      <c r="R185"/>
      <c r="S185" s="16" t="str">
        <v xml:space="preserve"> </v>
      </c>
      <c r="T185" s="152">
        <v>0</v>
      </c>
      <c r="U185"/>
      <c r="V185" s="16" t="str">
        <v xml:space="preserve"> </v>
      </c>
      <c r="W185" s="152">
        <v>0</v>
      </c>
      <c r="X185"/>
      <c r="Y185" s="16" t="str">
        <v xml:space="preserve"> </v>
      </c>
      <c r="Z185" s="152">
        <v>0</v>
      </c>
      <c r="AA185"/>
      <c r="AB185" s="16" t="str">
        <v xml:space="preserve"> </v>
      </c>
      <c r="AC185" s="152">
        <v>0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</row>
    <row r="186" spans="2:97" x14ac:dyDescent="0.3">
      <c r="B186"/>
      <c r="C186" s="140" t="str">
        <v xml:space="preserve"> </v>
      </c>
      <c r="D186" s="151">
        <v>0</v>
      </c>
      <c r="E186" s="151">
        <v>0</v>
      </c>
      <c r="F186" s="151">
        <v>0</v>
      </c>
      <c r="G186" s="151">
        <f t="shared" si="14"/>
        <v>0</v>
      </c>
      <c r="H186" s="151" cm="1">
        <f t="array" ref="H186">INDEX('MEA LOG'!O:O,ROW()-124+15)</f>
        <v>0</v>
      </c>
      <c r="I186" s="151" t="str">
        <f>_xlfn.XLOOKUP(H186,INPUT!$C$11:$C$13,INPUT!$D$11:$D$13,"",0,1)</f>
        <v/>
      </c>
      <c r="J186" s="151" t="str">
        <f>IFERROR(I186*INPUT!$J$11,"")</f>
        <v/>
      </c>
      <c r="K186" s="151" cm="1">
        <f t="array" ref="K186">INDEX('MEA LOG'!P:P,ROW()-124+15)</f>
        <v>0</v>
      </c>
      <c r="L186" s="151" t="str">
        <f>_xlfn.XLOOKUP(K186,INPUT!$F$11:$F$13,INPUT!$G$11:$G$13,"",0,1)</f>
        <v/>
      </c>
      <c r="M186" s="151" t="str">
        <f>IFERROR(L186*INPUT!$J$12,"")</f>
        <v/>
      </c>
      <c r="N186" s="151">
        <f>IFERROR((D186-INPUT!$J$32)/INPUT!$J$33*COUNT!J186*COUNT!M186,0)</f>
        <v>0</v>
      </c>
      <c r="O186" s="151">
        <f>IFERROR((E186-INPUT!$J$37)/INPUT!$J$38*COUNT!J186*COUNT!M186,0)</f>
        <v>0</v>
      </c>
      <c r="P186" s="151">
        <f>IFERROR((F186-INPUT!$M$37)/INPUT!$M$38*COUNT!J186*COUNT!M186,0)</f>
        <v>0</v>
      </c>
      <c r="Q186" s="151">
        <f>IFERROR((G186-INPUT!$M$32)/INPUT!$M$33*COUNT!J186*COUNT!M186,0)</f>
        <v>0</v>
      </c>
      <c r="R186"/>
      <c r="S186" s="16" t="str">
        <v xml:space="preserve"> </v>
      </c>
      <c r="T186" s="152">
        <v>0</v>
      </c>
      <c r="U186"/>
      <c r="V186" s="16" t="str">
        <v xml:space="preserve"> </v>
      </c>
      <c r="W186" s="152">
        <v>0</v>
      </c>
      <c r="X186"/>
      <c r="Y186" s="16" t="str">
        <v xml:space="preserve"> </v>
      </c>
      <c r="Z186" s="152">
        <v>0</v>
      </c>
      <c r="AA186"/>
      <c r="AB186" s="16" t="str">
        <v xml:space="preserve"> </v>
      </c>
      <c r="AC186" s="152">
        <v>0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</row>
    <row r="187" spans="2:97" x14ac:dyDescent="0.3">
      <c r="B187"/>
      <c r="C187" s="140" t="str">
        <v xml:space="preserve"> </v>
      </c>
      <c r="D187" s="151">
        <v>0</v>
      </c>
      <c r="E187" s="151">
        <v>0</v>
      </c>
      <c r="F187" s="151">
        <v>0</v>
      </c>
      <c r="G187" s="151">
        <f t="shared" si="14"/>
        <v>0</v>
      </c>
      <c r="H187" s="151" cm="1">
        <f t="array" ref="H187">INDEX('MEA LOG'!O:O,ROW()-124+15)</f>
        <v>0</v>
      </c>
      <c r="I187" s="151" t="str">
        <f>_xlfn.XLOOKUP(H187,INPUT!$C$11:$C$13,INPUT!$D$11:$D$13,"",0,1)</f>
        <v/>
      </c>
      <c r="J187" s="151" t="str">
        <f>IFERROR(I187*INPUT!$J$11,"")</f>
        <v/>
      </c>
      <c r="K187" s="151" cm="1">
        <f t="array" ref="K187">INDEX('MEA LOG'!P:P,ROW()-124+15)</f>
        <v>0</v>
      </c>
      <c r="L187" s="151" t="str">
        <f>_xlfn.XLOOKUP(K187,INPUT!$F$11:$F$13,INPUT!$G$11:$G$13,"",0,1)</f>
        <v/>
      </c>
      <c r="M187" s="151" t="str">
        <f>IFERROR(L187*INPUT!$J$12,"")</f>
        <v/>
      </c>
      <c r="N187" s="151">
        <f>IFERROR((D187-INPUT!$J$32)/INPUT!$J$33*COUNT!J187*COUNT!M187,0)</f>
        <v>0</v>
      </c>
      <c r="O187" s="151">
        <f>IFERROR((E187-INPUT!$J$37)/INPUT!$J$38*COUNT!J187*COUNT!M187,0)</f>
        <v>0</v>
      </c>
      <c r="P187" s="151">
        <f>IFERROR((F187-INPUT!$M$37)/INPUT!$M$38*COUNT!J187*COUNT!M187,0)</f>
        <v>0</v>
      </c>
      <c r="Q187" s="151">
        <f>IFERROR((G187-INPUT!$M$32)/INPUT!$M$33*COUNT!J187*COUNT!M187,0)</f>
        <v>0</v>
      </c>
      <c r="R187"/>
      <c r="S187" s="16" t="str">
        <v xml:space="preserve"> </v>
      </c>
      <c r="T187" s="152">
        <v>0</v>
      </c>
      <c r="U187"/>
      <c r="V187" s="16" t="str">
        <v xml:space="preserve"> </v>
      </c>
      <c r="W187" s="152">
        <v>0</v>
      </c>
      <c r="X187"/>
      <c r="Y187" s="16" t="str">
        <v xml:space="preserve"> </v>
      </c>
      <c r="Z187" s="152">
        <v>0</v>
      </c>
      <c r="AA187"/>
      <c r="AB187" s="16" t="str">
        <v xml:space="preserve"> </v>
      </c>
      <c r="AC187" s="152">
        <v>0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</row>
    <row r="188" spans="2:97" x14ac:dyDescent="0.3">
      <c r="B188"/>
      <c r="C188" s="140" t="str">
        <v xml:space="preserve"> </v>
      </c>
      <c r="D188" s="151">
        <v>0</v>
      </c>
      <c r="E188" s="151">
        <v>0</v>
      </c>
      <c r="F188" s="151">
        <v>0</v>
      </c>
      <c r="G188" s="151">
        <f t="shared" si="14"/>
        <v>0</v>
      </c>
      <c r="H188" s="151" cm="1">
        <f t="array" ref="H188">INDEX('MEA LOG'!O:O,ROW()-124+15)</f>
        <v>0</v>
      </c>
      <c r="I188" s="151" t="str">
        <f>_xlfn.XLOOKUP(H188,INPUT!$C$11:$C$13,INPUT!$D$11:$D$13,"",0,1)</f>
        <v/>
      </c>
      <c r="J188" s="151" t="str">
        <f>IFERROR(I188*INPUT!$J$11,"")</f>
        <v/>
      </c>
      <c r="K188" s="151" cm="1">
        <f t="array" ref="K188">INDEX('MEA LOG'!P:P,ROW()-124+15)</f>
        <v>0</v>
      </c>
      <c r="L188" s="151" t="str">
        <f>_xlfn.XLOOKUP(K188,INPUT!$F$11:$F$13,INPUT!$G$11:$G$13,"",0,1)</f>
        <v/>
      </c>
      <c r="M188" s="151" t="str">
        <f>IFERROR(L188*INPUT!$J$12,"")</f>
        <v/>
      </c>
      <c r="N188" s="151">
        <f>IFERROR((D188-INPUT!$J$32)/INPUT!$J$33*COUNT!J188*COUNT!M188,0)</f>
        <v>0</v>
      </c>
      <c r="O188" s="151">
        <f>IFERROR((E188-INPUT!$J$37)/INPUT!$J$38*COUNT!J188*COUNT!M188,0)</f>
        <v>0</v>
      </c>
      <c r="P188" s="151">
        <f>IFERROR((F188-INPUT!$M$37)/INPUT!$M$38*COUNT!J188*COUNT!M188,0)</f>
        <v>0</v>
      </c>
      <c r="Q188" s="151">
        <f>IFERROR((G188-INPUT!$M$32)/INPUT!$M$33*COUNT!J188*COUNT!M188,0)</f>
        <v>0</v>
      </c>
      <c r="R188"/>
      <c r="S188" s="16" t="str">
        <v xml:space="preserve"> </v>
      </c>
      <c r="T188" s="152">
        <v>0</v>
      </c>
      <c r="U188"/>
      <c r="V188" s="16" t="str">
        <v xml:space="preserve"> </v>
      </c>
      <c r="W188" s="152">
        <v>0</v>
      </c>
      <c r="X188"/>
      <c r="Y188" s="16" t="str">
        <v xml:space="preserve"> </v>
      </c>
      <c r="Z188" s="152">
        <v>0</v>
      </c>
      <c r="AA188"/>
      <c r="AB188" s="16" t="str">
        <v xml:space="preserve"> </v>
      </c>
      <c r="AC188" s="152">
        <v>0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</row>
    <row r="189" spans="2:97" x14ac:dyDescent="0.3">
      <c r="B189"/>
      <c r="C189" s="140" t="str">
        <v xml:space="preserve"> </v>
      </c>
      <c r="D189" s="151">
        <v>0</v>
      </c>
      <c r="E189" s="151">
        <v>0</v>
      </c>
      <c r="F189" s="151">
        <v>0</v>
      </c>
      <c r="G189" s="151">
        <f t="shared" ref="G189:G209" si="15">E189+F189</f>
        <v>0</v>
      </c>
      <c r="H189" s="151" cm="1">
        <f t="array" ref="H189">INDEX('MEA LOG'!O:O,ROW()-124+15)</f>
        <v>0</v>
      </c>
      <c r="I189" s="151" t="str">
        <f>_xlfn.XLOOKUP(H189,INPUT!$C$11:$C$13,INPUT!$D$11:$D$13,"",0,1)</f>
        <v/>
      </c>
      <c r="J189" s="151" t="str">
        <f>IFERROR(I189*INPUT!$J$11,"")</f>
        <v/>
      </c>
      <c r="K189" s="151" cm="1">
        <f t="array" ref="K189">INDEX('MEA LOG'!P:P,ROW()-124+15)</f>
        <v>0</v>
      </c>
      <c r="L189" s="151" t="str">
        <f>_xlfn.XLOOKUP(K189,INPUT!$F$11:$F$13,INPUT!$G$11:$G$13,"",0,1)</f>
        <v/>
      </c>
      <c r="M189" s="151" t="str">
        <f>IFERROR(L189*INPUT!$J$12,"")</f>
        <v/>
      </c>
      <c r="N189" s="151">
        <f>IFERROR((D189-INPUT!$J$32)/INPUT!$J$33*COUNT!J189*COUNT!M189,0)</f>
        <v>0</v>
      </c>
      <c r="O189" s="151">
        <f>IFERROR((E189-INPUT!$J$37)/INPUT!$J$38*COUNT!J189*COUNT!M189,0)</f>
        <v>0</v>
      </c>
      <c r="P189" s="151">
        <f>IFERROR((F189-INPUT!$M$37)/INPUT!$M$38*COUNT!J189*COUNT!M189,0)</f>
        <v>0</v>
      </c>
      <c r="Q189" s="151">
        <f>IFERROR((G189-INPUT!$M$32)/INPUT!$M$33*COUNT!J189*COUNT!M189,0)</f>
        <v>0</v>
      </c>
      <c r="R189"/>
      <c r="S189" s="16" t="str">
        <v xml:space="preserve"> </v>
      </c>
      <c r="T189" s="152">
        <v>0</v>
      </c>
      <c r="U189"/>
      <c r="V189" s="16" t="str">
        <v xml:space="preserve"> </v>
      </c>
      <c r="W189" s="152">
        <v>0</v>
      </c>
      <c r="X189"/>
      <c r="Y189" s="16" t="str">
        <v xml:space="preserve"> </v>
      </c>
      <c r="Z189" s="152">
        <v>0</v>
      </c>
      <c r="AA189"/>
      <c r="AB189" s="16" t="str">
        <v xml:space="preserve"> </v>
      </c>
      <c r="AC189" s="152">
        <v>0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</row>
    <row r="190" spans="2:97" x14ac:dyDescent="0.3">
      <c r="B190"/>
      <c r="C190" s="140" t="str">
        <v xml:space="preserve"> </v>
      </c>
      <c r="D190" s="151">
        <v>0</v>
      </c>
      <c r="E190" s="151">
        <v>0</v>
      </c>
      <c r="F190" s="151">
        <v>0</v>
      </c>
      <c r="G190" s="151">
        <f t="shared" si="15"/>
        <v>0</v>
      </c>
      <c r="H190" s="151" cm="1">
        <f t="array" ref="H190">INDEX('MEA LOG'!O:O,ROW()-124+15)</f>
        <v>0</v>
      </c>
      <c r="I190" s="151" t="str">
        <f>_xlfn.XLOOKUP(H190,INPUT!$C$11:$C$13,INPUT!$D$11:$D$13,"",0,1)</f>
        <v/>
      </c>
      <c r="J190" s="151" t="str">
        <f>IFERROR(I190*INPUT!$J$11,"")</f>
        <v/>
      </c>
      <c r="K190" s="151" cm="1">
        <f t="array" ref="K190">INDEX('MEA LOG'!P:P,ROW()-124+15)</f>
        <v>0</v>
      </c>
      <c r="L190" s="151" t="str">
        <f>_xlfn.XLOOKUP(K190,INPUT!$F$11:$F$13,INPUT!$G$11:$G$13,"",0,1)</f>
        <v/>
      </c>
      <c r="M190" s="151" t="str">
        <f>IFERROR(L190*INPUT!$J$12,"")</f>
        <v/>
      </c>
      <c r="N190" s="151">
        <f>IFERROR((D190-INPUT!$J$32)/INPUT!$J$33*COUNT!J190*COUNT!M190,0)</f>
        <v>0</v>
      </c>
      <c r="O190" s="151">
        <f>IFERROR((E190-INPUT!$J$37)/INPUT!$J$38*COUNT!J190*COUNT!M190,0)</f>
        <v>0</v>
      </c>
      <c r="P190" s="151">
        <f>IFERROR((F190-INPUT!$M$37)/INPUT!$M$38*COUNT!J190*COUNT!M190,0)</f>
        <v>0</v>
      </c>
      <c r="Q190" s="151">
        <f>IFERROR((G190-INPUT!$M$32)/INPUT!$M$33*COUNT!J190*COUNT!M190,0)</f>
        <v>0</v>
      </c>
      <c r="R190"/>
      <c r="S190" s="16" t="str">
        <v xml:space="preserve"> </v>
      </c>
      <c r="T190" s="152">
        <v>0</v>
      </c>
      <c r="U190"/>
      <c r="V190" s="16" t="str">
        <v xml:space="preserve"> </v>
      </c>
      <c r="W190" s="152">
        <v>0</v>
      </c>
      <c r="X190"/>
      <c r="Y190" s="16" t="str">
        <v xml:space="preserve"> </v>
      </c>
      <c r="Z190" s="152">
        <v>0</v>
      </c>
      <c r="AA190"/>
      <c r="AB190" s="16" t="str">
        <v xml:space="preserve"> </v>
      </c>
      <c r="AC190" s="152">
        <v>0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</row>
    <row r="191" spans="2:97" x14ac:dyDescent="0.3">
      <c r="B191"/>
      <c r="C191" s="140" t="str">
        <v xml:space="preserve"> </v>
      </c>
      <c r="D191" s="151">
        <v>0</v>
      </c>
      <c r="E191" s="151">
        <v>0</v>
      </c>
      <c r="F191" s="151">
        <v>0</v>
      </c>
      <c r="G191" s="151">
        <f t="shared" si="15"/>
        <v>0</v>
      </c>
      <c r="H191" s="151" cm="1">
        <f t="array" ref="H191">INDEX('MEA LOG'!O:O,ROW()-124+15)</f>
        <v>0</v>
      </c>
      <c r="I191" s="151" t="str">
        <f>_xlfn.XLOOKUP(H191,INPUT!$C$11:$C$13,INPUT!$D$11:$D$13,"",0,1)</f>
        <v/>
      </c>
      <c r="J191" s="151" t="str">
        <f>IFERROR(I191*INPUT!$J$11,"")</f>
        <v/>
      </c>
      <c r="K191" s="151" cm="1">
        <f t="array" ref="K191">INDEX('MEA LOG'!P:P,ROW()-124+15)</f>
        <v>0</v>
      </c>
      <c r="L191" s="151" t="str">
        <f>_xlfn.XLOOKUP(K191,INPUT!$F$11:$F$13,INPUT!$G$11:$G$13,"",0,1)</f>
        <v/>
      </c>
      <c r="M191" s="151" t="str">
        <f>IFERROR(L191*INPUT!$J$12,"")</f>
        <v/>
      </c>
      <c r="N191" s="151">
        <f>IFERROR((D191-INPUT!$J$32)/INPUT!$J$33*COUNT!J191*COUNT!M191,0)</f>
        <v>0</v>
      </c>
      <c r="O191" s="151">
        <f>IFERROR((E191-INPUT!$J$37)/INPUT!$J$38*COUNT!J191*COUNT!M191,0)</f>
        <v>0</v>
      </c>
      <c r="P191" s="151">
        <f>IFERROR((F191-INPUT!$M$37)/INPUT!$M$38*COUNT!J191*COUNT!M191,0)</f>
        <v>0</v>
      </c>
      <c r="Q191" s="151">
        <f>IFERROR((G191-INPUT!$M$32)/INPUT!$M$33*COUNT!J191*COUNT!M191,0)</f>
        <v>0</v>
      </c>
      <c r="R191"/>
      <c r="S191" s="16" t="str">
        <v xml:space="preserve"> </v>
      </c>
      <c r="T191" s="152">
        <v>0</v>
      </c>
      <c r="U191"/>
      <c r="V191" s="16" t="str">
        <v xml:space="preserve"> </v>
      </c>
      <c r="W191" s="152">
        <v>0</v>
      </c>
      <c r="X191"/>
      <c r="Y191" s="16" t="str">
        <v xml:space="preserve"> </v>
      </c>
      <c r="Z191" s="152">
        <v>0</v>
      </c>
      <c r="AA191"/>
      <c r="AB191" s="16" t="str">
        <v xml:space="preserve"> </v>
      </c>
      <c r="AC191" s="152">
        <v>0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</row>
    <row r="192" spans="2:97" x14ac:dyDescent="0.3">
      <c r="B192"/>
      <c r="C192" s="140" t="str">
        <v xml:space="preserve"> </v>
      </c>
      <c r="D192" s="151">
        <v>0</v>
      </c>
      <c r="E192" s="151">
        <v>0</v>
      </c>
      <c r="F192" s="151">
        <v>0</v>
      </c>
      <c r="G192" s="151">
        <f t="shared" si="15"/>
        <v>0</v>
      </c>
      <c r="H192" s="151" cm="1">
        <f t="array" ref="H192">INDEX('MEA LOG'!O:O,ROW()-124+15)</f>
        <v>0</v>
      </c>
      <c r="I192" s="151" t="str">
        <f>_xlfn.XLOOKUP(H192,INPUT!$C$11:$C$13,INPUT!$D$11:$D$13,"",0,1)</f>
        <v/>
      </c>
      <c r="J192" s="151" t="str">
        <f>IFERROR(I192*INPUT!$J$11,"")</f>
        <v/>
      </c>
      <c r="K192" s="151" cm="1">
        <f t="array" ref="K192">INDEX('MEA LOG'!P:P,ROW()-124+15)</f>
        <v>0</v>
      </c>
      <c r="L192" s="151" t="str">
        <f>_xlfn.XLOOKUP(K192,INPUT!$F$11:$F$13,INPUT!$G$11:$G$13,"",0,1)</f>
        <v/>
      </c>
      <c r="M192" s="151" t="str">
        <f>IFERROR(L192*INPUT!$J$12,"")</f>
        <v/>
      </c>
      <c r="N192" s="151">
        <f>IFERROR((D192-INPUT!$J$32)/INPUT!$J$33*COUNT!J192*COUNT!M192,0)</f>
        <v>0</v>
      </c>
      <c r="O192" s="151">
        <f>IFERROR((E192-INPUT!$J$37)/INPUT!$J$38*COUNT!J192*COUNT!M192,0)</f>
        <v>0</v>
      </c>
      <c r="P192" s="151">
        <f>IFERROR((F192-INPUT!$M$37)/INPUT!$M$38*COUNT!J192*COUNT!M192,0)</f>
        <v>0</v>
      </c>
      <c r="Q192" s="151">
        <f>IFERROR((G192-INPUT!$M$32)/INPUT!$M$33*COUNT!J192*COUNT!M192,0)</f>
        <v>0</v>
      </c>
      <c r="R192"/>
      <c r="S192" s="16" t="str">
        <v xml:space="preserve"> </v>
      </c>
      <c r="T192" s="152">
        <v>0</v>
      </c>
      <c r="U192"/>
      <c r="V192" s="16" t="str">
        <v xml:space="preserve"> </v>
      </c>
      <c r="W192" s="152">
        <v>0</v>
      </c>
      <c r="X192"/>
      <c r="Y192" s="16" t="str">
        <v xml:space="preserve"> </v>
      </c>
      <c r="Z192" s="152">
        <v>0</v>
      </c>
      <c r="AA192"/>
      <c r="AB192" s="16" t="str">
        <v xml:space="preserve"> </v>
      </c>
      <c r="AC192" s="152">
        <v>0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</row>
    <row r="193" spans="2:97" x14ac:dyDescent="0.3">
      <c r="B193"/>
      <c r="C193" s="140" t="str">
        <v xml:space="preserve"> </v>
      </c>
      <c r="D193" s="151">
        <v>0</v>
      </c>
      <c r="E193" s="151">
        <v>0</v>
      </c>
      <c r="F193" s="151">
        <v>0</v>
      </c>
      <c r="G193" s="151">
        <f t="shared" si="15"/>
        <v>0</v>
      </c>
      <c r="H193" s="151" cm="1">
        <f t="array" ref="H193">INDEX('MEA LOG'!O:O,ROW()-124+15)</f>
        <v>0</v>
      </c>
      <c r="I193" s="151" t="str">
        <f>_xlfn.XLOOKUP(H193,INPUT!$C$11:$C$13,INPUT!$D$11:$D$13,"",0,1)</f>
        <v/>
      </c>
      <c r="J193" s="151" t="str">
        <f>IFERROR(I193*INPUT!$J$11,"")</f>
        <v/>
      </c>
      <c r="K193" s="151" cm="1">
        <f t="array" ref="K193">INDEX('MEA LOG'!P:P,ROW()-124+15)</f>
        <v>0</v>
      </c>
      <c r="L193" s="151" t="str">
        <f>_xlfn.XLOOKUP(K193,INPUT!$F$11:$F$13,INPUT!$G$11:$G$13,"",0,1)</f>
        <v/>
      </c>
      <c r="M193" s="151" t="str">
        <f>IFERROR(L193*INPUT!$J$12,"")</f>
        <v/>
      </c>
      <c r="N193" s="151">
        <f>IFERROR((D193-INPUT!$J$32)/INPUT!$J$33*COUNT!J193*COUNT!M193,0)</f>
        <v>0</v>
      </c>
      <c r="O193" s="151">
        <f>IFERROR((E193-INPUT!$J$37)/INPUT!$J$38*COUNT!J193*COUNT!M193,0)</f>
        <v>0</v>
      </c>
      <c r="P193" s="151">
        <f>IFERROR((F193-INPUT!$M$37)/INPUT!$M$38*COUNT!J193*COUNT!M193,0)</f>
        <v>0</v>
      </c>
      <c r="Q193" s="151">
        <f>IFERROR((G193-INPUT!$M$32)/INPUT!$M$33*COUNT!J193*COUNT!M193,0)</f>
        <v>0</v>
      </c>
      <c r="R193"/>
      <c r="S193" s="16" t="str">
        <v xml:space="preserve"> </v>
      </c>
      <c r="T193" s="152">
        <v>0</v>
      </c>
      <c r="U193"/>
      <c r="V193" s="16" t="str">
        <v xml:space="preserve"> </v>
      </c>
      <c r="W193" s="152">
        <v>0</v>
      </c>
      <c r="X193"/>
      <c r="Y193" s="16" t="str">
        <v xml:space="preserve"> </v>
      </c>
      <c r="Z193" s="152">
        <v>0</v>
      </c>
      <c r="AA193"/>
      <c r="AB193" s="16" t="str">
        <v xml:space="preserve"> </v>
      </c>
      <c r="AC193" s="152">
        <v>0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</row>
    <row r="194" spans="2:97" x14ac:dyDescent="0.3">
      <c r="B194"/>
      <c r="C194" s="140" t="str">
        <v xml:space="preserve"> </v>
      </c>
      <c r="D194" s="151">
        <v>0</v>
      </c>
      <c r="E194" s="151">
        <v>0</v>
      </c>
      <c r="F194" s="151">
        <v>0</v>
      </c>
      <c r="G194" s="151">
        <f t="shared" si="15"/>
        <v>0</v>
      </c>
      <c r="H194" s="151" cm="1">
        <f t="array" ref="H194">INDEX('MEA LOG'!O:O,ROW()-124+15)</f>
        <v>0</v>
      </c>
      <c r="I194" s="151" t="str">
        <f>_xlfn.XLOOKUP(H194,INPUT!$C$11:$C$13,INPUT!$D$11:$D$13,"",0,1)</f>
        <v/>
      </c>
      <c r="J194" s="151" t="str">
        <f>IFERROR(I194*INPUT!$J$11,"")</f>
        <v/>
      </c>
      <c r="K194" s="151" cm="1">
        <f t="array" ref="K194">INDEX('MEA LOG'!P:P,ROW()-124+15)</f>
        <v>0</v>
      </c>
      <c r="L194" s="151" t="str">
        <f>_xlfn.XLOOKUP(K194,INPUT!$F$11:$F$13,INPUT!$G$11:$G$13,"",0,1)</f>
        <v/>
      </c>
      <c r="M194" s="151" t="str">
        <f>IFERROR(L194*INPUT!$J$12,"")</f>
        <v/>
      </c>
      <c r="N194" s="151">
        <f>IFERROR((D194-INPUT!$J$32)/INPUT!$J$33*COUNT!J194*COUNT!M194,0)</f>
        <v>0</v>
      </c>
      <c r="O194" s="151">
        <f>IFERROR((E194-INPUT!$J$37)/INPUT!$J$38*COUNT!J194*COUNT!M194,0)</f>
        <v>0</v>
      </c>
      <c r="P194" s="151">
        <f>IFERROR((F194-INPUT!$M$37)/INPUT!$M$38*COUNT!J194*COUNT!M194,0)</f>
        <v>0</v>
      </c>
      <c r="Q194" s="151">
        <f>IFERROR((G194-INPUT!$M$32)/INPUT!$M$33*COUNT!J194*COUNT!M194,0)</f>
        <v>0</v>
      </c>
      <c r="R194"/>
      <c r="S194" s="16" t="str">
        <v xml:space="preserve"> </v>
      </c>
      <c r="T194" s="152">
        <v>0</v>
      </c>
      <c r="U194"/>
      <c r="V194" s="16" t="str">
        <v xml:space="preserve"> </v>
      </c>
      <c r="W194" s="152">
        <v>0</v>
      </c>
      <c r="X194"/>
      <c r="Y194" s="16" t="str">
        <v xml:space="preserve"> </v>
      </c>
      <c r="Z194" s="152">
        <v>0</v>
      </c>
      <c r="AA194"/>
      <c r="AB194" s="16" t="str">
        <v xml:space="preserve"> </v>
      </c>
      <c r="AC194" s="152">
        <v>0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</row>
    <row r="195" spans="2:97" x14ac:dyDescent="0.3">
      <c r="B195"/>
      <c r="C195" s="140" t="str">
        <v xml:space="preserve"> </v>
      </c>
      <c r="D195" s="151">
        <v>0</v>
      </c>
      <c r="E195" s="151">
        <v>0</v>
      </c>
      <c r="F195" s="151">
        <v>0</v>
      </c>
      <c r="G195" s="151">
        <f t="shared" si="15"/>
        <v>0</v>
      </c>
      <c r="H195" s="151" cm="1">
        <f t="array" ref="H195">INDEX('MEA LOG'!O:O,ROW()-124+15)</f>
        <v>0</v>
      </c>
      <c r="I195" s="151" t="str">
        <f>_xlfn.XLOOKUP(H195,INPUT!$C$11:$C$13,INPUT!$D$11:$D$13,"",0,1)</f>
        <v/>
      </c>
      <c r="J195" s="151" t="str">
        <f>IFERROR(I195*INPUT!$J$11,"")</f>
        <v/>
      </c>
      <c r="K195" s="151" cm="1">
        <f t="array" ref="K195">INDEX('MEA LOG'!P:P,ROW()-124+15)</f>
        <v>0</v>
      </c>
      <c r="L195" s="151" t="str">
        <f>_xlfn.XLOOKUP(K195,INPUT!$F$11:$F$13,INPUT!$G$11:$G$13,"",0,1)</f>
        <v/>
      </c>
      <c r="M195" s="151" t="str">
        <f>IFERROR(L195*INPUT!$J$12,"")</f>
        <v/>
      </c>
      <c r="N195" s="151">
        <f>IFERROR((D195-INPUT!$J$32)/INPUT!$J$33*COUNT!J195*COUNT!M195,0)</f>
        <v>0</v>
      </c>
      <c r="O195" s="151">
        <f>IFERROR((E195-INPUT!$J$37)/INPUT!$J$38*COUNT!J195*COUNT!M195,0)</f>
        <v>0</v>
      </c>
      <c r="P195" s="151">
        <f>IFERROR((F195-INPUT!$M$37)/INPUT!$M$38*COUNT!J195*COUNT!M195,0)</f>
        <v>0</v>
      </c>
      <c r="Q195" s="151">
        <f>IFERROR((G195-INPUT!$M$32)/INPUT!$M$33*COUNT!J195*COUNT!M195,0)</f>
        <v>0</v>
      </c>
      <c r="R195"/>
      <c r="S195" s="16" t="str">
        <v xml:space="preserve"> </v>
      </c>
      <c r="T195" s="152">
        <v>0</v>
      </c>
      <c r="U195"/>
      <c r="V195" s="16" t="str">
        <v xml:space="preserve"> </v>
      </c>
      <c r="W195" s="152">
        <v>0</v>
      </c>
      <c r="X195"/>
      <c r="Y195" s="16" t="str">
        <v xml:space="preserve"> </v>
      </c>
      <c r="Z195" s="152">
        <v>0</v>
      </c>
      <c r="AA195"/>
      <c r="AB195" s="16" t="str">
        <v xml:space="preserve"> </v>
      </c>
      <c r="AC195" s="152">
        <v>0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</row>
    <row r="196" spans="2:97" x14ac:dyDescent="0.3">
      <c r="B196"/>
      <c r="C196" s="140" t="str">
        <v xml:space="preserve"> </v>
      </c>
      <c r="D196" s="151">
        <v>0</v>
      </c>
      <c r="E196" s="151">
        <v>0</v>
      </c>
      <c r="F196" s="151">
        <v>0</v>
      </c>
      <c r="G196" s="151">
        <f t="shared" si="15"/>
        <v>0</v>
      </c>
      <c r="H196" s="151" cm="1">
        <f t="array" ref="H196">INDEX('MEA LOG'!O:O,ROW()-124+15)</f>
        <v>0</v>
      </c>
      <c r="I196" s="151" t="str">
        <f>_xlfn.XLOOKUP(H196,INPUT!$C$11:$C$13,INPUT!$D$11:$D$13,"",0,1)</f>
        <v/>
      </c>
      <c r="J196" s="151" t="str">
        <f>IFERROR(I196*INPUT!$J$11,"")</f>
        <v/>
      </c>
      <c r="K196" s="151" cm="1">
        <f t="array" ref="K196">INDEX('MEA LOG'!P:P,ROW()-124+15)</f>
        <v>0</v>
      </c>
      <c r="L196" s="151" t="str">
        <f>_xlfn.XLOOKUP(K196,INPUT!$F$11:$F$13,INPUT!$G$11:$G$13,"",0,1)</f>
        <v/>
      </c>
      <c r="M196" s="151" t="str">
        <f>IFERROR(L196*INPUT!$J$12,"")</f>
        <v/>
      </c>
      <c r="N196" s="151">
        <f>IFERROR((D196-INPUT!$J$32)/INPUT!$J$33*COUNT!J196*COUNT!M196,0)</f>
        <v>0</v>
      </c>
      <c r="O196" s="151">
        <f>IFERROR((E196-INPUT!$J$37)/INPUT!$J$38*COUNT!J196*COUNT!M196,0)</f>
        <v>0</v>
      </c>
      <c r="P196" s="151">
        <f>IFERROR((F196-INPUT!$M$37)/INPUT!$M$38*COUNT!J196*COUNT!M196,0)</f>
        <v>0</v>
      </c>
      <c r="Q196" s="151">
        <f>IFERROR((G196-INPUT!$M$32)/INPUT!$M$33*COUNT!J196*COUNT!M196,0)</f>
        <v>0</v>
      </c>
      <c r="R196"/>
      <c r="S196" s="16" t="str">
        <v xml:space="preserve"> </v>
      </c>
      <c r="T196" s="152">
        <v>0</v>
      </c>
      <c r="U196"/>
      <c r="V196" s="16" t="str">
        <v xml:space="preserve"> </v>
      </c>
      <c r="W196" s="152">
        <v>0</v>
      </c>
      <c r="X196"/>
      <c r="Y196" s="16" t="str">
        <v xml:space="preserve"> </v>
      </c>
      <c r="Z196" s="152">
        <v>0</v>
      </c>
      <c r="AA196"/>
      <c r="AB196" s="16" t="str">
        <v xml:space="preserve"> </v>
      </c>
      <c r="AC196" s="152">
        <v>0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</row>
    <row r="197" spans="2:97" x14ac:dyDescent="0.3">
      <c r="B197"/>
      <c r="C197" s="140" t="str">
        <v xml:space="preserve"> </v>
      </c>
      <c r="D197" s="151">
        <v>0</v>
      </c>
      <c r="E197" s="151">
        <v>0</v>
      </c>
      <c r="F197" s="151">
        <v>0</v>
      </c>
      <c r="G197" s="151">
        <f t="shared" si="15"/>
        <v>0</v>
      </c>
      <c r="H197" s="151" cm="1">
        <f t="array" ref="H197">INDEX('MEA LOG'!O:O,ROW()-124+15)</f>
        <v>0</v>
      </c>
      <c r="I197" s="151" t="str">
        <f>_xlfn.XLOOKUP(H197,INPUT!$C$11:$C$13,INPUT!$D$11:$D$13,"",0,1)</f>
        <v/>
      </c>
      <c r="J197" s="151" t="str">
        <f>IFERROR(I197*INPUT!$J$11,"")</f>
        <v/>
      </c>
      <c r="K197" s="151" cm="1">
        <f t="array" ref="K197">INDEX('MEA LOG'!P:P,ROW()-124+15)</f>
        <v>0</v>
      </c>
      <c r="L197" s="151" t="str">
        <f>_xlfn.XLOOKUP(K197,INPUT!$F$11:$F$13,INPUT!$G$11:$G$13,"",0,1)</f>
        <v/>
      </c>
      <c r="M197" s="151" t="str">
        <f>IFERROR(L197*INPUT!$J$12,"")</f>
        <v/>
      </c>
      <c r="N197" s="151">
        <f>IFERROR((D197-INPUT!$J$32)/INPUT!$J$33*COUNT!J197*COUNT!M197,0)</f>
        <v>0</v>
      </c>
      <c r="O197" s="151">
        <f>IFERROR((E197-INPUT!$J$37)/INPUT!$J$38*COUNT!J197*COUNT!M197,0)</f>
        <v>0</v>
      </c>
      <c r="P197" s="151">
        <f>IFERROR((F197-INPUT!$M$37)/INPUT!$M$38*COUNT!J197*COUNT!M197,0)</f>
        <v>0</v>
      </c>
      <c r="Q197" s="151">
        <f>IFERROR((G197-INPUT!$M$32)/INPUT!$M$33*COUNT!J197*COUNT!M197,0)</f>
        <v>0</v>
      </c>
      <c r="R197"/>
      <c r="S197" s="16" t="str">
        <v xml:space="preserve"> </v>
      </c>
      <c r="T197" s="152">
        <v>0</v>
      </c>
      <c r="U197"/>
      <c r="V197" s="16" t="str">
        <v xml:space="preserve"> </v>
      </c>
      <c r="W197" s="152">
        <v>0</v>
      </c>
      <c r="X197"/>
      <c r="Y197" s="16" t="str">
        <v xml:space="preserve"> </v>
      </c>
      <c r="Z197" s="152">
        <v>0</v>
      </c>
      <c r="AA197"/>
      <c r="AB197" s="16" t="str">
        <v xml:space="preserve"> </v>
      </c>
      <c r="AC197" s="152">
        <v>0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</row>
    <row r="198" spans="2:97" x14ac:dyDescent="0.3">
      <c r="B198"/>
      <c r="C198" s="140" t="str">
        <v xml:space="preserve"> </v>
      </c>
      <c r="D198" s="151">
        <v>0</v>
      </c>
      <c r="E198" s="151">
        <v>0</v>
      </c>
      <c r="F198" s="151">
        <v>0</v>
      </c>
      <c r="G198" s="151">
        <f t="shared" si="15"/>
        <v>0</v>
      </c>
      <c r="H198" s="151" cm="1">
        <f t="array" ref="H198">INDEX('MEA LOG'!O:O,ROW()-124+15)</f>
        <v>0</v>
      </c>
      <c r="I198" s="151" t="str">
        <f>_xlfn.XLOOKUP(H198,INPUT!$C$11:$C$13,INPUT!$D$11:$D$13,"",0,1)</f>
        <v/>
      </c>
      <c r="J198" s="151" t="str">
        <f>IFERROR(I198*INPUT!$J$11,"")</f>
        <v/>
      </c>
      <c r="K198" s="151" cm="1">
        <f t="array" ref="K198">INDEX('MEA LOG'!P:P,ROW()-124+15)</f>
        <v>0</v>
      </c>
      <c r="L198" s="151" t="str">
        <f>_xlfn.XLOOKUP(K198,INPUT!$F$11:$F$13,INPUT!$G$11:$G$13,"",0,1)</f>
        <v/>
      </c>
      <c r="M198" s="151" t="str">
        <f>IFERROR(L198*INPUT!$J$12,"")</f>
        <v/>
      </c>
      <c r="N198" s="151">
        <f>IFERROR((D198-INPUT!$J$32)/INPUT!$J$33*COUNT!J198*COUNT!M198,0)</f>
        <v>0</v>
      </c>
      <c r="O198" s="151">
        <f>IFERROR((E198-INPUT!$J$37)/INPUT!$J$38*COUNT!J198*COUNT!M198,0)</f>
        <v>0</v>
      </c>
      <c r="P198" s="151">
        <f>IFERROR((F198-INPUT!$M$37)/INPUT!$M$38*COUNT!J198*COUNT!M198,0)</f>
        <v>0</v>
      </c>
      <c r="Q198" s="151">
        <f>IFERROR((G198-INPUT!$M$32)/INPUT!$M$33*COUNT!J198*COUNT!M198,0)</f>
        <v>0</v>
      </c>
      <c r="R198"/>
      <c r="S198" s="16" t="str">
        <v xml:space="preserve"> </v>
      </c>
      <c r="T198" s="152">
        <v>0</v>
      </c>
      <c r="U198"/>
      <c r="V198" s="16" t="str">
        <v xml:space="preserve"> </v>
      </c>
      <c r="W198" s="152">
        <v>0</v>
      </c>
      <c r="X198"/>
      <c r="Y198" s="16" t="str">
        <v xml:space="preserve"> </v>
      </c>
      <c r="Z198" s="152">
        <v>0</v>
      </c>
      <c r="AA198"/>
      <c r="AB198" s="16" t="str">
        <v xml:space="preserve"> </v>
      </c>
      <c r="AC198" s="152">
        <v>0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</row>
    <row r="199" spans="2:97" x14ac:dyDescent="0.3">
      <c r="B199"/>
      <c r="C199" s="140" t="str">
        <v xml:space="preserve"> </v>
      </c>
      <c r="D199" s="151">
        <v>0</v>
      </c>
      <c r="E199" s="151">
        <v>0</v>
      </c>
      <c r="F199" s="151">
        <v>0</v>
      </c>
      <c r="G199" s="151">
        <f t="shared" si="15"/>
        <v>0</v>
      </c>
      <c r="H199" s="151" cm="1">
        <f t="array" ref="H199">INDEX('MEA LOG'!O:O,ROW()-124+15)</f>
        <v>0</v>
      </c>
      <c r="I199" s="151" t="str">
        <f>_xlfn.XLOOKUP(H199,INPUT!$C$11:$C$13,INPUT!$D$11:$D$13,"",0,1)</f>
        <v/>
      </c>
      <c r="J199" s="151" t="str">
        <f>IFERROR(I199*INPUT!$J$11,"")</f>
        <v/>
      </c>
      <c r="K199" s="151" cm="1">
        <f t="array" ref="K199">INDEX('MEA LOG'!P:P,ROW()-124+15)</f>
        <v>0</v>
      </c>
      <c r="L199" s="151" t="str">
        <f>_xlfn.XLOOKUP(K199,INPUT!$F$11:$F$13,INPUT!$G$11:$G$13,"",0,1)</f>
        <v/>
      </c>
      <c r="M199" s="151" t="str">
        <f>IFERROR(L199*INPUT!$J$12,"")</f>
        <v/>
      </c>
      <c r="N199" s="151">
        <f>IFERROR((D199-INPUT!$J$32)/INPUT!$J$33*COUNT!J199*COUNT!M199,0)</f>
        <v>0</v>
      </c>
      <c r="O199" s="151">
        <f>IFERROR((E199-INPUT!$J$37)/INPUT!$J$38*COUNT!J199*COUNT!M199,0)</f>
        <v>0</v>
      </c>
      <c r="P199" s="151">
        <f>IFERROR((F199-INPUT!$M$37)/INPUT!$M$38*COUNT!J199*COUNT!M199,0)</f>
        <v>0</v>
      </c>
      <c r="Q199" s="151">
        <f>IFERROR((G199-INPUT!$M$32)/INPUT!$M$33*COUNT!J199*COUNT!M199,0)</f>
        <v>0</v>
      </c>
      <c r="R199"/>
      <c r="S199" s="16" t="str">
        <v xml:space="preserve"> </v>
      </c>
      <c r="T199" s="152">
        <v>0</v>
      </c>
      <c r="U199"/>
      <c r="V199" s="16" t="str">
        <v xml:space="preserve"> </v>
      </c>
      <c r="W199" s="152">
        <v>0</v>
      </c>
      <c r="X199"/>
      <c r="Y199" s="16" t="str">
        <v xml:space="preserve"> </v>
      </c>
      <c r="Z199" s="152">
        <v>0</v>
      </c>
      <c r="AA199"/>
      <c r="AB199" s="16" t="str">
        <v xml:space="preserve"> </v>
      </c>
      <c r="AC199" s="152">
        <v>0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</row>
    <row r="200" spans="2:97" x14ac:dyDescent="0.3">
      <c r="B200"/>
      <c r="C200" s="140" t="str">
        <v xml:space="preserve"> </v>
      </c>
      <c r="D200" s="151">
        <v>0</v>
      </c>
      <c r="E200" s="151">
        <v>0</v>
      </c>
      <c r="F200" s="151">
        <v>0</v>
      </c>
      <c r="G200" s="151">
        <f t="shared" si="15"/>
        <v>0</v>
      </c>
      <c r="H200" s="151" cm="1">
        <f t="array" ref="H200">INDEX('MEA LOG'!O:O,ROW()-124+15)</f>
        <v>0</v>
      </c>
      <c r="I200" s="151" t="str">
        <f>_xlfn.XLOOKUP(H200,INPUT!$C$11:$C$13,INPUT!$D$11:$D$13,"",0,1)</f>
        <v/>
      </c>
      <c r="J200" s="151" t="str">
        <f>IFERROR(I200*INPUT!$J$11,"")</f>
        <v/>
      </c>
      <c r="K200" s="151" cm="1">
        <f t="array" ref="K200">INDEX('MEA LOG'!P:P,ROW()-124+15)</f>
        <v>0</v>
      </c>
      <c r="L200" s="151" t="str">
        <f>_xlfn.XLOOKUP(K200,INPUT!$F$11:$F$13,INPUT!$G$11:$G$13,"",0,1)</f>
        <v/>
      </c>
      <c r="M200" s="151" t="str">
        <f>IFERROR(L200*INPUT!$J$12,"")</f>
        <v/>
      </c>
      <c r="N200" s="151">
        <f>IFERROR((D200-INPUT!$J$32)/INPUT!$J$33*COUNT!J200*COUNT!M200,0)</f>
        <v>0</v>
      </c>
      <c r="O200" s="151">
        <f>IFERROR((E200-INPUT!$J$37)/INPUT!$J$38*COUNT!J200*COUNT!M200,0)</f>
        <v>0</v>
      </c>
      <c r="P200" s="151">
        <f>IFERROR((F200-INPUT!$M$37)/INPUT!$M$38*COUNT!J200*COUNT!M200,0)</f>
        <v>0</v>
      </c>
      <c r="Q200" s="151">
        <f>IFERROR((G200-INPUT!$M$32)/INPUT!$M$33*COUNT!J200*COUNT!M200,0)</f>
        <v>0</v>
      </c>
      <c r="R200"/>
      <c r="S200" s="16" t="str">
        <v xml:space="preserve"> </v>
      </c>
      <c r="T200" s="152">
        <v>0</v>
      </c>
      <c r="U200"/>
      <c r="V200" s="16" t="str">
        <v xml:space="preserve"> </v>
      </c>
      <c r="W200" s="152">
        <v>0</v>
      </c>
      <c r="X200"/>
      <c r="Y200" s="16" t="str">
        <v xml:space="preserve"> </v>
      </c>
      <c r="Z200" s="152">
        <v>0</v>
      </c>
      <c r="AA200"/>
      <c r="AB200" s="16" t="str">
        <v xml:space="preserve"> </v>
      </c>
      <c r="AC200" s="152">
        <v>0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</row>
    <row r="201" spans="2:97" x14ac:dyDescent="0.3">
      <c r="B201"/>
      <c r="C201" s="140" t="str">
        <v xml:space="preserve"> </v>
      </c>
      <c r="D201" s="151">
        <v>0</v>
      </c>
      <c r="E201" s="151">
        <v>0</v>
      </c>
      <c r="F201" s="151">
        <v>0</v>
      </c>
      <c r="G201" s="151">
        <f t="shared" si="15"/>
        <v>0</v>
      </c>
      <c r="H201" s="151" cm="1">
        <f t="array" ref="H201">INDEX('MEA LOG'!O:O,ROW()-124+15)</f>
        <v>0</v>
      </c>
      <c r="I201" s="151" t="str">
        <f>_xlfn.XLOOKUP(H201,INPUT!$C$11:$C$13,INPUT!$D$11:$D$13,"",0,1)</f>
        <v/>
      </c>
      <c r="J201" s="151" t="str">
        <f>IFERROR(I201*INPUT!$J$11,"")</f>
        <v/>
      </c>
      <c r="K201" s="151" cm="1">
        <f t="array" ref="K201">INDEX('MEA LOG'!P:P,ROW()-124+15)</f>
        <v>0</v>
      </c>
      <c r="L201" s="151" t="str">
        <f>_xlfn.XLOOKUP(K201,INPUT!$F$11:$F$13,INPUT!$G$11:$G$13,"",0,1)</f>
        <v/>
      </c>
      <c r="M201" s="151" t="str">
        <f>IFERROR(L201*INPUT!$J$12,"")</f>
        <v/>
      </c>
      <c r="N201" s="151">
        <f>IFERROR((D201-INPUT!$J$32)/INPUT!$J$33*COUNT!J201*COUNT!M201,0)</f>
        <v>0</v>
      </c>
      <c r="O201" s="151">
        <f>IFERROR((E201-INPUT!$J$37)/INPUT!$J$38*COUNT!J201*COUNT!M201,0)</f>
        <v>0</v>
      </c>
      <c r="P201" s="151">
        <f>IFERROR((F201-INPUT!$M$37)/INPUT!$M$38*COUNT!J201*COUNT!M201,0)</f>
        <v>0</v>
      </c>
      <c r="Q201" s="151">
        <f>IFERROR((G201-INPUT!$M$32)/INPUT!$M$33*COUNT!J201*COUNT!M201,0)</f>
        <v>0</v>
      </c>
      <c r="R201"/>
      <c r="S201" s="16" t="str">
        <v xml:space="preserve"> </v>
      </c>
      <c r="T201" s="152">
        <v>0</v>
      </c>
      <c r="U201"/>
      <c r="V201" s="16" t="str">
        <v xml:space="preserve"> </v>
      </c>
      <c r="W201" s="152">
        <v>0</v>
      </c>
      <c r="X201"/>
      <c r="Y201" s="16" t="str">
        <v xml:space="preserve"> </v>
      </c>
      <c r="Z201" s="152">
        <v>0</v>
      </c>
      <c r="AA201"/>
      <c r="AB201" s="16" t="str">
        <v xml:space="preserve"> </v>
      </c>
      <c r="AC201" s="152">
        <v>0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</row>
    <row r="202" spans="2:97" x14ac:dyDescent="0.3">
      <c r="B202"/>
      <c r="C202" s="140" t="str">
        <v xml:space="preserve"> </v>
      </c>
      <c r="D202" s="151">
        <v>0</v>
      </c>
      <c r="E202" s="151">
        <v>0</v>
      </c>
      <c r="F202" s="151">
        <v>0</v>
      </c>
      <c r="G202" s="151">
        <f t="shared" si="15"/>
        <v>0</v>
      </c>
      <c r="H202" s="151" cm="1">
        <f t="array" ref="H202">INDEX('MEA LOG'!O:O,ROW()-124+15)</f>
        <v>0</v>
      </c>
      <c r="I202" s="151" t="str">
        <f>_xlfn.XLOOKUP(H202,INPUT!$C$11:$C$13,INPUT!$D$11:$D$13,"",0,1)</f>
        <v/>
      </c>
      <c r="J202" s="151" t="str">
        <f>IFERROR(I202*INPUT!$J$11,"")</f>
        <v/>
      </c>
      <c r="K202" s="151" cm="1">
        <f t="array" ref="K202">INDEX('MEA LOG'!P:P,ROW()-124+15)</f>
        <v>0</v>
      </c>
      <c r="L202" s="151" t="str">
        <f>_xlfn.XLOOKUP(K202,INPUT!$F$11:$F$13,INPUT!$G$11:$G$13,"",0,1)</f>
        <v/>
      </c>
      <c r="M202" s="151" t="str">
        <f>IFERROR(L202*INPUT!$J$12,"")</f>
        <v/>
      </c>
      <c r="N202" s="151">
        <f>IFERROR((D202-INPUT!$J$32)/INPUT!$J$33*COUNT!J202*COUNT!M202,0)</f>
        <v>0</v>
      </c>
      <c r="O202" s="151">
        <f>IFERROR((E202-INPUT!$J$37)/INPUT!$J$38*COUNT!J202*COUNT!M202,0)</f>
        <v>0</v>
      </c>
      <c r="P202" s="151">
        <f>IFERROR((F202-INPUT!$M$37)/INPUT!$M$38*COUNT!J202*COUNT!M202,0)</f>
        <v>0</v>
      </c>
      <c r="Q202" s="151">
        <f>IFERROR((G202-INPUT!$M$32)/INPUT!$M$33*COUNT!J202*COUNT!M202,0)</f>
        <v>0</v>
      </c>
      <c r="R202"/>
      <c r="S202" s="16" t="str">
        <v xml:space="preserve"> </v>
      </c>
      <c r="T202" s="152">
        <v>0</v>
      </c>
      <c r="U202"/>
      <c r="V202" s="16" t="str">
        <v xml:space="preserve"> </v>
      </c>
      <c r="W202" s="152">
        <v>0</v>
      </c>
      <c r="X202"/>
      <c r="Y202" s="16" t="str">
        <v xml:space="preserve"> </v>
      </c>
      <c r="Z202" s="152">
        <v>0</v>
      </c>
      <c r="AA202"/>
      <c r="AB202" s="16" t="str">
        <v xml:space="preserve"> </v>
      </c>
      <c r="AC202" s="152">
        <v>0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</row>
    <row r="203" spans="2:97" x14ac:dyDescent="0.3">
      <c r="B203"/>
      <c r="C203" s="140" t="str">
        <v xml:space="preserve"> </v>
      </c>
      <c r="D203" s="151">
        <v>0</v>
      </c>
      <c r="E203" s="151">
        <v>0</v>
      </c>
      <c r="F203" s="151">
        <v>0</v>
      </c>
      <c r="G203" s="151">
        <f t="shared" si="15"/>
        <v>0</v>
      </c>
      <c r="H203" s="151" cm="1">
        <f t="array" ref="H203">INDEX('MEA LOG'!O:O,ROW()-124+15)</f>
        <v>0</v>
      </c>
      <c r="I203" s="151" t="str">
        <f>_xlfn.XLOOKUP(H203,INPUT!$C$11:$C$13,INPUT!$D$11:$D$13,"",0,1)</f>
        <v/>
      </c>
      <c r="J203" s="151" t="str">
        <f>IFERROR(I203*INPUT!$J$11,"")</f>
        <v/>
      </c>
      <c r="K203" s="151" cm="1">
        <f t="array" ref="K203">INDEX('MEA LOG'!P:P,ROW()-124+15)</f>
        <v>0</v>
      </c>
      <c r="L203" s="151" t="str">
        <f>_xlfn.XLOOKUP(K203,INPUT!$F$11:$F$13,INPUT!$G$11:$G$13,"",0,1)</f>
        <v/>
      </c>
      <c r="M203" s="151" t="str">
        <f>IFERROR(L203*INPUT!$J$12,"")</f>
        <v/>
      </c>
      <c r="N203" s="151">
        <f>IFERROR((D203-INPUT!$J$32)/INPUT!$J$33*COUNT!J203*COUNT!M203,0)</f>
        <v>0</v>
      </c>
      <c r="O203" s="151">
        <f>IFERROR((E203-INPUT!$J$37)/INPUT!$J$38*COUNT!J203*COUNT!M203,0)</f>
        <v>0</v>
      </c>
      <c r="P203" s="151">
        <f>IFERROR((F203-INPUT!$M$37)/INPUT!$M$38*COUNT!J203*COUNT!M203,0)</f>
        <v>0</v>
      </c>
      <c r="Q203" s="151">
        <f>IFERROR((G203-INPUT!$M$32)/INPUT!$M$33*COUNT!J203*COUNT!M203,0)</f>
        <v>0</v>
      </c>
      <c r="R203"/>
      <c r="S203" s="16" t="str">
        <v xml:space="preserve"> </v>
      </c>
      <c r="T203" s="152">
        <v>0</v>
      </c>
      <c r="U203"/>
      <c r="V203" s="16" t="str">
        <v xml:space="preserve"> </v>
      </c>
      <c r="W203" s="152">
        <v>0</v>
      </c>
      <c r="X203"/>
      <c r="Y203" s="16" t="str">
        <v xml:space="preserve"> </v>
      </c>
      <c r="Z203" s="152">
        <v>0</v>
      </c>
      <c r="AA203"/>
      <c r="AB203" s="16" t="str">
        <v xml:space="preserve"> </v>
      </c>
      <c r="AC203" s="152">
        <v>0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</row>
    <row r="204" spans="2:97" x14ac:dyDescent="0.3">
      <c r="B204"/>
      <c r="C204" s="140" t="str">
        <v xml:space="preserve"> </v>
      </c>
      <c r="D204" s="151">
        <v>0</v>
      </c>
      <c r="E204" s="151">
        <v>0</v>
      </c>
      <c r="F204" s="151">
        <v>0</v>
      </c>
      <c r="G204" s="151">
        <f t="shared" si="15"/>
        <v>0</v>
      </c>
      <c r="H204" s="151" cm="1">
        <f t="array" ref="H204">INDEX('MEA LOG'!O:O,ROW()-124+15)</f>
        <v>0</v>
      </c>
      <c r="I204" s="151" t="str">
        <f>_xlfn.XLOOKUP(H204,INPUT!$C$11:$C$13,INPUT!$D$11:$D$13,"",0,1)</f>
        <v/>
      </c>
      <c r="J204" s="151" t="str">
        <f>IFERROR(I204*INPUT!$J$11,"")</f>
        <v/>
      </c>
      <c r="K204" s="151" cm="1">
        <f t="array" ref="K204">INDEX('MEA LOG'!P:P,ROW()-124+15)</f>
        <v>0</v>
      </c>
      <c r="L204" s="151" t="str">
        <f>_xlfn.XLOOKUP(K204,INPUT!$F$11:$F$13,INPUT!$G$11:$G$13,"",0,1)</f>
        <v/>
      </c>
      <c r="M204" s="151" t="str">
        <f>IFERROR(L204*INPUT!$J$12,"")</f>
        <v/>
      </c>
      <c r="N204" s="151">
        <f>IFERROR((D204-INPUT!$J$32)/INPUT!$J$33*COUNT!J204*COUNT!M204,0)</f>
        <v>0</v>
      </c>
      <c r="O204" s="151">
        <f>IFERROR((E204-INPUT!$J$37)/INPUT!$J$38*COUNT!J204*COUNT!M204,0)</f>
        <v>0</v>
      </c>
      <c r="P204" s="151">
        <f>IFERROR((F204-INPUT!$M$37)/INPUT!$M$38*COUNT!J204*COUNT!M204,0)</f>
        <v>0</v>
      </c>
      <c r="Q204" s="151">
        <f>IFERROR((G204-INPUT!$M$32)/INPUT!$M$33*COUNT!J204*COUNT!M204,0)</f>
        <v>0</v>
      </c>
      <c r="R204"/>
      <c r="S204" s="16" t="str">
        <v xml:space="preserve"> </v>
      </c>
      <c r="T204" s="152">
        <v>0</v>
      </c>
      <c r="U204"/>
      <c r="V204" s="16" t="str">
        <v xml:space="preserve"> </v>
      </c>
      <c r="W204" s="152">
        <v>0</v>
      </c>
      <c r="X204"/>
      <c r="Y204" s="16" t="str">
        <v xml:space="preserve"> </v>
      </c>
      <c r="Z204" s="152">
        <v>0</v>
      </c>
      <c r="AA204"/>
      <c r="AB204" s="16" t="str">
        <v xml:space="preserve"> </v>
      </c>
      <c r="AC204" s="152">
        <v>0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</row>
    <row r="205" spans="2:97" x14ac:dyDescent="0.3">
      <c r="B205"/>
      <c r="C205" s="140" t="str">
        <v xml:space="preserve"> </v>
      </c>
      <c r="D205" s="151">
        <v>0</v>
      </c>
      <c r="E205" s="151">
        <v>0</v>
      </c>
      <c r="F205" s="151">
        <v>0</v>
      </c>
      <c r="G205" s="151">
        <f t="shared" si="15"/>
        <v>0</v>
      </c>
      <c r="H205" s="151" cm="1">
        <f t="array" ref="H205">INDEX('MEA LOG'!O:O,ROW()-124+15)</f>
        <v>0</v>
      </c>
      <c r="I205" s="151" t="str">
        <f>_xlfn.XLOOKUP(H205,INPUT!$C$11:$C$13,INPUT!$D$11:$D$13,"",0,1)</f>
        <v/>
      </c>
      <c r="J205" s="151" t="str">
        <f>IFERROR(I205*INPUT!$J$11,"")</f>
        <v/>
      </c>
      <c r="K205" s="151" cm="1">
        <f t="array" ref="K205">INDEX('MEA LOG'!P:P,ROW()-124+15)</f>
        <v>0</v>
      </c>
      <c r="L205" s="151" t="str">
        <f>_xlfn.XLOOKUP(K205,INPUT!$F$11:$F$13,INPUT!$G$11:$G$13,"",0,1)</f>
        <v/>
      </c>
      <c r="M205" s="151" t="str">
        <f>IFERROR(L205*INPUT!$J$12,"")</f>
        <v/>
      </c>
      <c r="N205" s="151">
        <f>IFERROR((D205-INPUT!$J$32)/INPUT!$J$33*COUNT!J205*COUNT!M205,0)</f>
        <v>0</v>
      </c>
      <c r="O205" s="151">
        <f>IFERROR((E205-INPUT!$J$37)/INPUT!$J$38*COUNT!J205*COUNT!M205,0)</f>
        <v>0</v>
      </c>
      <c r="P205" s="151">
        <f>IFERROR((F205-INPUT!$M$37)/INPUT!$M$38*COUNT!J205*COUNT!M205,0)</f>
        <v>0</v>
      </c>
      <c r="Q205" s="151">
        <f>IFERROR((G205-INPUT!$M$32)/INPUT!$M$33*COUNT!J205*COUNT!M205,0)</f>
        <v>0</v>
      </c>
      <c r="R205"/>
      <c r="S205" s="16" t="str">
        <v xml:space="preserve"> </v>
      </c>
      <c r="T205" s="152">
        <v>0</v>
      </c>
      <c r="U205"/>
      <c r="V205" s="16" t="str">
        <v xml:space="preserve"> </v>
      </c>
      <c r="W205" s="152">
        <v>0</v>
      </c>
      <c r="X205"/>
      <c r="Y205" s="16" t="str">
        <v xml:space="preserve"> </v>
      </c>
      <c r="Z205" s="152">
        <v>0</v>
      </c>
      <c r="AA205"/>
      <c r="AB205" s="16" t="str">
        <v xml:space="preserve"> </v>
      </c>
      <c r="AC205" s="152">
        <v>0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</row>
    <row r="206" spans="2:97" x14ac:dyDescent="0.3">
      <c r="B206"/>
      <c r="C206" s="140" t="str">
        <v xml:space="preserve"> </v>
      </c>
      <c r="D206" s="151">
        <v>0</v>
      </c>
      <c r="E206" s="151">
        <v>0</v>
      </c>
      <c r="F206" s="151">
        <v>0</v>
      </c>
      <c r="G206" s="151">
        <f t="shared" si="15"/>
        <v>0</v>
      </c>
      <c r="H206" s="151" cm="1">
        <f t="array" ref="H206">INDEX('MEA LOG'!O:O,ROW()-124+15)</f>
        <v>0</v>
      </c>
      <c r="I206" s="151" t="str">
        <f>_xlfn.XLOOKUP(H206,INPUT!$C$11:$C$13,INPUT!$D$11:$D$13,"",0,1)</f>
        <v/>
      </c>
      <c r="J206" s="151" t="str">
        <f>IFERROR(I206*INPUT!$J$11,"")</f>
        <v/>
      </c>
      <c r="K206" s="151" cm="1">
        <f t="array" ref="K206">INDEX('MEA LOG'!P:P,ROW()-124+15)</f>
        <v>0</v>
      </c>
      <c r="L206" s="151" t="str">
        <f>_xlfn.XLOOKUP(K206,INPUT!$F$11:$F$13,INPUT!$G$11:$G$13,"",0,1)</f>
        <v/>
      </c>
      <c r="M206" s="151" t="str">
        <f>IFERROR(L206*INPUT!$J$12,"")</f>
        <v/>
      </c>
      <c r="N206" s="151">
        <f>IFERROR((D206-INPUT!$J$32)/INPUT!$J$33*COUNT!J206*COUNT!M206,0)</f>
        <v>0</v>
      </c>
      <c r="O206" s="151">
        <f>IFERROR((E206-INPUT!$J$37)/INPUT!$J$38*COUNT!J206*COUNT!M206,0)</f>
        <v>0</v>
      </c>
      <c r="P206" s="151">
        <f>IFERROR((F206-INPUT!$M$37)/INPUT!$M$38*COUNT!J206*COUNT!M206,0)</f>
        <v>0</v>
      </c>
      <c r="Q206" s="151">
        <f>IFERROR((G206-INPUT!$M$32)/INPUT!$M$33*COUNT!J206*COUNT!M206,0)</f>
        <v>0</v>
      </c>
      <c r="R206"/>
      <c r="S206" s="16" t="str">
        <v xml:space="preserve"> </v>
      </c>
      <c r="T206" s="152">
        <v>0</v>
      </c>
      <c r="U206"/>
      <c r="V206" s="16" t="str">
        <v xml:space="preserve"> </v>
      </c>
      <c r="W206" s="152">
        <v>0</v>
      </c>
      <c r="X206"/>
      <c r="Y206" s="16" t="str">
        <v xml:space="preserve"> </v>
      </c>
      <c r="Z206" s="152">
        <v>0</v>
      </c>
      <c r="AA206"/>
      <c r="AB206" s="16" t="str">
        <v xml:space="preserve"> </v>
      </c>
      <c r="AC206" s="152">
        <v>0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</row>
    <row r="207" spans="2:97" x14ac:dyDescent="0.3">
      <c r="B207"/>
      <c r="C207" s="140" t="str">
        <v xml:space="preserve"> </v>
      </c>
      <c r="D207" s="151">
        <v>0</v>
      </c>
      <c r="E207" s="151">
        <v>0</v>
      </c>
      <c r="F207" s="151">
        <v>0</v>
      </c>
      <c r="G207" s="151">
        <f t="shared" si="15"/>
        <v>0</v>
      </c>
      <c r="H207" s="151" cm="1">
        <f t="array" ref="H207">INDEX('MEA LOG'!O:O,ROW()-124+15)</f>
        <v>0</v>
      </c>
      <c r="I207" s="151" t="str">
        <f>_xlfn.XLOOKUP(H207,INPUT!$C$11:$C$13,INPUT!$D$11:$D$13,"",0,1)</f>
        <v/>
      </c>
      <c r="J207" s="151" t="str">
        <f>IFERROR(I207*INPUT!$J$11,"")</f>
        <v/>
      </c>
      <c r="K207" s="151" cm="1">
        <f t="array" ref="K207">INDEX('MEA LOG'!P:P,ROW()-124+15)</f>
        <v>0</v>
      </c>
      <c r="L207" s="151" t="str">
        <f>_xlfn.XLOOKUP(K207,INPUT!$F$11:$F$13,INPUT!$G$11:$G$13,"",0,1)</f>
        <v/>
      </c>
      <c r="M207" s="151" t="str">
        <f>IFERROR(L207*INPUT!$J$12,"")</f>
        <v/>
      </c>
      <c r="N207" s="151">
        <f>IFERROR((D207-INPUT!$J$32)/INPUT!$J$33*COUNT!J207*COUNT!M207,0)</f>
        <v>0</v>
      </c>
      <c r="O207" s="151">
        <f>IFERROR((E207-INPUT!$J$37)/INPUT!$J$38*COUNT!J207*COUNT!M207,0)</f>
        <v>0</v>
      </c>
      <c r="P207" s="151">
        <f>IFERROR((F207-INPUT!$M$37)/INPUT!$M$38*COUNT!J207*COUNT!M207,0)</f>
        <v>0</v>
      </c>
      <c r="Q207" s="151">
        <f>IFERROR((G207-INPUT!$M$32)/INPUT!$M$33*COUNT!J207*COUNT!M207,0)</f>
        <v>0</v>
      </c>
      <c r="R207"/>
      <c r="S207" s="16" t="str">
        <v xml:space="preserve"> </v>
      </c>
      <c r="T207" s="152">
        <v>0</v>
      </c>
      <c r="U207"/>
      <c r="V207" s="16" t="str">
        <v xml:space="preserve"> </v>
      </c>
      <c r="W207" s="152">
        <v>0</v>
      </c>
      <c r="X207"/>
      <c r="Y207" s="16" t="str">
        <v xml:space="preserve"> </v>
      </c>
      <c r="Z207" s="152">
        <v>0</v>
      </c>
      <c r="AA207"/>
      <c r="AB207" s="16" t="str">
        <v xml:space="preserve"> </v>
      </c>
      <c r="AC207" s="152">
        <v>0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</row>
    <row r="208" spans="2:97" x14ac:dyDescent="0.3">
      <c r="B208"/>
      <c r="C208" s="140" t="str">
        <v xml:space="preserve"> </v>
      </c>
      <c r="D208" s="151">
        <v>0</v>
      </c>
      <c r="E208" s="151">
        <v>0</v>
      </c>
      <c r="F208" s="151">
        <v>0</v>
      </c>
      <c r="G208" s="151">
        <f t="shared" si="15"/>
        <v>0</v>
      </c>
      <c r="H208" s="151" cm="1">
        <f t="array" ref="H208">INDEX('MEA LOG'!O:O,ROW()-124+15)</f>
        <v>0</v>
      </c>
      <c r="I208" s="151" t="str">
        <f>_xlfn.XLOOKUP(H208,INPUT!$C$11:$C$13,INPUT!$D$11:$D$13,"",0,1)</f>
        <v/>
      </c>
      <c r="J208" s="151" t="str">
        <f>IFERROR(I208*INPUT!$J$11,"")</f>
        <v/>
      </c>
      <c r="K208" s="151" cm="1">
        <f t="array" ref="K208">INDEX('MEA LOG'!P:P,ROW()-124+15)</f>
        <v>0</v>
      </c>
      <c r="L208" s="151" t="str">
        <f>_xlfn.XLOOKUP(K208,INPUT!$F$11:$F$13,INPUT!$G$11:$G$13,"",0,1)</f>
        <v/>
      </c>
      <c r="M208" s="151" t="str">
        <f>IFERROR(L208*INPUT!$J$12,"")</f>
        <v/>
      </c>
      <c r="N208" s="151">
        <f>IFERROR((D208-INPUT!$J$32)/INPUT!$J$33*COUNT!J208*COUNT!M208,0)</f>
        <v>0</v>
      </c>
      <c r="O208" s="151">
        <f>IFERROR((E208-INPUT!$J$37)/INPUT!$J$38*COUNT!J208*COUNT!M208,0)</f>
        <v>0</v>
      </c>
      <c r="P208" s="151">
        <f>IFERROR((F208-INPUT!$M$37)/INPUT!$M$38*COUNT!J208*COUNT!M208,0)</f>
        <v>0</v>
      </c>
      <c r="Q208" s="151">
        <f>IFERROR((G208-INPUT!$M$32)/INPUT!$M$33*COUNT!J208*COUNT!M208,0)</f>
        <v>0</v>
      </c>
      <c r="R208"/>
      <c r="S208" s="16" t="str">
        <v xml:space="preserve"> </v>
      </c>
      <c r="T208" s="152">
        <v>0</v>
      </c>
      <c r="U208"/>
      <c r="V208" s="16" t="str">
        <v xml:space="preserve"> </v>
      </c>
      <c r="W208" s="152">
        <v>0</v>
      </c>
      <c r="X208"/>
      <c r="Y208" s="16" t="str">
        <v xml:space="preserve"> </v>
      </c>
      <c r="Z208" s="152">
        <v>0</v>
      </c>
      <c r="AA208"/>
      <c r="AB208" s="16" t="str">
        <v xml:space="preserve"> </v>
      </c>
      <c r="AC208" s="152">
        <v>0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</row>
    <row r="209" spans="2:97" x14ac:dyDescent="0.3">
      <c r="B209"/>
      <c r="C209" s="140"/>
      <c r="D209" s="151"/>
      <c r="E209" s="151"/>
      <c r="F209" s="151"/>
      <c r="G209" s="151">
        <f t="shared" si="15"/>
        <v>0</v>
      </c>
      <c r="H209" s="151" cm="1">
        <f t="array" ref="H209">INDEX('MEA LOG'!O:O,ROW()-124+15)</f>
        <v>0</v>
      </c>
      <c r="I209" s="151" t="str">
        <f>_xlfn.XLOOKUP(H209,INPUT!$C$11:$C$13,INPUT!$D$11:$D$13,"",0,1)</f>
        <v/>
      </c>
      <c r="J209" s="151" t="str">
        <f>IFERROR(I209*INPUT!$J$11,"")</f>
        <v/>
      </c>
      <c r="K209" s="151" cm="1">
        <f t="array" ref="K209">INDEX('MEA LOG'!P:P,ROW()-124+15)</f>
        <v>0</v>
      </c>
      <c r="L209" s="151" t="str">
        <f>_xlfn.XLOOKUP(K209,INPUT!$F$11:$F$13,INPUT!$G$11:$G$13,"",0,1)</f>
        <v/>
      </c>
      <c r="M209" s="151" t="str">
        <f>IFERROR(L209*INPUT!$J$12,"")</f>
        <v/>
      </c>
      <c r="N209" s="151">
        <f>IFERROR((D209-INPUT!$J$32)/INPUT!$J$33*COUNT!J209*COUNT!M209,0)</f>
        <v>0</v>
      </c>
      <c r="O209" s="151">
        <f>IFERROR((E209-INPUT!$J$37)/INPUT!$J$38*COUNT!J209*COUNT!M209,0)</f>
        <v>0</v>
      </c>
      <c r="P209" s="151">
        <f>IFERROR((F209-INPUT!$M$37)/INPUT!$M$38*COUNT!J209*COUNT!M209,0)</f>
        <v>0</v>
      </c>
      <c r="Q209" s="151">
        <f>IFERROR((G209-INPUT!$M$32)/INPUT!$M$33*COUNT!J209*COUNT!M209,0)</f>
        <v>0</v>
      </c>
      <c r="R209"/>
      <c r="S209" s="16">
        <v>0</v>
      </c>
      <c r="T209" s="152">
        <v>0</v>
      </c>
      <c r="U209"/>
      <c r="V209" s="16">
        <v>0</v>
      </c>
      <c r="W209" s="152">
        <v>0</v>
      </c>
      <c r="X209"/>
      <c r="Y209" s="16">
        <v>0</v>
      </c>
      <c r="Z209" s="152">
        <v>0</v>
      </c>
      <c r="AA209"/>
      <c r="AB209" s="16">
        <v>0</v>
      </c>
      <c r="AC209" s="152">
        <v>0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</row>
  </sheetData>
  <mergeCells count="9">
    <mergeCell ref="C31:D31"/>
    <mergeCell ref="C8:D8"/>
    <mergeCell ref="C121:D121"/>
    <mergeCell ref="C2:CR5"/>
    <mergeCell ref="N9:P9"/>
    <mergeCell ref="Q9:S9"/>
    <mergeCell ref="T9:X9"/>
    <mergeCell ref="Y9:Z9"/>
    <mergeCell ref="G9:M9"/>
  </mergeCells>
  <pageMargins left="0.7" right="0.7" top="0.75" bottom="0.75" header="0.3" footer="0.3"/>
  <customProperties>
    <customPr name="_pios_id" r:id="rId1"/>
  </customPropertie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5458-CEB1-476B-96A5-15BE77FF9ADF}">
  <sheetPr codeName="Sheet9">
    <tabColor rgb="FF00B0F0"/>
  </sheetPr>
  <dimension ref="B2:N85"/>
  <sheetViews>
    <sheetView workbookViewId="0"/>
  </sheetViews>
  <sheetFormatPr defaultColWidth="8.88671875" defaultRowHeight="13.8" x14ac:dyDescent="0.3"/>
  <cols>
    <col min="1" max="1" width="30.5546875" style="88" customWidth="1"/>
    <col min="2" max="2" width="1.5546875" style="88" customWidth="1"/>
    <col min="3" max="3" width="17.5546875" style="89" customWidth="1"/>
    <col min="4" max="4" width="17.5546875" style="88" customWidth="1"/>
    <col min="5" max="5" width="7.6640625" style="89" bestFit="1" customWidth="1"/>
    <col min="6" max="7" width="17.5546875" style="88" customWidth="1"/>
    <col min="8" max="8" width="7.6640625" style="88" customWidth="1"/>
    <col min="9" max="10" width="17.5546875" style="88" customWidth="1"/>
    <col min="11" max="11" width="7.6640625" style="88" customWidth="1"/>
    <col min="12" max="13" width="17.5546875" style="88" customWidth="1"/>
    <col min="14" max="14" width="1.5546875" style="88" customWidth="1"/>
    <col min="15" max="16384" width="8.88671875" style="88"/>
  </cols>
  <sheetData>
    <row r="2" spans="2:14" x14ac:dyDescent="0.3">
      <c r="B2" s="90"/>
      <c r="C2" s="91"/>
      <c r="D2" s="90"/>
      <c r="E2" s="91"/>
      <c r="F2" s="90"/>
      <c r="G2" s="90"/>
      <c r="H2" s="90"/>
      <c r="I2" s="90"/>
      <c r="J2" s="90"/>
      <c r="K2" s="90"/>
      <c r="L2" s="90"/>
      <c r="M2" s="90"/>
      <c r="N2" s="90"/>
    </row>
    <row r="3" spans="2:14" ht="14.4" customHeight="1" x14ac:dyDescent="0.3">
      <c r="B3" s="90"/>
      <c r="C3" s="411" t="s">
        <v>573</v>
      </c>
      <c r="D3" s="411"/>
      <c r="E3" s="411"/>
      <c r="F3" s="411"/>
      <c r="G3" s="411"/>
      <c r="H3" s="411"/>
      <c r="I3" s="411"/>
      <c r="J3" s="411"/>
      <c r="K3" s="411"/>
      <c r="L3" s="411"/>
      <c r="M3" s="411"/>
      <c r="N3" s="90"/>
    </row>
    <row r="4" spans="2:14" ht="14.4" customHeight="1" x14ac:dyDescent="0.3">
      <c r="B4" s="90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90"/>
    </row>
    <row r="5" spans="2:14" ht="12.9" customHeight="1" x14ac:dyDescent="0.3">
      <c r="B5" s="90"/>
      <c r="C5" s="411"/>
      <c r="D5" s="411"/>
      <c r="E5" s="411"/>
      <c r="F5" s="411"/>
      <c r="G5" s="411"/>
      <c r="H5" s="411"/>
      <c r="I5" s="411"/>
      <c r="J5" s="411"/>
      <c r="K5" s="411"/>
      <c r="L5" s="411"/>
      <c r="M5" s="411"/>
      <c r="N5" s="90"/>
    </row>
    <row r="6" spans="2:14" ht="13.5" customHeight="1" x14ac:dyDescent="0.3">
      <c r="B6" s="90"/>
      <c r="C6" s="411"/>
      <c r="D6" s="411"/>
      <c r="E6" s="411"/>
      <c r="F6" s="411"/>
      <c r="G6" s="411"/>
      <c r="H6" s="411"/>
      <c r="I6" s="411"/>
      <c r="J6" s="411"/>
      <c r="K6" s="411"/>
      <c r="L6" s="411"/>
      <c r="M6" s="411"/>
      <c r="N6" s="90"/>
    </row>
    <row r="7" spans="2:14" ht="13.5" customHeight="1" x14ac:dyDescent="0.3">
      <c r="B7" s="90"/>
      <c r="C7" s="92"/>
      <c r="D7" s="92"/>
      <c r="E7" s="92"/>
      <c r="F7" s="93"/>
      <c r="G7" s="92"/>
      <c r="H7" s="92"/>
      <c r="I7" s="92"/>
      <c r="J7" s="92"/>
      <c r="K7" s="92"/>
      <c r="L7" s="92"/>
      <c r="M7" s="92"/>
      <c r="N7" s="90"/>
    </row>
    <row r="8" spans="2:14" ht="13.5" customHeight="1" x14ac:dyDescent="0.3">
      <c r="B8" s="90"/>
      <c r="C8"/>
      <c r="D8"/>
      <c r="E8"/>
      <c r="F8"/>
      <c r="G8"/>
      <c r="H8"/>
      <c r="I8"/>
      <c r="J8"/>
      <c r="K8"/>
      <c r="L8"/>
      <c r="M8"/>
      <c r="N8" s="90"/>
    </row>
    <row r="9" spans="2:14" ht="14.4" customHeight="1" x14ac:dyDescent="0.3">
      <c r="B9" s="90"/>
      <c r="C9"/>
      <c r="D9"/>
      <c r="E9"/>
      <c r="F9" s="445" t="s">
        <v>574</v>
      </c>
      <c r="G9" s="445"/>
      <c r="H9" s="445"/>
      <c r="I9"/>
      <c r="J9"/>
      <c r="K9"/>
      <c r="L9"/>
      <c r="M9"/>
      <c r="N9" s="90"/>
    </row>
    <row r="10" spans="2:14" ht="14.4" customHeight="1" x14ac:dyDescent="0.3">
      <c r="B10" s="90"/>
      <c r="C10" s="95" t="s">
        <v>129</v>
      </c>
      <c r="D10" s="95" t="s">
        <v>130</v>
      </c>
      <c r="E10" s="95" t="s">
        <v>142</v>
      </c>
      <c r="F10" s="147" t="s">
        <v>157</v>
      </c>
      <c r="G10" s="147">
        <v>2026</v>
      </c>
      <c r="H10" s="147">
        <v>2027</v>
      </c>
      <c r="I10"/>
      <c r="J10"/>
      <c r="K10"/>
      <c r="L10"/>
      <c r="M10"/>
      <c r="N10" s="90"/>
    </row>
    <row r="11" spans="2:14" ht="14.4" customHeight="1" x14ac:dyDescent="0.3">
      <c r="B11" s="90"/>
      <c r="C11" s="99" t="s">
        <v>138</v>
      </c>
      <c r="D11" s="146" t="s">
        <v>141</v>
      </c>
      <c r="E11" s="99" t="s">
        <v>151</v>
      </c>
      <c r="F11" s="145" cm="1">
        <f t="array" ref="F11">IFERROR(SUM(_xlfn._xlws.FILTER('MEA LOG'!$S$15:$S$99,
 ( (SUM!C11 = "") + ('MEA LOG'!$O$15:$O$99 = SUM!C11) ) *
 ( (SUM!D11 = "") + ('MEA LOG'!$P$15:$P$99 = SUM!D11) ) *
 ( (SUM!E11 = "") + ('MEA LOG'!$Q$15:$Q$99 = SUM!E11) )
)),"")</f>
        <v>453.18</v>
      </c>
      <c r="G11" s="99" cm="1">
        <f t="array" ref="G11">IFERROR(SUM(_xlfn._xlws.FILTER('MEA LOG'!$T$15:$T$99,
 ( (SUM!C11 = "") + ('MEA LOG'!$O$15:$O$99 = SUM!C11) ) *
 ( (SUM!D11 = "") + ('MEA LOG'!$P$15:$P$99 = SUM!D11) ) *
 ( (SUM!E11 = "") + ('MEA LOG'!$Q$15:$Q$99 = SUM!E11) )
)),"")</f>
        <v>0.43333333333333335</v>
      </c>
      <c r="H11" s="99" cm="1">
        <f t="array" ref="H11">IFERROR(SUM(_xlfn._xlws.FILTER('MEA LOG'!$U$15:$U$99,
 ( (SUM!C11 = "") + ('MEA LOG'!$O$15:$O$99 = SUM!C11) ) *
 ( (SUM!D11 = "") + ('MEA LOG'!$P$15:$P$99 = SUM!D11) ) *
 ( (SUM!E11 = "") + ('MEA LOG'!$Q$15:$Q$99 = SUM!E11) )
)),"")</f>
        <v>20</v>
      </c>
      <c r="I11"/>
      <c r="J11"/>
      <c r="K11"/>
      <c r="L11"/>
      <c r="M11"/>
      <c r="N11" s="90"/>
    </row>
    <row r="12" spans="2:14" ht="14.4" x14ac:dyDescent="0.3">
      <c r="B12" s="90"/>
      <c r="C12" s="99" t="s">
        <v>575</v>
      </c>
      <c r="D12" s="146" t="s">
        <v>575</v>
      </c>
      <c r="E12" s="99" t="s">
        <v>575</v>
      </c>
      <c r="F12" s="145" t="str" cm="1">
        <f t="array" ref="F12">IFERROR(SUM(_xlfn._xlws.FILTER('MEA LOG'!$S$15:$S$99,
 ( (SUM!C12 = "") + ('MEA LOG'!$O$15:$O$99 = SUM!C12) ) *
 ( (SUM!D12 = "") + ('MEA LOG'!$P$15:$P$99 = SUM!D12) ) *
 ( (SUM!E12 = "") + ('MEA LOG'!$Q$15:$Q$99 = SUM!E12) )
)),"")</f>
        <v/>
      </c>
      <c r="G12" s="99" t="str" cm="1">
        <f t="array" ref="G12">IFERROR(SUM(_xlfn._xlws.FILTER('MEA LOG'!$T$15:$T$99,
 ( (SUM!C12 = "") + ('MEA LOG'!$O$15:$O$99 = SUM!C12) ) *
 ( (SUM!D12 = "") + ('MEA LOG'!$P$15:$P$99 = SUM!D12) ) *
 ( (SUM!E12 = "") + ('MEA LOG'!$Q$15:$Q$99 = SUM!E12) )
)),"")</f>
        <v/>
      </c>
      <c r="H12" s="99" t="str" cm="1">
        <f t="array" ref="H12">IFERROR(SUM(_xlfn._xlws.FILTER('MEA LOG'!$U$15:$U$99,
 ( (SUM!C12 = "") + ('MEA LOG'!$O$15:$O$99 = SUM!C12) ) *
 ( (SUM!D12 = "") + ('MEA LOG'!$P$15:$P$99 = SUM!D12) ) *
 ( (SUM!E12 = "") + ('MEA LOG'!$Q$15:$Q$99 = SUM!E12) )
)),"")</f>
        <v/>
      </c>
      <c r="I12"/>
      <c r="J12"/>
      <c r="K12"/>
      <c r="L12"/>
      <c r="M12"/>
      <c r="N12" s="90"/>
    </row>
    <row r="13" spans="2:14" ht="14.4" x14ac:dyDescent="0.3">
      <c r="B13" s="90"/>
      <c r="C13" s="99" t="s">
        <v>575</v>
      </c>
      <c r="D13" s="146" t="s">
        <v>575</v>
      </c>
      <c r="E13" s="99" t="s">
        <v>575</v>
      </c>
      <c r="F13" s="145" t="str" cm="1">
        <f t="array" ref="F13">IFERROR(SUM(_xlfn._xlws.FILTER('MEA LOG'!$S$15:$S$99,
 ( (SUM!C13 = "") + ('MEA LOG'!$O$15:$O$99 = SUM!C13) ) *
 ( (SUM!D13 = "") + ('MEA LOG'!$P$15:$P$99 = SUM!D13) ) *
 ( (SUM!E13 = "") + ('MEA LOG'!$Q$15:$Q$99 = SUM!E13) )
)),"")</f>
        <v/>
      </c>
      <c r="G13" s="99" t="str" cm="1">
        <f t="array" ref="G13">IFERROR(SUM(_xlfn._xlws.FILTER('MEA LOG'!$T$15:$T$99,
 ( (SUM!C13 = "") + ('MEA LOG'!$O$15:$O$99 = SUM!C13) ) *
 ( (SUM!D13 = "") + ('MEA LOG'!$P$15:$P$99 = SUM!D13) ) *
 ( (SUM!E13 = "") + ('MEA LOG'!$Q$15:$Q$99 = SUM!E13) )
)),"")</f>
        <v/>
      </c>
      <c r="H13" s="99" t="str" cm="1">
        <f t="array" ref="H13">IFERROR(SUM(_xlfn._xlws.FILTER('MEA LOG'!$U$15:$U$99,
 ( (SUM!C13 = "") + ('MEA LOG'!$O$15:$O$99 = SUM!C13) ) *
 ( (SUM!D13 = "") + ('MEA LOG'!$P$15:$P$99 = SUM!D13) ) *
 ( (SUM!E13 = "") + ('MEA LOG'!$Q$15:$Q$99 = SUM!E13) )
)),"")</f>
        <v/>
      </c>
      <c r="I13"/>
      <c r="J13"/>
      <c r="K13"/>
      <c r="L13"/>
      <c r="M13"/>
      <c r="N13" s="90"/>
    </row>
    <row r="14" spans="2:14" ht="14.4" x14ac:dyDescent="0.3">
      <c r="B14" s="90"/>
      <c r="C14" s="99" t="s">
        <v>575</v>
      </c>
      <c r="D14" s="146" t="s">
        <v>575</v>
      </c>
      <c r="E14" s="99" t="s">
        <v>575</v>
      </c>
      <c r="F14" s="145" t="str" cm="1">
        <f t="array" ref="F14">IFERROR(SUM(_xlfn._xlws.FILTER('MEA LOG'!$S$15:$S$99,
 ( (SUM!C14 = "") + ('MEA LOG'!$O$15:$O$99 = SUM!C14) ) *
 ( (SUM!D14 = "") + ('MEA LOG'!$P$15:$P$99 = SUM!D14) ) *
 ( (SUM!E14 = "") + ('MEA LOG'!$Q$15:$Q$99 = SUM!E14) )
)),"")</f>
        <v/>
      </c>
      <c r="G14" s="99" t="str" cm="1">
        <f t="array" ref="G14">IFERROR(SUM(_xlfn._xlws.FILTER('MEA LOG'!$T$15:$T$99,
 ( (SUM!C14 = "") + ('MEA LOG'!$O$15:$O$99 = SUM!C14) ) *
 ( (SUM!D14 = "") + ('MEA LOG'!$P$15:$P$99 = SUM!D14) ) *
 ( (SUM!E14 = "") + ('MEA LOG'!$Q$15:$Q$99 = SUM!E14) )
)),"")</f>
        <v/>
      </c>
      <c r="H14" s="99" t="str" cm="1">
        <f t="array" ref="H14">IFERROR(SUM(_xlfn._xlws.FILTER('MEA LOG'!$U$15:$U$99,
 ( (SUM!C14 = "") + ('MEA LOG'!$O$15:$O$99 = SUM!C14) ) *
 ( (SUM!D14 = "") + ('MEA LOG'!$P$15:$P$99 = SUM!D14) ) *
 ( (SUM!E14 = "") + ('MEA LOG'!$Q$15:$Q$99 = SUM!E14) )
)),"")</f>
        <v/>
      </c>
      <c r="I14"/>
      <c r="J14"/>
      <c r="K14"/>
      <c r="L14"/>
      <c r="M14"/>
      <c r="N14" s="90"/>
    </row>
    <row r="15" spans="2:14" ht="15" thickBot="1" x14ac:dyDescent="0.35">
      <c r="B15" s="90"/>
      <c r="C15" s="99" t="s">
        <v>575</v>
      </c>
      <c r="D15" s="146" t="s">
        <v>575</v>
      </c>
      <c r="E15" s="99" t="s">
        <v>575</v>
      </c>
      <c r="F15" s="145" t="str" cm="1">
        <f t="array" ref="F15">IFERROR(SUM(_xlfn._xlws.FILTER('MEA LOG'!$S$15:$S$99,
 ( (SUM!C15 = "") + ('MEA LOG'!$O$15:$O$99 = SUM!C15) ) *
 ( (SUM!D15 = "") + ('MEA LOG'!$P$15:$P$99 = SUM!D15) ) *
 ( (SUM!E15 = "") + ('MEA LOG'!$Q$15:$Q$99 = SUM!E15) )
)),"")</f>
        <v/>
      </c>
      <c r="G15" s="99" t="str" cm="1">
        <f t="array" ref="G15">IFERROR(SUM(_xlfn._xlws.FILTER('MEA LOG'!$T$15:$T$99,
 ( (SUM!C15 = "") + ('MEA LOG'!$O$15:$O$99 = SUM!C15) ) *
 ( (SUM!D15 = "") + ('MEA LOG'!$P$15:$P$99 = SUM!D15) ) *
 ( (SUM!E15 = "") + ('MEA LOG'!$Q$15:$Q$99 = SUM!E15) )
)),"")</f>
        <v/>
      </c>
      <c r="H15" s="99" t="str" cm="1">
        <f t="array" ref="H15">IFERROR(SUM(_xlfn._xlws.FILTER('MEA LOG'!$U$15:$U$99,
 ( (SUM!C15 = "") + ('MEA LOG'!$O$15:$O$99 = SUM!C15) ) *
 ( (SUM!D15 = "") + ('MEA LOG'!$P$15:$P$99 = SUM!D15) ) *
 ( (SUM!E15 = "") + ('MEA LOG'!$Q$15:$Q$99 = SUM!E15) )
)),"")</f>
        <v/>
      </c>
      <c r="I15"/>
      <c r="J15"/>
      <c r="K15"/>
      <c r="L15"/>
      <c r="M15"/>
      <c r="N15" s="90"/>
    </row>
    <row r="16" spans="2:14" ht="14.4" customHeight="1" thickBot="1" x14ac:dyDescent="0.35">
      <c r="B16" s="90"/>
      <c r="C16"/>
      <c r="D16"/>
      <c r="E16"/>
      <c r="F16" s="144">
        <f>SUM(F11:F15)</f>
        <v>453.18</v>
      </c>
      <c r="G16" s="143">
        <f>SUM(G11:G15)</f>
        <v>0.43333333333333335</v>
      </c>
      <c r="H16" s="142">
        <f>SUM(H11:H15)</f>
        <v>20</v>
      </c>
      <c r="I16"/>
      <c r="J16"/>
      <c r="K16"/>
      <c r="L16"/>
      <c r="M16"/>
      <c r="N16" s="90"/>
    </row>
    <row r="17" spans="2:14" ht="14.4" customHeight="1" x14ac:dyDescent="0.3">
      <c r="B17" s="90"/>
      <c r="C17"/>
      <c r="D17"/>
      <c r="E17"/>
      <c r="F17"/>
      <c r="G17"/>
      <c r="H17"/>
      <c r="I17"/>
      <c r="J17"/>
      <c r="K17"/>
      <c r="L17"/>
      <c r="M17"/>
      <c r="N17" s="90"/>
    </row>
    <row r="18" spans="2:14" ht="14.4" x14ac:dyDescent="0.3">
      <c r="B18" s="90"/>
      <c r="C18"/>
      <c r="D18"/>
      <c r="E18"/>
      <c r="F18"/>
      <c r="G18"/>
      <c r="H18"/>
      <c r="I18"/>
      <c r="J18"/>
      <c r="K18"/>
      <c r="L18"/>
      <c r="M18"/>
      <c r="N18" s="90"/>
    </row>
    <row r="19" spans="2:14" ht="14.4" customHeight="1" x14ac:dyDescent="0.3"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</row>
    <row r="20" spans="2:14" ht="14.4" customHeight="1" x14ac:dyDescent="0.3"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</row>
    <row r="21" spans="2:14" ht="14.4" customHeight="1" x14ac:dyDescent="0.3"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</row>
    <row r="22" spans="2:14" ht="14.4" customHeight="1" x14ac:dyDescent="0.3"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</row>
    <row r="23" spans="2:14" ht="14.4" customHeight="1" x14ac:dyDescent="0.3"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</row>
    <row r="24" spans="2:14" ht="14.4" customHeight="1" x14ac:dyDescent="0.3"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</row>
    <row r="25" spans="2:14" ht="14.4" customHeight="1" x14ac:dyDescent="0.3"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</row>
    <row r="26" spans="2:14" ht="14.4" customHeight="1" x14ac:dyDescent="0.3"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</row>
    <row r="27" spans="2:14" ht="14.4" customHeight="1" x14ac:dyDescent="0.3"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</row>
    <row r="28" spans="2:14" ht="14.4" customHeight="1" x14ac:dyDescent="0.3"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</row>
    <row r="29" spans="2:14" ht="14.4" customHeight="1" x14ac:dyDescent="0.3"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</row>
    <row r="30" spans="2:14" ht="14.4" customHeight="1" x14ac:dyDescent="0.3"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</row>
    <row r="31" spans="2:14" ht="14.4" customHeight="1" x14ac:dyDescent="0.3"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</row>
    <row r="32" spans="2:14" ht="14.4" customHeight="1" x14ac:dyDescent="0.3"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</row>
    <row r="33" spans="3:14" ht="14.4" customHeight="1" x14ac:dyDescent="0.3"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</row>
    <row r="34" spans="3:14" ht="14.4" customHeight="1" x14ac:dyDescent="0.3"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</row>
    <row r="35" spans="3:14" ht="14.4" customHeight="1" x14ac:dyDescent="0.3"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</row>
    <row r="36" spans="3:14" ht="14.4" customHeight="1" x14ac:dyDescent="0.3"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</row>
    <row r="37" spans="3:14" ht="14.4" customHeight="1" x14ac:dyDescent="0.3"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</row>
    <row r="38" spans="3:14" ht="14.4" customHeight="1" x14ac:dyDescent="0.3"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</row>
    <row r="39" spans="3:14" ht="14.4" customHeight="1" x14ac:dyDescent="0.3"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</row>
    <row r="40" spans="3:14" ht="14.4" customHeight="1" x14ac:dyDescent="0.3"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</row>
    <row r="41" spans="3:14" ht="14.4" customHeight="1" x14ac:dyDescent="0.3"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</row>
    <row r="42" spans="3:14" ht="14.4" customHeight="1" x14ac:dyDescent="0.3"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</row>
    <row r="43" spans="3:14" ht="14.4" customHeight="1" x14ac:dyDescent="0.3"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</row>
    <row r="44" spans="3:14" ht="14.4" customHeight="1" x14ac:dyDescent="0.3"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</row>
    <row r="45" spans="3:14" ht="14.4" customHeight="1" x14ac:dyDescent="0.3"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</row>
    <row r="46" spans="3:14" ht="14.4" customHeight="1" x14ac:dyDescent="0.3"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</row>
    <row r="47" spans="3:14" ht="14.4" customHeight="1" x14ac:dyDescent="0.3"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</row>
    <row r="48" spans="3:14" ht="14.4" customHeight="1" x14ac:dyDescent="0.3"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</row>
    <row r="49" spans="3:14" ht="14.4" customHeight="1" x14ac:dyDescent="0.3"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</row>
    <row r="50" spans="3:14" ht="14.4" customHeight="1" x14ac:dyDescent="0.3"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</row>
    <row r="51" spans="3:14" ht="14.4" customHeight="1" x14ac:dyDescent="0.3"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</row>
    <row r="52" spans="3:14" ht="14.4" customHeight="1" x14ac:dyDescent="0.3"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</row>
    <row r="53" spans="3:14" ht="14.4" customHeight="1" x14ac:dyDescent="0.3">
      <c r="C53" s="88"/>
      <c r="E53" s="88"/>
    </row>
    <row r="54" spans="3:14" ht="14.4" customHeight="1" x14ac:dyDescent="0.3">
      <c r="C54" s="88"/>
      <c r="E54" s="88"/>
    </row>
    <row r="55" spans="3:14" ht="14.4" customHeight="1" x14ac:dyDescent="0.3">
      <c r="C55" s="88"/>
      <c r="E55" s="88"/>
    </row>
    <row r="56" spans="3:14" ht="14.4" customHeight="1" x14ac:dyDescent="0.3">
      <c r="C56" s="88"/>
      <c r="E56" s="88"/>
    </row>
    <row r="57" spans="3:14" ht="14.4" customHeight="1" x14ac:dyDescent="0.3">
      <c r="C57" s="88"/>
      <c r="E57" s="88"/>
    </row>
    <row r="58" spans="3:14" ht="14.4" customHeight="1" x14ac:dyDescent="0.3">
      <c r="C58" s="88"/>
      <c r="E58" s="88"/>
    </row>
    <row r="59" spans="3:14" ht="14.4" customHeight="1" x14ac:dyDescent="0.3">
      <c r="C59" s="88"/>
      <c r="E59" s="88"/>
    </row>
    <row r="60" spans="3:14" ht="14.4" customHeight="1" x14ac:dyDescent="0.3">
      <c r="C60" s="88"/>
      <c r="E60" s="88"/>
    </row>
    <row r="61" spans="3:14" ht="14.4" customHeight="1" x14ac:dyDescent="0.3">
      <c r="C61" s="88"/>
      <c r="E61" s="88"/>
    </row>
    <row r="62" spans="3:14" ht="14.4" customHeight="1" x14ac:dyDescent="0.3">
      <c r="C62" s="88"/>
      <c r="E62" s="88"/>
    </row>
    <row r="63" spans="3:14" ht="14.4" customHeight="1" x14ac:dyDescent="0.3">
      <c r="C63" s="88"/>
      <c r="E63" s="88"/>
    </row>
    <row r="64" spans="3:14" ht="14.4" customHeight="1" x14ac:dyDescent="0.3">
      <c r="C64" s="88"/>
      <c r="E64" s="88"/>
    </row>
    <row r="65" s="88" customFormat="1" ht="14.4" customHeight="1" x14ac:dyDescent="0.3"/>
    <row r="66" s="88" customFormat="1" ht="14.4" customHeight="1" x14ac:dyDescent="0.3"/>
    <row r="67" s="88" customFormat="1" ht="14.4" customHeight="1" x14ac:dyDescent="0.3"/>
    <row r="68" s="88" customFormat="1" ht="14.4" customHeight="1" x14ac:dyDescent="0.3"/>
    <row r="69" s="88" customFormat="1" ht="14.4" customHeight="1" x14ac:dyDescent="0.3"/>
    <row r="70" s="88" customFormat="1" ht="14.4" customHeight="1" x14ac:dyDescent="0.3"/>
    <row r="71" s="88" customFormat="1" ht="14.4" customHeight="1" x14ac:dyDescent="0.3"/>
    <row r="72" s="88" customFormat="1" ht="14.4" customHeight="1" x14ac:dyDescent="0.3"/>
    <row r="73" s="88" customFormat="1" ht="14.4" customHeight="1" x14ac:dyDescent="0.3"/>
    <row r="74" s="88" customFormat="1" ht="14.4" customHeight="1" x14ac:dyDescent="0.3"/>
    <row r="75" s="88" customFormat="1" ht="14.4" customHeight="1" x14ac:dyDescent="0.3"/>
    <row r="76" s="88" customFormat="1" ht="14.4" customHeight="1" x14ac:dyDescent="0.3"/>
    <row r="77" s="88" customFormat="1" ht="14.4" customHeight="1" x14ac:dyDescent="0.3"/>
    <row r="78" s="88" customFormat="1" ht="14.4" customHeight="1" x14ac:dyDescent="0.3"/>
    <row r="79" s="88" customFormat="1" ht="14.4" customHeight="1" x14ac:dyDescent="0.3"/>
    <row r="80" s="88" customFormat="1" ht="14.4" customHeight="1" x14ac:dyDescent="0.3"/>
    <row r="81" s="88" customFormat="1" x14ac:dyDescent="0.3"/>
    <row r="82" s="88" customFormat="1" x14ac:dyDescent="0.3"/>
    <row r="83" s="88" customFormat="1" x14ac:dyDescent="0.3"/>
    <row r="84" s="88" customFormat="1" x14ac:dyDescent="0.3"/>
    <row r="85" s="88" customFormat="1" x14ac:dyDescent="0.3"/>
  </sheetData>
  <mergeCells count="2">
    <mergeCell ref="C3:M6"/>
    <mergeCell ref="F9:H9"/>
  </mergeCells>
  <pageMargins left="0.7" right="0.7" top="0.75" bottom="0.75" header="0.3" footer="0.3"/>
  <customProperties>
    <customPr name="_pios_id" r:id="rId1"/>
  </customPropertie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4F6BB69-97C8-4049-8511-FB1600D54FF8}">
          <x14:formula1>
            <xm:f>INPUT!$F$11:$F$14</xm:f>
          </x14:formula1>
          <xm:sqref>D11:D15</xm:sqref>
        </x14:dataValidation>
        <x14:dataValidation type="list" allowBlank="1" showInputMessage="1" showErrorMessage="1" xr:uid="{A7F60246-CB2B-4DE2-B73C-E032256742A6}">
          <x14:formula1>
            <xm:f>INPUT!$C$11:$C$14</xm:f>
          </x14:formula1>
          <xm:sqref>C11:C15</xm:sqref>
        </x14:dataValidation>
        <x14:dataValidation type="list" allowBlank="1" showInputMessage="1" showErrorMessage="1" xr:uid="{11E2A14A-680C-4232-BA61-DA49705C0EB9}">
          <x14:formula1>
            <xm:f>INPUT!$C$20:$C$25</xm:f>
          </x14:formula1>
          <xm:sqref>E11:E15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817D-FC31-4059-93C0-026275546A93}">
  <sheetPr codeName="Sheet10"/>
  <dimension ref="A1:N42"/>
  <sheetViews>
    <sheetView workbookViewId="0">
      <selection activeCell="C4" sqref="C4"/>
    </sheetView>
  </sheetViews>
  <sheetFormatPr defaultRowHeight="14.4" x14ac:dyDescent="0.3"/>
  <cols>
    <col min="1" max="1" width="13.109375" customWidth="1"/>
    <col min="2" max="2" width="12.5546875" bestFit="1" customWidth="1"/>
    <col min="5" max="5" width="32.5546875" bestFit="1" customWidth="1"/>
    <col min="6" max="6" width="32.6640625" bestFit="1" customWidth="1"/>
    <col min="8" max="8" width="19.6640625" bestFit="1" customWidth="1"/>
    <col min="9" max="9" width="38.88671875" bestFit="1" customWidth="1"/>
    <col min="10" max="10" width="19.6640625" bestFit="1" customWidth="1"/>
  </cols>
  <sheetData>
    <row r="1" spans="1:14" ht="15" thickBot="1" x14ac:dyDescent="0.35">
      <c r="A1" s="18" t="s">
        <v>21</v>
      </c>
      <c r="B1" s="18" t="s">
        <v>576</v>
      </c>
      <c r="C1" s="18" t="s">
        <v>20</v>
      </c>
      <c r="E1" s="190" t="s">
        <v>577</v>
      </c>
      <c r="F1" s="190" t="s">
        <v>578</v>
      </c>
    </row>
    <row r="2" spans="1:14" x14ac:dyDescent="0.3">
      <c r="A2" t="s">
        <v>579</v>
      </c>
      <c r="B2" t="s">
        <v>279</v>
      </c>
      <c r="C2" t="s">
        <v>74</v>
      </c>
      <c r="E2" s="191" t="s">
        <v>580</v>
      </c>
      <c r="F2" t="s">
        <v>581</v>
      </c>
      <c r="H2" s="192" t="s">
        <v>582</v>
      </c>
      <c r="I2" t="s">
        <v>583</v>
      </c>
    </row>
    <row r="3" spans="1:14" ht="15" thickBot="1" x14ac:dyDescent="0.35">
      <c r="A3" t="s">
        <v>150</v>
      </c>
      <c r="B3" t="s">
        <v>584</v>
      </c>
      <c r="C3" t="s">
        <v>78</v>
      </c>
      <c r="F3" s="193" t="s">
        <v>585</v>
      </c>
      <c r="H3" s="193" t="s">
        <v>175</v>
      </c>
      <c r="I3" t="s">
        <v>232</v>
      </c>
      <c r="J3" t="s">
        <v>221</v>
      </c>
      <c r="K3" t="str" cm="1">
        <f t="array" ref="K3:K10">_xlfn.UNIQUE(J3:J30)</f>
        <v>SPE</v>
      </c>
    </row>
    <row r="4" spans="1:14" x14ac:dyDescent="0.3">
      <c r="A4" t="s">
        <v>89</v>
      </c>
      <c r="B4" t="s">
        <v>92</v>
      </c>
      <c r="C4" t="s">
        <v>115</v>
      </c>
      <c r="E4" s="193" t="s">
        <v>586</v>
      </c>
      <c r="F4" t="s">
        <v>587</v>
      </c>
      <c r="I4" t="s">
        <v>234</v>
      </c>
      <c r="J4" t="s">
        <v>588</v>
      </c>
      <c r="K4" s="195" t="str">
        <v>Cost cutting</v>
      </c>
      <c r="N4" s="195" t="s">
        <v>171</v>
      </c>
    </row>
    <row r="5" spans="1:14" x14ac:dyDescent="0.3">
      <c r="A5" t="s">
        <v>589</v>
      </c>
      <c r="B5" t="s">
        <v>590</v>
      </c>
      <c r="C5" t="s">
        <v>82</v>
      </c>
      <c r="E5" t="s">
        <v>591</v>
      </c>
      <c r="F5" t="s">
        <v>592</v>
      </c>
      <c r="I5" t="s">
        <v>229</v>
      </c>
      <c r="J5" t="s">
        <v>582</v>
      </c>
      <c r="K5" s="196" t="str">
        <v>Contract Amendments</v>
      </c>
      <c r="N5" s="196" t="s">
        <v>172</v>
      </c>
    </row>
    <row r="6" spans="1:14" x14ac:dyDescent="0.3">
      <c r="A6" t="s">
        <v>73</v>
      </c>
      <c r="B6" t="s">
        <v>593</v>
      </c>
      <c r="C6" t="s">
        <v>118</v>
      </c>
      <c r="E6" t="s">
        <v>594</v>
      </c>
      <c r="F6" t="s">
        <v>595</v>
      </c>
      <c r="I6" t="s">
        <v>236</v>
      </c>
      <c r="J6" t="s">
        <v>172</v>
      </c>
      <c r="K6" s="196" t="str">
        <v>TCA Amendments</v>
      </c>
      <c r="N6" s="196" t="s">
        <v>173</v>
      </c>
    </row>
    <row r="7" spans="1:14" x14ac:dyDescent="0.3">
      <c r="A7" t="s">
        <v>80</v>
      </c>
      <c r="B7" t="s">
        <v>83</v>
      </c>
      <c r="E7" s="191" t="s">
        <v>596</v>
      </c>
      <c r="F7" t="s">
        <v>597</v>
      </c>
      <c r="I7" t="s">
        <v>598</v>
      </c>
      <c r="J7" t="s">
        <v>172</v>
      </c>
      <c r="K7" s="196" t="str">
        <v>Term Extension</v>
      </c>
      <c r="N7" s="196" t="s">
        <v>174</v>
      </c>
    </row>
    <row r="8" spans="1:14" x14ac:dyDescent="0.3">
      <c r="A8" t="s">
        <v>91</v>
      </c>
      <c r="B8" t="s">
        <v>72</v>
      </c>
      <c r="E8" t="s">
        <v>599</v>
      </c>
      <c r="F8" s="193" t="s">
        <v>600</v>
      </c>
      <c r="I8" t="s">
        <v>246</v>
      </c>
      <c r="J8" t="s">
        <v>173</v>
      </c>
      <c r="K8" s="196" t="str">
        <v>Other</v>
      </c>
      <c r="N8" s="196" t="s">
        <v>175</v>
      </c>
    </row>
    <row r="9" spans="1:14" ht="15" thickBot="1" x14ac:dyDescent="0.35">
      <c r="A9" t="s">
        <v>76</v>
      </c>
      <c r="B9" t="s">
        <v>87</v>
      </c>
      <c r="E9" t="s">
        <v>592</v>
      </c>
      <c r="F9" t="s">
        <v>592</v>
      </c>
      <c r="I9" t="s">
        <v>247</v>
      </c>
      <c r="J9" t="s">
        <v>172</v>
      </c>
      <c r="K9" s="196" t="str">
        <v>Service Upsells</v>
      </c>
      <c r="N9" s="197" t="s">
        <v>176</v>
      </c>
    </row>
    <row r="10" spans="1:14" ht="15" thickBot="1" x14ac:dyDescent="0.35">
      <c r="A10" t="s">
        <v>77</v>
      </c>
      <c r="B10" t="s">
        <v>84</v>
      </c>
      <c r="E10" t="s">
        <v>597</v>
      </c>
      <c r="F10" t="s">
        <v>597</v>
      </c>
      <c r="I10" t="s">
        <v>248</v>
      </c>
      <c r="J10" t="s">
        <v>582</v>
      </c>
      <c r="K10" s="197" t="str">
        <v>New a/c</v>
      </c>
      <c r="N10" s="196" t="s">
        <v>177</v>
      </c>
    </row>
    <row r="11" spans="1:14" x14ac:dyDescent="0.3">
      <c r="A11" t="s">
        <v>112</v>
      </c>
      <c r="B11" t="s">
        <v>601</v>
      </c>
      <c r="E11" t="s">
        <v>602</v>
      </c>
      <c r="F11" t="s">
        <v>603</v>
      </c>
      <c r="I11" t="s">
        <v>239</v>
      </c>
      <c r="J11" t="s">
        <v>221</v>
      </c>
    </row>
    <row r="12" spans="1:14" x14ac:dyDescent="0.3">
      <c r="B12" t="s">
        <v>604</v>
      </c>
      <c r="E12" t="s">
        <v>605</v>
      </c>
      <c r="F12" t="s">
        <v>606</v>
      </c>
      <c r="I12" t="s">
        <v>280</v>
      </c>
      <c r="J12" t="s">
        <v>221</v>
      </c>
    </row>
    <row r="13" spans="1:14" x14ac:dyDescent="0.3">
      <c r="B13" t="s">
        <v>607</v>
      </c>
      <c r="E13" t="s">
        <v>608</v>
      </c>
      <c r="F13" t="s">
        <v>609</v>
      </c>
      <c r="I13" t="s">
        <v>280</v>
      </c>
      <c r="J13" t="s">
        <v>221</v>
      </c>
    </row>
    <row r="14" spans="1:14" x14ac:dyDescent="0.3">
      <c r="B14" t="s">
        <v>79</v>
      </c>
      <c r="E14" t="s">
        <v>610</v>
      </c>
      <c r="F14" t="s">
        <v>611</v>
      </c>
      <c r="I14" t="s">
        <v>244</v>
      </c>
      <c r="J14" t="s">
        <v>173</v>
      </c>
    </row>
    <row r="15" spans="1:14" x14ac:dyDescent="0.3">
      <c r="B15" t="s">
        <v>612</v>
      </c>
      <c r="E15" t="s">
        <v>613</v>
      </c>
      <c r="F15" t="s">
        <v>614</v>
      </c>
      <c r="I15" t="s">
        <v>110</v>
      </c>
      <c r="J15" t="s">
        <v>221</v>
      </c>
    </row>
    <row r="16" spans="1:14" x14ac:dyDescent="0.3">
      <c r="B16" t="s">
        <v>299</v>
      </c>
      <c r="E16" s="191" t="s">
        <v>615</v>
      </c>
      <c r="F16" t="s">
        <v>616</v>
      </c>
      <c r="I16" t="s">
        <v>251</v>
      </c>
      <c r="J16" t="s">
        <v>582</v>
      </c>
    </row>
    <row r="17" spans="2:10" x14ac:dyDescent="0.3">
      <c r="B17" t="s">
        <v>617</v>
      </c>
      <c r="I17" t="s">
        <v>254</v>
      </c>
      <c r="J17" t="s">
        <v>582</v>
      </c>
    </row>
    <row r="18" spans="2:10" x14ac:dyDescent="0.3">
      <c r="B18" t="s">
        <v>90</v>
      </c>
      <c r="I18" t="s">
        <v>618</v>
      </c>
      <c r="J18" t="s">
        <v>221</v>
      </c>
    </row>
    <row r="19" spans="2:10" x14ac:dyDescent="0.3">
      <c r="B19" t="s">
        <v>166</v>
      </c>
      <c r="I19" t="s">
        <v>259</v>
      </c>
      <c r="J19" t="s">
        <v>174</v>
      </c>
    </row>
    <row r="20" spans="2:10" x14ac:dyDescent="0.3">
      <c r="B20" t="s">
        <v>619</v>
      </c>
      <c r="I20" t="s">
        <v>264</v>
      </c>
      <c r="J20" t="s">
        <v>582</v>
      </c>
    </row>
    <row r="21" spans="2:10" x14ac:dyDescent="0.3">
      <c r="B21" t="s">
        <v>271</v>
      </c>
      <c r="I21" t="s">
        <v>252</v>
      </c>
      <c r="J21" t="s">
        <v>173</v>
      </c>
    </row>
    <row r="22" spans="2:10" x14ac:dyDescent="0.3">
      <c r="B22" t="s">
        <v>75</v>
      </c>
      <c r="I22" t="s">
        <v>266</v>
      </c>
      <c r="J22" t="s">
        <v>175</v>
      </c>
    </row>
    <row r="23" spans="2:10" x14ac:dyDescent="0.3">
      <c r="B23" t="s">
        <v>256</v>
      </c>
      <c r="I23" t="s">
        <v>269</v>
      </c>
      <c r="J23" t="s">
        <v>175</v>
      </c>
    </row>
    <row r="24" spans="2:10" x14ac:dyDescent="0.3">
      <c r="B24" t="s">
        <v>620</v>
      </c>
      <c r="I24" t="s">
        <v>272</v>
      </c>
      <c r="J24" t="s">
        <v>176</v>
      </c>
    </row>
    <row r="25" spans="2:10" x14ac:dyDescent="0.3">
      <c r="B25" t="s">
        <v>308</v>
      </c>
      <c r="I25" t="s">
        <v>275</v>
      </c>
      <c r="J25" t="s">
        <v>174</v>
      </c>
    </row>
    <row r="26" spans="2:10" x14ac:dyDescent="0.3">
      <c r="B26" t="s">
        <v>309</v>
      </c>
      <c r="I26" t="s">
        <v>621</v>
      </c>
      <c r="J26" t="s">
        <v>174</v>
      </c>
    </row>
    <row r="27" spans="2:10" x14ac:dyDescent="0.3">
      <c r="B27" t="s">
        <v>622</v>
      </c>
      <c r="I27" t="s">
        <v>280</v>
      </c>
      <c r="J27" t="s">
        <v>221</v>
      </c>
    </row>
    <row r="28" spans="2:10" x14ac:dyDescent="0.3">
      <c r="B28" t="s">
        <v>88</v>
      </c>
      <c r="I28" t="s">
        <v>282</v>
      </c>
      <c r="J28" t="s">
        <v>174</v>
      </c>
    </row>
    <row r="29" spans="2:10" x14ac:dyDescent="0.3">
      <c r="B29" t="s">
        <v>623</v>
      </c>
      <c r="F29">
        <v>1</v>
      </c>
      <c r="I29" t="s">
        <v>284</v>
      </c>
      <c r="J29" t="s">
        <v>582</v>
      </c>
    </row>
    <row r="30" spans="2:10" x14ac:dyDescent="0.3">
      <c r="B30" t="s">
        <v>93</v>
      </c>
      <c r="F30">
        <v>2</v>
      </c>
      <c r="I30" t="s">
        <v>288</v>
      </c>
      <c r="J30" t="s">
        <v>173</v>
      </c>
    </row>
    <row r="31" spans="2:10" x14ac:dyDescent="0.3">
      <c r="B31" t="s">
        <v>274</v>
      </c>
      <c r="F31">
        <v>3</v>
      </c>
      <c r="I31" t="s">
        <v>286</v>
      </c>
    </row>
    <row r="32" spans="2:10" x14ac:dyDescent="0.3">
      <c r="B32" t="s">
        <v>624</v>
      </c>
      <c r="F32">
        <v>4</v>
      </c>
      <c r="I32" t="s">
        <v>280</v>
      </c>
    </row>
    <row r="33" spans="2:9" x14ac:dyDescent="0.3">
      <c r="B33" t="s">
        <v>290</v>
      </c>
      <c r="F33">
        <v>5</v>
      </c>
      <c r="I33" t="s">
        <v>291</v>
      </c>
    </row>
    <row r="34" spans="2:9" x14ac:dyDescent="0.3">
      <c r="B34" t="s">
        <v>625</v>
      </c>
      <c r="F34">
        <v>6</v>
      </c>
      <c r="I34" t="s">
        <v>109</v>
      </c>
    </row>
    <row r="35" spans="2:9" x14ac:dyDescent="0.3">
      <c r="B35" t="s">
        <v>626</v>
      </c>
      <c r="I35" t="s">
        <v>293</v>
      </c>
    </row>
    <row r="36" spans="2:9" x14ac:dyDescent="0.3">
      <c r="B36" t="s">
        <v>268</v>
      </c>
      <c r="I36" t="s">
        <v>294</v>
      </c>
    </row>
    <row r="37" spans="2:9" x14ac:dyDescent="0.3">
      <c r="B37" t="s">
        <v>124</v>
      </c>
      <c r="I37" t="s">
        <v>296</v>
      </c>
    </row>
    <row r="38" spans="2:9" x14ac:dyDescent="0.3">
      <c r="B38" t="s">
        <v>112</v>
      </c>
      <c r="I38" t="s">
        <v>300</v>
      </c>
    </row>
    <row r="39" spans="2:9" x14ac:dyDescent="0.3">
      <c r="I39" t="s">
        <v>303</v>
      </c>
    </row>
    <row r="40" spans="2:9" x14ac:dyDescent="0.3">
      <c r="I40" t="s">
        <v>627</v>
      </c>
    </row>
    <row r="41" spans="2:9" x14ac:dyDescent="0.3">
      <c r="I41" t="s">
        <v>246</v>
      </c>
    </row>
    <row r="42" spans="2:9" x14ac:dyDescent="0.3">
      <c r="I42" t="s">
        <v>628</v>
      </c>
    </row>
  </sheetData>
  <autoFilter ref="A1:B37" xr:uid="{739C817D-FC31-4059-93C0-026275546A93}">
    <sortState xmlns:xlrd2="http://schemas.microsoft.com/office/spreadsheetml/2017/richdata2" ref="A2:B37">
      <sortCondition ref="B1:B37"/>
    </sortState>
  </autoFilter>
  <pageMargins left="0.7" right="0.7" top="0.75" bottom="0.75" header="0.3" footer="0.3"/>
  <pageSetup paperSize="9" orientation="portrait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lNTZkYWE4YS03YjI3LTQ4YWMtODVkNC1kYjY1YWNiNTgwYjYiIG9yaWdpbj0idXNlclNlbGVjdGVkIj48ZWxlbWVudCB1aWQ9IjQ5MzMwNzk4LTcwMDMtNGU4Ni04MzMyLWFmNDlmMjA1NjRhNiIgdmFsdWU9IiIgeG1sbnM9Imh0dHA6Ly93d3cuYm9sZG9uamFtZXMuY29tLzIwMDgvMDEvc2llL2ludGVybmFsL2xhYmVsIiAvPjxlbGVtZW50IHVpZD0iZWM2YWJkM2ItYzBkNi00ZmE3LWE2MGEtMzQ5ZDBmODIyZTNiIiB2YWx1ZT0iIiB4bWxucz0iaHR0cDovL3d3dy5ib2xkb25qYW1lcy5jb20vMjAwOC8wMS9zaWUvaW50ZXJuYWwvbGFiZWwiIC8+PGVsZW1lbnQgdWlkPSI0NmZlMjMyOS1jMDJiLTQ0OTUtYjYyNC0xMmE0OTlkMDY5ZTIiIHZhbHVlPSIiIHhtbG5zPSJodHRwOi8vd3d3LmJvbGRvbmphbWVzLmNvbS8yMDA4LzAxL3NpZS9pbnRlcm5hbC9sYWJlbCIgLz48ZWxlbWVudCB1aWQ9IjI4YjhmOTA3LWM0ZmUtNDI5MS04ODZkLWRlZDFkZGM1NDBjMiIgdmFsdWU9IiIgeG1sbnM9Imh0dHA6Ly93d3cuYm9sZG9uamFtZXMuY29tLzIwMDgvMDEvc2llL2ludGVybmFsL2xhYmVsIiAvPjxlbGVtZW50IHVpZD0iOGIyZDhkMzYtNTBlOS00ZTM1LWIxNzktYjc4NzIzNWNiZmUwIiB2YWx1ZT0iIiB4bWxucz0iaHR0cDovL3d3dy5ib2xkb25qYW1lcy5jb20vMjAwOC8wMS9zaWUvaW50ZXJuYWwvbGFiZWwiIC8+PC9zaXNsPjxVc2VyTmFtZT5SUkxPQ0FMXHU2MTA1ODk8L1VzZXJOYW1lPjxEYXRlVGltZT4yNi8wNC8yMDI0IDE0OjU1OjIyPC9EYXRlVGltZT48TGFiZWxTdHJpbmc+UHJpdmF0ZSAtIFJvbGxzLVJveWNlIENvbnRlbnQgT25seSAtIE5vdCBTdWJqZWN0IHRvIEV4cG9ydCBDb250cm9sICAgICA8L0xhYmVsU3RyaW5nPjwvaXRlbT48L2xhYmVsSGlzdG9yeT4=</Value>
</WrappedLabelHistory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7A6409119C548B217D41950AF0552" ma:contentTypeVersion="6" ma:contentTypeDescription="Create a new document." ma:contentTypeScope="" ma:versionID="8bbb2cb7066faf4d8e6cb71eeffee254">
  <xsd:schema xmlns:xsd="http://www.w3.org/2001/XMLSchema" xmlns:xs="http://www.w3.org/2001/XMLSchema" xmlns:p="http://schemas.microsoft.com/office/2006/metadata/properties" xmlns:ns2="4a813d3a-80dd-490f-b44e-05b85af2efc6" xmlns:ns3="e9a94fe5-e8b2-4fc2-a2b2-aab74fd21ea7" targetNamespace="http://schemas.microsoft.com/office/2006/metadata/properties" ma:root="true" ma:fieldsID="e367127dd3ad23eb3912bc7e091652f8" ns2:_="" ns3:_="">
    <xsd:import namespace="4a813d3a-80dd-490f-b44e-05b85af2efc6"/>
    <xsd:import namespace="e9a94fe5-e8b2-4fc2-a2b2-aab74fd21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13d3a-80dd-490f-b44e-05b85af2e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94fe5-e8b2-4fc2-a2b2-aab74fd21ea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6.xml><?xml version="1.0" encoding="utf-8"?>
<sisl xmlns:xsi="http://www.w3.org/2001/XMLSchema-instance" xmlns:xsd="http://www.w3.org/2001/XMLSchema" xmlns="http://www.boldonjames.com/2008/01/sie/internal/label" sislVersion="0" policy="e56daa8a-7b27-48ac-85d4-db65acb580b6" origin="userSelected">
  <element uid="49330798-7003-4e86-8332-af49f20564a6" value=""/>
  <element uid="ec6abd3b-c0d6-4fa7-a60a-349d0f822e3b" value=""/>
  <element uid="46fe2329-c02b-4495-b624-12a499d069e2" value=""/>
  <element uid="8b2d8d36-50e9-4e35-b179-b787235cbfe0" value=""/>
  <element uid="28b8f907-c4fe-4291-886d-ded1ddc540c2" value=""/>
</sisl>
</file>

<file path=customXml/itemProps1.xml><?xml version="1.0" encoding="utf-8"?>
<ds:datastoreItem xmlns:ds="http://schemas.openxmlformats.org/officeDocument/2006/customXml" ds:itemID="{80FF2219-AA44-4F00-B0CE-00BD3F176C6A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99457C2-4A07-4BEF-86C3-8E8E444DD5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454527-C2C7-4AA7-A7B4-CC321241241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FF21EF0-55BA-4281-8B3F-BE2814546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13d3a-80dd-490f-b44e-05b85af2efc6"/>
    <ds:schemaRef ds:uri="e9a94fe5-e8b2-4fc2-a2b2-aab74fd21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3F9A481B-69AB-4AE9-8BF5-BD1779E2894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6.xml><?xml version="1.0" encoding="utf-8"?>
<ds:datastoreItem xmlns:ds="http://schemas.openxmlformats.org/officeDocument/2006/customXml" ds:itemID="{78074AC8-FB6D-4322-9EF3-0D4DDB75B3E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L2</vt:lpstr>
      <vt:lpstr>L3</vt:lpstr>
      <vt:lpstr>Summary</vt:lpstr>
      <vt:lpstr>Opps and Threats</vt:lpstr>
      <vt:lpstr>INPUT</vt:lpstr>
      <vt:lpstr>User Guide</vt:lpstr>
      <vt:lpstr>COVER</vt:lpstr>
      <vt:lpstr>MEA LOG</vt:lpstr>
      <vt:lpstr>Timeline</vt:lpstr>
      <vt:lpstr>Date Input</vt:lpstr>
      <vt:lpstr>COUNT</vt:lpstr>
      <vt:lpstr>SUM</vt:lpstr>
      <vt:lpstr>Sheet1</vt:lpstr>
      <vt:lpstr>Timeline!Milestones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revision/>
  <dcterms:created xsi:type="dcterms:W3CDTF">2024-04-26T12:42:14Z</dcterms:created>
  <dcterms:modified xsi:type="dcterms:W3CDTF">2026-02-16T12:52:47Z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docIndexRef">
    <vt:lpwstr>d73588ad-ae6b-4310-ad2a-f700e8776fbd</vt:lpwstr>
  </op:property>
  <op:property fmtid="{D5CDD505-2E9C-101B-9397-08002B2CF9AE}" pid="3" name="bjSaver">
    <vt:lpwstr>z6S8ct9pGyd+3m6ZfMfapxmoaSWDjSDC</vt:lpwstr>
  </op:property>
  <op:property fmtid="{D5CDD505-2E9C-101B-9397-08002B2CF9AE}" pid="4" name="bjDocumentSecurityLabel">
    <vt:lpwstr>Private - Rolls-Royce Content Only - Not Subject to Export Control     </vt:lpwstr>
  </op:property>
  <op:property fmtid="{D5CDD505-2E9C-101B-9397-08002B2CF9AE}" pid="5" name="TCGovSecClass">
    <vt:lpwstr>No_Classification</vt:lpwstr>
  </op:property>
  <op:property fmtid="{D5CDD505-2E9C-101B-9397-08002B2CF9AE}" pid="6" name="bjLabelHistoryID">
    <vt:lpwstr>{80FF2219-AA44-4F00-B0CE-00BD3F176C6A}</vt:lpwstr>
  </op:property>
  <op:property fmtid="{D5CDD505-2E9C-101B-9397-08002B2CF9AE}" pid="7" name="ContentTypeId">
    <vt:lpwstr>0x010100D117A6409119C548B217D41950AF0552</vt:lpwstr>
  </op:property>
  <op:property fmtid="{D5CDD505-2E9C-101B-9397-08002B2CF9AE}" pid="8" name="SV_QUERY_LIST_4F35BF76-6C0D-4D9B-82B2-816C12CF3733">
    <vt:lpwstr>empty_477D106A-C0D6-4607-AEBD-E2C9D60EA279</vt:lpwstr>
  </op:property>
  <op:property fmtid="{D5CDD505-2E9C-101B-9397-08002B2CF9AE}" pid="9" name="SV_HIDDEN_GRID_QUERY_LIST_4F35BF76-6C0D-4D9B-82B2-816C12CF3733">
    <vt:lpwstr>empty_477D106A-C0D6-4607-AEBD-E2C9D60EA279</vt:lpwstr>
  </op:property>
  <op:property fmtid="{D5CDD505-2E9C-101B-9397-08002B2CF9AE}" pid="14" name="bjClsUserRVM">
    <vt:lpwstr>[]</vt:lpwstr>
  </op:property>
  <op:property fmtid="{D5CDD505-2E9C-101B-9397-08002B2CF9AE}" pid="26" name="bjDocumentLabelXML">
    <vt:lpwstr>&lt;?xml version="1.0" encoding="us-ascii"?&gt;&lt;sisl xmlns:xsd="http://www.w3.org/2001/XMLSchema" xmlns:xsi="http://www.w3.org/2001/XMLSchema-instance" sislVersion="0" policy="e56daa8a-7b27-48ac-85d4-db65acb580b6" origin="userSelected" xmlns="http://www.boldonj</vt:lpwstr>
  </op:property>
  <op:property fmtid="{D5CDD505-2E9C-101B-9397-08002B2CF9AE}" pid="27" name="bjDocumentLabelXML-0">
    <vt:lpwstr>ames.com/2008/01/sie/internal/label"&gt;&lt;element uid="49330798-7003-4e86-8332-af49f20564a6" value="" /&gt;&lt;element uid="ec6abd3b-c0d6-4fa7-a60a-349d0f822e3b" value="" /&gt;&lt;element uid="46fe2329-c02b-4495-b624-12a499d069e2" value="" /&gt;&lt;element uid="8b2d8d36-50e9-4</vt:lpwstr>
  </op:property>
  <op:property fmtid="{D5CDD505-2E9C-101B-9397-08002B2CF9AE}" pid="28" name="bjDocumentLabelXML-1">
    <vt:lpwstr>e35-b179-b787235cbfe0" value="" /&gt;&lt;element uid="76cb6641-65c9-4928-b1aa-841d1b5bdb86" value="" /&gt;&lt;/sisl&gt;</vt:lpwstr>
  </op:property>
  <op:property fmtid="{D5CDD505-2E9C-101B-9397-08002B2CF9AE}" pid="29" name="Ownership">
    <vt:lpwstr>Rolls-Royce_content_only</vt:lpwstr>
  </op:property>
  <op:property fmtid="{D5CDD505-2E9C-101B-9397-08002B2CF9AE}" pid="30" name="GovSecClass">
    <vt:lpwstr>No_Classification</vt:lpwstr>
  </op:property>
  <op:property fmtid="{D5CDD505-2E9C-101B-9397-08002B2CF9AE}" pid="31" name="ExportControlled">
    <vt:lpwstr>Not_Subject_to_Export_Control</vt:lpwstr>
  </op:property>
  <op:property fmtid="{D5CDD505-2E9C-101B-9397-08002B2CF9AE}" pid="32" name="BusinessSensitivity">
    <vt:lpwstr>Non-Confidential</vt:lpwstr>
  </op:property>
  <op:property fmtid="{D5CDD505-2E9C-101B-9397-08002B2CF9AE}" pid="33" name="bjLabelRefreshRequired">
    <vt:lpwstr>FileClassifier</vt:lpwstr>
  </op:property>
</op:Properties>
</file>