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xcelr\"/>
    </mc:Choice>
  </mc:AlternateContent>
  <xr:revisionPtr revIDLastSave="0" documentId="13_ncr:1_{F434A4A2-710F-4D2A-89FF-91518861D441}" xr6:coauthVersionLast="47" xr6:coauthVersionMax="47" xr10:uidLastSave="{00000000-0000-0000-0000-000000000000}"/>
  <bookViews>
    <workbookView xWindow="-108" yWindow="-108" windowWidth="23256" windowHeight="12456" activeTab="1" xr2:uid="{DE46E9D5-A622-46EB-8802-E7214EB4E93B}"/>
  </bookViews>
  <sheets>
    <sheet name="Source" sheetId="1" r:id="rId1"/>
    <sheet name="Output" sheetId="2" r:id="rId2"/>
    <sheet name="Hlookup_Source" sheetId="6" r:id="rId3"/>
    <sheet name="H_Output" sheetId="7" r:id="rId4"/>
    <sheet name="Match &amp; Index" sheetId="4" r:id="rId5"/>
    <sheet name="Xlookup" sheetId="8" r:id="rId6"/>
  </sheets>
  <definedNames>
    <definedName name="_xlnm._FilterDatabase" localSheetId="3" hidden="1">H_Output!#REF!</definedName>
    <definedName name="_xlnm._FilterDatabase" localSheetId="1" hidden="1">Output!$A$1:$E$18</definedName>
    <definedName name="_xlnm._FilterDatabase" localSheetId="0" hidden="1">Source!$A$1:$G$21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" i="2"/>
  <c r="L17" i="4"/>
  <c r="K17" i="4"/>
  <c r="I4" i="8"/>
  <c r="I5" i="8"/>
  <c r="I6" i="8"/>
  <c r="I7" i="8"/>
  <c r="I8" i="8"/>
  <c r="I9" i="8"/>
  <c r="I3" i="8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B3" i="7"/>
  <c r="C3" i="7" s="1"/>
  <c r="D3" i="7" s="1"/>
  <c r="E3" i="7" s="1"/>
  <c r="F3" i="7" s="1"/>
  <c r="G3" i="7" s="1"/>
  <c r="H3" i="7" s="1"/>
  <c r="I3" i="7" s="1"/>
  <c r="J3" i="7" s="1"/>
  <c r="K3" i="7" s="1"/>
  <c r="L3" i="7" s="1"/>
  <c r="B4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B2" i="7"/>
  <c r="J5" i="1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2" i="2"/>
  <c r="E2" i="2"/>
  <c r="AB10" i="8"/>
  <c r="AB9" i="8"/>
  <c r="AB8" i="8"/>
  <c r="AB7" i="8"/>
  <c r="AB6" i="8"/>
  <c r="AB5" i="8"/>
  <c r="AB4" i="8"/>
  <c r="AD10" i="4"/>
  <c r="AD9" i="4"/>
  <c r="AD8" i="4"/>
  <c r="AD7" i="4"/>
  <c r="AD6" i="4"/>
  <c r="AD5" i="4"/>
  <c r="AD4" i="4"/>
  <c r="B21" i="2"/>
  <c r="M3" i="7" l="1"/>
  <c r="N3" i="7" s="1"/>
  <c r="O3" i="7" s="1"/>
  <c r="P3" i="7" s="1"/>
  <c r="Q3" i="7" s="1"/>
  <c r="R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<sst xmlns="http://schemas.openxmlformats.org/spreadsheetml/2006/main" count="489" uniqueCount="68">
  <si>
    <t>Emp Code</t>
  </si>
  <si>
    <t>Employee Name</t>
  </si>
  <si>
    <t>Address</t>
  </si>
  <si>
    <t>City</t>
  </si>
  <si>
    <t>Region</t>
  </si>
  <si>
    <t>Department</t>
  </si>
  <si>
    <t>Basic Salary</t>
  </si>
  <si>
    <t>JP Kumar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</si>
  <si>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</si>
  <si>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</si>
  <si>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</si>
  <si>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</si>
  <si>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</si>
  <si>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</si>
  <si>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</si>
  <si>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</si>
  <si>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Accounts</t>
  </si>
  <si>
    <t>Priya Agarwal</t>
  </si>
  <si>
    <t>Sector 9</t>
  </si>
  <si>
    <t>Noida</t>
  </si>
  <si>
    <t>Marketing</t>
  </si>
  <si>
    <t>R Vasu</t>
  </si>
  <si>
    <t>Egmore</t>
  </si>
  <si>
    <t>Chennai</t>
  </si>
  <si>
    <t>S</t>
  </si>
  <si>
    <t>R&amp;D</t>
  </si>
  <si>
    <t>Sanjay Gupta</t>
  </si>
  <si>
    <t>G K - II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</si>
  <si>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</si>
  <si>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</si>
  <si>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</si>
  <si>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</si>
  <si>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</si>
  <si>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</si>
  <si>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</si>
  <si>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</si>
  <si>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</si>
  <si>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</si>
  <si>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</si>
  <si>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>pune</t>
  </si>
  <si>
    <t>Arjun Kapoor</t>
  </si>
  <si>
    <t>Kormangala</t>
  </si>
  <si>
    <t>karimnagar</t>
  </si>
  <si>
    <t>Abrar</t>
  </si>
  <si>
    <t>Jayanagar</t>
  </si>
  <si>
    <t>Bangalore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</si>
  <si>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</si>
  <si>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</si>
  <si>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</si>
  <si>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</si>
  <si>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</si>
  <si>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</si>
  <si>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</si>
  <si>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</si>
  <si>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</si>
  <si>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</si>
  <si>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</si>
  <si>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</si>
  <si>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</si>
  <si>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</si>
  <si>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</si>
  <si>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</si>
  <si>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</si>
  <si>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</si>
  <si>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</si>
  <si>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Basic</t>
  </si>
  <si>
    <t xml:space="preserve"> </t>
  </si>
  <si>
    <t>Max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</si>
</sst>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D812D4-B34E-4E89-9788-268A321270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140511</xdr:rowOff>
    </xdr:from>
    <xdr:to>
      <xdr:col>5</xdr:col>
      <xdr:colOff>360</xdr:colOff>
      <xdr:row>9</xdr:row>
      <xdr:rowOff>140871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7633FFB-FEC6-C759-F8A3-E7B4C998D93E}"/>
                </a:ext>
              </a:extLst>
            </xdr14:cNvPr>
            <xdr14:cNvContentPartPr/>
          </xdr14:nvContentPartPr>
          <xdr14:nvPr macro=""/>
          <xdr14:xfrm>
            <a:off x="7103880" y="17758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7633FFB-FEC6-C759-F8A3-E7B4C998D93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95240" y="1767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285570</xdr:colOff>
      <xdr:row>17</xdr:row>
      <xdr:rowOff>31690</xdr:rowOff>
    </xdr:from>
    <xdr:to>
      <xdr:col>10</xdr:col>
      <xdr:colOff>1450</xdr:colOff>
      <xdr:row>17</xdr:row>
      <xdr:rowOff>32050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6B7249-345A-DA99-E576-428FB0FD830B}"/>
                </a:ext>
              </a:extLst>
            </xdr14:cNvPr>
            <xdr14:cNvContentPartPr/>
          </xdr14:nvContentPartPr>
          <xdr14:nvPr macro=""/>
          <xdr14:xfrm>
            <a:off x="6286320" y="31622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6B7249-345A-DA99-E576-428FB0FD83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77680" y="315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285570</xdr:colOff>
      <xdr:row>17</xdr:row>
      <xdr:rowOff>31690</xdr:rowOff>
    </xdr:from>
    <xdr:to>
      <xdr:col>7</xdr:col>
      <xdr:colOff>290290</xdr:colOff>
      <xdr:row>17</xdr:row>
      <xdr:rowOff>32050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8A09DF9-FFCB-484D-9C61-899B2F7C0B12}"/>
                </a:ext>
              </a:extLst>
            </xdr14:cNvPr>
            <xdr14:cNvContentPartPr/>
          </xdr14:nvContentPartPr>
          <xdr14:nvPr macro=""/>
          <xdr14:xfrm>
            <a:off x="6286320" y="31622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6B7249-345A-DA99-E576-428FB0FD83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77680" y="315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31T09:56:19.61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7T12:17:38.28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31T11:32:05.73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8DB6-4A85-4D37-85F6-BBD63D6AD40C}">
  <dimension ref="A1:J21"/>
  <sheetViews>
    <sheetView zoomScale="120" zoomScaleNormal="120" workbookViewId="0">
      <selection activeCell="J4" sqref="J4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1.21875" bestFit="1" customWidth="1"/>
    <col min="4" max="4" width="10.44140625" bestFit="1" customWidth="1"/>
    <col min="5" max="5" width="6.77734375" bestFit="1" customWidth="1"/>
    <col min="6" max="6" width="11.33203125" bestFit="1" customWidth="1"/>
    <col min="7" max="7" width="10.77734375" bestFit="1" customWidth="1"/>
    <col min="9" max="9" width="14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35000</v>
      </c>
    </row>
    <row r="3" spans="1:10" x14ac:dyDescent="0.3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3">
        <v>12888</v>
      </c>
    </row>
    <row r="4" spans="1:10" x14ac:dyDescent="0.3">
      <c r="A4" s="2">
        <v>3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20</v>
      </c>
      <c r="G4" s="5">
        <v>11250</v>
      </c>
      <c r="I4" s="1" t="s">
        <v>0</v>
      </c>
      <c r="J4" t="s">
        <v>66</v>
      </c>
    </row>
    <row r="5" spans="1:10" x14ac:dyDescent="0.3">
      <c r="A5" s="2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6" t="s">
        <v>25</v>
      </c>
      <c r="G5" s="3">
        <v>8700</v>
      </c>
      <c r="I5" s="1" t="s">
        <v>1</v>
      </c>
      <c r="J5" t="e">
        <f>VLOOKUP(J4,data,2,1)</f>
        <v>#NAME?</v>
      </c>
    </row>
    <row r="6" spans="1:10" x14ac:dyDescent="0.3">
      <c r="A6" s="2">
        <v>5</v>
      </c>
      <c r="B6" s="3" t="s">
        <v>26</v>
      </c>
      <c r="C6" s="3" t="s">
        <v>27</v>
      </c>
      <c r="D6" s="3" t="s">
        <v>14</v>
      </c>
      <c r="E6" s="3" t="s">
        <v>15</v>
      </c>
      <c r="F6" s="3" t="s">
        <v>11</v>
      </c>
      <c r="G6" s="3">
        <v>16250</v>
      </c>
    </row>
    <row r="7" spans="1:10" x14ac:dyDescent="0.3">
      <c r="A7" s="2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16</v>
      </c>
      <c r="G7" s="3">
        <v>15000</v>
      </c>
    </row>
    <row r="8" spans="1:10" x14ac:dyDescent="0.3">
      <c r="A8" s="2">
        <v>7</v>
      </c>
      <c r="B8" s="3" t="s">
        <v>32</v>
      </c>
      <c r="C8" s="3" t="s">
        <v>33</v>
      </c>
      <c r="D8" s="3" t="s">
        <v>34</v>
      </c>
      <c r="E8" s="3" t="s">
        <v>31</v>
      </c>
      <c r="F8" s="3" t="s">
        <v>20</v>
      </c>
      <c r="G8" s="3">
        <v>4500</v>
      </c>
    </row>
    <row r="9" spans="1:10" x14ac:dyDescent="0.3">
      <c r="A9" s="2">
        <v>8</v>
      </c>
      <c r="B9" s="3" t="s">
        <v>35</v>
      </c>
      <c r="C9" s="3" t="s">
        <v>36</v>
      </c>
      <c r="D9" s="3" t="s">
        <v>34</v>
      </c>
      <c r="E9" s="3" t="s">
        <v>31</v>
      </c>
      <c r="F9" s="3" t="s">
        <v>25</v>
      </c>
      <c r="G9" s="3">
        <v>6275</v>
      </c>
    </row>
    <row r="10" spans="1:10" x14ac:dyDescent="0.3">
      <c r="A10" s="2">
        <v>9</v>
      </c>
      <c r="B10" s="3" t="s">
        <v>37</v>
      </c>
      <c r="C10" s="3" t="s">
        <v>38</v>
      </c>
      <c r="D10" s="3" t="s">
        <v>39</v>
      </c>
      <c r="E10" s="3" t="s">
        <v>10</v>
      </c>
      <c r="F10" s="3" t="s">
        <v>11</v>
      </c>
      <c r="G10" s="3">
        <v>6250</v>
      </c>
    </row>
    <row r="11" spans="1:10" x14ac:dyDescent="0.3">
      <c r="A11" s="2">
        <v>10</v>
      </c>
      <c r="B11" s="3" t="s">
        <v>40</v>
      </c>
      <c r="C11" s="3" t="s">
        <v>41</v>
      </c>
      <c r="D11" s="3" t="s">
        <v>42</v>
      </c>
      <c r="E11" s="3" t="s">
        <v>24</v>
      </c>
      <c r="F11" s="3" t="s">
        <v>16</v>
      </c>
      <c r="G11" s="3">
        <v>8750</v>
      </c>
    </row>
    <row r="12" spans="1:10" x14ac:dyDescent="0.3">
      <c r="A12" s="2">
        <v>11</v>
      </c>
      <c r="B12" s="3" t="s">
        <v>43</v>
      </c>
      <c r="C12" s="3" t="s">
        <v>44</v>
      </c>
      <c r="D12" s="3" t="s">
        <v>45</v>
      </c>
      <c r="E12" s="3" t="s">
        <v>24</v>
      </c>
      <c r="F12" s="3" t="s">
        <v>20</v>
      </c>
      <c r="G12" s="3">
        <v>11250</v>
      </c>
    </row>
    <row r="13" spans="1:10" x14ac:dyDescent="0.3">
      <c r="A13" s="2">
        <v>12</v>
      </c>
      <c r="B13" s="3" t="s">
        <v>46</v>
      </c>
      <c r="C13" s="3" t="s">
        <v>47</v>
      </c>
      <c r="D13" s="3" t="s">
        <v>48</v>
      </c>
      <c r="E13" s="3" t="s">
        <v>24</v>
      </c>
      <c r="F13" s="3" t="s">
        <v>25</v>
      </c>
      <c r="G13" s="3">
        <v>10000</v>
      </c>
    </row>
    <row r="14" spans="1:10" x14ac:dyDescent="0.3">
      <c r="A14" s="2">
        <v>13</v>
      </c>
      <c r="B14" s="3" t="s">
        <v>49</v>
      </c>
      <c r="C14" s="3" t="s">
        <v>13</v>
      </c>
      <c r="D14" s="3" t="s">
        <v>50</v>
      </c>
      <c r="E14" s="3" t="s">
        <v>24</v>
      </c>
      <c r="F14" s="3" t="s">
        <v>11</v>
      </c>
      <c r="G14" s="3">
        <v>16250</v>
      </c>
    </row>
    <row r="15" spans="1:10" x14ac:dyDescent="0.3">
      <c r="A15" s="2">
        <v>14</v>
      </c>
      <c r="B15" s="3" t="s">
        <v>51</v>
      </c>
      <c r="C15" s="3" t="s">
        <v>18</v>
      </c>
      <c r="D15" s="3" t="s">
        <v>48</v>
      </c>
      <c r="E15" s="3" t="s">
        <v>24</v>
      </c>
      <c r="F15" s="3" t="s">
        <v>16</v>
      </c>
      <c r="G15" s="3">
        <v>6400</v>
      </c>
    </row>
    <row r="16" spans="1:10" x14ac:dyDescent="0.3">
      <c r="A16" s="2">
        <v>15</v>
      </c>
      <c r="B16" s="3" t="s">
        <v>52</v>
      </c>
      <c r="C16" s="3" t="s">
        <v>53</v>
      </c>
      <c r="D16" s="3" t="s">
        <v>14</v>
      </c>
      <c r="E16" s="3" t="s">
        <v>15</v>
      </c>
      <c r="F16" s="3" t="s">
        <v>20</v>
      </c>
      <c r="G16" s="3">
        <v>4500</v>
      </c>
    </row>
    <row r="17" spans="1:7" x14ac:dyDescent="0.3">
      <c r="A17" s="2">
        <v>16</v>
      </c>
      <c r="B17" s="3" t="s">
        <v>54</v>
      </c>
      <c r="C17" s="3" t="s">
        <v>36</v>
      </c>
      <c r="D17" s="3" t="s">
        <v>48</v>
      </c>
      <c r="E17" s="3" t="s">
        <v>24</v>
      </c>
      <c r="F17" s="3" t="s">
        <v>25</v>
      </c>
      <c r="G17" s="3">
        <v>6275</v>
      </c>
    </row>
    <row r="18" spans="1:7" x14ac:dyDescent="0.3">
      <c r="A18" s="2">
        <v>17</v>
      </c>
      <c r="B18" s="3" t="s">
        <v>55</v>
      </c>
      <c r="C18" s="3" t="s">
        <v>56</v>
      </c>
      <c r="D18" s="3" t="s">
        <v>9</v>
      </c>
      <c r="E18" s="3" t="s">
        <v>10</v>
      </c>
      <c r="F18" s="3" t="s">
        <v>57</v>
      </c>
      <c r="G18" s="3">
        <v>6250</v>
      </c>
    </row>
    <row r="19" spans="1:7" x14ac:dyDescent="0.3">
      <c r="A19" s="2">
        <v>18</v>
      </c>
      <c r="B19" s="3" t="s">
        <v>58</v>
      </c>
      <c r="C19" s="3" t="s">
        <v>59</v>
      </c>
      <c r="D19" s="3" t="s">
        <v>9</v>
      </c>
      <c r="E19" s="3" t="s">
        <v>10</v>
      </c>
      <c r="F19" s="3" t="s">
        <v>25</v>
      </c>
      <c r="G19" s="3">
        <v>8750</v>
      </c>
    </row>
    <row r="20" spans="1:7" x14ac:dyDescent="0.3">
      <c r="A20" s="2">
        <v>19</v>
      </c>
      <c r="B20" s="3" t="s">
        <v>60</v>
      </c>
      <c r="C20" s="3" t="s">
        <v>61</v>
      </c>
      <c r="D20" s="3" t="s">
        <v>62</v>
      </c>
      <c r="E20" s="3" t="s">
        <v>10</v>
      </c>
      <c r="F20" s="3" t="s">
        <v>57</v>
      </c>
      <c r="G20" s="3">
        <v>25000</v>
      </c>
    </row>
    <row r="21" spans="1:7" x14ac:dyDescent="0.3">
      <c r="A21" s="2">
        <v>30</v>
      </c>
      <c r="B21" s="3" t="s">
        <v>63</v>
      </c>
      <c r="C21" s="3" t="s">
        <v>64</v>
      </c>
      <c r="D21" s="3" t="s">
        <v>19</v>
      </c>
      <c r="E21" s="3" t="s">
        <v>15</v>
      </c>
      <c r="F21" s="3" t="s">
        <v>11</v>
      </c>
      <c r="G21" s="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AC3A-A2C9-45C8-91DF-5A8287B1841E}">
  <dimension ref="A1:E21"/>
  <sheetViews>
    <sheetView tabSelected="1" zoomScale="130" zoomScaleNormal="130" workbookViewId="0">
      <selection activeCell="D2" sqref="D2"/>
    </sheetView>
  </sheetViews>
  <sheetFormatPr defaultColWidth="21.33203125" defaultRowHeight="14.4" x14ac:dyDescent="0.3"/>
  <cols>
    <col min="1" max="1" width="9.33203125" customWidth="1"/>
    <col min="3" max="3" width="18.21875" customWidth="1"/>
    <col min="4" max="4" width="16.88671875" customWidth="1"/>
    <col min="5" max="5" width="17.77734375" customWidth="1"/>
    <col min="6" max="6" width="55.1093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 spans="1:5" x14ac:dyDescent="0.3">
      <c r="A2">
        <v>4</v>
      </c>
      <c r="B2" t="str">
        <f>VLOOKUP(A2,Source!$A$2:$G$21,2,0)</f>
        <v>R Vasu</v>
      </c>
      <c r="C2" t="str">
        <f>IFERROR(VLOOKUP(A2,Source!$A$2:$G$21,4,0),"value is not found")</f>
        <v>Chennai</v>
      </c>
      <c r="D2" t="str">
        <f>IFERROR(VLOOKUP($A2,data,MATCH(D$1,hdata,0),0)," ")</f>
        <v xml:space="preserve"> </v>
      </c>
      <c r="E2" t="str">
        <f>IFERROR(VLOOKUP($A2,data,MATCH(E$1,hdata,0),0)," ")</f>
        <v xml:space="preserve"> </v>
      </c>
    </row>
    <row r="3" spans="1:5" x14ac:dyDescent="0.3">
      <c r="A3">
        <v>11</v>
      </c>
      <c r="B3" t="str">
        <f>VLOOKUP(A3,Source!$A$2:$G$21,2,0)</f>
        <v>Abrar</v>
      </c>
      <c r="C3" t="str">
        <f>IFERROR(VLOOKUP(A3,Source!$A$2:$G$21,4,0),"value is not found")</f>
        <v>Bangalore</v>
      </c>
      <c r="D3" t="str">
        <f>IFERROR(VLOOKUP($A3,data,MATCH(D$1,hdata,0),0)," ")</f>
        <v xml:space="preserve"> </v>
      </c>
      <c r="E3" t="str">
        <f>IFERROR(VLOOKUP($A3,data,MATCH(E$1,hdata,0),0)," ")</f>
        <v xml:space="preserve"> </v>
      </c>
    </row>
    <row r="4" spans="1:5" x14ac:dyDescent="0.3">
      <c r="A4">
        <v>7</v>
      </c>
      <c r="B4" t="str">
        <f>VLOOKUP(A4,Source!$A$2:$G$21,2,0)</f>
        <v>Prakash Dutta</v>
      </c>
      <c r="C4" t="str">
        <f>IFERROR(VLOOKUP(A4,Source!$A$2:$G$21,4,0),"value is not found")</f>
        <v>Kolkata</v>
      </c>
      <c r="D4" t="str">
        <f>IFERROR(VLOOKUP($A4,data,MATCH(D$1,hdata,0),0)," ")</f>
        <v xml:space="preserve"> </v>
      </c>
      <c r="E4" t="str">
        <f>IFERROR(VLOOKUP($A4,data,MATCH(E$1,hdata,0),0)," ")</f>
        <v xml:space="preserve"> </v>
      </c>
    </row>
    <row r="5" spans="1:5" x14ac:dyDescent="0.3">
      <c r="A5">
        <v>5</v>
      </c>
      <c r="B5" t="str">
        <f>VLOOKUP(A5,Source!$A$2:$G$21,2,0)</f>
        <v>Sanjay Gupta</v>
      </c>
      <c r="C5" t="str">
        <f>IFERROR(VLOOKUP(A5,Source!$A$2:$G$21,4,0),"value is not found")</f>
        <v>Delhi</v>
      </c>
      <c r="D5" t="str">
        <f>IFERROR(VLOOKUP($A5,data,MATCH(D$1,hdata,0),0)," ")</f>
        <v xml:space="preserve"> </v>
      </c>
      <c r="E5" t="str">
        <f>IFERROR(VLOOKUP($A5,data,MATCH(E$1,hdata,0),0)," ")</f>
        <v xml:space="preserve"> </v>
      </c>
    </row>
    <row r="6" spans="1:5" x14ac:dyDescent="0.3">
      <c r="A6">
        <v>1</v>
      </c>
      <c r="B6" t="str">
        <f>VLOOKUP(A6,Source!$A$2:$G$21,2,0)</f>
        <v>JP Kumar</v>
      </c>
      <c r="C6" t="str">
        <f>IFERROR(VLOOKUP(A6,Source!$A$2:$G$21,4,0),"value is not found")</f>
        <v>Mumbai</v>
      </c>
      <c r="D6" t="str">
        <f>IFERROR(VLOOKUP($A6,data,MATCH(D$1,hdata,0),0)," ")</f>
        <v xml:space="preserve"> </v>
      </c>
      <c r="E6" t="str">
        <f>IFERROR(VLOOKUP($A6,data,MATCH(E$1,hdata,0),0)," ")</f>
        <v xml:space="preserve"> </v>
      </c>
    </row>
    <row r="7" spans="1:5" x14ac:dyDescent="0.3">
      <c r="A7">
        <v>6</v>
      </c>
      <c r="B7" t="str">
        <f>VLOOKUP(A7,Source!$A$2:$G$21,2,0)</f>
        <v>Jharna Biswal</v>
      </c>
      <c r="C7" t="str">
        <f>IFERROR(VLOOKUP(A7,Source!$A$2:$G$21,4,0),"value is not found")</f>
        <v>Cuttack</v>
      </c>
      <c r="D7" t="str">
        <f>IFERROR(VLOOKUP($A7,data,MATCH(D$1,hdata,0),0)," ")</f>
        <v xml:space="preserve"> </v>
      </c>
      <c r="E7" t="str">
        <f>IFERROR(VLOOKUP($A7,data,MATCH(E$1,hdata,0),0)," ")</f>
        <v xml:space="preserve"> </v>
      </c>
    </row>
    <row r="8" spans="1:5" x14ac:dyDescent="0.3">
      <c r="A8">
        <v>1</v>
      </c>
      <c r="B8" t="str">
        <f>VLOOKUP(A8,Source!$A$2:$G$21,2,0)</f>
        <v>JP Kumar</v>
      </c>
      <c r="C8" t="str">
        <f>IFERROR(VLOOKUP(A8,Source!$A$2:$G$21,4,0),"value is not found")</f>
        <v>Mumbai</v>
      </c>
      <c r="D8" t="str">
        <f>IFERROR(VLOOKUP($A8,data,MATCH(D$1,hdata,0),0)," ")</f>
        <v xml:space="preserve"> </v>
      </c>
      <c r="E8" t="str">
        <f>IFERROR(VLOOKUP($A8,data,MATCH(E$1,hdata,0),0)," ")</f>
        <v xml:space="preserve"> </v>
      </c>
    </row>
    <row r="9" spans="1:5" x14ac:dyDescent="0.3">
      <c r="A9">
        <v>12</v>
      </c>
      <c r="B9" t="str">
        <f>VLOOKUP(A9,Source!$A$2:$G$21,2,0)</f>
        <v>Shahid Khan</v>
      </c>
      <c r="C9" t="str">
        <f>IFERROR(VLOOKUP(A9,Source!$A$2:$G$21,4,0),"value is not found")</f>
        <v>Mangalore</v>
      </c>
      <c r="D9" t="str">
        <f>IFERROR(VLOOKUP($A9,data,MATCH(D$1,hdata,0),0)," ")</f>
        <v xml:space="preserve"> </v>
      </c>
      <c r="E9" t="str">
        <f>IFERROR(VLOOKUP($A9,data,MATCH(E$1,hdata,0),0)," ")</f>
        <v xml:space="preserve"> </v>
      </c>
    </row>
    <row r="10" spans="1:5" x14ac:dyDescent="0.3">
      <c r="A10">
        <v>8</v>
      </c>
      <c r="B10" t="str">
        <f>VLOOKUP(A10,Source!$A$2:$G$21,2,0)</f>
        <v>Manisha Guha</v>
      </c>
      <c r="C10" t="str">
        <f>IFERROR(VLOOKUP(A10,Source!$A$2:$G$21,4,0),"value is not found")</f>
        <v>Kolkata</v>
      </c>
      <c r="D10" t="str">
        <f>IFERROR(VLOOKUP($A10,data,MATCH(D$1,hdata,0),0)," ")</f>
        <v xml:space="preserve"> </v>
      </c>
      <c r="E10" t="str">
        <f>IFERROR(VLOOKUP($A10,data,MATCH(E$1,hdata,0),0)," ")</f>
        <v xml:space="preserve"> </v>
      </c>
    </row>
    <row r="11" spans="1:5" x14ac:dyDescent="0.3">
      <c r="A11">
        <v>21</v>
      </c>
      <c r="B11" t="e">
        <f>VLOOKUP(A11,Source!$A$2:$G$21,2,0)</f>
        <v>#N/A</v>
      </c>
      <c r="C11" t="str">
        <f>IFERROR(VLOOKUP(A11,Source!$A$2:$G$21,4,0),"value is not found")</f>
        <v>value is not found</v>
      </c>
      <c r="D11" t="str">
        <f>IFERROR(VLOOKUP($A11,data,MATCH(D$1,hdata,0),0)," ")</f>
        <v xml:space="preserve"> </v>
      </c>
      <c r="E11" t="str">
        <f>IFERROR(VLOOKUP($A11,data,MATCH(E$1,hdata,0),0)," ")</f>
        <v xml:space="preserve"> </v>
      </c>
    </row>
    <row r="12" spans="1:5" x14ac:dyDescent="0.3">
      <c r="A12">
        <v>13</v>
      </c>
      <c r="B12" t="str">
        <f>VLOOKUP(A12,Source!$A$2:$G$21,2,0)</f>
        <v>Anupam Mishra</v>
      </c>
      <c r="C12" t="str">
        <f>IFERROR(VLOOKUP(A12,Source!$A$2:$G$21,4,0),"value is not found")</f>
        <v>Mysore</v>
      </c>
      <c r="D12" t="str">
        <f>IFERROR(VLOOKUP($A12,data,MATCH(D$1,hdata,0),0)," ")</f>
        <v xml:space="preserve"> </v>
      </c>
      <c r="E12" t="str">
        <f>IFERROR(VLOOKUP($A12,data,MATCH(E$1,hdata,0),0)," ")</f>
        <v xml:space="preserve"> </v>
      </c>
    </row>
    <row r="13" spans="1:5" x14ac:dyDescent="0.3">
      <c r="A13">
        <v>18</v>
      </c>
      <c r="B13" t="str">
        <f>VLOOKUP(A13,Source!$A$2:$G$21,2,0)</f>
        <v>Anjum Chopra</v>
      </c>
      <c r="C13" t="str">
        <f>IFERROR(VLOOKUP(A13,Source!$A$2:$G$21,4,0),"value is not found")</f>
        <v>Mumbai</v>
      </c>
      <c r="D13" t="str">
        <f>IFERROR(VLOOKUP($A13,data,MATCH(D$1,hdata,0),0)," ")</f>
        <v xml:space="preserve"> </v>
      </c>
      <c r="E13" t="str">
        <f>IFERROR(VLOOKUP($A13,data,MATCH(E$1,hdata,0),0)," ")</f>
        <v xml:space="preserve"> </v>
      </c>
    </row>
    <row r="14" spans="1:5" x14ac:dyDescent="0.3">
      <c r="A14">
        <v>25</v>
      </c>
      <c r="B14" t="e">
        <f>VLOOKUP(A14,Source!$A$2:$G$21,2,0)</f>
        <v>#N/A</v>
      </c>
      <c r="C14" t="str">
        <f>IFERROR(VLOOKUP(A14,Source!$A$2:$G$21,4,0),"value is not found")</f>
        <v>value is not found</v>
      </c>
      <c r="D14" t="str">
        <f>IFERROR(VLOOKUP($A14,data,MATCH(D$1,hdata,0),0)," ")</f>
        <v xml:space="preserve"> </v>
      </c>
      <c r="E14" t="str">
        <f>IFERROR(VLOOKUP($A14,data,MATCH(E$1,hdata,0),0)," ")</f>
        <v xml:space="preserve"> </v>
      </c>
    </row>
    <row r="15" spans="1:5" x14ac:dyDescent="0.3">
      <c r="A15">
        <v>10</v>
      </c>
      <c r="B15" t="str">
        <f>VLOOKUP(A15,Source!$A$2:$G$21,2,0)</f>
        <v>Arjun Kapoor</v>
      </c>
      <c r="C15" t="str">
        <f>IFERROR(VLOOKUP(A15,Source!$A$2:$G$21,4,0),"value is not found")</f>
        <v>karimnagar</v>
      </c>
      <c r="D15" t="str">
        <f>IFERROR(VLOOKUP($A15,data,MATCH(D$1,hdata,0),0)," ")</f>
        <v xml:space="preserve"> </v>
      </c>
      <c r="E15" t="str">
        <f>IFERROR(VLOOKUP($A15,data,MATCH(E$1,hdata,0),0)," ")</f>
        <v xml:space="preserve"> </v>
      </c>
    </row>
    <row r="16" spans="1:5" x14ac:dyDescent="0.3">
      <c r="A16">
        <v>7</v>
      </c>
      <c r="B16" t="str">
        <f>VLOOKUP(A16,Source!$A$2:$G$21,2,0)</f>
        <v>Prakash Dutta</v>
      </c>
      <c r="C16" t="str">
        <f>IFERROR(VLOOKUP(A16,Source!$A$2:$G$21,4,0),"value is not found")</f>
        <v>Kolkata</v>
      </c>
      <c r="D16" t="str">
        <f>IFERROR(VLOOKUP($A16,data,MATCH(D$1,hdata,0),0)," ")</f>
        <v xml:space="preserve"> </v>
      </c>
      <c r="E16" t="str">
        <f>IFERROR(VLOOKUP($A16,data,MATCH(E$1,hdata,0),0)," ")</f>
        <v xml:space="preserve"> </v>
      </c>
    </row>
    <row r="17" spans="1:5" x14ac:dyDescent="0.3">
      <c r="A17">
        <v>3</v>
      </c>
      <c r="B17" t="str">
        <f>VLOOKUP(A17,Source!$A$2:$G$21,2,0)</f>
        <v>Priya Agarwal</v>
      </c>
      <c r="C17" t="str">
        <f>IFERROR(VLOOKUP(A17,Source!$A$2:$G$21,4,0),"value is not found")</f>
        <v>Noida</v>
      </c>
      <c r="D17" t="str">
        <f>IFERROR(VLOOKUP($A17,data,MATCH(D$1,hdata,0),0)," ")</f>
        <v xml:space="preserve"> </v>
      </c>
      <c r="E17" t="str">
        <f>IFERROR(VLOOKUP($A17,data,MATCH(E$1,hdata,0),0)," ")</f>
        <v xml:space="preserve"> </v>
      </c>
    </row>
    <row r="18" spans="1:5" x14ac:dyDescent="0.3">
      <c r="A18">
        <v>5</v>
      </c>
      <c r="B18" t="str">
        <f>VLOOKUP(A18,Source!$A$2:$G$21,2,0)</f>
        <v>Sanjay Gupta</v>
      </c>
      <c r="C18" t="str">
        <f>IFERROR(VLOOKUP(A18,Source!$A$2:$G$21,4,0),"value is not found")</f>
        <v>Delhi</v>
      </c>
      <c r="D18" t="str">
        <f>IFERROR(VLOOKUP($A18,data,MATCH(D$1,hdata,0),0)," ")</f>
        <v xml:space="preserve"> </v>
      </c>
      <c r="E18" t="str">
        <f>IFERROR(VLOOKUP($A18,data,MATCH(E$1,hdata,0),0)," ")</f>
        <v xml:space="preserve"> </v>
      </c>
    </row>
    <row r="21" spans="1:5" x14ac:dyDescent="0.3">
      <c r="B21" t="str">
        <f ca="1">_xlfn.FORMULATEXT(B18)</f>
        <v>=VLOOKUP(A18,Source!$A$2:$G$21,2,0)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D97F-2EAF-4356-ACC1-E7DA77E30853}">
  <dimension ref="A1:U7"/>
  <sheetViews>
    <sheetView zoomScale="160" zoomScaleNormal="160" workbookViewId="0">
      <selection sqref="A1:A7"/>
    </sheetView>
  </sheetViews>
  <sheetFormatPr defaultRowHeight="14.4" x14ac:dyDescent="0.3"/>
  <cols>
    <col min="1" max="1" width="14.88671875" bestFit="1" customWidth="1"/>
    <col min="2" max="2" width="11.21875" bestFit="1" customWidth="1"/>
    <col min="3" max="3" width="12" bestFit="1" customWidth="1"/>
    <col min="4" max="4" width="12.33203125" bestFit="1" customWidth="1"/>
    <col min="5" max="5" width="7.77734375" bestFit="1" customWidth="1"/>
    <col min="6" max="6" width="12" bestFit="1" customWidth="1"/>
    <col min="7" max="7" width="12.33203125" bestFit="1" customWidth="1"/>
    <col min="8" max="8" width="12.6640625" bestFit="1" customWidth="1"/>
    <col min="9" max="9" width="13.21875" bestFit="1" customWidth="1"/>
    <col min="10" max="10" width="9.21875" bestFit="1" customWidth="1"/>
    <col min="11" max="11" width="12.109375" bestFit="1" customWidth="1"/>
    <col min="12" max="12" width="9.44140625" bestFit="1" customWidth="1"/>
    <col min="13" max="13" width="11.33203125" bestFit="1" customWidth="1"/>
    <col min="14" max="14" width="14.5546875" bestFit="1" customWidth="1"/>
    <col min="15" max="15" width="10" bestFit="1" customWidth="1"/>
    <col min="16" max="16" width="13.88671875" bestFit="1" customWidth="1"/>
    <col min="17" max="17" width="13.77734375" bestFit="1" customWidth="1"/>
    <col min="18" max="18" width="9.6640625" bestFit="1" customWidth="1"/>
    <col min="19" max="19" width="13.21875" bestFit="1" customWidth="1"/>
    <col min="20" max="20" width="11.109375" bestFit="1" customWidth="1"/>
    <col min="21" max="21" width="13.5546875" bestFit="1" customWidth="1"/>
  </cols>
  <sheetData>
    <row r="1" spans="1:2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30</v>
      </c>
    </row>
    <row r="2" spans="1:21" x14ac:dyDescent="0.3">
      <c r="A2" s="1" t="s">
        <v>1</v>
      </c>
      <c r="B2" s="3" t="s">
        <v>7</v>
      </c>
      <c r="C2" s="3" t="s">
        <v>12</v>
      </c>
      <c r="D2" s="3" t="s">
        <v>17</v>
      </c>
      <c r="E2" s="3" t="s">
        <v>21</v>
      </c>
      <c r="F2" s="3" t="s">
        <v>26</v>
      </c>
      <c r="G2" s="3" t="s">
        <v>28</v>
      </c>
      <c r="H2" s="3" t="s">
        <v>32</v>
      </c>
      <c r="I2" s="3" t="s">
        <v>35</v>
      </c>
      <c r="J2" s="3" t="s">
        <v>37</v>
      </c>
      <c r="K2" s="3" t="s">
        <v>40</v>
      </c>
      <c r="L2" s="3" t="s">
        <v>43</v>
      </c>
      <c r="M2" s="3" t="s">
        <v>46</v>
      </c>
      <c r="N2" s="3" t="s">
        <v>49</v>
      </c>
      <c r="O2" s="3" t="s">
        <v>51</v>
      </c>
      <c r="P2" s="3" t="s">
        <v>52</v>
      </c>
      <c r="Q2" s="3" t="s">
        <v>54</v>
      </c>
      <c r="R2" s="3" t="s">
        <v>55</v>
      </c>
      <c r="S2" s="3" t="s">
        <v>58</v>
      </c>
      <c r="T2" s="3" t="s">
        <v>60</v>
      </c>
      <c r="U2" s="3" t="s">
        <v>63</v>
      </c>
    </row>
    <row r="3" spans="1:21" x14ac:dyDescent="0.3">
      <c r="A3" s="1" t="s">
        <v>2</v>
      </c>
      <c r="B3" s="3" t="s">
        <v>8</v>
      </c>
      <c r="C3" s="3" t="s">
        <v>13</v>
      </c>
      <c r="D3" s="3" t="s">
        <v>18</v>
      </c>
      <c r="E3" s="3" t="s">
        <v>22</v>
      </c>
      <c r="F3" s="3" t="s">
        <v>27</v>
      </c>
      <c r="G3" s="3" t="s">
        <v>29</v>
      </c>
      <c r="H3" s="3" t="s">
        <v>33</v>
      </c>
      <c r="I3" s="3" t="s">
        <v>36</v>
      </c>
      <c r="J3" s="3" t="s">
        <v>38</v>
      </c>
      <c r="K3" s="3" t="s">
        <v>41</v>
      </c>
      <c r="L3" s="3" t="s">
        <v>44</v>
      </c>
      <c r="M3" s="3" t="s">
        <v>47</v>
      </c>
      <c r="N3" s="3" t="s">
        <v>13</v>
      </c>
      <c r="O3" s="3" t="s">
        <v>18</v>
      </c>
      <c r="P3" s="3" t="s">
        <v>53</v>
      </c>
      <c r="Q3" s="3" t="s">
        <v>36</v>
      </c>
      <c r="R3" s="3" t="s">
        <v>56</v>
      </c>
      <c r="S3" s="3" t="s">
        <v>59</v>
      </c>
      <c r="T3" s="3" t="s">
        <v>61</v>
      </c>
      <c r="U3" s="3" t="s">
        <v>64</v>
      </c>
    </row>
    <row r="4" spans="1:21" x14ac:dyDescent="0.3">
      <c r="A4" s="1" t="s">
        <v>3</v>
      </c>
      <c r="B4" s="3" t="s">
        <v>9</v>
      </c>
      <c r="C4" s="3" t="s">
        <v>14</v>
      </c>
      <c r="D4" s="3" t="s">
        <v>19</v>
      </c>
      <c r="E4" s="3" t="s">
        <v>23</v>
      </c>
      <c r="F4" s="3" t="s">
        <v>14</v>
      </c>
      <c r="G4" s="3" t="s">
        <v>30</v>
      </c>
      <c r="H4" s="3" t="s">
        <v>34</v>
      </c>
      <c r="I4" s="3" t="s">
        <v>34</v>
      </c>
      <c r="J4" s="3" t="s">
        <v>39</v>
      </c>
      <c r="K4" s="3" t="s">
        <v>42</v>
      </c>
      <c r="L4" s="3" t="s">
        <v>45</v>
      </c>
      <c r="M4" s="3" t="s">
        <v>48</v>
      </c>
      <c r="N4" s="3" t="s">
        <v>50</v>
      </c>
      <c r="O4" s="3" t="s">
        <v>48</v>
      </c>
      <c r="P4" s="3" t="s">
        <v>14</v>
      </c>
      <c r="Q4" s="3" t="s">
        <v>48</v>
      </c>
      <c r="R4" s="3" t="s">
        <v>9</v>
      </c>
      <c r="S4" s="3" t="s">
        <v>9</v>
      </c>
      <c r="T4" s="3" t="s">
        <v>62</v>
      </c>
      <c r="U4" s="3" t="s">
        <v>19</v>
      </c>
    </row>
    <row r="5" spans="1:21" x14ac:dyDescent="0.3">
      <c r="A5" s="1" t="s">
        <v>4</v>
      </c>
      <c r="B5" s="3" t="s">
        <v>10</v>
      </c>
      <c r="C5" s="3" t="s">
        <v>15</v>
      </c>
      <c r="D5" s="3" t="s">
        <v>15</v>
      </c>
      <c r="E5" s="3" t="s">
        <v>24</v>
      </c>
      <c r="F5" s="3" t="s">
        <v>15</v>
      </c>
      <c r="G5" s="3" t="s">
        <v>31</v>
      </c>
      <c r="H5" s="3" t="s">
        <v>31</v>
      </c>
      <c r="I5" s="3" t="s">
        <v>31</v>
      </c>
      <c r="J5" s="3" t="s">
        <v>10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15</v>
      </c>
      <c r="Q5" s="3" t="s">
        <v>24</v>
      </c>
      <c r="R5" s="3" t="s">
        <v>10</v>
      </c>
      <c r="S5" s="3" t="s">
        <v>10</v>
      </c>
      <c r="T5" s="3" t="s">
        <v>10</v>
      </c>
      <c r="U5" s="3" t="s">
        <v>15</v>
      </c>
    </row>
    <row r="6" spans="1:21" x14ac:dyDescent="0.3">
      <c r="A6" s="1" t="s">
        <v>5</v>
      </c>
      <c r="B6" s="3" t="s">
        <v>11</v>
      </c>
      <c r="C6" s="4" t="s">
        <v>16</v>
      </c>
      <c r="D6" s="3" t="s">
        <v>20</v>
      </c>
      <c r="E6" s="6" t="s">
        <v>25</v>
      </c>
      <c r="F6" s="3" t="s">
        <v>11</v>
      </c>
      <c r="G6" s="3" t="s">
        <v>16</v>
      </c>
      <c r="H6" s="3" t="s">
        <v>20</v>
      </c>
      <c r="I6" s="3" t="s">
        <v>25</v>
      </c>
      <c r="J6" s="3" t="s">
        <v>11</v>
      </c>
      <c r="K6" s="3" t="s">
        <v>16</v>
      </c>
      <c r="L6" s="3" t="s">
        <v>20</v>
      </c>
      <c r="M6" s="3" t="s">
        <v>25</v>
      </c>
      <c r="N6" s="3" t="s">
        <v>11</v>
      </c>
      <c r="O6" s="3" t="s">
        <v>16</v>
      </c>
      <c r="P6" s="3" t="s">
        <v>20</v>
      </c>
      <c r="Q6" s="3" t="s">
        <v>25</v>
      </c>
      <c r="R6" s="3" t="s">
        <v>57</v>
      </c>
      <c r="S6" s="3" t="s">
        <v>25</v>
      </c>
      <c r="T6" s="3" t="s">
        <v>57</v>
      </c>
      <c r="U6" s="3" t="s">
        <v>11</v>
      </c>
    </row>
    <row r="7" spans="1:21" x14ac:dyDescent="0.3">
      <c r="A7" s="1" t="s">
        <v>6</v>
      </c>
      <c r="B7" s="3">
        <v>35000</v>
      </c>
      <c r="C7" s="3">
        <v>12888</v>
      </c>
      <c r="D7" s="5">
        <v>11250</v>
      </c>
      <c r="E7" s="3">
        <v>8700</v>
      </c>
      <c r="F7" s="3">
        <v>16250</v>
      </c>
      <c r="G7" s="3">
        <v>15000</v>
      </c>
      <c r="H7" s="3">
        <v>4500</v>
      </c>
      <c r="I7" s="3">
        <v>6275</v>
      </c>
      <c r="J7" s="3">
        <v>6250</v>
      </c>
      <c r="K7" s="3">
        <v>8750</v>
      </c>
      <c r="L7" s="3">
        <v>11250</v>
      </c>
      <c r="M7" s="3">
        <v>10000</v>
      </c>
      <c r="N7" s="3">
        <v>16250</v>
      </c>
      <c r="O7" s="3">
        <v>6400</v>
      </c>
      <c r="P7" s="3">
        <v>4500</v>
      </c>
      <c r="Q7" s="3">
        <v>6275</v>
      </c>
      <c r="R7" s="3">
        <v>6250</v>
      </c>
      <c r="S7" s="3">
        <v>8750</v>
      </c>
      <c r="T7" s="3">
        <v>25000</v>
      </c>
      <c r="U7" s="3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4808-6652-4240-98C0-1F6428DBF4FE}">
  <dimension ref="A1:S5"/>
  <sheetViews>
    <sheetView zoomScale="130" zoomScaleNormal="130" workbookViewId="0">
      <selection activeCell="C3" sqref="C3"/>
    </sheetView>
  </sheetViews>
  <sheetFormatPr defaultRowHeight="14.4" x14ac:dyDescent="0.3"/>
  <cols>
    <col min="1" max="1" width="14.88671875" bestFit="1" customWidth="1"/>
    <col min="2" max="2" width="12.77734375" customWidth="1"/>
    <col min="3" max="3" width="9.5546875" bestFit="1" customWidth="1"/>
    <col min="4" max="4" width="12.5546875" bestFit="1" customWidth="1"/>
    <col min="5" max="5" width="12" bestFit="1" customWidth="1"/>
    <col min="6" max="6" width="8.44140625" bestFit="1" customWidth="1"/>
    <col min="7" max="7" width="12.21875" bestFit="1" customWidth="1"/>
    <col min="8" max="8" width="10" bestFit="1" customWidth="1"/>
    <col min="9" max="9" width="11.33203125" bestFit="1" customWidth="1"/>
    <col min="10" max="10" width="13.21875" bestFit="1" customWidth="1"/>
    <col min="11" max="11" width="5.21875" bestFit="1" customWidth="1"/>
    <col min="12" max="12" width="14.33203125" bestFit="1" customWidth="1"/>
    <col min="13" max="13" width="12.88671875" bestFit="1" customWidth="1"/>
    <col min="14" max="14" width="5.21875" bestFit="1" customWidth="1"/>
    <col min="15" max="15" width="11.88671875" bestFit="1" customWidth="1"/>
    <col min="16" max="16" width="12.5546875" bestFit="1" customWidth="1"/>
    <col min="17" max="17" width="12.21875" bestFit="1" customWidth="1"/>
    <col min="18" max="18" width="6" bestFit="1" customWidth="1"/>
  </cols>
  <sheetData>
    <row r="1" spans="1:19" x14ac:dyDescent="0.3">
      <c r="A1" s="1" t="s">
        <v>0</v>
      </c>
      <c r="B1">
        <v>4</v>
      </c>
      <c r="C1">
        <v>11</v>
      </c>
      <c r="D1">
        <v>100</v>
      </c>
      <c r="E1">
        <v>5</v>
      </c>
      <c r="F1">
        <v>1</v>
      </c>
      <c r="G1">
        <v>6</v>
      </c>
      <c r="H1">
        <v>1</v>
      </c>
      <c r="I1">
        <v>12</v>
      </c>
      <c r="J1">
        <v>8</v>
      </c>
      <c r="L1">
        <v>13</v>
      </c>
      <c r="M1">
        <v>18</v>
      </c>
      <c r="N1">
        <v>25</v>
      </c>
      <c r="O1">
        <v>10</v>
      </c>
      <c r="P1">
        <v>7</v>
      </c>
      <c r="Q1">
        <v>3</v>
      </c>
      <c r="R1">
        <v>5</v>
      </c>
    </row>
    <row r="2" spans="1:19" x14ac:dyDescent="0.3">
      <c r="A2" s="1" t="s">
        <v>1</v>
      </c>
      <c r="B2" t="str">
        <f>IFERROR(HLOOKUP(B1,Hlookup_Source!$B$1:$U$7,2,0)," ")</f>
        <v>R Vasu</v>
      </c>
      <c r="C2" t="str">
        <f>IFERROR(HLOOKUP(C1,Hlookup_Source!$B$1:$U$7,2,0)," ")</f>
        <v>Abrar</v>
      </c>
      <c r="D2" t="str">
        <f>IFERROR(HLOOKUP(D1,Hlookup_Source!$B$1:$U$7,2,0)," ")</f>
        <v xml:space="preserve"> </v>
      </c>
      <c r="E2" t="str">
        <f>IFERROR(HLOOKUP(E1,Hlookup_Source!$B$1:$U$7,2,0)," ")</f>
        <v>Sanjay Gupta</v>
      </c>
      <c r="F2" t="str">
        <f>IFERROR(HLOOKUP(F1,Hlookup_Source!$B$1:$U$7,2,0)," ")</f>
        <v>JP Kumar</v>
      </c>
      <c r="G2" t="str">
        <f>IFERROR(HLOOKUP(G1,Hlookup_Source!$B$1:$U$7,2,0)," ")</f>
        <v>Jharna Biswal</v>
      </c>
      <c r="H2" t="str">
        <f>IFERROR(HLOOKUP(H1,Hlookup_Source!$B$1:$U$7,2,0)," ")</f>
        <v>JP Kumar</v>
      </c>
      <c r="I2" t="str">
        <f>IFERROR(HLOOKUP(I1,Hlookup_Source!$B$1:$U$7,2,0)," ")</f>
        <v>Shahid Khan</v>
      </c>
      <c r="J2" t="str">
        <f>IFERROR(HLOOKUP(J1,Hlookup_Source!$B$1:$U$7,2,0)," ")</f>
        <v>Manisha Guha</v>
      </c>
      <c r="K2" t="str">
        <f>IFERROR(HLOOKUP(K1,Hlookup_Source!$B$1:$U$7,2,0)," ")</f>
        <v xml:space="preserve"> </v>
      </c>
      <c r="L2" t="str">
        <f>IFERROR(HLOOKUP(L1,Hlookup_Source!$B$1:$U$7,2,0)," ")</f>
        <v>Anupam Mishra</v>
      </c>
      <c r="M2" t="str">
        <f>IFERROR(HLOOKUP(M1,Hlookup_Source!$B$1:$U$7,2,0)," ")</f>
        <v>Anjum Chopra</v>
      </c>
      <c r="N2" t="str">
        <f>IFERROR(HLOOKUP(N1,Hlookup_Source!$B$1:$U$7,2,0)," ")</f>
        <v xml:space="preserve"> </v>
      </c>
      <c r="O2" t="str">
        <f>IFERROR(HLOOKUP(O1,Hlookup_Source!$B$1:$U$7,2,0)," ")</f>
        <v>Arjun Kapoor</v>
      </c>
      <c r="P2" t="str">
        <f>IFERROR(HLOOKUP(P1,Hlookup_Source!$B$1:$U$7,2,0)," ")</f>
        <v>Prakash Dutta</v>
      </c>
      <c r="Q2" t="str">
        <f>IFERROR(HLOOKUP(Q1,Hlookup_Source!$B$1:$U$7,2,0)," ")</f>
        <v>Priya Agarwal</v>
      </c>
      <c r="R2" t="str">
        <f>IFERROR(HLOOKUP(R1,Hlookup_Source!$B$1:$U$7,2,0)," ")</f>
        <v>Sanjay Gupta</v>
      </c>
      <c r="S2" t="str">
        <f>IFERROR(HLOOKUP(S1,Hlookup_Source!$B$1:$U$7,2,0)," ")</f>
        <v xml:space="preserve"> </v>
      </c>
    </row>
    <row r="3" spans="1:19" x14ac:dyDescent="0.3">
      <c r="A3" s="1" t="s">
        <v>3</v>
      </c>
      <c r="B3" t="e">
        <f>HLOOKUP($B1,data,MATCH(H_Output!A$3,hdata,0),0)</f>
        <v>#NAME?</v>
      </c>
      <c r="C3" t="e">
        <f>HLOOKUP($B1,data,MATCH(H_Output!B$3,hdata,0),0)</f>
        <v>#NAME?</v>
      </c>
      <c r="D3" t="e">
        <f>HLOOKUP($B1,data,MATCH(H_Output!C$3,hdata,0),0)</f>
        <v>#NAME?</v>
      </c>
      <c r="E3" t="e">
        <f>HLOOKUP($B1,data,MATCH(H_Output!D$3,hdata,0),0)</f>
        <v>#NAME?</v>
      </c>
      <c r="F3" t="e">
        <f>HLOOKUP($B1,data,MATCH(H_Output!E$3,hdata,0),0)</f>
        <v>#NAME?</v>
      </c>
      <c r="G3" t="e">
        <f>HLOOKUP($B1,data,MATCH(H_Output!F$3,hdata,0),0)</f>
        <v>#NAME?</v>
      </c>
      <c r="H3" t="e">
        <f>HLOOKUP($B1,data,MATCH(H_Output!G$3,hdata,0),0)</f>
        <v>#NAME?</v>
      </c>
      <c r="I3" t="e">
        <f>HLOOKUP($B1,data,MATCH(H_Output!H$3,hdata,0),0)</f>
        <v>#NAME?</v>
      </c>
      <c r="J3" t="e">
        <f>HLOOKUP($B1,data,MATCH(H_Output!I$3,hdata,0),0)</f>
        <v>#NAME?</v>
      </c>
      <c r="K3" t="e">
        <f>HLOOKUP($B1,data,MATCH(H_Output!J$3,hdata,0),0)</f>
        <v>#NAME?</v>
      </c>
      <c r="L3" t="e">
        <f>HLOOKUP($B1,data,MATCH(H_Output!K$3,hdata,0),0)</f>
        <v>#NAME?</v>
      </c>
      <c r="M3" t="e">
        <f>HLOOKUP(M1,data,MATCH(H_Output!L$3,hdata,0),0)</f>
        <v>#NAME?</v>
      </c>
      <c r="N3" t="e">
        <f>HLOOKUP(N1,data,MATCH(M3,hdata,0),0)</f>
        <v>#NAME?</v>
      </c>
      <c r="O3" t="e">
        <f>HLOOKUP(O1,data,MATCH(N3,hdata,0),0)</f>
        <v>#NAME?</v>
      </c>
      <c r="P3" t="e">
        <f>HLOOKUP(P1,data,MATCH(O3,hdata,0),0)</f>
        <v>#NAME?</v>
      </c>
      <c r="Q3" t="e">
        <f>HLOOKUP(Q1,data,MATCH(P3,hdata,0),0)</f>
        <v>#NAME?</v>
      </c>
      <c r="R3" t="e">
        <f>HLOOKUP(R1,data,MATCH(Q3,hdata,0),0)</f>
        <v>#NAME?</v>
      </c>
    </row>
    <row r="4" spans="1:19" x14ac:dyDescent="0.3">
      <c r="A4" s="1" t="s">
        <v>5</v>
      </c>
      <c r="B4" t="e">
        <f>HLOOKUP(B2,data,MATCH(A$3,hdata,0),0)</f>
        <v>#NAME?</v>
      </c>
    </row>
    <row r="5" spans="1:19" x14ac:dyDescent="0.3">
      <c r="A5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A80-39B5-4B88-B6EB-1A7520361E1A}">
  <dimension ref="A1:AG21"/>
  <sheetViews>
    <sheetView zoomScale="120" zoomScaleNormal="120" workbookViewId="0">
      <selection activeCell="L18" sqref="L18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1" bestFit="1" customWidth="1"/>
    <col min="4" max="4" width="10.33203125" bestFit="1" customWidth="1"/>
    <col min="5" max="5" width="10.33203125" customWidth="1"/>
    <col min="6" max="6" width="11.21875" bestFit="1" customWidth="1"/>
    <col min="8" max="8" width="5.21875" customWidth="1"/>
    <col min="9" max="9" width="6" customWidth="1"/>
    <col min="10" max="10" width="2.5546875" customWidth="1"/>
    <col min="11" max="11" width="10.21875" customWidth="1"/>
    <col min="12" max="12" width="18.21875" customWidth="1"/>
    <col min="13" max="13" width="11" customWidth="1"/>
    <col min="14" max="14" width="11.332031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</row>
    <row r="2" spans="1:33" x14ac:dyDescent="0.3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35000</v>
      </c>
      <c r="K2" s="1" t="s">
        <v>0</v>
      </c>
      <c r="L2" s="1" t="s">
        <v>1</v>
      </c>
      <c r="M2" s="1" t="s">
        <v>3</v>
      </c>
      <c r="N2" s="1" t="s">
        <v>5</v>
      </c>
      <c r="O2" s="1" t="s">
        <v>65</v>
      </c>
    </row>
    <row r="3" spans="1:33" x14ac:dyDescent="0.3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3">
        <v>12888</v>
      </c>
      <c r="L3" s="3" t="s">
        <v>17</v>
      </c>
      <c r="AC3" s="1" t="s">
        <v>0</v>
      </c>
      <c r="AD3" s="1" t="s">
        <v>1</v>
      </c>
      <c r="AE3" s="1" t="s">
        <v>3</v>
      </c>
      <c r="AF3" s="1" t="s">
        <v>5</v>
      </c>
      <c r="AG3" s="1" t="s">
        <v>65</v>
      </c>
    </row>
    <row r="4" spans="1:33" x14ac:dyDescent="0.3">
      <c r="A4" s="2">
        <v>3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20</v>
      </c>
      <c r="G4" s="5">
        <v>11250</v>
      </c>
      <c r="L4" s="3" t="s">
        <v>26</v>
      </c>
      <c r="AC4">
        <v>5</v>
      </c>
      <c r="AD4" s="3" t="str">
        <f t="shared" ref="AD4:AD10" si="0">_xlfn.XLOOKUP(AC4,A2:A21,B2:B21,,1)</f>
        <v>Sanjay Gupta</v>
      </c>
    </row>
    <row r="5" spans="1:33" x14ac:dyDescent="0.3">
      <c r="A5" s="2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6" t="s">
        <v>25</v>
      </c>
      <c r="G5" s="3">
        <v>8700</v>
      </c>
      <c r="L5" s="3" t="s">
        <v>7</v>
      </c>
      <c r="AC5">
        <v>3</v>
      </c>
      <c r="AD5" s="3" t="str">
        <f t="shared" si="0"/>
        <v>Priya Agarwal</v>
      </c>
    </row>
    <row r="6" spans="1:33" x14ac:dyDescent="0.3">
      <c r="A6" s="2">
        <v>5</v>
      </c>
      <c r="B6" s="3" t="s">
        <v>26</v>
      </c>
      <c r="C6" s="3" t="s">
        <v>27</v>
      </c>
      <c r="D6" s="3" t="s">
        <v>14</v>
      </c>
      <c r="E6" s="3" t="s">
        <v>15</v>
      </c>
      <c r="F6" s="3" t="s">
        <v>11</v>
      </c>
      <c r="G6" s="3">
        <v>16250</v>
      </c>
      <c r="L6" s="3" t="s">
        <v>46</v>
      </c>
      <c r="AC6">
        <v>8</v>
      </c>
      <c r="AD6" s="3" t="str">
        <f t="shared" si="0"/>
        <v>Manisha Guha</v>
      </c>
    </row>
    <row r="7" spans="1:33" x14ac:dyDescent="0.3">
      <c r="A7" s="2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16</v>
      </c>
      <c r="G7" s="3">
        <v>15000</v>
      </c>
      <c r="L7" s="3" t="s">
        <v>52</v>
      </c>
      <c r="AC7">
        <v>23</v>
      </c>
      <c r="AD7" s="3" t="str">
        <f t="shared" si="0"/>
        <v>Manish Grover</v>
      </c>
    </row>
    <row r="8" spans="1:33" x14ac:dyDescent="0.3">
      <c r="A8" s="2">
        <v>7</v>
      </c>
      <c r="B8" s="3" t="s">
        <v>32</v>
      </c>
      <c r="C8" s="3" t="s">
        <v>33</v>
      </c>
      <c r="D8" s="3" t="s">
        <v>34</v>
      </c>
      <c r="E8" s="3" t="s">
        <v>31</v>
      </c>
      <c r="F8" s="3" t="s">
        <v>20</v>
      </c>
      <c r="G8" s="3">
        <v>4500</v>
      </c>
      <c r="L8" s="3" t="s">
        <v>55</v>
      </c>
      <c r="AC8">
        <v>6</v>
      </c>
      <c r="AD8" s="3" t="str">
        <f t="shared" si="0"/>
        <v>Jharna Biswal</v>
      </c>
    </row>
    <row r="9" spans="1:33" x14ac:dyDescent="0.3">
      <c r="A9" s="2">
        <v>8</v>
      </c>
      <c r="B9" s="3" t="s">
        <v>35</v>
      </c>
      <c r="C9" s="3" t="s">
        <v>36</v>
      </c>
      <c r="D9" s="3" t="s">
        <v>34</v>
      </c>
      <c r="E9" s="3" t="s">
        <v>31</v>
      </c>
      <c r="F9" s="3" t="s">
        <v>25</v>
      </c>
      <c r="G9" s="3">
        <v>6275</v>
      </c>
      <c r="L9" s="3" t="s">
        <v>63</v>
      </c>
      <c r="AC9">
        <v>9</v>
      </c>
      <c r="AD9" s="3" t="str">
        <f t="shared" si="0"/>
        <v>Arjun Jain</v>
      </c>
    </row>
    <row r="10" spans="1:33" x14ac:dyDescent="0.3">
      <c r="A10" s="2">
        <v>9</v>
      </c>
      <c r="B10" s="3" t="s">
        <v>37</v>
      </c>
      <c r="C10" s="3" t="s">
        <v>38</v>
      </c>
      <c r="D10" s="3" t="s">
        <v>39</v>
      </c>
      <c r="E10" s="3" t="s">
        <v>10</v>
      </c>
      <c r="F10" s="3" t="s">
        <v>11</v>
      </c>
      <c r="G10" s="3">
        <v>6250</v>
      </c>
      <c r="AC10">
        <v>25</v>
      </c>
      <c r="AD10" s="3" t="str">
        <f t="shared" si="0"/>
        <v>Manish Grover</v>
      </c>
    </row>
    <row r="11" spans="1:33" x14ac:dyDescent="0.3">
      <c r="A11" s="2">
        <v>10</v>
      </c>
      <c r="B11" s="3" t="s">
        <v>40</v>
      </c>
      <c r="C11" s="3" t="s">
        <v>41</v>
      </c>
      <c r="D11" s="3" t="s">
        <v>42</v>
      </c>
      <c r="E11" s="3" t="s">
        <v>24</v>
      </c>
      <c r="F11" s="3" t="s">
        <v>16</v>
      </c>
      <c r="G11" s="3">
        <v>8750</v>
      </c>
    </row>
    <row r="12" spans="1:33" x14ac:dyDescent="0.3">
      <c r="A12" s="2">
        <v>11</v>
      </c>
      <c r="B12" s="3" t="s">
        <v>43</v>
      </c>
      <c r="C12" s="3" t="s">
        <v>44</v>
      </c>
      <c r="D12" s="3" t="s">
        <v>45</v>
      </c>
      <c r="E12" s="3" t="s">
        <v>24</v>
      </c>
      <c r="F12" s="3" t="s">
        <v>20</v>
      </c>
      <c r="G12" s="3">
        <v>11250</v>
      </c>
    </row>
    <row r="13" spans="1:33" x14ac:dyDescent="0.3">
      <c r="A13" s="2">
        <v>12</v>
      </c>
      <c r="B13" s="3" t="s">
        <v>46</v>
      </c>
      <c r="C13" s="3" t="s">
        <v>47</v>
      </c>
      <c r="D13" s="3" t="s">
        <v>48</v>
      </c>
      <c r="E13" s="3" t="s">
        <v>24</v>
      </c>
      <c r="F13" s="3" t="s">
        <v>25</v>
      </c>
      <c r="G13" s="3">
        <v>10000</v>
      </c>
    </row>
    <row r="14" spans="1:33" x14ac:dyDescent="0.3">
      <c r="A14" s="2">
        <v>13</v>
      </c>
      <c r="B14" s="3" t="s">
        <v>49</v>
      </c>
      <c r="C14" s="3" t="s">
        <v>13</v>
      </c>
      <c r="D14" s="3" t="s">
        <v>50</v>
      </c>
      <c r="E14" s="3" t="s">
        <v>24</v>
      </c>
      <c r="F14" s="3" t="s">
        <v>11</v>
      </c>
      <c r="G14" s="3">
        <v>16250</v>
      </c>
    </row>
    <row r="15" spans="1:33" x14ac:dyDescent="0.3">
      <c r="A15" s="2">
        <v>14</v>
      </c>
      <c r="B15" s="3" t="s">
        <v>51</v>
      </c>
      <c r="C15" s="3" t="s">
        <v>18</v>
      </c>
      <c r="D15" s="3" t="s">
        <v>48</v>
      </c>
      <c r="E15" s="3" t="s">
        <v>24</v>
      </c>
      <c r="F15" s="3" t="s">
        <v>16</v>
      </c>
      <c r="G15" s="3">
        <v>6400</v>
      </c>
    </row>
    <row r="16" spans="1:33" x14ac:dyDescent="0.3">
      <c r="A16" s="2">
        <v>15</v>
      </c>
      <c r="B16" s="3" t="s">
        <v>52</v>
      </c>
      <c r="C16" s="3" t="s">
        <v>53</v>
      </c>
      <c r="D16" s="3" t="s">
        <v>14</v>
      </c>
      <c r="E16" s="3" t="s">
        <v>15</v>
      </c>
      <c r="F16" s="3" t="s">
        <v>20</v>
      </c>
      <c r="G16" s="3">
        <v>4500</v>
      </c>
      <c r="K16" s="1" t="s">
        <v>67</v>
      </c>
      <c r="L16" s="1" t="s">
        <v>1</v>
      </c>
    </row>
    <row r="17" spans="1:12" x14ac:dyDescent="0.3">
      <c r="A17" s="2">
        <v>16</v>
      </c>
      <c r="B17" s="3" t="s">
        <v>54</v>
      </c>
      <c r="C17" s="3" t="s">
        <v>36</v>
      </c>
      <c r="D17" s="3" t="s">
        <v>48</v>
      </c>
      <c r="E17" s="3" t="s">
        <v>24</v>
      </c>
      <c r="F17" s="3" t="s">
        <v>25</v>
      </c>
      <c r="G17" s="3">
        <v>6275</v>
      </c>
      <c r="K17">
        <f>MAX(G2:G21)</f>
        <v>35000</v>
      </c>
      <c r="L17" t="str">
        <f>INDEX(B2:B21,MATCH($K$17,G2:G21,0))</f>
        <v>JP Kumar</v>
      </c>
    </row>
    <row r="18" spans="1:12" x14ac:dyDescent="0.3">
      <c r="A18" s="2">
        <v>17</v>
      </c>
      <c r="B18" s="3" t="s">
        <v>55</v>
      </c>
      <c r="C18" s="3" t="s">
        <v>56</v>
      </c>
      <c r="D18" s="3" t="s">
        <v>9</v>
      </c>
      <c r="E18" s="3" t="s">
        <v>10</v>
      </c>
      <c r="F18" s="3" t="s">
        <v>57</v>
      </c>
      <c r="G18" s="3">
        <v>6250</v>
      </c>
    </row>
    <row r="19" spans="1:12" x14ac:dyDescent="0.3">
      <c r="A19" s="2">
        <v>18</v>
      </c>
      <c r="B19" s="3" t="s">
        <v>58</v>
      </c>
      <c r="C19" s="3" t="s">
        <v>59</v>
      </c>
      <c r="D19" s="3" t="s">
        <v>9</v>
      </c>
      <c r="E19" s="3" t="s">
        <v>10</v>
      </c>
      <c r="F19" s="3" t="s">
        <v>25</v>
      </c>
      <c r="G19" s="3">
        <v>8750</v>
      </c>
    </row>
    <row r="20" spans="1:12" x14ac:dyDescent="0.3">
      <c r="A20" s="2">
        <v>19</v>
      </c>
      <c r="B20" s="3" t="s">
        <v>60</v>
      </c>
      <c r="C20" s="3" t="s">
        <v>61</v>
      </c>
      <c r="D20" s="3" t="s">
        <v>62</v>
      </c>
      <c r="E20" s="3" t="s">
        <v>10</v>
      </c>
      <c r="F20" s="3" t="s">
        <v>57</v>
      </c>
      <c r="G20" s="3">
        <v>25000</v>
      </c>
    </row>
    <row r="21" spans="1:12" x14ac:dyDescent="0.3">
      <c r="A21" s="2">
        <v>30</v>
      </c>
      <c r="B21" s="3" t="s">
        <v>63</v>
      </c>
      <c r="C21" s="3" t="s">
        <v>64</v>
      </c>
      <c r="D21" s="3" t="s">
        <v>19</v>
      </c>
      <c r="E21" s="3" t="s">
        <v>15</v>
      </c>
      <c r="F21" s="3" t="s">
        <v>11</v>
      </c>
      <c r="G21" s="3">
        <v>10000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33AB-403A-4A4B-9490-1B16283040B3}">
  <dimension ref="A1:AE25"/>
  <sheetViews>
    <sheetView topLeftCell="A5" zoomScale="120" zoomScaleNormal="120" workbookViewId="0">
      <selection activeCell="I14" sqref="I14"/>
    </sheetView>
  </sheetViews>
  <sheetFormatPr defaultRowHeight="14.4" x14ac:dyDescent="0.3"/>
  <cols>
    <col min="1" max="1" width="9.5546875" bestFit="1" customWidth="1"/>
    <col min="2" max="2" width="20.21875" customWidth="1"/>
    <col min="3" max="3" width="13.21875" customWidth="1"/>
    <col min="4" max="4" width="14.44140625" customWidth="1"/>
    <col min="5" max="5" width="10.6640625" customWidth="1"/>
    <col min="6" max="6" width="14.88671875" customWidth="1"/>
    <col min="7" max="7" width="6.77734375" bestFit="1" customWidth="1"/>
    <col min="8" max="8" width="16.77734375" customWidth="1"/>
    <col min="9" max="10" width="14.88671875" bestFit="1" customWidth="1"/>
    <col min="11" max="11" width="12" bestFit="1" customWidth="1"/>
    <col min="12" max="12" width="11.33203125" bestFit="1" customWidth="1"/>
    <col min="13" max="13" width="13.5546875" bestFit="1" customWidth="1"/>
    <col min="14" max="14" width="16.77734375" customWidth="1"/>
    <col min="15" max="15" width="14.21875" customWidth="1"/>
    <col min="16" max="16" width="13.5546875" bestFit="1" customWidth="1"/>
    <col min="27" max="27" width="9.5546875" bestFit="1" customWidth="1"/>
    <col min="28" max="28" width="14.88671875" bestFit="1" customWidth="1"/>
    <col min="29" max="29" width="4.21875" bestFit="1" customWidth="1"/>
    <col min="30" max="30" width="11.33203125" bestFit="1" customWidth="1"/>
    <col min="31" max="31" width="5.21875" bestFit="1" customWidth="1"/>
  </cols>
  <sheetData>
    <row r="1" spans="1:31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65</v>
      </c>
      <c r="F1" s="1" t="s">
        <v>2</v>
      </c>
      <c r="G1" s="1" t="s">
        <v>4</v>
      </c>
    </row>
    <row r="2" spans="1:31" x14ac:dyDescent="0.3">
      <c r="A2" s="2">
        <v>1</v>
      </c>
      <c r="B2" s="3" t="s">
        <v>7</v>
      </c>
      <c r="C2" s="3" t="s">
        <v>9</v>
      </c>
      <c r="D2" s="3" t="s">
        <v>11</v>
      </c>
      <c r="E2" s="3">
        <v>35000</v>
      </c>
      <c r="F2" s="3" t="s">
        <v>8</v>
      </c>
      <c r="G2" s="3" t="s">
        <v>10</v>
      </c>
      <c r="I2" s="1" t="s">
        <v>0</v>
      </c>
      <c r="J2" s="1" t="s">
        <v>1</v>
      </c>
      <c r="K2" s="1" t="s">
        <v>3</v>
      </c>
      <c r="L2" s="1" t="s">
        <v>5</v>
      </c>
      <c r="M2" s="1" t="s">
        <v>65</v>
      </c>
    </row>
    <row r="3" spans="1:31" x14ac:dyDescent="0.3">
      <c r="A3" s="2">
        <v>2</v>
      </c>
      <c r="B3" s="3" t="s">
        <v>12</v>
      </c>
      <c r="C3" s="3" t="s">
        <v>14</v>
      </c>
      <c r="D3" s="4" t="s">
        <v>16</v>
      </c>
      <c r="E3" s="3">
        <v>12888</v>
      </c>
      <c r="F3" s="3" t="s">
        <v>13</v>
      </c>
      <c r="G3" s="3" t="s">
        <v>15</v>
      </c>
      <c r="I3">
        <f>_xlfn.XLOOKUP(J3,B2:B21,A2:A21,"Not Found")</f>
        <v>3</v>
      </c>
      <c r="J3" s="3" t="s">
        <v>17</v>
      </c>
      <c r="K3" t="str" cm="1">
        <f t="array" ref="K3:M3">_xlfn.XLOOKUP(J3,$B$2:$B$21,$C$2:$E$21)</f>
        <v>Noida</v>
      </c>
      <c r="L3" t="str">
        <v>Marketing</v>
      </c>
      <c r="M3">
        <v>11250</v>
      </c>
      <c r="AA3" s="1" t="s">
        <v>0</v>
      </c>
      <c r="AB3" s="1" t="s">
        <v>1</v>
      </c>
      <c r="AC3" s="1" t="s">
        <v>3</v>
      </c>
      <c r="AD3" s="1" t="s">
        <v>5</v>
      </c>
      <c r="AE3" s="1" t="s">
        <v>65</v>
      </c>
    </row>
    <row r="4" spans="1:31" x14ac:dyDescent="0.3">
      <c r="A4" s="2">
        <v>3</v>
      </c>
      <c r="B4" s="3" t="s">
        <v>17</v>
      </c>
      <c r="C4" s="3" t="s">
        <v>19</v>
      </c>
      <c r="D4" s="3" t="s">
        <v>20</v>
      </c>
      <c r="E4" s="5">
        <v>11250</v>
      </c>
      <c r="F4" s="3" t="s">
        <v>18</v>
      </c>
      <c r="G4" s="3" t="s">
        <v>15</v>
      </c>
      <c r="I4">
        <f t="shared" ref="I4:I9" si="0">_xlfn.XLOOKUP(J4,B3:B22,A3:A22,"Not Found")</f>
        <v>5</v>
      </c>
      <c r="J4" s="3" t="s">
        <v>26</v>
      </c>
      <c r="K4" t="str" cm="1">
        <f t="array" ref="K4:M4">_xlfn.XLOOKUP(J4,$B$2:$B$21,$C$2:$E$21)</f>
        <v>Delhi</v>
      </c>
      <c r="L4" t="str">
        <v>Training</v>
      </c>
      <c r="M4">
        <v>16250</v>
      </c>
      <c r="AA4">
        <v>5</v>
      </c>
      <c r="AB4" s="3" t="str">
        <f t="shared" ref="AB4:AB10" si="1">_xlfn.XLOOKUP(AA4,A2:A21,B2:B21,,1)</f>
        <v>Sanjay Gupta</v>
      </c>
    </row>
    <row r="5" spans="1:31" x14ac:dyDescent="0.3">
      <c r="A5" s="2">
        <v>4</v>
      </c>
      <c r="B5" s="3" t="s">
        <v>21</v>
      </c>
      <c r="C5" s="3" t="s">
        <v>23</v>
      </c>
      <c r="D5" s="6" t="s">
        <v>25</v>
      </c>
      <c r="E5" s="3">
        <v>8700</v>
      </c>
      <c r="F5" s="3" t="s">
        <v>22</v>
      </c>
      <c r="G5" s="3" t="s">
        <v>24</v>
      </c>
      <c r="I5" t="str">
        <f t="shared" si="0"/>
        <v>Not Found</v>
      </c>
      <c r="J5" s="3" t="s">
        <v>7</v>
      </c>
      <c r="K5" t="str" cm="1">
        <f t="array" ref="K5:M5">_xlfn.XLOOKUP(J5,$B$2:$B$21,$C$2:$E$21)</f>
        <v>Mumbai</v>
      </c>
      <c r="L5" t="str">
        <v>Training</v>
      </c>
      <c r="M5">
        <v>35000</v>
      </c>
      <c r="AA5">
        <v>3</v>
      </c>
      <c r="AB5" s="3" t="str">
        <f t="shared" si="1"/>
        <v>Priya Agarwal</v>
      </c>
    </row>
    <row r="6" spans="1:31" x14ac:dyDescent="0.3">
      <c r="A6" s="2">
        <v>5</v>
      </c>
      <c r="B6" s="3" t="s">
        <v>26</v>
      </c>
      <c r="C6" s="3" t="s">
        <v>14</v>
      </c>
      <c r="D6" s="3" t="s">
        <v>11</v>
      </c>
      <c r="E6" s="3">
        <v>16250</v>
      </c>
      <c r="F6" s="3" t="s">
        <v>27</v>
      </c>
      <c r="G6" s="3" t="s">
        <v>15</v>
      </c>
      <c r="I6">
        <f t="shared" si="0"/>
        <v>12</v>
      </c>
      <c r="J6" s="3" t="s">
        <v>46</v>
      </c>
      <c r="K6" t="str" cm="1">
        <f t="array" ref="K6:M6">_xlfn.XLOOKUP(J6,$B$2:$B$21,$C$2:$E$21)</f>
        <v>Mangalore</v>
      </c>
      <c r="L6" t="str">
        <v>R&amp;D</v>
      </c>
      <c r="M6">
        <v>10000</v>
      </c>
      <c r="AA6">
        <v>8</v>
      </c>
      <c r="AB6" s="3" t="str">
        <f t="shared" si="1"/>
        <v>Manisha Guha</v>
      </c>
    </row>
    <row r="7" spans="1:31" x14ac:dyDescent="0.3">
      <c r="A7" s="2">
        <v>6</v>
      </c>
      <c r="B7" s="3" t="s">
        <v>28</v>
      </c>
      <c r="C7" s="3" t="s">
        <v>30</v>
      </c>
      <c r="D7" s="3" t="s">
        <v>16</v>
      </c>
      <c r="E7" s="3">
        <v>15000</v>
      </c>
      <c r="F7" s="3" t="s">
        <v>29</v>
      </c>
      <c r="G7" s="3" t="s">
        <v>31</v>
      </c>
      <c r="I7">
        <f t="shared" si="0"/>
        <v>15</v>
      </c>
      <c r="J7" s="3" t="s">
        <v>52</v>
      </c>
      <c r="K7" t="str" cm="1">
        <f t="array" ref="K7:M7">_xlfn.XLOOKUP(J7,$B$2:$B$21,$C$2:$E$21)</f>
        <v>Delhi</v>
      </c>
      <c r="L7" t="str">
        <v>Marketing</v>
      </c>
      <c r="M7">
        <v>4500</v>
      </c>
      <c r="AA7">
        <v>23</v>
      </c>
      <c r="AB7" s="3" t="str">
        <f t="shared" si="1"/>
        <v>Manish Grover</v>
      </c>
    </row>
    <row r="8" spans="1:31" x14ac:dyDescent="0.3">
      <c r="A8" s="2">
        <v>7</v>
      </c>
      <c r="B8" s="3" t="s">
        <v>32</v>
      </c>
      <c r="C8" s="3" t="s">
        <v>34</v>
      </c>
      <c r="D8" s="3" t="s">
        <v>20</v>
      </c>
      <c r="E8" s="3">
        <v>4500</v>
      </c>
      <c r="F8" s="3" t="s">
        <v>33</v>
      </c>
      <c r="G8" s="3" t="s">
        <v>31</v>
      </c>
      <c r="I8">
        <f t="shared" si="0"/>
        <v>17</v>
      </c>
      <c r="J8" s="3" t="s">
        <v>55</v>
      </c>
      <c r="K8" t="str" cm="1">
        <f t="array" ref="K8:M8">_xlfn.XLOOKUP(J8,$B$2:$B$21,$C$2:$E$21)</f>
        <v>Mumbai</v>
      </c>
      <c r="L8" t="str">
        <v>Operation</v>
      </c>
      <c r="M8">
        <v>6250</v>
      </c>
      <c r="AA8">
        <v>6</v>
      </c>
      <c r="AB8" s="3" t="str">
        <f t="shared" si="1"/>
        <v>Jharna Biswal</v>
      </c>
    </row>
    <row r="9" spans="1:31" x14ac:dyDescent="0.3">
      <c r="A9" s="2">
        <v>8</v>
      </c>
      <c r="B9" s="3" t="s">
        <v>35</v>
      </c>
      <c r="C9" s="3" t="s">
        <v>34</v>
      </c>
      <c r="D9" s="3" t="s">
        <v>25</v>
      </c>
      <c r="E9" s="3">
        <v>6275</v>
      </c>
      <c r="F9" s="3" t="s">
        <v>36</v>
      </c>
      <c r="G9" s="3" t="s">
        <v>31</v>
      </c>
      <c r="I9">
        <f t="shared" si="0"/>
        <v>30</v>
      </c>
      <c r="J9" s="3" t="s">
        <v>63</v>
      </c>
      <c r="K9" t="str" cm="1">
        <f t="array" ref="K9:M9">_xlfn.XLOOKUP(J9,$B$2:$B$21,$C$2:$E$21)</f>
        <v>Noida</v>
      </c>
      <c r="L9" t="str">
        <v>Training</v>
      </c>
      <c r="M9">
        <v>10000</v>
      </c>
      <c r="AA9">
        <v>9</v>
      </c>
      <c r="AB9" s="3" t="str">
        <f t="shared" si="1"/>
        <v>Arjun Jain</v>
      </c>
    </row>
    <row r="10" spans="1:31" x14ac:dyDescent="0.3">
      <c r="A10" s="2">
        <v>9</v>
      </c>
      <c r="B10" s="3" t="s">
        <v>37</v>
      </c>
      <c r="C10" s="3" t="s">
        <v>39</v>
      </c>
      <c r="D10" s="3" t="s">
        <v>11</v>
      </c>
      <c r="E10" s="3">
        <v>6250</v>
      </c>
      <c r="F10" s="3" t="s">
        <v>38</v>
      </c>
      <c r="G10" s="3" t="s">
        <v>10</v>
      </c>
      <c r="AA10">
        <v>25</v>
      </c>
      <c r="AB10" s="3" t="str">
        <f t="shared" si="1"/>
        <v>Manish Grover</v>
      </c>
    </row>
    <row r="11" spans="1:31" x14ac:dyDescent="0.3">
      <c r="A11" s="2">
        <v>10</v>
      </c>
      <c r="B11" s="3" t="s">
        <v>40</v>
      </c>
      <c r="C11" s="3" t="s">
        <v>42</v>
      </c>
      <c r="D11" s="3" t="s">
        <v>16</v>
      </c>
      <c r="E11" s="3">
        <v>8750</v>
      </c>
      <c r="F11" s="3" t="s">
        <v>41</v>
      </c>
      <c r="G11" s="3" t="s">
        <v>24</v>
      </c>
    </row>
    <row r="12" spans="1:31" x14ac:dyDescent="0.3">
      <c r="A12" s="2">
        <v>11</v>
      </c>
      <c r="B12" s="3" t="s">
        <v>43</v>
      </c>
      <c r="C12" s="3" t="s">
        <v>45</v>
      </c>
      <c r="D12" s="3" t="s">
        <v>20</v>
      </c>
      <c r="E12" s="3">
        <v>11250</v>
      </c>
      <c r="F12" s="3" t="s">
        <v>44</v>
      </c>
      <c r="G12" s="3" t="s">
        <v>24</v>
      </c>
    </row>
    <row r="13" spans="1:31" x14ac:dyDescent="0.3">
      <c r="A13" s="2">
        <v>12</v>
      </c>
      <c r="B13" s="3" t="s">
        <v>46</v>
      </c>
      <c r="C13" s="3" t="s">
        <v>48</v>
      </c>
      <c r="D13" s="3" t="s">
        <v>25</v>
      </c>
      <c r="E13" s="3">
        <v>10000</v>
      </c>
      <c r="F13" s="3" t="s">
        <v>47</v>
      </c>
      <c r="G13" s="3" t="s">
        <v>24</v>
      </c>
    </row>
    <row r="14" spans="1:31" x14ac:dyDescent="0.3">
      <c r="A14" s="2">
        <v>13</v>
      </c>
      <c r="B14" s="3" t="s">
        <v>17</v>
      </c>
      <c r="C14" s="3" t="s">
        <v>50</v>
      </c>
      <c r="D14" s="3" t="s">
        <v>11</v>
      </c>
      <c r="E14" s="3">
        <v>16250</v>
      </c>
      <c r="F14" s="3" t="s">
        <v>13</v>
      </c>
      <c r="G14" s="3" t="s">
        <v>24</v>
      </c>
    </row>
    <row r="15" spans="1:31" x14ac:dyDescent="0.3">
      <c r="A15" s="2">
        <v>14</v>
      </c>
      <c r="B15" s="3" t="s">
        <v>51</v>
      </c>
      <c r="C15" s="3" t="s">
        <v>48</v>
      </c>
      <c r="D15" s="3" t="s">
        <v>16</v>
      </c>
      <c r="E15" s="3">
        <v>6400</v>
      </c>
      <c r="F15" s="3" t="s">
        <v>18</v>
      </c>
      <c r="G15" s="3" t="s">
        <v>24</v>
      </c>
    </row>
    <row r="16" spans="1:31" x14ac:dyDescent="0.3">
      <c r="A16" s="2">
        <v>15</v>
      </c>
      <c r="B16" s="3" t="s">
        <v>52</v>
      </c>
      <c r="C16" s="3" t="s">
        <v>14</v>
      </c>
      <c r="D16" s="3" t="s">
        <v>20</v>
      </c>
      <c r="E16" s="3">
        <v>4500</v>
      </c>
      <c r="F16" s="3" t="s">
        <v>53</v>
      </c>
      <c r="G16" s="3" t="s">
        <v>15</v>
      </c>
    </row>
    <row r="17" spans="1:13" x14ac:dyDescent="0.3">
      <c r="A17" s="2">
        <v>16</v>
      </c>
      <c r="B17" s="3" t="s">
        <v>54</v>
      </c>
      <c r="C17" s="3" t="s">
        <v>48</v>
      </c>
      <c r="D17" s="3" t="s">
        <v>25</v>
      </c>
      <c r="E17" s="3">
        <v>6275</v>
      </c>
      <c r="F17" s="3" t="s">
        <v>36</v>
      </c>
      <c r="G17" s="3" t="s">
        <v>24</v>
      </c>
    </row>
    <row r="18" spans="1:13" x14ac:dyDescent="0.3">
      <c r="A18" s="2">
        <v>17</v>
      </c>
      <c r="B18" s="3" t="s">
        <v>55</v>
      </c>
      <c r="C18" s="3" t="s">
        <v>9</v>
      </c>
      <c r="D18" s="3" t="s">
        <v>57</v>
      </c>
      <c r="E18" s="3">
        <v>6250</v>
      </c>
      <c r="F18" s="3" t="s">
        <v>56</v>
      </c>
      <c r="G18" s="3" t="s">
        <v>10</v>
      </c>
      <c r="I18" s="1" t="s">
        <v>0</v>
      </c>
      <c r="J18" s="1" t="s">
        <v>1</v>
      </c>
      <c r="K18" s="1" t="s">
        <v>3</v>
      </c>
      <c r="L18" s="1" t="s">
        <v>5</v>
      </c>
      <c r="M18" s="1" t="s">
        <v>65</v>
      </c>
    </row>
    <row r="19" spans="1:13" x14ac:dyDescent="0.3">
      <c r="A19" s="2">
        <v>18</v>
      </c>
      <c r="B19" s="3" t="s">
        <v>58</v>
      </c>
      <c r="C19" s="3" t="s">
        <v>9</v>
      </c>
      <c r="D19" s="3" t="s">
        <v>25</v>
      </c>
      <c r="E19" s="3">
        <v>8750</v>
      </c>
      <c r="F19" s="3" t="s">
        <v>59</v>
      </c>
      <c r="G19" s="3" t="s">
        <v>10</v>
      </c>
      <c r="J19" s="3" t="s">
        <v>17</v>
      </c>
    </row>
    <row r="20" spans="1:13" x14ac:dyDescent="0.3">
      <c r="A20" s="2">
        <v>19</v>
      </c>
      <c r="B20" s="3" t="s">
        <v>60</v>
      </c>
      <c r="C20" s="3" t="s">
        <v>62</v>
      </c>
      <c r="D20" s="3" t="s">
        <v>57</v>
      </c>
      <c r="E20" s="3">
        <v>25000</v>
      </c>
      <c r="F20" s="3" t="s">
        <v>61</v>
      </c>
      <c r="G20" s="3" t="s">
        <v>10</v>
      </c>
      <c r="J20" s="3" t="s">
        <v>26</v>
      </c>
    </row>
    <row r="21" spans="1:13" x14ac:dyDescent="0.3">
      <c r="A21" s="2">
        <v>30</v>
      </c>
      <c r="B21" s="3" t="s">
        <v>63</v>
      </c>
      <c r="C21" s="3" t="s">
        <v>19</v>
      </c>
      <c r="D21" s="3" t="s">
        <v>11</v>
      </c>
      <c r="E21" s="3">
        <v>10000</v>
      </c>
      <c r="F21" s="3" t="s">
        <v>64</v>
      </c>
      <c r="G21" s="3" t="s">
        <v>15</v>
      </c>
      <c r="J21" s="3" t="s">
        <v>7</v>
      </c>
    </row>
    <row r="22" spans="1:13" x14ac:dyDescent="0.3">
      <c r="J22" s="3" t="s">
        <v>46</v>
      </c>
    </row>
    <row r="23" spans="1:13" x14ac:dyDescent="0.3">
      <c r="J23" s="3" t="s">
        <v>52</v>
      </c>
    </row>
    <row r="24" spans="1:13" x14ac:dyDescent="0.3">
      <c r="J24" s="3" t="s">
        <v>55</v>
      </c>
    </row>
    <row r="25" spans="1:13" x14ac:dyDescent="0.3">
      <c r="J25" s="3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Output</vt:lpstr>
      <vt:lpstr>Hlookup_Source</vt:lpstr>
      <vt:lpstr>H_Output</vt:lpstr>
      <vt:lpstr>Match &amp; Index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rutvik bambhaniya</cp:lastModifiedBy>
  <dcterms:created xsi:type="dcterms:W3CDTF">2024-12-10T06:29:31Z</dcterms:created>
  <dcterms:modified xsi:type="dcterms:W3CDTF">2025-06-09T09:45:42Z</dcterms:modified>
</cp:coreProperties>
</file>