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xcelr\"/>
    </mc:Choice>
  </mc:AlternateContent>
  <xr:revisionPtr revIDLastSave="0" documentId="13_ncr:1_{40FA2ED5-858C-4C07-86F9-8686B864BC77}" xr6:coauthVersionLast="47" xr6:coauthVersionMax="47" xr10:uidLastSave="{00000000-0000-0000-0000-000000000000}"/>
  <bookViews>
    <workbookView xWindow="-108" yWindow="-108" windowWidth="23256" windowHeight="12456" tabRatio="675" xr2:uid="{F9FCF6D1-5C05-4E97-A5C1-C8ECB3D9B56B}"/>
  </bookViews>
  <sheets>
    <sheet name="Day-1" sheetId="26" r:id="rId1"/>
    <sheet name="DATA" sheetId="12" r:id="rId2"/>
    <sheet name="Delhi" sheetId="19" r:id="rId3"/>
  </sheets>
  <externalReferences>
    <externalReference r:id="rId4"/>
  </externalReferences>
  <definedNames>
    <definedName name="SALARY">[1]INDIRECT!$G$2:$G$21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26" l="1"/>
  <c r="U4" i="26"/>
  <c r="U5" i="26"/>
  <c r="U6" i="26"/>
  <c r="U7" i="26"/>
  <c r="U8" i="26"/>
  <c r="U9" i="26"/>
  <c r="U10" i="26"/>
  <c r="U11" i="26"/>
  <c r="U2" i="26"/>
  <c r="S3" i="26"/>
  <c r="S4" i="26"/>
  <c r="S5" i="26"/>
  <c r="S6" i="26"/>
  <c r="S7" i="26"/>
  <c r="S8" i="26"/>
  <c r="S9" i="26"/>
  <c r="S10" i="26"/>
  <c r="S11" i="26"/>
  <c r="S16" i="26"/>
  <c r="Y3" i="26"/>
  <c r="Y2" i="26"/>
  <c r="L25" i="26"/>
  <c r="M26" i="26"/>
  <c r="M25" i="26"/>
  <c r="M23" i="26"/>
  <c r="M20" i="26"/>
  <c r="M18" i="26"/>
  <c r="M3" i="26"/>
  <c r="M4" i="26"/>
  <c r="M5" i="26"/>
  <c r="M6" i="26"/>
  <c r="M7" i="26"/>
  <c r="M8" i="26"/>
  <c r="M9" i="26"/>
  <c r="M10" i="26"/>
  <c r="M11" i="26"/>
  <c r="M2" i="26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AG3" i="26"/>
  <c r="AG4" i="26"/>
  <c r="AG5" i="26"/>
  <c r="AG6" i="26"/>
  <c r="AG7" i="26"/>
  <c r="AG8" i="26"/>
  <c r="AG9" i="26"/>
  <c r="AG10" i="26"/>
  <c r="AG11" i="26"/>
  <c r="AG12" i="26"/>
  <c r="AG13" i="26"/>
  <c r="AG14" i="26"/>
  <c r="AG15" i="26"/>
  <c r="AG16" i="26"/>
  <c r="AG17" i="26"/>
  <c r="AG2" i="26"/>
  <c r="AD3" i="26"/>
  <c r="AD4" i="26"/>
  <c r="AD5" i="26"/>
  <c r="AD6" i="26"/>
  <c r="AD7" i="26"/>
  <c r="AD8" i="26"/>
  <c r="AD9" i="26"/>
  <c r="AD10" i="26"/>
  <c r="AD11" i="26"/>
  <c r="AD2" i="26"/>
  <c r="AC3" i="26"/>
  <c r="AC4" i="26"/>
  <c r="AC5" i="26"/>
  <c r="AC6" i="26"/>
  <c r="AC7" i="26"/>
  <c r="AC8" i="26"/>
  <c r="AC9" i="26"/>
  <c r="AC10" i="26"/>
  <c r="AC11" i="26"/>
  <c r="AC2" i="26"/>
  <c r="AB3" i="26"/>
  <c r="AB4" i="26"/>
  <c r="AB5" i="26"/>
  <c r="AB6" i="26"/>
  <c r="AB7" i="26"/>
  <c r="AB8" i="26"/>
  <c r="AB9" i="26"/>
  <c r="AB10" i="26"/>
  <c r="AB11" i="26"/>
  <c r="AB2" i="26"/>
  <c r="X3" i="26"/>
  <c r="X4" i="26"/>
  <c r="X5" i="26"/>
  <c r="X6" i="26"/>
  <c r="X7" i="26"/>
  <c r="X8" i="26"/>
  <c r="X9" i="26"/>
  <c r="X10" i="26"/>
  <c r="X11" i="26"/>
  <c r="X2" i="26"/>
  <c r="Q18" i="26"/>
  <c r="P18" i="26"/>
  <c r="S2" i="26"/>
  <c r="T2" i="26"/>
  <c r="T3" i="26"/>
  <c r="T4" i="26"/>
  <c r="T5" i="26"/>
  <c r="T6" i="26"/>
  <c r="T7" i="26"/>
  <c r="T8" i="26"/>
  <c r="T9" i="26"/>
  <c r="T10" i="26"/>
  <c r="T11" i="26"/>
  <c r="R3" i="26"/>
  <c r="R4" i="26"/>
  <c r="R5" i="26"/>
  <c r="R6" i="26"/>
  <c r="R7" i="26"/>
  <c r="R8" i="26"/>
  <c r="R9" i="26"/>
  <c r="R10" i="26"/>
  <c r="R11" i="26"/>
  <c r="R2" i="26"/>
  <c r="Q3" i="26"/>
  <c r="Q4" i="26"/>
  <c r="Q5" i="26"/>
  <c r="Q6" i="26"/>
  <c r="Q7" i="26"/>
  <c r="Q8" i="26"/>
  <c r="Q9" i="26"/>
  <c r="Q10" i="26"/>
  <c r="Q11" i="26"/>
  <c r="Q2" i="26"/>
  <c r="F21" i="26" a="1"/>
  <c r="F21" i="26" s="1"/>
  <c r="E22" i="26"/>
  <c r="E23" i="26"/>
  <c r="E24" i="26"/>
  <c r="E25" i="26"/>
  <c r="E26" i="26"/>
  <c r="E27" i="26"/>
  <c r="E28" i="26"/>
  <c r="E29" i="26"/>
  <c r="E30" i="26"/>
  <c r="E31" i="26"/>
  <c r="E21" i="26"/>
  <c r="N2" i="26"/>
  <c r="N3" i="26"/>
  <c r="N4" i="26"/>
  <c r="N5" i="26"/>
  <c r="N6" i="26"/>
  <c r="N7" i="26"/>
  <c r="N8" i="26"/>
  <c r="N9" i="26"/>
  <c r="N10" i="26"/>
  <c r="N11" i="26"/>
  <c r="L3" i="26"/>
  <c r="L4" i="26"/>
  <c r="L5" i="26"/>
  <c r="L6" i="26"/>
  <c r="L7" i="26"/>
  <c r="L8" i="26"/>
  <c r="L9" i="26"/>
  <c r="L10" i="26"/>
  <c r="L11" i="26"/>
  <c r="L2" i="26"/>
  <c r="K3" i="26"/>
  <c r="K4" i="26"/>
  <c r="K5" i="26"/>
  <c r="K6" i="26"/>
  <c r="K7" i="26"/>
  <c r="K8" i="26"/>
  <c r="K9" i="26"/>
  <c r="K10" i="26"/>
  <c r="K11" i="26"/>
  <c r="K2" i="26"/>
  <c r="H2" i="26"/>
  <c r="H3" i="26"/>
  <c r="H4" i="26"/>
  <c r="H5" i="26"/>
  <c r="H6" i="26"/>
  <c r="H7" i="26"/>
  <c r="H8" i="26"/>
  <c r="H9" i="26"/>
  <c r="H10" i="26"/>
  <c r="H11" i="26"/>
  <c r="G3" i="26"/>
  <c r="G4" i="26"/>
  <c r="G5" i="26"/>
  <c r="G6" i="26"/>
  <c r="G7" i="26"/>
  <c r="G8" i="26"/>
  <c r="G9" i="26"/>
  <c r="G10" i="26"/>
  <c r="G11" i="26"/>
  <c r="G2" i="26"/>
  <c r="F3" i="26"/>
  <c r="F4" i="26"/>
  <c r="F5" i="26"/>
  <c r="F6" i="26"/>
  <c r="F7" i="26"/>
  <c r="F8" i="26"/>
  <c r="F9" i="26"/>
  <c r="F10" i="26"/>
  <c r="F11" i="26"/>
  <c r="F2" i="26"/>
  <c r="E3" i="26"/>
  <c r="E4" i="26"/>
  <c r="E5" i="26"/>
  <c r="E6" i="26"/>
  <c r="E7" i="26"/>
  <c r="E8" i="26"/>
  <c r="E9" i="26"/>
  <c r="E10" i="26"/>
  <c r="E11" i="26"/>
  <c r="E2" i="26"/>
  <c r="D3" i="26"/>
  <c r="D4" i="26"/>
  <c r="D5" i="26"/>
  <c r="D6" i="26"/>
  <c r="D7" i="26"/>
  <c r="D8" i="26"/>
  <c r="D9" i="26"/>
  <c r="D10" i="26"/>
  <c r="D11" i="26"/>
  <c r="D2" i="26"/>
  <c r="C3" i="26"/>
  <c r="C4" i="26"/>
  <c r="C5" i="26"/>
  <c r="C6" i="26"/>
  <c r="C7" i="26"/>
  <c r="C8" i="26"/>
  <c r="C9" i="26"/>
  <c r="C10" i="26"/>
  <c r="C11" i="26"/>
  <c r="C2" i="26"/>
  <c r="B3" i="26"/>
  <c r="B4" i="26"/>
  <c r="B5" i="26"/>
  <c r="B6" i="26"/>
  <c r="B7" i="26"/>
  <c r="B8" i="26"/>
  <c r="B9" i="26"/>
  <c r="B10" i="26"/>
  <c r="B11" i="26"/>
  <c r="B2" i="26"/>
  <c r="AV2" i="26"/>
  <c r="AR2" i="26" s="1"/>
  <c r="BP2" i="26"/>
  <c r="AV3" i="26"/>
  <c r="AR3" i="26" s="1"/>
  <c r="BP3" i="26"/>
  <c r="AV4" i="26"/>
  <c r="AR4" i="26" s="1"/>
  <c r="BP4" i="26"/>
  <c r="AV5" i="26"/>
  <c r="AR5" i="26" s="1"/>
  <c r="BP5" i="26"/>
  <c r="AV6" i="26"/>
  <c r="AR6" i="26" s="1"/>
  <c r="BP6" i="26"/>
  <c r="AV7" i="26"/>
  <c r="AR7" i="26" s="1"/>
  <c r="BP7" i="26"/>
  <c r="AV8" i="26"/>
  <c r="AR8" i="26" s="1"/>
  <c r="BP8" i="26"/>
  <c r="AV9" i="26"/>
  <c r="AR9" i="26" s="1"/>
  <c r="BP9" i="26"/>
  <c r="AV10" i="26"/>
  <c r="AR10" i="26" s="1"/>
  <c r="BP10" i="26"/>
  <c r="AV11" i="26"/>
  <c r="AR11" i="26" s="1"/>
  <c r="BP11" i="26"/>
  <c r="W18" i="26"/>
  <c r="W20" i="26"/>
  <c r="K46" i="26"/>
  <c r="L46" i="26" a="1"/>
  <c r="L46" i="26" s="1"/>
  <c r="K47" i="26"/>
  <c r="K48" i="26"/>
  <c r="K49" i="26"/>
  <c r="K50" i="26"/>
  <c r="K51" i="26"/>
  <c r="K52" i="26"/>
  <c r="K53" i="26"/>
  <c r="K54" i="26"/>
  <c r="K55" i="26"/>
  <c r="N94" i="26"/>
  <c r="N95" i="26"/>
  <c r="N96" i="26"/>
  <c r="N97" i="26"/>
  <c r="N98" i="26"/>
  <c r="N99" i="26"/>
  <c r="N100" i="26"/>
  <c r="N101" i="26"/>
  <c r="N102" i="26"/>
  <c r="N103" i="26"/>
  <c r="K137" i="26"/>
  <c r="L137" i="26" a="1"/>
  <c r="L137" i="26" s="1"/>
  <c r="K138" i="26"/>
  <c r="K139" i="26"/>
  <c r="K140" i="26"/>
  <c r="K141" i="26"/>
  <c r="K142" i="26"/>
  <c r="K143" i="26"/>
  <c r="K144" i="26"/>
  <c r="K145" i="26"/>
  <c r="K146" i="26"/>
  <c r="K201" i="26"/>
  <c r="L201" i="26" a="1"/>
  <c r="L201" i="26" s="1"/>
  <c r="K202" i="26"/>
  <c r="K203" i="26"/>
  <c r="K204" i="26"/>
  <c r="K205" i="26"/>
  <c r="K206" i="26"/>
  <c r="K207" i="26"/>
  <c r="K208" i="26"/>
  <c r="K209" i="26"/>
  <c r="K210" i="26"/>
  <c r="G15" i="12"/>
  <c r="G14" i="12"/>
  <c r="G2" i="12"/>
  <c r="T13" i="26"/>
  <c r="X18" i="26"/>
  <c r="AD13" i="26"/>
  <c r="E14" i="26"/>
  <c r="X14" i="26"/>
  <c r="AB13" i="26"/>
  <c r="H14" i="26"/>
  <c r="G13" i="12"/>
  <c r="G12" i="12"/>
  <c r="N13" i="26"/>
  <c r="S13" i="26"/>
  <c r="AC13" i="26"/>
  <c r="D14" i="26"/>
  <c r="L13" i="26"/>
  <c r="R13" i="26"/>
  <c r="Q13" i="26"/>
  <c r="G10" i="12"/>
  <c r="G11" i="12"/>
  <c r="G9" i="12"/>
  <c r="G8" i="12"/>
  <c r="G7" i="12"/>
  <c r="G18" i="12"/>
  <c r="G6" i="12"/>
  <c r="P23" i="26"/>
  <c r="F33" i="26"/>
  <c r="P21" i="26"/>
  <c r="AG19" i="26"/>
  <c r="G3" i="12"/>
  <c r="K13" i="26"/>
  <c r="G17" i="12"/>
  <c r="G5" i="12"/>
  <c r="G14" i="26"/>
  <c r="X20" i="26"/>
  <c r="G4" i="12"/>
  <c r="F14" i="26"/>
  <c r="E33" i="26"/>
  <c r="C14" i="26"/>
  <c r="B14" i="26"/>
  <c r="G16" i="12"/>
  <c r="E7" i="19" l="1"/>
  <c r="F7" i="19"/>
  <c r="E8" i="19" l="1"/>
  <c r="E9" i="19"/>
  <c r="E10" i="19"/>
  <c r="E11" i="19"/>
  <c r="E12" i="19"/>
  <c r="E13" i="19"/>
  <c r="E14" i="19"/>
  <c r="G24" i="19"/>
  <c r="G23" i="19"/>
  <c r="G23" i="19" a="1"/>
  <c r="G26" i="19" s="1"/>
  <c r="E23" i="19" a="1"/>
  <c r="E23" i="19" s="1"/>
  <c r="E22" i="19"/>
  <c r="E21" i="19"/>
  <c r="E20" i="19"/>
  <c r="E19" i="19"/>
  <c r="E18" i="19"/>
  <c r="E17" i="19"/>
  <c r="E16" i="19"/>
  <c r="B16" i="19"/>
  <c r="E15" i="19"/>
  <c r="B15" i="19"/>
  <c r="E6" i="19"/>
  <c r="E5" i="19"/>
  <c r="E4" i="19"/>
  <c r="E3" i="19"/>
  <c r="E2" i="19"/>
  <c r="H23" i="12" a="1"/>
  <c r="H23" i="12" s="1"/>
  <c r="E23" i="12" a="1"/>
  <c r="E23" i="12" s="1"/>
  <c r="E22" i="12"/>
  <c r="B15" i="12"/>
  <c r="B16" i="12" s="1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F9" i="12"/>
  <c r="F11" i="12"/>
  <c r="F21" i="12"/>
  <c r="F5" i="19"/>
  <c r="F18" i="19"/>
  <c r="F12" i="19"/>
  <c r="F23" i="12"/>
  <c r="F3" i="12"/>
  <c r="F12" i="12"/>
  <c r="F14" i="12"/>
  <c r="F7" i="12"/>
  <c r="F17" i="12"/>
  <c r="F23" i="19"/>
  <c r="F8" i="19"/>
  <c r="F10" i="12"/>
  <c r="F3" i="19"/>
  <c r="F2" i="12"/>
  <c r="F15" i="12"/>
  <c r="F18" i="12"/>
  <c r="F2" i="19"/>
  <c r="F13" i="19"/>
  <c r="F4" i="12"/>
  <c r="F6" i="12"/>
  <c r="F16" i="12"/>
  <c r="F6" i="19"/>
  <c r="F5" i="12"/>
  <c r="F16" i="19"/>
  <c r="F17" i="19"/>
  <c r="F9" i="19"/>
  <c r="F19" i="19"/>
  <c r="F20" i="19"/>
  <c r="F19" i="12"/>
  <c r="F15" i="19"/>
  <c r="F11" i="19"/>
  <c r="F21" i="19"/>
  <c r="F14" i="19"/>
  <c r="F20" i="12"/>
  <c r="F8" i="12"/>
  <c r="F4" i="19"/>
  <c r="F22" i="12"/>
  <c r="F10" i="19"/>
  <c r="F13" i="12"/>
  <c r="F22" i="19"/>
  <c r="G25" i="19" l="1"/>
  <c r="H25" i="12"/>
  <c r="H24" i="12"/>
  <c r="H2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<sst xmlns="http://schemas.openxmlformats.org/spreadsheetml/2006/main" count="404" uniqueCount="185">
  <si>
    <t xml:space="preserve">Region </t>
  </si>
  <si>
    <t>Sales Value</t>
  </si>
  <si>
    <t>North</t>
  </si>
  <si>
    <t>East</t>
  </si>
  <si>
    <t>South</t>
  </si>
  <si>
    <t>West</t>
  </si>
  <si>
    <t>Central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</si>
  <si>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</si>
  <si>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</si>
  <si>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</si>
  <si>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</si>
  <si>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</si>
  <si>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</si>
  <si>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</si>
  <si>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</si>
  <si>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</si>
  <si>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</si>
  <si>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</si>
  <si>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</si>
  <si>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</si>
  <si>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</si>
  <si>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</si>
  <si>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Worksheet Operations</t>
  </si>
  <si>
    <t>Insert Worksheet</t>
  </si>
  <si>
    <t>Rename Worksheet</t>
  </si>
  <si>
    <t>Delete Worksheet</t>
  </si>
  <si>
    <t>Copy Worksheet</t>
  </si>
  <si>
    <t>Hide/Unhide Worksheet</t>
  </si>
  <si>
    <t>Protect Worksheet</t>
  </si>
  <si>
    <t>Tab Colour</t>
  </si>
  <si>
    <t>Move Worksheet</t>
  </si>
  <si>
    <t>Median</t>
  </si>
  <si>
    <t>MODE</t>
  </si>
  <si>
    <t>South-East</t>
  </si>
  <si>
    <t>Workbook Level Protection</t>
  </si>
  <si>
    <t>North East</t>
  </si>
  <si>
    <t>Structure Level Protection</t>
  </si>
  <si>
    <t>Partial Protection</t>
  </si>
  <si>
    <t>Mark As Final</t>
  </si>
  <si>
    <t>Range Protection</t>
  </si>
  <si>
    <t>Small</t>
  </si>
  <si>
    <t>CTRL+SHIFT+Enter</t>
  </si>
  <si>
    <t>Array</t>
  </si>
  <si>
    <t>Kapoor</t>
  </si>
  <si>
    <t>Arjun</t>
  </si>
  <si>
    <t>JAiN</t>
  </si>
  <si>
    <t>Guha</t>
  </si>
  <si>
    <t>Manisha</t>
  </si>
  <si>
    <t>Dutta</t>
  </si>
  <si>
    <t>Prakash</t>
  </si>
  <si>
    <t>Biswal</t>
  </si>
  <si>
    <t>Jharna</t>
  </si>
  <si>
    <t>GuptA</t>
  </si>
  <si>
    <t>Sanjay</t>
  </si>
  <si>
    <t>Vasu</t>
  </si>
  <si>
    <t>R</t>
  </si>
  <si>
    <t>AgarwaL</t>
  </si>
  <si>
    <t>Priya</t>
  </si>
  <si>
    <t>THakur</t>
  </si>
  <si>
    <t>Anjali</t>
  </si>
  <si>
    <t>Kumar</t>
  </si>
  <si>
    <t>JP</t>
  </si>
  <si>
    <t>Last Name</t>
  </si>
  <si>
    <t>First Name</t>
  </si>
  <si>
    <t>Raj</t>
  </si>
  <si>
    <t>N</t>
  </si>
  <si>
    <t>Singh</t>
  </si>
  <si>
    <t>Full Name</t>
  </si>
  <si>
    <t>Middle Name</t>
  </si>
  <si>
    <t>Cost Sheet</t>
  </si>
  <si>
    <t>AP</t>
  </si>
  <si>
    <t>05</t>
  </si>
  <si>
    <t>GA</t>
  </si>
  <si>
    <t>Jamnagar</t>
  </si>
  <si>
    <t>EG</t>
  </si>
  <si>
    <t>03</t>
  </si>
  <si>
    <t>DL</t>
  </si>
  <si>
    <t>Mangalore</t>
  </si>
  <si>
    <t>KN</t>
  </si>
  <si>
    <t>06</t>
  </si>
  <si>
    <t>OR</t>
  </si>
  <si>
    <t>ST</t>
  </si>
  <si>
    <t>09</t>
  </si>
  <si>
    <t>UP</t>
  </si>
  <si>
    <t>Bangalore</t>
  </si>
  <si>
    <t>Cost Data</t>
  </si>
  <si>
    <t>CG</t>
  </si>
  <si>
    <t>11</t>
  </si>
  <si>
    <t>WB</t>
  </si>
  <si>
    <t>07</t>
  </si>
  <si>
    <t>KL</t>
  </si>
  <si>
    <t>BA</t>
  </si>
  <si>
    <t>04</t>
  </si>
  <si>
    <t>TS</t>
  </si>
  <si>
    <t>NA</t>
  </si>
  <si>
    <t>10</t>
  </si>
  <si>
    <t>RD</t>
  </si>
  <si>
    <t>TN</t>
  </si>
  <si>
    <t>MH</t>
  </si>
  <si>
    <t>KP</t>
  </si>
  <si>
    <t>KA</t>
  </si>
  <si>
    <t>vehicle NO.</t>
  </si>
  <si>
    <t>Distinctive Code</t>
  </si>
  <si>
    <t>RTO No.</t>
  </si>
  <si>
    <t>State Code</t>
  </si>
  <si>
    <t xml:space="preserve">
Arjun Kapoor
</t>
  </si>
  <si>
    <t>Arjun Kapoor</t>
  </si>
  <si>
    <t>Arjun                        Kapoor</t>
  </si>
  <si>
    <t xml:space="preserve">	Arjun JAiN	</t>
  </si>
  <si>
    <t>Arjun JAiN</t>
  </si>
  <si>
    <t>Arjun             JAiN</t>
  </si>
  <si>
    <t>Arjun Jain</t>
  </si>
  <si>
    <t>_x0008_Manisha Guha_x0008_</t>
  </si>
  <si>
    <t>Manisha Guha</t>
  </si>
  <si>
    <t>Manisha                   Guha</t>
  </si>
  <si>
    <t>_x0007_Prakash Dutta_x0007_</t>
  </si>
  <si>
    <t>Prakash Dutta</t>
  </si>
  <si>
    <t>Prakash                    Dutta</t>
  </si>
  <si>
    <t>_x0006_Jharna Biswal_x0006_</t>
  </si>
  <si>
    <t>Jharna Biswal</t>
  </si>
  <si>
    <t>_x0006_Jharna             Biswal_x0006_</t>
  </si>
  <si>
    <t>Jharna                    Biswal</t>
  </si>
  <si>
    <t>_x0005_Sanjay GuptA_x0005_</t>
  </si>
  <si>
    <t>Sanjay GuptA</t>
  </si>
  <si>
    <t>_x0005_Sanjay           GuptA_x0005_</t>
  </si>
  <si>
    <t>Sanjay                  GuptA</t>
  </si>
  <si>
    <t>Sanjay Gupta</t>
  </si>
  <si>
    <t>_x0004_R Vasu_x0004_</t>
  </si>
  <si>
    <t>R Vasu</t>
  </si>
  <si>
    <t>R             Vasu</t>
  </si>
  <si>
    <t>_x0003_Priya AgarwaL_x0003_</t>
  </si>
  <si>
    <t>Priya AgarwaL</t>
  </si>
  <si>
    <t>_x0003_Priya           AgarwaL_x0003_</t>
  </si>
  <si>
    <t>Priya                 AgarwaL</t>
  </si>
  <si>
    <t>Priya Agarwal</t>
  </si>
  <si>
    <t>_x0002_Anjali THakur_x0002_</t>
  </si>
  <si>
    <t>Anjali THakur</t>
  </si>
  <si>
    <t>Anjali        THakur</t>
  </si>
  <si>
    <t>Anjali Thakur</t>
  </si>
  <si>
    <t>_x0001_JP Kumar_x0001_</t>
  </si>
  <si>
    <t>JP Kumar</t>
  </si>
  <si>
    <t>_x0001_JP           Kumar_x0001_</t>
  </si>
  <si>
    <t>JP                           Kumar</t>
  </si>
  <si>
    <t>Jp Kumar</t>
  </si>
  <si>
    <t>JP KumaR</t>
  </si>
  <si>
    <t>Clean</t>
  </si>
  <si>
    <t>Substitute</t>
  </si>
  <si>
    <t>Trim</t>
  </si>
  <si>
    <t>Employee Name</t>
  </si>
  <si>
    <t>Search</t>
  </si>
  <si>
    <t>Find</t>
  </si>
  <si>
    <t>(Operator)</t>
  </si>
  <si>
    <t>Exact</t>
  </si>
  <si>
    <t>MID</t>
  </si>
  <si>
    <t>Right</t>
  </si>
  <si>
    <t>Left</t>
  </si>
  <si>
    <t>Len</t>
  </si>
  <si>
    <t>Proper</t>
  </si>
  <si>
    <t>Lower</t>
  </si>
  <si>
    <t>Upper</t>
  </si>
  <si>
    <t>Sanjay Roy</t>
  </si>
  <si>
    <t>Data</t>
  </si>
  <si>
    <t>Number</t>
  </si>
  <si>
    <t>Text</t>
  </si>
  <si>
    <t xml:space="preserve"> </t>
  </si>
  <si>
    <t>sum</t>
  </si>
  <si>
    <t>total</t>
  </si>
  <si>
    <t>max</t>
  </si>
  <si>
    <t>min</t>
  </si>
  <si>
    <t>counta</t>
  </si>
  <si>
    <t>countif</t>
  </si>
  <si>
    <t>large</t>
  </si>
  <si>
    <t>small</t>
  </si>
  <si>
    <t>median</t>
  </si>
  <si>
    <t>averege</t>
  </si>
  <si>
    <t>sumifs</t>
  </si>
  <si>
    <t>countifs</t>
  </si>
  <si>
    <t>mean</t>
  </si>
  <si>
    <t>len</t>
  </si>
  <si>
    <t>left</t>
  </si>
  <si>
    <t>mid</t>
  </si>
  <si>
    <t>right</t>
  </si>
  <si>
    <t>concatenate</t>
  </si>
  <si>
    <t>concat</t>
  </si>
  <si>
    <t>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</si>
</sst>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1" xfId="0" applyFill="1" applyBorder="1"/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5" borderId="1" xfId="0" applyFill="1" applyBorder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7D6A93-09BC-4E96-A330-2BA54F2426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drnj\OneDrive\Desktop\Corporate%20Training\Basic.xlsx" TargetMode="External"/><Relationship Id="rId1" Type="http://schemas.openxmlformats.org/officeDocument/2006/relationships/externalLinkPath" Target="file:///C:\Users\ddrnj\OneDrive\Desktop\Corporate%20Training\Bas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ranspose"/>
      <sheetName val="Paste Link"/>
      <sheetName val="Skip Blank"/>
      <sheetName val="Paste Special Operations"/>
      <sheetName val="IFS Functions"/>
      <sheetName val="Math &amp; Trigo"/>
      <sheetName val="Referencing"/>
      <sheetName val="Mixed Referencing"/>
      <sheetName val="Naming Range"/>
      <sheetName val="Flash Fill"/>
      <sheetName val="Fill Series"/>
      <sheetName val="Date &amp; Time"/>
      <sheetName val="SUMPRODUCT"/>
      <sheetName val="Information"/>
      <sheetName val="Text To Column"/>
      <sheetName val="INDIRE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G2">
            <v>10000</v>
          </cell>
        </row>
        <row r="3">
          <cell r="G3">
            <v>12000</v>
          </cell>
        </row>
        <row r="4">
          <cell r="G4">
            <v>11250</v>
          </cell>
        </row>
        <row r="5">
          <cell r="G5">
            <v>12000</v>
          </cell>
        </row>
        <row r="6">
          <cell r="G6">
            <v>12000</v>
          </cell>
        </row>
        <row r="7">
          <cell r="G7">
            <v>6400</v>
          </cell>
        </row>
        <row r="8">
          <cell r="G8">
            <v>4500</v>
          </cell>
        </row>
        <row r="9">
          <cell r="G9">
            <v>6250</v>
          </cell>
        </row>
        <row r="10">
          <cell r="G10">
            <v>6250</v>
          </cell>
        </row>
        <row r="11">
          <cell r="G11">
            <v>8750</v>
          </cell>
        </row>
        <row r="12">
          <cell r="G12">
            <v>11250</v>
          </cell>
        </row>
        <row r="13">
          <cell r="G13">
            <v>10000</v>
          </cell>
        </row>
        <row r="14">
          <cell r="G14">
            <v>16250</v>
          </cell>
        </row>
        <row r="15">
          <cell r="G15">
            <v>6400</v>
          </cell>
        </row>
        <row r="16">
          <cell r="G16">
            <v>4500</v>
          </cell>
        </row>
        <row r="17">
          <cell r="G17">
            <v>6275</v>
          </cell>
        </row>
        <row r="18">
          <cell r="G18">
            <v>6250</v>
          </cell>
        </row>
        <row r="19">
          <cell r="G19">
            <v>8750</v>
          </cell>
        </row>
        <row r="20">
          <cell r="G20">
            <v>11000</v>
          </cell>
        </row>
        <row r="21">
          <cell r="G21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AB2A-2383-4226-BCDA-F95D8E6D1276}">
  <dimension ref="A1:BP210"/>
  <sheetViews>
    <sheetView tabSelected="1" zoomScaleNormal="100" workbookViewId="0">
      <selection activeCell="AH4" sqref="AH4"/>
    </sheetView>
  </sheetViews>
  <sheetFormatPr defaultColWidth="18.44140625" defaultRowHeight="14.4" x14ac:dyDescent="0.3"/>
  <cols>
    <col min="1" max="2" width="14.88671875" customWidth="1"/>
    <col min="3" max="3" width="14.21875" customWidth="1"/>
    <col min="4" max="4" width="12.77734375" customWidth="1"/>
    <col min="5" max="5" width="17.44140625" bestFit="1" customWidth="1"/>
    <col min="6" max="6" width="10.6640625" customWidth="1"/>
    <col min="7" max="7" width="12.109375" customWidth="1"/>
    <col min="8" max="8" width="12" customWidth="1"/>
    <col min="9" max="9" width="10" bestFit="1" customWidth="1"/>
    <col min="10" max="10" width="9.77734375" bestFit="1" customWidth="1"/>
    <col min="11" max="11" width="15.109375" customWidth="1"/>
    <col min="12" max="13" width="24.5546875" customWidth="1"/>
    <col min="14" max="14" width="19.5546875" bestFit="1" customWidth="1"/>
    <col min="15" max="15" width="14.88671875" bestFit="1" customWidth="1"/>
    <col min="16" max="16" width="14.88671875" customWidth="1"/>
    <col min="17" max="17" width="13.77734375" customWidth="1"/>
    <col min="18" max="18" width="9.88671875" customWidth="1"/>
    <col min="19" max="19" width="13" customWidth="1"/>
    <col min="20" max="20" width="15.33203125" customWidth="1"/>
    <col min="21" max="21" width="12.77734375" bestFit="1" customWidth="1"/>
    <col min="22" max="22" width="9.77734375" bestFit="1" customWidth="1"/>
    <col min="23" max="23" width="22.5546875" bestFit="1" customWidth="1"/>
    <col min="24" max="24" width="15.6640625" customWidth="1"/>
    <col min="25" max="25" width="20.33203125" bestFit="1" customWidth="1"/>
    <col min="26" max="26" width="18.77734375" customWidth="1"/>
    <col min="27" max="27" width="19.44140625" bestFit="1" customWidth="1"/>
    <col min="28" max="28" width="20" bestFit="1" customWidth="1"/>
    <col min="29" max="29" width="20.88671875" bestFit="1" customWidth="1"/>
    <col min="31" max="31" width="29.5546875" bestFit="1" customWidth="1"/>
    <col min="32" max="32" width="24.77734375" bestFit="1" customWidth="1"/>
    <col min="44" max="44" width="15" bestFit="1" customWidth="1"/>
    <col min="46" max="46" width="12.77734375" bestFit="1" customWidth="1"/>
    <col min="47" max="47" width="3" bestFit="1" customWidth="1"/>
    <col min="48" max="48" width="2" bestFit="1" customWidth="1"/>
    <col min="67" max="67" width="15" bestFit="1" customWidth="1"/>
    <col min="68" max="68" width="12.77734375" bestFit="1" customWidth="1"/>
  </cols>
  <sheetData>
    <row r="1" spans="1:68" x14ac:dyDescent="0.3">
      <c r="A1" s="8" t="s">
        <v>148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153</v>
      </c>
      <c r="I1" s="8" t="s">
        <v>63</v>
      </c>
      <c r="J1" s="8" t="s">
        <v>62</v>
      </c>
      <c r="K1" s="8" t="s">
        <v>67</v>
      </c>
      <c r="L1" s="8" t="s">
        <v>67</v>
      </c>
      <c r="M1" s="8" t="s">
        <v>178</v>
      </c>
      <c r="N1" s="8" t="s">
        <v>67</v>
      </c>
      <c r="O1" s="8" t="s">
        <v>148</v>
      </c>
      <c r="P1" s="8" t="s">
        <v>148</v>
      </c>
      <c r="Q1" s="8" t="s">
        <v>152</v>
      </c>
      <c r="R1" s="8" t="s">
        <v>151</v>
      </c>
      <c r="S1" s="8" t="s">
        <v>150</v>
      </c>
      <c r="T1" s="8" t="s">
        <v>149</v>
      </c>
      <c r="U1" s="8" t="s">
        <v>184</v>
      </c>
      <c r="V1" s="8" t="s">
        <v>146</v>
      </c>
      <c r="W1" s="8" t="s">
        <v>148</v>
      </c>
      <c r="X1" s="8" t="s">
        <v>147</v>
      </c>
      <c r="Y1" s="8" t="s">
        <v>146</v>
      </c>
      <c r="AA1" s="8" t="s">
        <v>145</v>
      </c>
      <c r="AF1" t="s">
        <v>161</v>
      </c>
      <c r="AG1" t="s">
        <v>163</v>
      </c>
      <c r="AH1" t="s">
        <v>162</v>
      </c>
    </row>
    <row r="2" spans="1:68" x14ac:dyDescent="0.3">
      <c r="A2" t="s">
        <v>140</v>
      </c>
      <c r="B2" t="str">
        <f>UPPER(A2)</f>
        <v>JP KUMAR</v>
      </c>
      <c r="C2" t="str">
        <f>LOWER(A2)</f>
        <v>jp kumar</v>
      </c>
      <c r="D2" t="str">
        <f>PROPER(A2)</f>
        <v>Jp Kumar</v>
      </c>
      <c r="E2">
        <f>LEN(A2)</f>
        <v>8</v>
      </c>
      <c r="F2" t="str">
        <f>LEFT(A2,3)</f>
        <v xml:space="preserve">JP </v>
      </c>
      <c r="G2" t="str">
        <f>RIGHT(A2,4)</f>
        <v>umar</v>
      </c>
      <c r="H2" t="str">
        <f>MID(A2,3,6)</f>
        <v xml:space="preserve"> Kumar</v>
      </c>
      <c r="I2" t="s">
        <v>61</v>
      </c>
      <c r="J2" t="s">
        <v>60</v>
      </c>
      <c r="K2" t="str">
        <f>I2&amp;" "&amp; J2</f>
        <v>JP Kumar</v>
      </c>
      <c r="L2" t="str">
        <f>CONCATENATE(I2," ",J2)</f>
        <v>JP Kumar</v>
      </c>
      <c r="M2">
        <f>LEN(L2)</f>
        <v>8</v>
      </c>
      <c r="N2" t="str">
        <f>_xlfn.CONCAT(I2," ",J2)</f>
        <v>JP Kumar</v>
      </c>
      <c r="O2" t="s">
        <v>144</v>
      </c>
      <c r="P2" t="s">
        <v>143</v>
      </c>
      <c r="Q2" t="b">
        <f>EXACT(O2,P2)</f>
        <v>0</v>
      </c>
      <c r="R2" t="b">
        <f>O2=P2</f>
        <v>1</v>
      </c>
      <c r="S2">
        <f>FIND("a",P2,5)</f>
        <v>7</v>
      </c>
      <c r="T2">
        <f>SEARCH("a",P2)</f>
        <v>7</v>
      </c>
      <c r="U2" t="str">
        <f>PROPER(P2)</f>
        <v>Jp Kumar</v>
      </c>
      <c r="W2" t="s">
        <v>142</v>
      </c>
      <c r="X2" t="str">
        <f>TRIM(W2)</f>
        <v>JP Kumar</v>
      </c>
      <c r="Y2" t="str">
        <f>SUBSTITUTE(X2,"u","U")</f>
        <v>JP KUmar</v>
      </c>
      <c r="AA2" t="s">
        <v>141</v>
      </c>
      <c r="AB2" t="str">
        <f>CLEAN(AA2)</f>
        <v>JP           Kumar</v>
      </c>
      <c r="AC2" t="str">
        <f>TRIM(CLEAN(AA2))</f>
        <v>JP Kumar</v>
      </c>
      <c r="AD2" t="str">
        <f>CLEAN(TRIM(AA2))</f>
        <v>JP Kumar</v>
      </c>
      <c r="AF2" t="s">
        <v>140</v>
      </c>
      <c r="AG2" t="str">
        <f>T(AF2)</f>
        <v>JP Kumar</v>
      </c>
      <c r="AH2" t="s">
        <v>164</v>
      </c>
      <c r="AR2" t="str">
        <f t="shared" ref="AR2:AR11" si="0">AV2&amp;AT2&amp;AV2</f>
        <v>_x0001_JP Kumar_x0001_</v>
      </c>
      <c r="AT2" t="s">
        <v>140</v>
      </c>
      <c r="AU2">
        <v>1</v>
      </c>
      <c r="AV2" t="str">
        <f t="shared" ref="AV2:AV11" si="1">CHAR(AU2)</f>
        <v>_x0001_</v>
      </c>
      <c r="BO2" t="s">
        <v>139</v>
      </c>
      <c r="BP2" t="str">
        <f t="shared" ref="BP2:BP11" si="2">CLEAN(BO2)</f>
        <v>JP Kumar</v>
      </c>
    </row>
    <row r="3" spans="1:68" x14ac:dyDescent="0.3">
      <c r="A3" t="s">
        <v>136</v>
      </c>
      <c r="B3" t="str">
        <f t="shared" ref="B3:B11" si="3">UPPER(A3)</f>
        <v>ANJALI THAKUR</v>
      </c>
      <c r="C3" t="str">
        <f t="shared" ref="C3:C11" si="4">LOWER(A3)</f>
        <v>anjali thakur</v>
      </c>
      <c r="D3" t="str">
        <f t="shared" ref="D3:D11" si="5">PROPER(A3)</f>
        <v>Anjali Thakur</v>
      </c>
      <c r="E3">
        <f t="shared" ref="E3:E11" si="6">LEN(A3)</f>
        <v>13</v>
      </c>
      <c r="F3" t="str">
        <f t="shared" ref="F3:F11" si="7">LEFT(A3,3)</f>
        <v>Anj</v>
      </c>
      <c r="G3" t="str">
        <f t="shared" ref="G3:G11" si="8">RIGHT(A3,4)</f>
        <v>akur</v>
      </c>
      <c r="H3" t="str">
        <f t="shared" ref="H3:H11" si="9">MID(A3,4,3)</f>
        <v>ali</v>
      </c>
      <c r="I3" t="s">
        <v>59</v>
      </c>
      <c r="J3" t="s">
        <v>58</v>
      </c>
      <c r="K3" t="str">
        <f t="shared" ref="K3:K11" si="10">I3&amp;" "&amp; J3</f>
        <v>Anjali THakur</v>
      </c>
      <c r="L3" t="str">
        <f t="shared" ref="L3:L11" si="11">CONCATENATE(I3," ",J3)</f>
        <v>Anjali THakur</v>
      </c>
      <c r="M3">
        <f t="shared" ref="M3:M11" si="12">LEN(L3)</f>
        <v>13</v>
      </c>
      <c r="N3" t="str">
        <f t="shared" ref="N3:N11" si="13">_xlfn.CONCAT(I3," ",J3)</f>
        <v>Anjali THakur</v>
      </c>
      <c r="O3" t="s">
        <v>136</v>
      </c>
      <c r="P3" t="s">
        <v>138</v>
      </c>
      <c r="Q3" t="b">
        <f t="shared" ref="Q3:Q11" si="14">EXACT(O3,P3)</f>
        <v>0</v>
      </c>
      <c r="R3" t="b">
        <f t="shared" ref="R3:R11" si="15">O3=P3</f>
        <v>1</v>
      </c>
      <c r="S3">
        <f t="shared" ref="S3:S11" si="16">FIND("a",P3,5)</f>
        <v>10</v>
      </c>
      <c r="T3">
        <f t="shared" ref="T3:T11" si="17">SEARCH("a",P3)</f>
        <v>1</v>
      </c>
      <c r="U3" t="str">
        <f t="shared" ref="U3:U11" si="18">TRIM(O3)</f>
        <v>Anjali THakur</v>
      </c>
      <c r="W3" t="s">
        <v>137</v>
      </c>
      <c r="X3" t="str">
        <f t="shared" ref="X3:X11" si="19">TRIM(W3)</f>
        <v>Anjali THakur</v>
      </c>
      <c r="Y3" t="str">
        <f>SUBSTITUTE(X3,"a","A")</f>
        <v>AnjAli THAkur</v>
      </c>
      <c r="AA3" t="s">
        <v>135</v>
      </c>
      <c r="AB3" t="str">
        <f t="shared" ref="AB3:AB11" si="20">CLEAN(AA3)</f>
        <v>Anjali THakur</v>
      </c>
      <c r="AC3" t="str">
        <f t="shared" ref="AC3:AC11" si="21">TRIM(CLEAN(AA3))</f>
        <v>Anjali THakur</v>
      </c>
      <c r="AD3" t="str">
        <f t="shared" ref="AD3:AD11" si="22">CLEAN(TRIM(AA3))</f>
        <v>Anjali THakur</v>
      </c>
      <c r="AF3" t="s">
        <v>136</v>
      </c>
      <c r="AG3" t="str">
        <f t="shared" ref="AG3:AG17" si="23">T(AF3)</f>
        <v>Anjali THakur</v>
      </c>
      <c r="AH3" t="s">
        <v>164</v>
      </c>
      <c r="AR3" t="str">
        <f t="shared" si="0"/>
        <v>_x0002_Anjali THakur_x0002_</v>
      </c>
      <c r="AT3" t="s">
        <v>136</v>
      </c>
      <c r="AU3">
        <v>2</v>
      </c>
      <c r="AV3" t="str">
        <f t="shared" si="1"/>
        <v>_x0002_</v>
      </c>
      <c r="BO3" t="s">
        <v>135</v>
      </c>
      <c r="BP3" t="str">
        <f t="shared" si="2"/>
        <v>Anjali THakur</v>
      </c>
    </row>
    <row r="4" spans="1:68" x14ac:dyDescent="0.3">
      <c r="A4" t="s">
        <v>131</v>
      </c>
      <c r="B4" t="str">
        <f t="shared" si="3"/>
        <v>PRIYA AGARWAL</v>
      </c>
      <c r="C4" t="str">
        <f t="shared" si="4"/>
        <v>priya agarwal</v>
      </c>
      <c r="D4" t="str">
        <f t="shared" si="5"/>
        <v>Priya Agarwal</v>
      </c>
      <c r="E4">
        <f t="shared" si="6"/>
        <v>13</v>
      </c>
      <c r="F4" t="str">
        <f t="shared" si="7"/>
        <v>Pri</v>
      </c>
      <c r="G4" t="str">
        <f t="shared" si="8"/>
        <v>rwaL</v>
      </c>
      <c r="H4" t="str">
        <f t="shared" si="9"/>
        <v xml:space="preserve">ya </v>
      </c>
      <c r="I4" t="s">
        <v>57</v>
      </c>
      <c r="J4" t="s">
        <v>56</v>
      </c>
      <c r="K4" t="str">
        <f t="shared" si="10"/>
        <v>Priya AgarwaL</v>
      </c>
      <c r="L4" t="str">
        <f t="shared" si="11"/>
        <v>Priya AgarwaL</v>
      </c>
      <c r="M4">
        <f t="shared" si="12"/>
        <v>13</v>
      </c>
      <c r="N4" t="str">
        <f t="shared" si="13"/>
        <v>Priya AgarwaL</v>
      </c>
      <c r="O4" t="s">
        <v>131</v>
      </c>
      <c r="P4" t="s">
        <v>134</v>
      </c>
      <c r="Q4" t="b">
        <f t="shared" si="14"/>
        <v>0</v>
      </c>
      <c r="R4" t="b">
        <f t="shared" si="15"/>
        <v>1</v>
      </c>
      <c r="S4">
        <f t="shared" si="16"/>
        <v>5</v>
      </c>
      <c r="T4">
        <f t="shared" si="17"/>
        <v>5</v>
      </c>
      <c r="U4" t="str">
        <f t="shared" si="18"/>
        <v>Priya AgarwaL</v>
      </c>
      <c r="W4" t="s">
        <v>133</v>
      </c>
      <c r="X4" t="str">
        <f t="shared" si="19"/>
        <v>Priya AgarwaL</v>
      </c>
      <c r="AA4" t="s">
        <v>132</v>
      </c>
      <c r="AB4" t="str">
        <f t="shared" si="20"/>
        <v>Priya           AgarwaL</v>
      </c>
      <c r="AC4" t="str">
        <f t="shared" si="21"/>
        <v>Priya AgarwaL</v>
      </c>
      <c r="AD4" t="str">
        <f t="shared" si="22"/>
        <v>Priya AgarwaL</v>
      </c>
      <c r="AF4">
        <v>54</v>
      </c>
      <c r="AG4" t="str">
        <f t="shared" si="23"/>
        <v/>
      </c>
      <c r="AH4">
        <v>540</v>
      </c>
      <c r="AR4" t="str">
        <f t="shared" si="0"/>
        <v>_x0003_Priya AgarwaL_x0003_</v>
      </c>
      <c r="AT4" t="s">
        <v>131</v>
      </c>
      <c r="AU4">
        <v>3</v>
      </c>
      <c r="AV4" t="str">
        <f t="shared" si="1"/>
        <v>_x0003_</v>
      </c>
      <c r="BO4" t="s">
        <v>130</v>
      </c>
      <c r="BP4" t="str">
        <f t="shared" si="2"/>
        <v>Priya AgarwaL</v>
      </c>
    </row>
    <row r="5" spans="1:68" x14ac:dyDescent="0.3">
      <c r="A5" t="s">
        <v>128</v>
      </c>
      <c r="B5" t="str">
        <f t="shared" si="3"/>
        <v>R VASU</v>
      </c>
      <c r="C5" t="str">
        <f t="shared" si="4"/>
        <v>r vasu</v>
      </c>
      <c r="D5" t="str">
        <f t="shared" si="5"/>
        <v>R Vasu</v>
      </c>
      <c r="E5">
        <f t="shared" si="6"/>
        <v>6</v>
      </c>
      <c r="F5" t="str">
        <f t="shared" si="7"/>
        <v>R V</v>
      </c>
      <c r="G5" t="str">
        <f t="shared" si="8"/>
        <v>Vasu</v>
      </c>
      <c r="H5" t="str">
        <f t="shared" si="9"/>
        <v>asu</v>
      </c>
      <c r="I5" t="s">
        <v>55</v>
      </c>
      <c r="J5" t="s">
        <v>54</v>
      </c>
      <c r="K5" t="str">
        <f t="shared" si="10"/>
        <v>R Vasu</v>
      </c>
      <c r="L5" t="str">
        <f t="shared" si="11"/>
        <v>R Vasu</v>
      </c>
      <c r="M5">
        <f t="shared" si="12"/>
        <v>6</v>
      </c>
      <c r="N5" t="str">
        <f t="shared" si="13"/>
        <v>R Vasu</v>
      </c>
      <c r="O5" t="s">
        <v>128</v>
      </c>
      <c r="P5" t="s">
        <v>128</v>
      </c>
      <c r="Q5" t="b">
        <f t="shared" si="14"/>
        <v>1</v>
      </c>
      <c r="R5" t="b">
        <f t="shared" si="15"/>
        <v>1</v>
      </c>
      <c r="S5" t="e">
        <f t="shared" si="16"/>
        <v>#VALUE!</v>
      </c>
      <c r="T5">
        <f t="shared" si="17"/>
        <v>4</v>
      </c>
      <c r="U5" t="str">
        <f t="shared" si="18"/>
        <v>R Vasu</v>
      </c>
      <c r="W5" t="s">
        <v>129</v>
      </c>
      <c r="X5" t="str">
        <f t="shared" si="19"/>
        <v>R Vasu</v>
      </c>
      <c r="AA5" t="s">
        <v>127</v>
      </c>
      <c r="AB5" t="str">
        <f t="shared" si="20"/>
        <v>R Vasu</v>
      </c>
      <c r="AC5" t="str">
        <f t="shared" si="21"/>
        <v>R Vasu</v>
      </c>
      <c r="AD5" t="str">
        <f t="shared" si="22"/>
        <v>R Vasu</v>
      </c>
      <c r="AF5" t="s">
        <v>116</v>
      </c>
      <c r="AG5" t="str">
        <f t="shared" si="23"/>
        <v>Prakash Dutta</v>
      </c>
      <c r="AH5" t="s">
        <v>164</v>
      </c>
      <c r="AR5" t="str">
        <f t="shared" si="0"/>
        <v>_x0004_R Vasu_x0004_</v>
      </c>
      <c r="AT5" t="s">
        <v>128</v>
      </c>
      <c r="AU5">
        <v>4</v>
      </c>
      <c r="AV5" t="str">
        <f t="shared" si="1"/>
        <v>_x0004_</v>
      </c>
      <c r="BO5" t="s">
        <v>127</v>
      </c>
      <c r="BP5" t="str">
        <f t="shared" si="2"/>
        <v>R Vasu</v>
      </c>
    </row>
    <row r="6" spans="1:68" x14ac:dyDescent="0.3">
      <c r="A6" t="s">
        <v>123</v>
      </c>
      <c r="B6" t="str">
        <f t="shared" si="3"/>
        <v>SANJAY GUPTA</v>
      </c>
      <c r="C6" t="str">
        <f t="shared" si="4"/>
        <v>sanjay gupta</v>
      </c>
      <c r="D6" t="str">
        <f t="shared" si="5"/>
        <v>Sanjay Gupta</v>
      </c>
      <c r="E6">
        <f t="shared" si="6"/>
        <v>12</v>
      </c>
      <c r="F6" t="str">
        <f t="shared" si="7"/>
        <v>San</v>
      </c>
      <c r="G6" t="str">
        <f t="shared" si="8"/>
        <v>uptA</v>
      </c>
      <c r="H6" t="str">
        <f t="shared" si="9"/>
        <v>jay</v>
      </c>
      <c r="I6" t="s">
        <v>53</v>
      </c>
      <c r="J6" t="s">
        <v>52</v>
      </c>
      <c r="K6" t="str">
        <f t="shared" si="10"/>
        <v>Sanjay GuptA</v>
      </c>
      <c r="L6" t="str">
        <f t="shared" si="11"/>
        <v>Sanjay GuptA</v>
      </c>
      <c r="M6">
        <f t="shared" si="12"/>
        <v>12</v>
      </c>
      <c r="N6" t="str">
        <f t="shared" si="13"/>
        <v>Sanjay GuptA</v>
      </c>
      <c r="O6" t="s">
        <v>160</v>
      </c>
      <c r="P6" t="s">
        <v>126</v>
      </c>
      <c r="Q6" t="b">
        <f t="shared" si="14"/>
        <v>0</v>
      </c>
      <c r="R6" t="b">
        <f t="shared" si="15"/>
        <v>0</v>
      </c>
      <c r="S6">
        <f t="shared" si="16"/>
        <v>5</v>
      </c>
      <c r="T6">
        <f t="shared" si="17"/>
        <v>2</v>
      </c>
      <c r="U6" t="str">
        <f t="shared" si="18"/>
        <v>Sanjay Roy</v>
      </c>
      <c r="W6" t="s">
        <v>125</v>
      </c>
      <c r="X6" t="str">
        <f t="shared" si="19"/>
        <v>Sanjay GuptA</v>
      </c>
      <c r="AA6" t="s">
        <v>124</v>
      </c>
      <c r="AB6" t="str">
        <f t="shared" si="20"/>
        <v>Sanjay           GuptA</v>
      </c>
      <c r="AC6" t="str">
        <f t="shared" si="21"/>
        <v>Sanjay GuptA</v>
      </c>
      <c r="AD6" t="str">
        <f t="shared" si="22"/>
        <v>Sanjay GuptA</v>
      </c>
      <c r="AF6">
        <v>34</v>
      </c>
      <c r="AG6" t="str">
        <f t="shared" si="23"/>
        <v/>
      </c>
      <c r="AH6">
        <v>304</v>
      </c>
      <c r="AR6" t="str">
        <f t="shared" si="0"/>
        <v>_x0005_Sanjay GuptA_x0005_</v>
      </c>
      <c r="AT6" t="s">
        <v>123</v>
      </c>
      <c r="AU6">
        <v>5</v>
      </c>
      <c r="AV6" t="str">
        <f t="shared" si="1"/>
        <v>_x0005_</v>
      </c>
      <c r="BO6" t="s">
        <v>122</v>
      </c>
      <c r="BP6" t="str">
        <f t="shared" si="2"/>
        <v>Sanjay GuptA</v>
      </c>
    </row>
    <row r="7" spans="1:68" x14ac:dyDescent="0.3">
      <c r="A7" t="s">
        <v>119</v>
      </c>
      <c r="B7" t="str">
        <f t="shared" si="3"/>
        <v>JHARNA BISWAL</v>
      </c>
      <c r="C7" t="str">
        <f t="shared" si="4"/>
        <v>jharna biswal</v>
      </c>
      <c r="D7" t="str">
        <f t="shared" si="5"/>
        <v>Jharna Biswal</v>
      </c>
      <c r="E7">
        <f t="shared" si="6"/>
        <v>13</v>
      </c>
      <c r="F7" t="str">
        <f t="shared" si="7"/>
        <v>Jha</v>
      </c>
      <c r="G7" t="str">
        <f t="shared" si="8"/>
        <v>swal</v>
      </c>
      <c r="H7" t="str">
        <f t="shared" si="9"/>
        <v>rna</v>
      </c>
      <c r="I7" t="s">
        <v>51</v>
      </c>
      <c r="J7" t="s">
        <v>50</v>
      </c>
      <c r="K7" t="str">
        <f t="shared" si="10"/>
        <v>Jharna Biswal</v>
      </c>
      <c r="L7" t="str">
        <f t="shared" si="11"/>
        <v>Jharna Biswal</v>
      </c>
      <c r="M7">
        <f t="shared" si="12"/>
        <v>13</v>
      </c>
      <c r="N7" t="str">
        <f t="shared" si="13"/>
        <v>Jharna Biswal</v>
      </c>
      <c r="O7" t="s">
        <v>119</v>
      </c>
      <c r="P7" t="s">
        <v>119</v>
      </c>
      <c r="Q7" t="b">
        <f t="shared" si="14"/>
        <v>1</v>
      </c>
      <c r="R7" t="b">
        <f t="shared" si="15"/>
        <v>1</v>
      </c>
      <c r="S7">
        <f t="shared" si="16"/>
        <v>6</v>
      </c>
      <c r="T7">
        <f t="shared" si="17"/>
        <v>3</v>
      </c>
      <c r="U7" t="str">
        <f t="shared" si="18"/>
        <v>Jharna Biswal</v>
      </c>
      <c r="W7" t="s">
        <v>121</v>
      </c>
      <c r="X7" t="str">
        <f t="shared" si="19"/>
        <v>Jharna Biswal</v>
      </c>
      <c r="AA7" t="s">
        <v>120</v>
      </c>
      <c r="AB7" t="str">
        <f t="shared" si="20"/>
        <v>Jharna             Biswal</v>
      </c>
      <c r="AC7" t="str">
        <f t="shared" si="21"/>
        <v>Jharna Biswal</v>
      </c>
      <c r="AD7" t="str">
        <f t="shared" si="22"/>
        <v>Jharna Biswal</v>
      </c>
      <c r="AF7" t="s">
        <v>119</v>
      </c>
      <c r="AG7" t="str">
        <f t="shared" si="23"/>
        <v>Jharna Biswal</v>
      </c>
      <c r="AH7" t="s">
        <v>164</v>
      </c>
      <c r="AR7" t="str">
        <f t="shared" si="0"/>
        <v>_x0006_Jharna Biswal_x0006_</v>
      </c>
      <c r="AT7" t="s">
        <v>119</v>
      </c>
      <c r="AU7">
        <v>6</v>
      </c>
      <c r="AV7" t="str">
        <f t="shared" si="1"/>
        <v>_x0006_</v>
      </c>
      <c r="BO7" t="s">
        <v>118</v>
      </c>
      <c r="BP7" t="str">
        <f t="shared" si="2"/>
        <v>Jharna Biswal</v>
      </c>
    </row>
    <row r="8" spans="1:68" x14ac:dyDescent="0.3">
      <c r="A8" t="s">
        <v>116</v>
      </c>
      <c r="B8" t="str">
        <f t="shared" si="3"/>
        <v>PRAKASH DUTTA</v>
      </c>
      <c r="C8" t="str">
        <f t="shared" si="4"/>
        <v>prakash dutta</v>
      </c>
      <c r="D8" t="str">
        <f t="shared" si="5"/>
        <v>Prakash Dutta</v>
      </c>
      <c r="E8">
        <f t="shared" si="6"/>
        <v>13</v>
      </c>
      <c r="F8" t="str">
        <f t="shared" si="7"/>
        <v>Pra</v>
      </c>
      <c r="G8" t="str">
        <f t="shared" si="8"/>
        <v>utta</v>
      </c>
      <c r="H8" t="str">
        <f t="shared" si="9"/>
        <v>kas</v>
      </c>
      <c r="I8" t="s">
        <v>49</v>
      </c>
      <c r="J8" t="s">
        <v>48</v>
      </c>
      <c r="K8" t="str">
        <f t="shared" si="10"/>
        <v>Prakash Dutta</v>
      </c>
      <c r="L8" t="str">
        <f t="shared" si="11"/>
        <v>Prakash Dutta</v>
      </c>
      <c r="M8">
        <f t="shared" si="12"/>
        <v>13</v>
      </c>
      <c r="N8" t="str">
        <f t="shared" si="13"/>
        <v>Prakash Dutta</v>
      </c>
      <c r="O8" t="s">
        <v>116</v>
      </c>
      <c r="P8" t="s">
        <v>116</v>
      </c>
      <c r="Q8" t="b">
        <f t="shared" si="14"/>
        <v>1</v>
      </c>
      <c r="R8" t="b">
        <f t="shared" si="15"/>
        <v>1</v>
      </c>
      <c r="S8">
        <f t="shared" si="16"/>
        <v>5</v>
      </c>
      <c r="T8">
        <f t="shared" si="17"/>
        <v>3</v>
      </c>
      <c r="U8" t="str">
        <f t="shared" si="18"/>
        <v>Prakash Dutta</v>
      </c>
      <c r="W8" t="s">
        <v>117</v>
      </c>
      <c r="X8" t="str">
        <f t="shared" si="19"/>
        <v>Prakash Dutta</v>
      </c>
      <c r="AA8" t="s">
        <v>115</v>
      </c>
      <c r="AB8" t="str">
        <f t="shared" si="20"/>
        <v>Prakash Dutta</v>
      </c>
      <c r="AC8" t="str">
        <f t="shared" si="21"/>
        <v>Prakash Dutta</v>
      </c>
      <c r="AD8" t="str">
        <f t="shared" si="22"/>
        <v>Prakash Dutta</v>
      </c>
      <c r="AF8">
        <v>76</v>
      </c>
      <c r="AG8" t="str">
        <f t="shared" si="23"/>
        <v/>
      </c>
      <c r="AH8">
        <v>76</v>
      </c>
      <c r="AR8" t="str">
        <f t="shared" si="0"/>
        <v>_x0007_Prakash Dutta_x0007_</v>
      </c>
      <c r="AT8" t="s">
        <v>116</v>
      </c>
      <c r="AU8">
        <v>7</v>
      </c>
      <c r="AV8" t="str">
        <f t="shared" si="1"/>
        <v>_x0007_</v>
      </c>
      <c r="BO8" t="s">
        <v>115</v>
      </c>
      <c r="BP8" t="str">
        <f t="shared" si="2"/>
        <v>Prakash Dutta</v>
      </c>
    </row>
    <row r="9" spans="1:68" x14ac:dyDescent="0.3">
      <c r="A9" t="s">
        <v>113</v>
      </c>
      <c r="B9" t="str">
        <f t="shared" si="3"/>
        <v>MANISHA GUHA</v>
      </c>
      <c r="C9" t="str">
        <f t="shared" si="4"/>
        <v>manisha guha</v>
      </c>
      <c r="D9" t="str">
        <f t="shared" si="5"/>
        <v>Manisha Guha</v>
      </c>
      <c r="E9">
        <f t="shared" si="6"/>
        <v>12</v>
      </c>
      <c r="F9" t="str">
        <f t="shared" si="7"/>
        <v>Man</v>
      </c>
      <c r="G9" t="str">
        <f t="shared" si="8"/>
        <v>Guha</v>
      </c>
      <c r="H9" t="str">
        <f t="shared" si="9"/>
        <v>ish</v>
      </c>
      <c r="I9" t="s">
        <v>47</v>
      </c>
      <c r="J9" t="s">
        <v>46</v>
      </c>
      <c r="K9" t="str">
        <f t="shared" si="10"/>
        <v>Manisha Guha</v>
      </c>
      <c r="L9" t="str">
        <f t="shared" si="11"/>
        <v>Manisha Guha</v>
      </c>
      <c r="M9">
        <f t="shared" si="12"/>
        <v>12</v>
      </c>
      <c r="N9" t="str">
        <f t="shared" si="13"/>
        <v>Manisha Guha</v>
      </c>
      <c r="O9" t="s">
        <v>113</v>
      </c>
      <c r="P9" t="s">
        <v>113</v>
      </c>
      <c r="Q9" t="b">
        <f t="shared" si="14"/>
        <v>1</v>
      </c>
      <c r="R9" t="b">
        <f t="shared" si="15"/>
        <v>1</v>
      </c>
      <c r="S9">
        <f t="shared" si="16"/>
        <v>7</v>
      </c>
      <c r="T9">
        <f t="shared" si="17"/>
        <v>2</v>
      </c>
      <c r="U9" t="str">
        <f t="shared" si="18"/>
        <v>Manisha Guha</v>
      </c>
      <c r="W9" t="s">
        <v>114</v>
      </c>
      <c r="X9" t="str">
        <f t="shared" si="19"/>
        <v>Manisha Guha</v>
      </c>
      <c r="AA9" t="s">
        <v>112</v>
      </c>
      <c r="AB9" t="str">
        <f t="shared" si="20"/>
        <v>Manisha Guha</v>
      </c>
      <c r="AC9" t="str">
        <f t="shared" si="21"/>
        <v>Manisha Guha</v>
      </c>
      <c r="AD9" t="str">
        <f t="shared" si="22"/>
        <v>Manisha Guha</v>
      </c>
      <c r="AF9" t="s">
        <v>113</v>
      </c>
      <c r="AG9" t="str">
        <f t="shared" si="23"/>
        <v>Manisha Guha</v>
      </c>
      <c r="AH9" t="s">
        <v>164</v>
      </c>
      <c r="AR9" t="str">
        <f t="shared" si="0"/>
        <v>_x0008_Manisha Guha_x0008_</v>
      </c>
      <c r="AT9" t="s">
        <v>113</v>
      </c>
      <c r="AU9">
        <v>8</v>
      </c>
      <c r="AV9" t="str">
        <f t="shared" si="1"/>
        <v>_x0008_</v>
      </c>
      <c r="BO9" t="s">
        <v>112</v>
      </c>
      <c r="BP9" t="str">
        <f t="shared" si="2"/>
        <v>Manisha Guha</v>
      </c>
    </row>
    <row r="10" spans="1:68" x14ac:dyDescent="0.3">
      <c r="A10" t="s">
        <v>109</v>
      </c>
      <c r="B10" t="str">
        <f t="shared" si="3"/>
        <v>ARJUN JAIN</v>
      </c>
      <c r="C10" t="str">
        <f t="shared" si="4"/>
        <v>arjun jain</v>
      </c>
      <c r="D10" t="str">
        <f t="shared" si="5"/>
        <v>Arjun Jain</v>
      </c>
      <c r="E10">
        <f t="shared" si="6"/>
        <v>10</v>
      </c>
      <c r="F10" t="str">
        <f t="shared" si="7"/>
        <v>Arj</v>
      </c>
      <c r="G10" t="str">
        <f t="shared" si="8"/>
        <v>JAiN</v>
      </c>
      <c r="H10" t="str">
        <f t="shared" si="9"/>
        <v xml:space="preserve">un </v>
      </c>
      <c r="I10" t="s">
        <v>44</v>
      </c>
      <c r="J10" t="s">
        <v>45</v>
      </c>
      <c r="K10" t="str">
        <f t="shared" si="10"/>
        <v>Arjun JAiN</v>
      </c>
      <c r="L10" t="str">
        <f t="shared" si="11"/>
        <v>Arjun JAiN</v>
      </c>
      <c r="M10">
        <f t="shared" si="12"/>
        <v>10</v>
      </c>
      <c r="N10" t="str">
        <f t="shared" si="13"/>
        <v>Arjun JAiN</v>
      </c>
      <c r="O10" t="s">
        <v>109</v>
      </c>
      <c r="P10" t="s">
        <v>111</v>
      </c>
      <c r="Q10" t="b">
        <f t="shared" si="14"/>
        <v>0</v>
      </c>
      <c r="R10" t="b">
        <f t="shared" si="15"/>
        <v>1</v>
      </c>
      <c r="S10">
        <f t="shared" si="16"/>
        <v>8</v>
      </c>
      <c r="T10">
        <f t="shared" si="17"/>
        <v>1</v>
      </c>
      <c r="U10" t="str">
        <f t="shared" si="18"/>
        <v>Arjun JAiN</v>
      </c>
      <c r="W10" t="s">
        <v>110</v>
      </c>
      <c r="X10" t="str">
        <f t="shared" si="19"/>
        <v>Arjun JAiN</v>
      </c>
      <c r="AA10" t="s">
        <v>108</v>
      </c>
      <c r="AB10" t="str">
        <f t="shared" si="20"/>
        <v>Arjun JAiN</v>
      </c>
      <c r="AC10" t="str">
        <f t="shared" si="21"/>
        <v>Arjun JAiN</v>
      </c>
      <c r="AD10" t="str">
        <f t="shared" si="22"/>
        <v>Arjun JAiN</v>
      </c>
      <c r="AF10" t="s">
        <v>109</v>
      </c>
      <c r="AG10" t="str">
        <f t="shared" si="23"/>
        <v>Arjun JAiN</v>
      </c>
      <c r="AH10" t="s">
        <v>164</v>
      </c>
      <c r="AR10" t="str">
        <f t="shared" si="0"/>
        <v xml:space="preserve">	Arjun JAiN	</v>
      </c>
      <c r="AT10" t="s">
        <v>109</v>
      </c>
      <c r="AU10">
        <v>9</v>
      </c>
      <c r="AV10" t="str">
        <f t="shared" si="1"/>
        <v xml:space="preserve">	</v>
      </c>
      <c r="BO10" t="s">
        <v>108</v>
      </c>
      <c r="BP10" t="str">
        <f t="shared" si="2"/>
        <v>Arjun JAiN</v>
      </c>
    </row>
    <row r="11" spans="1:68" x14ac:dyDescent="0.3">
      <c r="A11" t="s">
        <v>106</v>
      </c>
      <c r="B11" t="str">
        <f t="shared" si="3"/>
        <v>ARJUN KAPOOR</v>
      </c>
      <c r="C11" t="str">
        <f t="shared" si="4"/>
        <v>arjun kapoor</v>
      </c>
      <c r="D11" t="str">
        <f t="shared" si="5"/>
        <v>Arjun Kapoor</v>
      </c>
      <c r="E11">
        <f t="shared" si="6"/>
        <v>12</v>
      </c>
      <c r="F11" t="str">
        <f t="shared" si="7"/>
        <v>Arj</v>
      </c>
      <c r="G11" t="str">
        <f t="shared" si="8"/>
        <v>poor</v>
      </c>
      <c r="H11" t="str">
        <f t="shared" si="9"/>
        <v xml:space="preserve">un </v>
      </c>
      <c r="I11" t="s">
        <v>44</v>
      </c>
      <c r="J11" t="s">
        <v>43</v>
      </c>
      <c r="K11" t="str">
        <f t="shared" si="10"/>
        <v>Arjun Kapoor</v>
      </c>
      <c r="L11" t="str">
        <f t="shared" si="11"/>
        <v>Arjun Kapoor</v>
      </c>
      <c r="M11">
        <f t="shared" si="12"/>
        <v>12</v>
      </c>
      <c r="N11" t="str">
        <f t="shared" si="13"/>
        <v>Arjun Kapoor</v>
      </c>
      <c r="O11" t="s">
        <v>106</v>
      </c>
      <c r="P11" t="s">
        <v>106</v>
      </c>
      <c r="Q11" t="b">
        <f t="shared" si="14"/>
        <v>1</v>
      </c>
      <c r="R11" t="b">
        <f t="shared" si="15"/>
        <v>1</v>
      </c>
      <c r="S11">
        <f t="shared" si="16"/>
        <v>8</v>
      </c>
      <c r="T11">
        <f t="shared" si="17"/>
        <v>1</v>
      </c>
      <c r="U11" t="str">
        <f t="shared" si="18"/>
        <v>Arjun Kapoor</v>
      </c>
      <c r="W11" t="s">
        <v>107</v>
      </c>
      <c r="X11" t="str">
        <f t="shared" si="19"/>
        <v>Arjun Kapoor</v>
      </c>
      <c r="AA11" t="s">
        <v>105</v>
      </c>
      <c r="AB11" t="str">
        <f t="shared" si="20"/>
        <v>Arjun Kapoor</v>
      </c>
      <c r="AC11" t="str">
        <f t="shared" si="21"/>
        <v>Arjun Kapoor</v>
      </c>
      <c r="AD11" t="str">
        <f t="shared" si="22"/>
        <v>Arjun Kapoor</v>
      </c>
      <c r="AF11" t="s">
        <v>106</v>
      </c>
      <c r="AG11" t="str">
        <f t="shared" si="23"/>
        <v>Arjun Kapoor</v>
      </c>
      <c r="AH11" t="s">
        <v>164</v>
      </c>
      <c r="AR11" t="str">
        <f t="shared" si="0"/>
        <v xml:space="preserve">
Arjun Kapoor
</v>
      </c>
      <c r="AT11" t="s">
        <v>106</v>
      </c>
      <c r="AU11">
        <v>10</v>
      </c>
      <c r="AV11" t="str">
        <f t="shared" si="1"/>
        <v xml:space="preserve">
</v>
      </c>
      <c r="BO11" t="s">
        <v>105</v>
      </c>
      <c r="BP11" t="str">
        <f t="shared" si="2"/>
        <v>Arjun Kapoor</v>
      </c>
    </row>
    <row r="12" spans="1:68" x14ac:dyDescent="0.3">
      <c r="AF12">
        <v>34</v>
      </c>
      <c r="AG12" t="str">
        <f t="shared" si="23"/>
        <v/>
      </c>
      <c r="AH12">
        <v>34</v>
      </c>
    </row>
    <row r="13" spans="1:68" x14ac:dyDescent="0.3">
      <c r="K13" t="str">
        <f ca="1">_xlfn.FORMULATEXT(K2)</f>
        <v>=I2&amp;" "&amp; J2</v>
      </c>
      <c r="L13" t="str">
        <f ca="1">_xlfn.FORMULATEXT(L2)</f>
        <v>=CONCATENATE(I2," ",J2)</v>
      </c>
      <c r="N13" t="str">
        <f ca="1">_xlfn.FORMULATEXT(N2)</f>
        <v>=CONCAT(I2," ",J2)</v>
      </c>
      <c r="Q13" t="str">
        <f ca="1">_xlfn.FORMULATEXT(Q2)</f>
        <v>=EXACT(O2,P2)</v>
      </c>
      <c r="R13" t="str">
        <f ca="1">_xlfn.FORMULATEXT(R2)</f>
        <v>=O2=P2</v>
      </c>
      <c r="S13" t="str">
        <f ca="1">_xlfn.FORMULATEXT(S2)</f>
        <v>=FIND("a",P2,5)</v>
      </c>
      <c r="T13" t="str">
        <f ca="1">_xlfn.FORMULATEXT(T2)</f>
        <v>=SEARCH("a",P2)</v>
      </c>
      <c r="AB13" t="str">
        <f ca="1">_xlfn.FORMULATEXT(AB2)</f>
        <v>=CLEAN(AA2)</v>
      </c>
      <c r="AC13" t="str">
        <f ca="1">_xlfn.FORMULATEXT(AC2)</f>
        <v>=TRIM(CLEAN(AA2))</v>
      </c>
      <c r="AD13" t="str">
        <f ca="1">_xlfn.FORMULATEXT(AD2)</f>
        <v>=CLEAN(TRIM(AA2))</v>
      </c>
      <c r="AF13" t="s">
        <v>131</v>
      </c>
      <c r="AG13" t="str">
        <f t="shared" si="23"/>
        <v>Priya AgarwaL</v>
      </c>
      <c r="AH13" t="s">
        <v>164</v>
      </c>
    </row>
    <row r="14" spans="1:68" x14ac:dyDescent="0.3">
      <c r="B14" t="str">
        <f t="shared" ref="B14:H14" ca="1" si="24">_xlfn.FORMULATEXT(B2)</f>
        <v>=UPPER(A2)</v>
      </c>
      <c r="C14" t="str">
        <f t="shared" ca="1" si="24"/>
        <v>=LOWER(A2)</v>
      </c>
      <c r="D14" t="str">
        <f t="shared" ca="1" si="24"/>
        <v>=PROPER(A2)</v>
      </c>
      <c r="E14" t="str">
        <f t="shared" ca="1" si="24"/>
        <v>=LEN(A2)</v>
      </c>
      <c r="F14" t="str">
        <f t="shared" ca="1" si="24"/>
        <v>=LEFT(A2,3)</v>
      </c>
      <c r="G14" t="str">
        <f t="shared" ca="1" si="24"/>
        <v>=RIGHT(A2,4)</v>
      </c>
      <c r="H14" t="str">
        <f t="shared" ca="1" si="24"/>
        <v>=MID(A2,3,6)</v>
      </c>
      <c r="X14" t="str">
        <f ca="1">_xlfn.FORMULATEXT(X2)</f>
        <v>=TRIM(W2)</v>
      </c>
      <c r="AF14">
        <v>34</v>
      </c>
      <c r="AG14" t="str">
        <f t="shared" si="23"/>
        <v/>
      </c>
      <c r="AH14">
        <v>34</v>
      </c>
    </row>
    <row r="15" spans="1:68" x14ac:dyDescent="0.3">
      <c r="AF15" t="s">
        <v>123</v>
      </c>
      <c r="AG15" t="str">
        <f t="shared" si="23"/>
        <v>Sanjay GuptA</v>
      </c>
      <c r="AH15" t="s">
        <v>164</v>
      </c>
    </row>
    <row r="16" spans="1:68" x14ac:dyDescent="0.3">
      <c r="S16">
        <f>FIND("K",P2)</f>
        <v>4</v>
      </c>
      <c r="AF16">
        <v>43</v>
      </c>
      <c r="AG16" t="str">
        <f t="shared" si="23"/>
        <v/>
      </c>
      <c r="AH16">
        <v>43</v>
      </c>
    </row>
    <row r="17" spans="1:34" x14ac:dyDescent="0.3">
      <c r="M17" t="s">
        <v>179</v>
      </c>
      <c r="AF17" t="s">
        <v>128</v>
      </c>
      <c r="AG17" t="str">
        <f t="shared" si="23"/>
        <v>R Vasu</v>
      </c>
      <c r="AH17" t="s">
        <v>164</v>
      </c>
    </row>
    <row r="18" spans="1:34" x14ac:dyDescent="0.3">
      <c r="M18" t="str">
        <f>LEFT(L2,2)</f>
        <v>JP</v>
      </c>
      <c r="O18" t="s">
        <v>136</v>
      </c>
      <c r="P18">
        <f>FIND("a",O18)</f>
        <v>4</v>
      </c>
      <c r="Q18">
        <f>FIND("a",O18,5)</f>
        <v>10</v>
      </c>
      <c r="V18" t="s">
        <v>85</v>
      </c>
      <c r="W18" t="str">
        <f>REPLACE(V18,1,4,"SAles")</f>
        <v>SAles Data</v>
      </c>
      <c r="X18" t="str">
        <f ca="1">_xlfn.FORMULATEXT(W18)</f>
        <v>=REPLACE(V18,1,4,"SAles")</v>
      </c>
    </row>
    <row r="19" spans="1:34" x14ac:dyDescent="0.3">
      <c r="A19" s="8"/>
      <c r="B19" s="8"/>
      <c r="M19" t="s">
        <v>180</v>
      </c>
      <c r="AG19" t="str">
        <f ca="1">_xlfn.FORMULATEXT(AG2)</f>
        <v>=T(AF2)</v>
      </c>
    </row>
    <row r="20" spans="1:34" x14ac:dyDescent="0.3">
      <c r="A20" s="8" t="s">
        <v>104</v>
      </c>
      <c r="B20" s="8" t="s">
        <v>103</v>
      </c>
      <c r="C20" s="8" t="s">
        <v>102</v>
      </c>
      <c r="D20" s="8" t="s">
        <v>101</v>
      </c>
      <c r="M20" t="str">
        <f>MID(K5,4,4)</f>
        <v>asu</v>
      </c>
      <c r="V20" t="s">
        <v>77</v>
      </c>
      <c r="W20" t="str">
        <f>REPLACE(V20,1,1,"B")</f>
        <v>Bangalore</v>
      </c>
      <c r="X20" t="str">
        <f ca="1">_xlfn.FORMULATEXT(W20)</f>
        <v>=REPLACE(V20,1,1,"B")</v>
      </c>
    </row>
    <row r="21" spans="1:34" x14ac:dyDescent="0.3">
      <c r="A21" t="s">
        <v>100</v>
      </c>
      <c r="B21" s="9" t="s">
        <v>71</v>
      </c>
      <c r="C21" t="s">
        <v>99</v>
      </c>
      <c r="D21">
        <v>8562</v>
      </c>
      <c r="E21" t="str">
        <f>_xlfn.CONCAT(A21:D21)</f>
        <v>KA05KP8562</v>
      </c>
      <c r="F21" t="str" cm="1">
        <f t="array" ref="F21:I21">CONCATENATE(A21:D21)</f>
        <v>KA</v>
      </c>
      <c r="G21" t="str">
        <v>05</v>
      </c>
      <c r="H21" t="str">
        <v>KP</v>
      </c>
      <c r="I21" t="str">
        <v>8562</v>
      </c>
      <c r="P21" t="str">
        <f ca="1">_xlfn.FORMULATEXT(P18)</f>
        <v>=FIND("a",O18)</v>
      </c>
    </row>
    <row r="22" spans="1:34" x14ac:dyDescent="0.3">
      <c r="A22" t="s">
        <v>98</v>
      </c>
      <c r="B22" s="9" t="s">
        <v>71</v>
      </c>
      <c r="C22" t="s">
        <v>70</v>
      </c>
      <c r="D22">
        <v>9845</v>
      </c>
      <c r="E22" t="str">
        <f t="shared" ref="E22:E31" si="25">_xlfn.CONCAT(A22:D22)</f>
        <v>MH05AP9845</v>
      </c>
      <c r="M22" t="s">
        <v>181</v>
      </c>
      <c r="V22" t="s">
        <v>69</v>
      </c>
    </row>
    <row r="23" spans="1:34" x14ac:dyDescent="0.3">
      <c r="A23" t="s">
        <v>97</v>
      </c>
      <c r="B23" s="9" t="s">
        <v>95</v>
      </c>
      <c r="C23" t="s">
        <v>96</v>
      </c>
      <c r="D23">
        <v>9878</v>
      </c>
      <c r="E23" t="str">
        <f t="shared" si="25"/>
        <v>TN10RD9878</v>
      </c>
      <c r="M23" t="str">
        <f>RIGHT(K6,3)</f>
        <v>ptA</v>
      </c>
      <c r="P23" t="str">
        <f ca="1">_xlfn.FORMULATEXT(Q18)</f>
        <v>=FIND("a",O18,5)</v>
      </c>
    </row>
    <row r="24" spans="1:34" x14ac:dyDescent="0.3">
      <c r="A24" t="s">
        <v>70</v>
      </c>
      <c r="B24" s="9" t="s">
        <v>95</v>
      </c>
      <c r="C24" t="s">
        <v>94</v>
      </c>
      <c r="D24">
        <v>2378</v>
      </c>
      <c r="E24" t="str">
        <f t="shared" si="25"/>
        <v>AP10NA2378</v>
      </c>
      <c r="L24" t="s">
        <v>183</v>
      </c>
      <c r="M24" t="s">
        <v>182</v>
      </c>
    </row>
    <row r="25" spans="1:34" x14ac:dyDescent="0.3">
      <c r="A25" t="s">
        <v>93</v>
      </c>
      <c r="B25" s="9" t="s">
        <v>92</v>
      </c>
      <c r="C25" t="s">
        <v>91</v>
      </c>
      <c r="D25">
        <v>9567</v>
      </c>
      <c r="E25" t="str">
        <f t="shared" si="25"/>
        <v>TS04BA9567</v>
      </c>
      <c r="L25" t="str">
        <f>_xlfn.CONCAT(I2," ",J2)</f>
        <v>JP Kumar</v>
      </c>
      <c r="M25" t="str">
        <f>CONCATENATE(I2," ",J2)</f>
        <v>JP Kumar</v>
      </c>
      <c r="V25" t="s">
        <v>84</v>
      </c>
    </row>
    <row r="26" spans="1:34" x14ac:dyDescent="0.3">
      <c r="A26" t="s">
        <v>90</v>
      </c>
      <c r="B26" s="9" t="s">
        <v>89</v>
      </c>
      <c r="C26" t="s">
        <v>81</v>
      </c>
      <c r="D26">
        <v>8923</v>
      </c>
      <c r="E26" t="str">
        <f t="shared" si="25"/>
        <v>KL07ST8923</v>
      </c>
      <c r="M26" t="str">
        <f>I2&amp;" "&amp;J2</f>
        <v>JP Kumar</v>
      </c>
      <c r="V26" t="s">
        <v>84</v>
      </c>
    </row>
    <row r="27" spans="1:34" x14ac:dyDescent="0.3">
      <c r="A27" t="s">
        <v>88</v>
      </c>
      <c r="B27" s="9" t="s">
        <v>87</v>
      </c>
      <c r="C27" t="s">
        <v>86</v>
      </c>
      <c r="D27">
        <v>5679</v>
      </c>
      <c r="E27" t="str">
        <f t="shared" si="25"/>
        <v>WB11CG5679</v>
      </c>
      <c r="Q27" t="s">
        <v>85</v>
      </c>
      <c r="V27" t="s">
        <v>84</v>
      </c>
    </row>
    <row r="28" spans="1:34" x14ac:dyDescent="0.3">
      <c r="A28" t="s">
        <v>83</v>
      </c>
      <c r="B28" s="9" t="s">
        <v>82</v>
      </c>
      <c r="C28" t="s">
        <v>81</v>
      </c>
      <c r="D28">
        <v>7453</v>
      </c>
      <c r="E28" t="str">
        <f t="shared" si="25"/>
        <v>UP09ST7453</v>
      </c>
    </row>
    <row r="29" spans="1:34" x14ac:dyDescent="0.3">
      <c r="A29" t="s">
        <v>80</v>
      </c>
      <c r="B29" s="9" t="s">
        <v>79</v>
      </c>
      <c r="C29" t="s">
        <v>78</v>
      </c>
      <c r="D29">
        <v>4598</v>
      </c>
      <c r="E29" t="str">
        <f t="shared" si="25"/>
        <v>OR06KN4598</v>
      </c>
      <c r="Q29" t="s">
        <v>77</v>
      </c>
    </row>
    <row r="30" spans="1:34" x14ac:dyDescent="0.3">
      <c r="A30" t="s">
        <v>76</v>
      </c>
      <c r="B30" s="9" t="s">
        <v>75</v>
      </c>
      <c r="C30" t="s">
        <v>74</v>
      </c>
      <c r="D30">
        <v>8345</v>
      </c>
      <c r="E30" t="str">
        <f t="shared" si="25"/>
        <v>DL03EG8345</v>
      </c>
      <c r="V30" t="s">
        <v>73</v>
      </c>
    </row>
    <row r="31" spans="1:34" x14ac:dyDescent="0.3">
      <c r="A31" t="s">
        <v>72</v>
      </c>
      <c r="B31" s="9" t="s">
        <v>71</v>
      </c>
      <c r="C31" t="s">
        <v>70</v>
      </c>
      <c r="D31">
        <v>3456</v>
      </c>
      <c r="E31" t="str">
        <f t="shared" si="25"/>
        <v>GA05AP3456</v>
      </c>
      <c r="Q31" t="s">
        <v>69</v>
      </c>
    </row>
    <row r="33" spans="5:13" x14ac:dyDescent="0.3">
      <c r="E33" t="str">
        <f ca="1">_xlfn.FORMULATEXT(E21)</f>
        <v>=CONCAT(A21:D21)</v>
      </c>
      <c r="F33" t="str">
        <f ca="1">_xlfn.FORMULATEXT(F21)</f>
        <v>=CONCATENATE(A21:D21)</v>
      </c>
    </row>
    <row r="45" spans="5:13" x14ac:dyDescent="0.3">
      <c r="I45" s="8" t="s">
        <v>63</v>
      </c>
      <c r="J45" s="8" t="s">
        <v>62</v>
      </c>
    </row>
    <row r="46" spans="5:13" x14ac:dyDescent="0.3">
      <c r="I46" t="s">
        <v>61</v>
      </c>
      <c r="J46" t="s">
        <v>60</v>
      </c>
      <c r="K46" t="str">
        <f t="shared" ref="K46:K55" si="26">_xlfn.CONCAT(I46:J46)</f>
        <v>JPKumar</v>
      </c>
      <c r="L46" t="str" cm="1">
        <f t="array" ref="L46:M46">CONCATENATE(I46:J46)</f>
        <v>JP</v>
      </c>
      <c r="M46" t="str">
        <v>Kumar</v>
      </c>
    </row>
    <row r="47" spans="5:13" x14ac:dyDescent="0.3">
      <c r="I47" t="s">
        <v>59</v>
      </c>
      <c r="J47" t="s">
        <v>58</v>
      </c>
      <c r="K47" t="str">
        <f t="shared" si="26"/>
        <v>AnjaliTHakur</v>
      </c>
    </row>
    <row r="48" spans="5:13" x14ac:dyDescent="0.3">
      <c r="I48" t="s">
        <v>57</v>
      </c>
      <c r="J48" t="s">
        <v>56</v>
      </c>
      <c r="K48" t="str">
        <f t="shared" si="26"/>
        <v>PriyaAgarwaL</v>
      </c>
    </row>
    <row r="49" spans="9:11" x14ac:dyDescent="0.3">
      <c r="I49" t="s">
        <v>55</v>
      </c>
      <c r="J49" t="s">
        <v>54</v>
      </c>
      <c r="K49" t="str">
        <f t="shared" si="26"/>
        <v>RVasu</v>
      </c>
    </row>
    <row r="50" spans="9:11" x14ac:dyDescent="0.3">
      <c r="I50" t="s">
        <v>53</v>
      </c>
      <c r="J50" t="s">
        <v>52</v>
      </c>
      <c r="K50" t="str">
        <f t="shared" si="26"/>
        <v>SanjayGuptA</v>
      </c>
    </row>
    <row r="51" spans="9:11" x14ac:dyDescent="0.3">
      <c r="I51" t="s">
        <v>51</v>
      </c>
      <c r="J51" t="s">
        <v>50</v>
      </c>
      <c r="K51" t="str">
        <f t="shared" si="26"/>
        <v>JharnaBiswal</v>
      </c>
    </row>
    <row r="52" spans="9:11" x14ac:dyDescent="0.3">
      <c r="I52" t="s">
        <v>49</v>
      </c>
      <c r="J52" t="s">
        <v>48</v>
      </c>
      <c r="K52" t="str">
        <f t="shared" si="26"/>
        <v>PrakashDutta</v>
      </c>
    </row>
    <row r="53" spans="9:11" x14ac:dyDescent="0.3">
      <c r="I53" t="s">
        <v>47</v>
      </c>
      <c r="J53" t="s">
        <v>46</v>
      </c>
      <c r="K53" t="str">
        <f t="shared" si="26"/>
        <v>ManishaGuha</v>
      </c>
    </row>
    <row r="54" spans="9:11" x14ac:dyDescent="0.3">
      <c r="I54" t="s">
        <v>44</v>
      </c>
      <c r="J54" t="s">
        <v>45</v>
      </c>
      <c r="K54" t="str">
        <f t="shared" si="26"/>
        <v>ArjunJAiN</v>
      </c>
    </row>
    <row r="55" spans="9:11" x14ac:dyDescent="0.3">
      <c r="I55" t="s">
        <v>44</v>
      </c>
      <c r="J55" t="s">
        <v>43</v>
      </c>
      <c r="K55" t="str">
        <f t="shared" si="26"/>
        <v>ArjunKapoor</v>
      </c>
    </row>
    <row r="93" spans="9:14" x14ac:dyDescent="0.3">
      <c r="I93" s="8" t="s">
        <v>63</v>
      </c>
      <c r="K93" t="s">
        <v>68</v>
      </c>
      <c r="L93" s="8" t="s">
        <v>62</v>
      </c>
      <c r="M93" s="8"/>
      <c r="N93" t="s">
        <v>67</v>
      </c>
    </row>
    <row r="94" spans="9:14" x14ac:dyDescent="0.3">
      <c r="I94" t="s">
        <v>61</v>
      </c>
      <c r="L94" t="s">
        <v>60</v>
      </c>
      <c r="N94" t="str">
        <f t="shared" ref="N94:N103" si="27">_xlfn.TEXTJOIN("@",TRUE,I94:L94)</f>
        <v>JP@Kumar</v>
      </c>
    </row>
    <row r="95" spans="9:14" x14ac:dyDescent="0.3">
      <c r="I95" t="s">
        <v>59</v>
      </c>
      <c r="K95" t="s">
        <v>66</v>
      </c>
      <c r="L95" t="s">
        <v>58</v>
      </c>
      <c r="N95" t="str">
        <f t="shared" si="27"/>
        <v>Anjali@Singh@THakur</v>
      </c>
    </row>
    <row r="96" spans="9:14" x14ac:dyDescent="0.3">
      <c r="I96" t="s">
        <v>57</v>
      </c>
      <c r="L96" t="s">
        <v>56</v>
      </c>
      <c r="N96" t="str">
        <f t="shared" si="27"/>
        <v>Priya@AgarwaL</v>
      </c>
    </row>
    <row r="97" spans="9:14" x14ac:dyDescent="0.3">
      <c r="I97" t="s">
        <v>55</v>
      </c>
      <c r="K97" t="s">
        <v>65</v>
      </c>
      <c r="L97" t="s">
        <v>54</v>
      </c>
      <c r="N97" t="str">
        <f t="shared" si="27"/>
        <v>R@N@Vasu</v>
      </c>
    </row>
    <row r="98" spans="9:14" x14ac:dyDescent="0.3">
      <c r="I98" t="s">
        <v>53</v>
      </c>
      <c r="L98" t="s">
        <v>52</v>
      </c>
      <c r="N98" t="str">
        <f t="shared" si="27"/>
        <v>Sanjay@GuptA</v>
      </c>
    </row>
    <row r="99" spans="9:14" x14ac:dyDescent="0.3">
      <c r="I99" t="s">
        <v>51</v>
      </c>
      <c r="K99" t="s">
        <v>64</v>
      </c>
      <c r="L99" t="s">
        <v>50</v>
      </c>
      <c r="N99" t="str">
        <f t="shared" si="27"/>
        <v>Jharna@Raj@Biswal</v>
      </c>
    </row>
    <row r="100" spans="9:14" x14ac:dyDescent="0.3">
      <c r="I100" t="s">
        <v>49</v>
      </c>
      <c r="L100" t="s">
        <v>48</v>
      </c>
      <c r="N100" t="str">
        <f t="shared" si="27"/>
        <v>Prakash@Dutta</v>
      </c>
    </row>
    <row r="101" spans="9:14" x14ac:dyDescent="0.3">
      <c r="I101" t="s">
        <v>47</v>
      </c>
      <c r="L101" t="s">
        <v>46</v>
      </c>
      <c r="N101" t="str">
        <f t="shared" si="27"/>
        <v>Manisha@Guha</v>
      </c>
    </row>
    <row r="102" spans="9:14" x14ac:dyDescent="0.3">
      <c r="I102" t="s">
        <v>44</v>
      </c>
      <c r="K102" t="s">
        <v>60</v>
      </c>
      <c r="L102" t="s">
        <v>45</v>
      </c>
      <c r="N102" t="str">
        <f t="shared" si="27"/>
        <v>Arjun@Kumar@JAiN</v>
      </c>
    </row>
    <row r="103" spans="9:14" x14ac:dyDescent="0.3">
      <c r="I103" t="s">
        <v>44</v>
      </c>
      <c r="L103" t="s">
        <v>43</v>
      </c>
      <c r="N103" t="str">
        <f t="shared" si="27"/>
        <v>Arjun@Kapoor</v>
      </c>
    </row>
    <row r="136" spans="9:13" x14ac:dyDescent="0.3">
      <c r="I136" s="8" t="s">
        <v>63</v>
      </c>
      <c r="J136" s="8" t="s">
        <v>62</v>
      </c>
    </row>
    <row r="137" spans="9:13" x14ac:dyDescent="0.3">
      <c r="I137" t="s">
        <v>61</v>
      </c>
      <c r="J137" t="s">
        <v>60</v>
      </c>
      <c r="K137" t="str">
        <f t="shared" ref="K137:K146" si="28">_xlfn.CONCAT(I137:J137)</f>
        <v>JPKumar</v>
      </c>
      <c r="L137" t="str" cm="1">
        <f t="array" ref="L137:M137">CONCATENATE(I137:J137)</f>
        <v>JP</v>
      </c>
      <c r="M137" t="str">
        <v>Kumar</v>
      </c>
    </row>
    <row r="138" spans="9:13" x14ac:dyDescent="0.3">
      <c r="I138" t="s">
        <v>59</v>
      </c>
      <c r="J138" t="s">
        <v>58</v>
      </c>
      <c r="K138" t="str">
        <f t="shared" si="28"/>
        <v>AnjaliTHakur</v>
      </c>
    </row>
    <row r="139" spans="9:13" x14ac:dyDescent="0.3">
      <c r="I139" t="s">
        <v>57</v>
      </c>
      <c r="J139" t="s">
        <v>56</v>
      </c>
      <c r="K139" t="str">
        <f t="shared" si="28"/>
        <v>PriyaAgarwaL</v>
      </c>
    </row>
    <row r="140" spans="9:13" x14ac:dyDescent="0.3">
      <c r="I140" t="s">
        <v>55</v>
      </c>
      <c r="J140" t="s">
        <v>54</v>
      </c>
      <c r="K140" t="str">
        <f t="shared" si="28"/>
        <v>RVasu</v>
      </c>
    </row>
    <row r="141" spans="9:13" x14ac:dyDescent="0.3">
      <c r="I141" t="s">
        <v>53</v>
      </c>
      <c r="J141" t="s">
        <v>52</v>
      </c>
      <c r="K141" t="str">
        <f t="shared" si="28"/>
        <v>SanjayGuptA</v>
      </c>
    </row>
    <row r="142" spans="9:13" x14ac:dyDescent="0.3">
      <c r="I142" t="s">
        <v>51</v>
      </c>
      <c r="J142" t="s">
        <v>50</v>
      </c>
      <c r="K142" t="str">
        <f t="shared" si="28"/>
        <v>JharnaBiswal</v>
      </c>
    </row>
    <row r="143" spans="9:13" x14ac:dyDescent="0.3">
      <c r="I143" t="s">
        <v>49</v>
      </c>
      <c r="J143" t="s">
        <v>48</v>
      </c>
      <c r="K143" t="str">
        <f t="shared" si="28"/>
        <v>PrakashDutta</v>
      </c>
    </row>
    <row r="144" spans="9:13" x14ac:dyDescent="0.3">
      <c r="I144" t="s">
        <v>47</v>
      </c>
      <c r="J144" t="s">
        <v>46</v>
      </c>
      <c r="K144" t="str">
        <f t="shared" si="28"/>
        <v>ManishaGuha</v>
      </c>
    </row>
    <row r="145" spans="9:11" x14ac:dyDescent="0.3">
      <c r="I145" t="s">
        <v>44</v>
      </c>
      <c r="J145" t="s">
        <v>45</v>
      </c>
      <c r="K145" t="str">
        <f t="shared" si="28"/>
        <v>ArjunJAiN</v>
      </c>
    </row>
    <row r="146" spans="9:11" x14ac:dyDescent="0.3">
      <c r="I146" t="s">
        <v>44</v>
      </c>
      <c r="J146" t="s">
        <v>43</v>
      </c>
      <c r="K146" t="str">
        <f t="shared" si="28"/>
        <v>ArjunKapoor</v>
      </c>
    </row>
    <row r="200" spans="9:13" x14ac:dyDescent="0.3">
      <c r="I200" s="8" t="s">
        <v>63</v>
      </c>
      <c r="J200" s="8" t="s">
        <v>62</v>
      </c>
    </row>
    <row r="201" spans="9:13" x14ac:dyDescent="0.3">
      <c r="I201" t="s">
        <v>61</v>
      </c>
      <c r="J201" t="s">
        <v>60</v>
      </c>
      <c r="K201" t="str">
        <f t="shared" ref="K201:K210" si="29">_xlfn.CONCAT(I201:J201)</f>
        <v>JPKumar</v>
      </c>
      <c r="L201" t="str" cm="1">
        <f t="array" ref="L201:M201">CONCATENATE(I201:J201)</f>
        <v>JP</v>
      </c>
      <c r="M201" t="str">
        <v>Kumar</v>
      </c>
    </row>
    <row r="202" spans="9:13" x14ac:dyDescent="0.3">
      <c r="I202" t="s">
        <v>59</v>
      </c>
      <c r="J202" t="s">
        <v>58</v>
      </c>
      <c r="K202" t="str">
        <f t="shared" si="29"/>
        <v>AnjaliTHakur</v>
      </c>
    </row>
    <row r="203" spans="9:13" x14ac:dyDescent="0.3">
      <c r="I203" t="s">
        <v>57</v>
      </c>
      <c r="J203" t="s">
        <v>56</v>
      </c>
      <c r="K203" t="str">
        <f t="shared" si="29"/>
        <v>PriyaAgarwaL</v>
      </c>
    </row>
    <row r="204" spans="9:13" x14ac:dyDescent="0.3">
      <c r="I204" t="s">
        <v>55</v>
      </c>
      <c r="J204" t="s">
        <v>54</v>
      </c>
      <c r="K204" t="str">
        <f t="shared" si="29"/>
        <v>RVasu</v>
      </c>
    </row>
    <row r="205" spans="9:13" x14ac:dyDescent="0.3">
      <c r="I205" t="s">
        <v>53</v>
      </c>
      <c r="J205" t="s">
        <v>52</v>
      </c>
      <c r="K205" t="str">
        <f t="shared" si="29"/>
        <v>SanjayGuptA</v>
      </c>
    </row>
    <row r="206" spans="9:13" x14ac:dyDescent="0.3">
      <c r="I206" t="s">
        <v>51</v>
      </c>
      <c r="J206" t="s">
        <v>50</v>
      </c>
      <c r="K206" t="str">
        <f t="shared" si="29"/>
        <v>JharnaBiswal</v>
      </c>
    </row>
    <row r="207" spans="9:13" x14ac:dyDescent="0.3">
      <c r="I207" t="s">
        <v>49</v>
      </c>
      <c r="J207" t="s">
        <v>48</v>
      </c>
      <c r="K207" t="str">
        <f t="shared" si="29"/>
        <v>PrakashDutta</v>
      </c>
    </row>
    <row r="208" spans="9:13" x14ac:dyDescent="0.3">
      <c r="I208" t="s">
        <v>47</v>
      </c>
      <c r="J208" t="s">
        <v>46</v>
      </c>
      <c r="K208" t="str">
        <f t="shared" si="29"/>
        <v>ManishaGuha</v>
      </c>
    </row>
    <row r="209" spans="9:11" x14ac:dyDescent="0.3">
      <c r="I209" t="s">
        <v>44</v>
      </c>
      <c r="J209" t="s">
        <v>45</v>
      </c>
      <c r="K209" t="str">
        <f t="shared" si="29"/>
        <v>ArjunJAiN</v>
      </c>
    </row>
    <row r="210" spans="9:11" x14ac:dyDescent="0.3">
      <c r="I210" t="s">
        <v>44</v>
      </c>
      <c r="J210" t="s">
        <v>43</v>
      </c>
      <c r="K210" t="str">
        <f t="shared" si="29"/>
        <v>ArjunKapoor</v>
      </c>
    </row>
  </sheetData>
  <dataValidations count="1">
    <dataValidation type="custom" allowBlank="1" showInputMessage="1" showErrorMessage="1" sqref="A1:A11 W1:X11 O1:O11 I93:I103 I45:I55 A19 I200:I210 I136:I146 AA1:AA11 I1:I11 O18 Y2:Y11" xr:uid="{D16A34D6-7D5F-4275-A3B1-EFE8C37F9B1B}">
      <formula1>ISTEXT(A1)</formula1>
    </dataValidation>
  </dataValidations>
  <pageMargins left="0.7" right="0.7" top="0.75" bottom="0.75" header="0.3" footer="0.3"/>
  <ignoredErrors>
    <ignoredError sqref="B21:B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BE1D-26C6-4CB2-AC18-2B43CC8E0AB0}">
  <sheetPr>
    <tabColor rgb="FF92D050"/>
  </sheetPr>
  <dimension ref="A1:O27"/>
  <sheetViews>
    <sheetView zoomScaleNormal="100" workbookViewId="0">
      <selection activeCell="I12" sqref="I12"/>
    </sheetView>
  </sheetViews>
  <sheetFormatPr defaultRowHeight="14.4" x14ac:dyDescent="0.3"/>
  <cols>
    <col min="1" max="1" width="14.5546875" style="1" customWidth="1"/>
    <col min="2" max="2" width="10.109375" style="1" bestFit="1" customWidth="1"/>
    <col min="3" max="3" width="7.109375" style="1" customWidth="1"/>
    <col min="4" max="4" width="10.33203125" style="1" bestFit="1" customWidth="1"/>
    <col min="5" max="5" width="11.33203125" style="1" customWidth="1"/>
    <col min="6" max="7" width="41.44140625" style="1" customWidth="1"/>
    <col min="8" max="9" width="17.33203125" style="1" customWidth="1"/>
    <col min="10" max="10" width="26.77734375" style="1" customWidth="1"/>
    <col min="11" max="11" width="8.88671875" style="1"/>
    <col min="12" max="12" width="19.5546875" bestFit="1" customWidth="1"/>
    <col min="16" max="16384" width="8.88671875" style="1"/>
  </cols>
  <sheetData>
    <row r="1" spans="1:10" x14ac:dyDescent="0.3">
      <c r="A1" s="3" t="s">
        <v>0</v>
      </c>
      <c r="B1" s="3" t="s">
        <v>1</v>
      </c>
      <c r="E1"/>
      <c r="F1"/>
      <c r="G1"/>
    </row>
    <row r="2" spans="1:10" x14ac:dyDescent="0.3">
      <c r="A2" s="3" t="s">
        <v>8</v>
      </c>
      <c r="B2" s="3">
        <v>38</v>
      </c>
      <c r="D2" s="1" t="s">
        <v>10</v>
      </c>
      <c r="E2">
        <f>B2+B3+B4+B5+B6+B7+B8+B9+B10+B11</f>
        <v>664</v>
      </c>
      <c r="F2" t="str">
        <f t="shared" ref="F2:F23" ca="1" si="0">_xlfn.FORMULATEXT(E2)</f>
        <v>=B2+B3+B4+B5+B6+B7+B8+B9+B10+B11</v>
      </c>
      <c r="G2" t="str">
        <f ca="1">_xlfn.FORMULATEXT(H2)</f>
        <v>=B2+B3+B4+B5+B6+B7+B8+B9+B10+B11</v>
      </c>
      <c r="H2">
        <f>B2+B3+B4+B5+B6+B7+B8+B9+B10+B11</f>
        <v>664</v>
      </c>
      <c r="I2" t="s">
        <v>166</v>
      </c>
      <c r="J2" s="2" t="s">
        <v>22</v>
      </c>
    </row>
    <row r="3" spans="1:10" x14ac:dyDescent="0.3">
      <c r="A3" s="3" t="s">
        <v>4</v>
      </c>
      <c r="B3" s="3">
        <v>49</v>
      </c>
      <c r="D3" s="1" t="s">
        <v>11</v>
      </c>
      <c r="E3">
        <f>SUM(B2:B11)</f>
        <v>664</v>
      </c>
      <c r="F3" t="str">
        <f t="shared" ca="1" si="0"/>
        <v>=SUM(B2:B11)</v>
      </c>
      <c r="G3" t="str">
        <f t="shared" ref="G3:G6" ca="1" si="1">_xlfn.FORMULATEXT(H3)</f>
        <v>=SUM(B2:B11)</v>
      </c>
      <c r="H3">
        <f>SUM(B2:B11)</f>
        <v>664</v>
      </c>
      <c r="I3" t="s">
        <v>165</v>
      </c>
    </row>
    <row r="4" spans="1:10" x14ac:dyDescent="0.3">
      <c r="A4" s="3" t="s">
        <v>9</v>
      </c>
      <c r="B4" s="3">
        <v>49</v>
      </c>
      <c r="D4" s="1" t="s">
        <v>11</v>
      </c>
      <c r="E4">
        <f>SUM(B3,B5,B6,B9)</f>
        <v>256</v>
      </c>
      <c r="F4" t="str">
        <f t="shared" ca="1" si="0"/>
        <v>=SUM(B3,B5,B6,B9)</v>
      </c>
      <c r="G4" t="str">
        <f t="shared" ca="1" si="1"/>
        <v>=SUM(B3,B5,B8,B10,)</v>
      </c>
      <c r="H4">
        <f>SUM(B3,B5,B8,B10,)</f>
        <v>260</v>
      </c>
      <c r="I4" t="s">
        <v>165</v>
      </c>
      <c r="J4" s="5" t="s">
        <v>23</v>
      </c>
    </row>
    <row r="5" spans="1:10" x14ac:dyDescent="0.3">
      <c r="A5" s="3" t="s">
        <v>3</v>
      </c>
      <c r="B5" s="3">
        <v>56</v>
      </c>
      <c r="D5" s="1" t="s">
        <v>11</v>
      </c>
      <c r="E5">
        <f>SUM(B2:B5,B8:B11)</f>
        <v>530</v>
      </c>
      <c r="F5" t="str">
        <f t="shared" ca="1" si="0"/>
        <v>=SUM(B2:B5,B8:B11)</v>
      </c>
      <c r="G5" t="str">
        <f t="shared" ca="1" si="1"/>
        <v>=SUM(B2:B6,B7:B11)</v>
      </c>
      <c r="H5">
        <f>SUM(B2:B6,B7:B11)</f>
        <v>664</v>
      </c>
      <c r="I5" t="s">
        <v>165</v>
      </c>
      <c r="J5" s="5" t="s">
        <v>24</v>
      </c>
    </row>
    <row r="6" spans="1:10" x14ac:dyDescent="0.3">
      <c r="A6" s="3" t="s">
        <v>2</v>
      </c>
      <c r="B6" s="7">
        <v>65</v>
      </c>
      <c r="D6" s="1" t="s">
        <v>12</v>
      </c>
      <c r="E6">
        <f>AVERAGE(B2:B11)</f>
        <v>66.400000000000006</v>
      </c>
      <c r="F6" t="str">
        <f t="shared" ca="1" si="0"/>
        <v>=AVERAGE(B2:B11)</v>
      </c>
      <c r="G6" t="str">
        <f t="shared" ca="1" si="1"/>
        <v>=AVERAGE(B2:B11)</v>
      </c>
      <c r="H6" s="1">
        <f>AVERAGE(B2:B11)</f>
        <v>66.400000000000006</v>
      </c>
      <c r="I6" s="1" t="s">
        <v>174</v>
      </c>
      <c r="J6" s="5" t="s">
        <v>25</v>
      </c>
    </row>
    <row r="7" spans="1:10" x14ac:dyDescent="0.3">
      <c r="A7" s="3" t="s">
        <v>6</v>
      </c>
      <c r="B7" s="7">
        <v>69</v>
      </c>
      <c r="D7" s="1" t="s">
        <v>13</v>
      </c>
      <c r="E7">
        <f>MAX(B2:B11)</f>
        <v>97</v>
      </c>
      <c r="F7" t="str">
        <f t="shared" ca="1" si="0"/>
        <v>=MAX(B2:B11)</v>
      </c>
      <c r="G7" t="str">
        <f ca="1">_xlfn.FORMULATEXT(H7)</f>
        <v>=SUMIF(B2:B11,"&gt;80")</v>
      </c>
      <c r="H7" s="1">
        <f>SUMIF(B2:B11,"&gt;80")</f>
        <v>269</v>
      </c>
      <c r="I7" s="1" t="s">
        <v>19</v>
      </c>
      <c r="J7" s="5" t="s">
        <v>26</v>
      </c>
    </row>
    <row r="8" spans="1:10" x14ac:dyDescent="0.3">
      <c r="A8" s="3" t="s">
        <v>35</v>
      </c>
      <c r="B8" s="3">
        <v>69</v>
      </c>
      <c r="D8" s="1" t="s">
        <v>14</v>
      </c>
      <c r="E8">
        <f>MIN(B2:B11)</f>
        <v>38</v>
      </c>
      <c r="F8" t="str">
        <f t="shared" ca="1" si="0"/>
        <v>=MIN(B2:B11)</v>
      </c>
      <c r="G8" t="str">
        <f ca="1">_xlfn.FORMULATEXT(H8)</f>
        <v>=SUMIFS(B2:B11,B2:B11,"&lt;80",A2:A11,A5)</v>
      </c>
      <c r="H8" s="1">
        <f>SUMIFS(B2:B11,B2:B11,"&lt;80",A2:A11,A5)</f>
        <v>56</v>
      </c>
      <c r="I8" s="1" t="s">
        <v>175</v>
      </c>
      <c r="J8" s="5" t="s">
        <v>27</v>
      </c>
    </row>
    <row r="9" spans="1:10" x14ac:dyDescent="0.3">
      <c r="A9" s="3" t="s">
        <v>5</v>
      </c>
      <c r="B9" s="3">
        <v>86</v>
      </c>
      <c r="D9" s="1" t="s">
        <v>15</v>
      </c>
      <c r="E9">
        <f>COUNT(B2:B11)</f>
        <v>10</v>
      </c>
      <c r="F9" t="str">
        <f t="shared" ca="1" si="0"/>
        <v>=COUNT(B2:B11)</v>
      </c>
      <c r="G9" t="str">
        <f ca="1">_xlfn.FORMULATEXT(H9)</f>
        <v>= COUNT(B2:B11)</v>
      </c>
      <c r="H9" s="1">
        <f xml:space="preserve"> COUNT(B2:B11)</f>
        <v>10</v>
      </c>
      <c r="I9" s="1" t="s">
        <v>15</v>
      </c>
      <c r="J9" s="5" t="s">
        <v>28</v>
      </c>
    </row>
    <row r="10" spans="1:10" x14ac:dyDescent="0.3">
      <c r="A10" s="3" t="s">
        <v>7</v>
      </c>
      <c r="B10" s="3">
        <v>86</v>
      </c>
      <c r="D10" s="1" t="s">
        <v>16</v>
      </c>
      <c r="E10">
        <f>COUNTA(A2:A11)</f>
        <v>10</v>
      </c>
      <c r="F10" t="str">
        <f t="shared" ca="1" si="0"/>
        <v>=COUNTA(A2:A11)</v>
      </c>
      <c r="G10" t="str">
        <f t="shared" ref="G10:G18" ca="1" si="2">_xlfn.FORMULATEXT(H10)</f>
        <v>=COUNTA(A2:A11)</v>
      </c>
      <c r="H10" s="1">
        <f>COUNTA(A2:A11)</f>
        <v>10</v>
      </c>
      <c r="I10" s="1" t="s">
        <v>169</v>
      </c>
      <c r="J10" s="5" t="s">
        <v>29</v>
      </c>
    </row>
    <row r="11" spans="1:10" x14ac:dyDescent="0.3">
      <c r="A11" s="3" t="s">
        <v>33</v>
      </c>
      <c r="B11" s="3">
        <v>97</v>
      </c>
      <c r="D11" s="1" t="s">
        <v>16</v>
      </c>
      <c r="E11">
        <f>COUNTA(A2:B11)</f>
        <v>20</v>
      </c>
      <c r="F11" t="str">
        <f t="shared" ca="1" si="0"/>
        <v>=COUNTA(A2:B11)</v>
      </c>
      <c r="G11" t="str">
        <f t="shared" ca="1" si="2"/>
        <v>=COUNTA(A2:B11)</v>
      </c>
      <c r="H11" s="1">
        <f>COUNTA(A2:B11)</f>
        <v>20</v>
      </c>
      <c r="I11" s="1" t="s">
        <v>169</v>
      </c>
      <c r="J11" s="5" t="s">
        <v>30</v>
      </c>
    </row>
    <row r="12" spans="1:10" x14ac:dyDescent="0.3">
      <c r="D12" s="1" t="s">
        <v>17</v>
      </c>
      <c r="E12">
        <f>COUNTBLANK(A2:B11)</f>
        <v>0</v>
      </c>
      <c r="F12" t="str">
        <f t="shared" ca="1" si="0"/>
        <v>=COUNTBLANK(A2:B11)</v>
      </c>
      <c r="G12" t="str">
        <f t="shared" ca="1" si="2"/>
        <v>=COUNTIF(B2:B11,"&gt;50")</v>
      </c>
      <c r="H12" s="1">
        <f>COUNTIF(B2:B11,"&gt;50")</f>
        <v>7</v>
      </c>
      <c r="I12" s="1" t="s">
        <v>170</v>
      </c>
      <c r="J12" s="5" t="s">
        <v>34</v>
      </c>
    </row>
    <row r="13" spans="1:10" x14ac:dyDescent="0.3">
      <c r="D13" s="1" t="s">
        <v>18</v>
      </c>
      <c r="E13">
        <f>COUNTIF(B2:B11,"&gt;60")</f>
        <v>6</v>
      </c>
      <c r="F13" t="str">
        <f t="shared" ca="1" si="0"/>
        <v>=COUNTIF(B2:B11,"&gt;60")</v>
      </c>
      <c r="G13" t="str">
        <f t="shared" ca="1" si="2"/>
        <v>=COUNTIFS(B2:B11,"&gt;50",B2:B11,"&lt;90")</v>
      </c>
      <c r="H13" s="1">
        <f>COUNTIFS(B2:B11,"&gt;50",B2:B11,"&lt;90")</f>
        <v>6</v>
      </c>
      <c r="I13" s="1" t="s">
        <v>176</v>
      </c>
      <c r="J13" s="5" t="s">
        <v>36</v>
      </c>
    </row>
    <row r="14" spans="1:10" x14ac:dyDescent="0.3">
      <c r="D14" s="1" t="s">
        <v>18</v>
      </c>
      <c r="E14">
        <f>COUNTIF(B2:B11,"&lt;50")</f>
        <v>3</v>
      </c>
      <c r="F14" t="str">
        <f t="shared" ca="1" si="0"/>
        <v>=COUNTIF(B2:B11,"&lt;50")</v>
      </c>
      <c r="G14" t="str">
        <f t="shared" ca="1" si="2"/>
        <v>=MAX(B11)</v>
      </c>
      <c r="H14" s="1">
        <f>MAX(B11)</f>
        <v>97</v>
      </c>
      <c r="I14" s="1" t="s">
        <v>167</v>
      </c>
      <c r="J14" s="5" t="s">
        <v>37</v>
      </c>
    </row>
    <row r="15" spans="1:10" x14ac:dyDescent="0.3">
      <c r="B15" s="1">
        <f>B7+B6</f>
        <v>134</v>
      </c>
      <c r="D15" s="1" t="s">
        <v>18</v>
      </c>
      <c r="E15">
        <f>COUNTIF(B2:B11,69)</f>
        <v>2</v>
      </c>
      <c r="F15" t="str">
        <f t="shared" ca="1" si="0"/>
        <v>=COUNTIF(B2:B11,69)</v>
      </c>
      <c r="G15" t="str">
        <f t="shared" ca="1" si="2"/>
        <v>=MIN(B2:B11)</v>
      </c>
      <c r="H15" s="1">
        <f>MIN(B2:B11)</f>
        <v>38</v>
      </c>
      <c r="I15" s="1" t="s">
        <v>168</v>
      </c>
      <c r="J15" s="5" t="s">
        <v>38</v>
      </c>
    </row>
    <row r="16" spans="1:10" x14ac:dyDescent="0.3">
      <c r="B16" s="1">
        <f>B15/2</f>
        <v>67</v>
      </c>
      <c r="D16" s="1" t="s">
        <v>19</v>
      </c>
      <c r="E16">
        <f>SUMIF(B2:B11,"&gt;60")</f>
        <v>472</v>
      </c>
      <c r="F16" t="str">
        <f t="shared" ca="1" si="0"/>
        <v>=SUMIF(B2:B11,"&gt;60")</v>
      </c>
      <c r="G16" t="str">
        <f t="shared" ca="1" si="2"/>
        <v>=LARGE(B2:B11,2)</v>
      </c>
      <c r="H16" s="1">
        <f>LARGE(B2:B11,2)</f>
        <v>86</v>
      </c>
      <c r="I16" s="1" t="s">
        <v>171</v>
      </c>
    </row>
    <row r="17" spans="1:10" x14ac:dyDescent="0.3">
      <c r="D17" s="1" t="s">
        <v>19</v>
      </c>
      <c r="E17">
        <f>SUMIF(B2:B11,"&lt;50")</f>
        <v>136</v>
      </c>
      <c r="F17" t="str">
        <f t="shared" ca="1" si="0"/>
        <v>=SUMIF(B2:B11,"&lt;50")</v>
      </c>
      <c r="G17" t="str">
        <f t="shared" ca="1" si="2"/>
        <v>=SMALL(B2:B11,5)</v>
      </c>
      <c r="H17" s="1">
        <f>SMALL(B2:B11,5)</f>
        <v>65</v>
      </c>
      <c r="I17" s="1" t="s">
        <v>172</v>
      </c>
    </row>
    <row r="18" spans="1:10" x14ac:dyDescent="0.3">
      <c r="D18" s="1" t="s">
        <v>20</v>
      </c>
      <c r="E18">
        <f>AVERAGEIF(B2:B11,"&gt;60")</f>
        <v>78.666666666666671</v>
      </c>
      <c r="F18" t="str">
        <f t="shared" ca="1" si="0"/>
        <v>=AVERAGEIF(B2:B11,"&gt;60")</v>
      </c>
      <c r="G18" t="str">
        <f t="shared" ca="1" si="2"/>
        <v>=MEDIAN(B2:B11)</v>
      </c>
      <c r="H18" s="1">
        <f>MEDIAN(B2:B11)</f>
        <v>67</v>
      </c>
      <c r="I18" s="1" t="s">
        <v>173</v>
      </c>
      <c r="J18" s="4" t="s">
        <v>39</v>
      </c>
    </row>
    <row r="19" spans="1:10" x14ac:dyDescent="0.3">
      <c r="D19" s="1" t="s">
        <v>21</v>
      </c>
      <c r="E19">
        <f>LARGE(B2:B11,3)</f>
        <v>86</v>
      </c>
      <c r="F19" t="str">
        <f t="shared" ca="1" si="0"/>
        <v>=LARGE(B2:B11,3)</v>
      </c>
      <c r="G19"/>
      <c r="I19" s="1" t="s">
        <v>177</v>
      </c>
    </row>
    <row r="20" spans="1:10" x14ac:dyDescent="0.3">
      <c r="D20" s="1" t="s">
        <v>40</v>
      </c>
      <c r="E20">
        <f>SMALL(B2:B11,3)</f>
        <v>49</v>
      </c>
      <c r="F20" t="str">
        <f t="shared" ca="1" si="0"/>
        <v>=SMALL(B2:B11,3)</v>
      </c>
      <c r="G20"/>
    </row>
    <row r="21" spans="1:10" x14ac:dyDescent="0.3">
      <c r="D21" s="1" t="s">
        <v>31</v>
      </c>
      <c r="E21">
        <f>MEDIAN(B2:B11)</f>
        <v>67</v>
      </c>
      <c r="F21" t="str">
        <f t="shared" ca="1" si="0"/>
        <v>=MEDIAN(B2:B11)</v>
      </c>
      <c r="G21"/>
    </row>
    <row r="22" spans="1:10" x14ac:dyDescent="0.3">
      <c r="A22" s="1" t="s">
        <v>42</v>
      </c>
      <c r="D22" s="1" t="s">
        <v>32</v>
      </c>
      <c r="E22">
        <f>MODE(B2:B11)</f>
        <v>49</v>
      </c>
      <c r="F22" t="str">
        <f t="shared" ca="1" si="0"/>
        <v>=MODE(B2:B11)</v>
      </c>
      <c r="G22"/>
    </row>
    <row r="23" spans="1:10" x14ac:dyDescent="0.3">
      <c r="A23" s="1" t="s">
        <v>41</v>
      </c>
      <c r="E23" s="1" cm="1">
        <f t="array" ref="E23:E25">_xlfn.MODE.MULT(B2:B11)</f>
        <v>49</v>
      </c>
      <c r="F23" t="str">
        <f t="shared" ca="1" si="0"/>
        <v>=MODE.MULT(B2:B11)</v>
      </c>
      <c r="G23"/>
      <c r="H23" s="1">
        <f t="array" ref="H23:H26">_xlfn.MODE.MULT(B2:B11)</f>
        <v>49</v>
      </c>
    </row>
    <row r="24" spans="1:10" x14ac:dyDescent="0.3">
      <c r="E24" s="1">
        <v>69</v>
      </c>
      <c r="H24" s="1">
        <v>69</v>
      </c>
    </row>
    <row r="25" spans="1:10" x14ac:dyDescent="0.3">
      <c r="D25" s="1" t="s">
        <v>32</v>
      </c>
      <c r="E25">
        <v>86</v>
      </c>
      <c r="F25"/>
      <c r="G25"/>
      <c r="H25" s="1">
        <v>86</v>
      </c>
    </row>
    <row r="26" spans="1:10" x14ac:dyDescent="0.3">
      <c r="E26"/>
      <c r="F26"/>
      <c r="G26"/>
      <c r="H26" s="1" t="e">
        <v>#N/A</v>
      </c>
    </row>
    <row r="27" spans="1:10" x14ac:dyDescent="0.3">
      <c r="E27"/>
      <c r="F27"/>
      <c r="G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E4A8-65A1-40D6-8872-F4A56507BAA1}">
  <sheetPr>
    <tabColor rgb="FF00B0F0"/>
  </sheetPr>
  <dimension ref="A1:M27"/>
  <sheetViews>
    <sheetView zoomScaleNormal="100" workbookViewId="0">
      <selection activeCell="C13" sqref="C13"/>
    </sheetView>
  </sheetViews>
  <sheetFormatPr defaultRowHeight="14.4" x14ac:dyDescent="0.3"/>
  <cols>
    <col min="1" max="1" width="14.5546875" style="1" customWidth="1"/>
    <col min="2" max="2" width="10.109375" style="1" bestFit="1" customWidth="1"/>
    <col min="3" max="3" width="7.109375" style="1" customWidth="1"/>
    <col min="4" max="4" width="10.33203125" style="1" bestFit="1" customWidth="1"/>
    <col min="5" max="5" width="11.33203125" style="1" customWidth="1"/>
    <col min="6" max="6" width="41.44140625" style="1" customWidth="1"/>
    <col min="7" max="7" width="17.33203125" style="1" customWidth="1"/>
    <col min="8" max="8" width="26.77734375" style="1" customWidth="1"/>
    <col min="9" max="9" width="8.88671875" style="1"/>
    <col min="10" max="10" width="19.5546875" bestFit="1" customWidth="1"/>
    <col min="14" max="16384" width="8.88671875" style="1"/>
  </cols>
  <sheetData>
    <row r="1" spans="1:8" x14ac:dyDescent="0.3">
      <c r="A1" s="3" t="s">
        <v>0</v>
      </c>
      <c r="B1" s="3" t="s">
        <v>1</v>
      </c>
      <c r="E1"/>
      <c r="F1"/>
    </row>
    <row r="2" spans="1:8" x14ac:dyDescent="0.3">
      <c r="A2" s="3" t="s">
        <v>8</v>
      </c>
      <c r="B2" s="3">
        <v>38</v>
      </c>
      <c r="D2" s="1" t="s">
        <v>10</v>
      </c>
      <c r="E2">
        <f>B2+B3+B4+B5+B6+B7+B8+B9+B10+B11</f>
        <v>664</v>
      </c>
      <c r="F2" t="str">
        <f t="shared" ref="F2:F23" ca="1" si="0">_xlfn.FORMULATEXT(E2)</f>
        <v>=B2+B3+B4+B5+B6+B7+B8+B9+B10+B11</v>
      </c>
      <c r="H2" s="2" t="s">
        <v>22</v>
      </c>
    </row>
    <row r="3" spans="1:8" x14ac:dyDescent="0.3">
      <c r="A3" s="3" t="s">
        <v>4</v>
      </c>
      <c r="B3" s="3">
        <v>49</v>
      </c>
      <c r="D3" s="1" t="s">
        <v>11</v>
      </c>
      <c r="E3">
        <f>SUM(B2:B11)</f>
        <v>664</v>
      </c>
      <c r="F3" t="str">
        <f t="shared" ca="1" si="0"/>
        <v>=SUM(B2:B11)</v>
      </c>
    </row>
    <row r="4" spans="1:8" x14ac:dyDescent="0.3">
      <c r="A4" s="3" t="s">
        <v>9</v>
      </c>
      <c r="B4" s="3">
        <v>49</v>
      </c>
      <c r="D4" s="1" t="s">
        <v>11</v>
      </c>
      <c r="E4">
        <f>SUM(B3,B5,B6,B9)</f>
        <v>256</v>
      </c>
      <c r="F4" t="str">
        <f t="shared" ca="1" si="0"/>
        <v>=SUM(B3,B5,B6,B9)</v>
      </c>
      <c r="H4" s="5" t="s">
        <v>23</v>
      </c>
    </row>
    <row r="5" spans="1:8" x14ac:dyDescent="0.3">
      <c r="A5" s="3" t="s">
        <v>3</v>
      </c>
      <c r="B5" s="3">
        <v>56</v>
      </c>
      <c r="D5" s="1" t="s">
        <v>11</v>
      </c>
      <c r="E5">
        <f>SUM(B2:B5,B8:B11)</f>
        <v>530</v>
      </c>
      <c r="F5" t="str">
        <f t="shared" ca="1" si="0"/>
        <v>=SUM(B2:B5,B8:B11)</v>
      </c>
      <c r="H5" s="5" t="s">
        <v>24</v>
      </c>
    </row>
    <row r="6" spans="1:8" x14ac:dyDescent="0.3">
      <c r="A6" s="3" t="s">
        <v>2</v>
      </c>
      <c r="B6" s="7">
        <v>65</v>
      </c>
      <c r="D6" s="1" t="s">
        <v>12</v>
      </c>
      <c r="E6">
        <f>AVERAGE(B2:B11)</f>
        <v>66.400000000000006</v>
      </c>
      <c r="F6" t="str">
        <f t="shared" ca="1" si="0"/>
        <v>=AVERAGE(B2:B11)</v>
      </c>
      <c r="H6" s="5" t="s">
        <v>25</v>
      </c>
    </row>
    <row r="7" spans="1:8" x14ac:dyDescent="0.3">
      <c r="A7" s="3" t="s">
        <v>6</v>
      </c>
      <c r="B7" s="7">
        <v>69</v>
      </c>
      <c r="D7" s="1" t="s">
        <v>13</v>
      </c>
      <c r="E7">
        <f>MAX(B2:B11)</f>
        <v>97</v>
      </c>
      <c r="F7" t="str">
        <f t="shared" ca="1" si="0"/>
        <v>=MAX(B2:B11)</v>
      </c>
      <c r="H7" s="5" t="s">
        <v>26</v>
      </c>
    </row>
    <row r="8" spans="1:8" x14ac:dyDescent="0.3">
      <c r="A8" s="3" t="s">
        <v>35</v>
      </c>
      <c r="B8" s="3">
        <v>69</v>
      </c>
      <c r="D8" s="1" t="s">
        <v>14</v>
      </c>
      <c r="E8">
        <f>MIN(B2:B11)</f>
        <v>38</v>
      </c>
      <c r="F8" t="str">
        <f t="shared" ca="1" si="0"/>
        <v>=MIN(B2:B11)</v>
      </c>
      <c r="H8" s="5" t="s">
        <v>27</v>
      </c>
    </row>
    <row r="9" spans="1:8" x14ac:dyDescent="0.3">
      <c r="A9" s="3" t="s">
        <v>5</v>
      </c>
      <c r="B9" s="3">
        <v>86</v>
      </c>
      <c r="D9" s="1" t="s">
        <v>15</v>
      </c>
      <c r="E9">
        <f>COUNT(B2:B11)</f>
        <v>10</v>
      </c>
      <c r="F9" t="str">
        <f t="shared" ca="1" si="0"/>
        <v>=COUNT(B2:B11)</v>
      </c>
      <c r="H9" s="5" t="s">
        <v>28</v>
      </c>
    </row>
    <row r="10" spans="1:8" x14ac:dyDescent="0.3">
      <c r="A10" s="3" t="s">
        <v>7</v>
      </c>
      <c r="B10" s="3">
        <v>86</v>
      </c>
      <c r="D10" s="1" t="s">
        <v>16</v>
      </c>
      <c r="E10">
        <f>COUNTA(A2:A11)</f>
        <v>10</v>
      </c>
      <c r="F10" t="str">
        <f t="shared" ca="1" si="0"/>
        <v>=COUNTA(A2:A11)</v>
      </c>
      <c r="H10" s="5" t="s">
        <v>29</v>
      </c>
    </row>
    <row r="11" spans="1:8" x14ac:dyDescent="0.3">
      <c r="A11" s="3" t="s">
        <v>33</v>
      </c>
      <c r="B11" s="3">
        <v>97</v>
      </c>
      <c r="D11" s="1" t="s">
        <v>16</v>
      </c>
      <c r="E11">
        <f>COUNTA(A2:B11)</f>
        <v>20</v>
      </c>
      <c r="F11" t="str">
        <f t="shared" ca="1" si="0"/>
        <v>=COUNTA(A2:B11)</v>
      </c>
      <c r="H11" s="6" t="s">
        <v>30</v>
      </c>
    </row>
    <row r="12" spans="1:8" x14ac:dyDescent="0.3">
      <c r="D12" s="1" t="s">
        <v>17</v>
      </c>
      <c r="E12">
        <f>COUNTBLANK(A2:B11)</f>
        <v>0</v>
      </c>
      <c r="F12" t="str">
        <f t="shared" ca="1" si="0"/>
        <v>=COUNTBLANK(A2:B11)</v>
      </c>
      <c r="H12" s="6" t="s">
        <v>34</v>
      </c>
    </row>
    <row r="13" spans="1:8" x14ac:dyDescent="0.3">
      <c r="D13" s="1" t="s">
        <v>18</v>
      </c>
      <c r="E13">
        <f>COUNTIF(B2:B11,"&gt;60")</f>
        <v>6</v>
      </c>
      <c r="F13" t="str">
        <f t="shared" ca="1" si="0"/>
        <v>=COUNTIF(B2:B11,"&gt;60")</v>
      </c>
      <c r="H13" s="6" t="s">
        <v>36</v>
      </c>
    </row>
    <row r="14" spans="1:8" x14ac:dyDescent="0.3">
      <c r="D14" s="1" t="s">
        <v>18</v>
      </c>
      <c r="E14">
        <f>COUNTIF(B2:B11,"&lt;50")</f>
        <v>3</v>
      </c>
      <c r="F14" t="str">
        <f t="shared" ca="1" si="0"/>
        <v>=COUNTIF(B2:B11,"&lt;50")</v>
      </c>
      <c r="H14" s="6" t="s">
        <v>37</v>
      </c>
    </row>
    <row r="15" spans="1:8" x14ac:dyDescent="0.3">
      <c r="B15" s="1">
        <f>B7+B6</f>
        <v>134</v>
      </c>
      <c r="D15" s="1" t="s">
        <v>18</v>
      </c>
      <c r="E15">
        <f>COUNTIF(B2:B11,69)</f>
        <v>2</v>
      </c>
      <c r="F15" t="str">
        <f t="shared" ca="1" si="0"/>
        <v>=COUNTIF(B2:B11,69)</v>
      </c>
      <c r="H15" s="5" t="s">
        <v>38</v>
      </c>
    </row>
    <row r="16" spans="1:8" x14ac:dyDescent="0.3">
      <c r="B16" s="1">
        <f>B15/2</f>
        <v>67</v>
      </c>
      <c r="D16" s="1" t="s">
        <v>19</v>
      </c>
      <c r="E16">
        <f>SUMIF(B2:B11,"&gt;60")</f>
        <v>472</v>
      </c>
      <c r="F16" t="str">
        <f t="shared" ca="1" si="0"/>
        <v>=SUMIF(B2:B11,"&gt;60")</v>
      </c>
    </row>
    <row r="17" spans="1:8" x14ac:dyDescent="0.3">
      <c r="D17" s="1" t="s">
        <v>19</v>
      </c>
      <c r="E17">
        <f>SUMIF(B2:B11,"&lt;50")</f>
        <v>136</v>
      </c>
      <c r="F17" t="str">
        <f t="shared" ca="1" si="0"/>
        <v>=SUMIF(B2:B11,"&lt;50")</v>
      </c>
    </row>
    <row r="18" spans="1:8" x14ac:dyDescent="0.3">
      <c r="D18" s="1" t="s">
        <v>20</v>
      </c>
      <c r="E18">
        <f>AVERAGEIF(B2:B11,"&gt;60")</f>
        <v>78.666666666666671</v>
      </c>
      <c r="F18" t="str">
        <f t="shared" ca="1" si="0"/>
        <v>=AVERAGEIF(B2:B11,"&gt;60")</v>
      </c>
      <c r="H18" s="4" t="s">
        <v>39</v>
      </c>
    </row>
    <row r="19" spans="1:8" x14ac:dyDescent="0.3">
      <c r="D19" s="1" t="s">
        <v>21</v>
      </c>
      <c r="E19">
        <f>LARGE(B2:B11,3)</f>
        <v>86</v>
      </c>
      <c r="F19" t="str">
        <f t="shared" ca="1" si="0"/>
        <v>=LARGE(B2:B11,3)</v>
      </c>
    </row>
    <row r="20" spans="1:8" x14ac:dyDescent="0.3">
      <c r="D20" s="1" t="s">
        <v>40</v>
      </c>
      <c r="E20">
        <f>SMALL(B2:B11,3)</f>
        <v>49</v>
      </c>
      <c r="F20" t="str">
        <f t="shared" ca="1" si="0"/>
        <v>=SMALL(B2:B11,3)</v>
      </c>
    </row>
    <row r="21" spans="1:8" x14ac:dyDescent="0.3">
      <c r="D21" s="1" t="s">
        <v>31</v>
      </c>
      <c r="E21">
        <f>MEDIAN(B2:B11)</f>
        <v>67</v>
      </c>
      <c r="F21" t="str">
        <f t="shared" ca="1" si="0"/>
        <v>=MEDIAN(B2:B11)</v>
      </c>
    </row>
    <row r="22" spans="1:8" x14ac:dyDescent="0.3">
      <c r="A22" s="1" t="s">
        <v>42</v>
      </c>
      <c r="D22" s="1" t="s">
        <v>32</v>
      </c>
      <c r="E22">
        <f>MODE(B2:B11)</f>
        <v>49</v>
      </c>
      <c r="F22" t="str">
        <f t="shared" ca="1" si="0"/>
        <v>=MODE(B2:B11)</v>
      </c>
    </row>
    <row r="23" spans="1:8" x14ac:dyDescent="0.3">
      <c r="A23" s="1" t="s">
        <v>41</v>
      </c>
      <c r="E23" s="1" cm="1">
        <f t="array" ref="E23:E25">_xlfn.MODE.MULT(B2:B11)</f>
        <v>49</v>
      </c>
      <c r="F23" t="str">
        <f t="shared" ca="1" si="0"/>
        <v>=MODE.MULT(B2:B11)</v>
      </c>
      <c r="G23" s="1">
        <f t="array" ref="G23:G26">_xlfn.MODE.MULT(B2:B11)</f>
        <v>49</v>
      </c>
    </row>
    <row r="24" spans="1:8" x14ac:dyDescent="0.3">
      <c r="E24" s="1">
        <v>69</v>
      </c>
      <c r="G24" s="1">
        <v>69</v>
      </c>
    </row>
    <row r="25" spans="1:8" x14ac:dyDescent="0.3">
      <c r="D25" s="1" t="s">
        <v>32</v>
      </c>
      <c r="E25">
        <v>86</v>
      </c>
      <c r="F25"/>
      <c r="G25" s="1">
        <v>86</v>
      </c>
    </row>
    <row r="26" spans="1:8" x14ac:dyDescent="0.3">
      <c r="E26"/>
      <c r="F26"/>
      <c r="G26" s="1" t="e">
        <v>#N/A</v>
      </c>
    </row>
    <row r="27" spans="1:8" x14ac:dyDescent="0.3">
      <c r="E27"/>
      <c r="F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Day-1</vt:lpstr>
      <vt:lpstr>DATA</vt:lpstr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Shakeer Yetigadda</dc:creator>
  <cp:lastModifiedBy>rutvik bambhaniya</cp:lastModifiedBy>
  <dcterms:created xsi:type="dcterms:W3CDTF">2023-10-26T05:01:16Z</dcterms:created>
  <dcterms:modified xsi:type="dcterms:W3CDTF">2025-06-09T09:23:09Z</dcterms:modified>
  <cp:contentStatus/>
</cp:coreProperties>
</file>