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na\OneDrive\Documents\"/>
    </mc:Choice>
  </mc:AlternateContent>
  <xr:revisionPtr revIDLastSave="0" documentId="13_ncr:1_{8F60297F-F243-4F3C-A96F-76B0E69F3FB8}" xr6:coauthVersionLast="47" xr6:coauthVersionMax="47" xr10:uidLastSave="{00000000-0000-0000-0000-000000000000}"/>
  <bookViews>
    <workbookView xWindow="-108" yWindow="-108" windowWidth="23256" windowHeight="12456" activeTab="4" xr2:uid="{616785F7-5EF2-4B4A-A2DA-2C0849447F76}"/>
  </bookViews>
  <sheets>
    <sheet name="Income Statement" sheetId="1" r:id="rId1"/>
    <sheet name="Balance Sheet" sheetId="2" r:id="rId2"/>
    <sheet name="Cash Flow Statement" sheetId="3" r:id="rId3"/>
    <sheet name="Financial Ratios" sheetId="4" r:id="rId4"/>
    <sheet name="Visualizatio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D6" i="5"/>
  <c r="C6" i="5"/>
  <c r="B6" i="5"/>
  <c r="F5" i="5"/>
  <c r="E5" i="5"/>
  <c r="D5" i="5"/>
  <c r="C5" i="5"/>
  <c r="B5" i="5"/>
  <c r="H17" i="1"/>
  <c r="H19" i="1"/>
  <c r="H9" i="1"/>
  <c r="H10" i="1"/>
  <c r="H11" i="1"/>
  <c r="H13" i="1"/>
  <c r="H14" i="1"/>
  <c r="H15" i="1"/>
  <c r="H7" i="1"/>
  <c r="H6" i="1"/>
  <c r="G69" i="1"/>
  <c r="F69" i="1"/>
  <c r="E69" i="1"/>
  <c r="D69" i="1"/>
  <c r="G68" i="1"/>
  <c r="F68" i="1"/>
  <c r="E68" i="1"/>
  <c r="D68" i="1"/>
  <c r="C69" i="1"/>
  <c r="C68" i="1"/>
  <c r="G58" i="1"/>
  <c r="G60" i="1"/>
  <c r="F58" i="1"/>
  <c r="F60" i="1"/>
  <c r="E58" i="1"/>
  <c r="E60" i="1"/>
  <c r="D58" i="1"/>
  <c r="D60" i="1"/>
  <c r="G56" i="1"/>
  <c r="F56" i="1"/>
  <c r="E56" i="1"/>
  <c r="D56" i="1"/>
  <c r="G55" i="1"/>
  <c r="F55" i="1"/>
  <c r="E55" i="1"/>
  <c r="D55" i="1"/>
  <c r="G53" i="1"/>
  <c r="F53" i="1"/>
  <c r="E53" i="1"/>
  <c r="D53" i="1"/>
  <c r="G52" i="1"/>
  <c r="F52" i="1"/>
  <c r="E52" i="1"/>
  <c r="D52" i="1"/>
  <c r="F50" i="1"/>
  <c r="D49" i="1"/>
  <c r="G49" i="1"/>
  <c r="F49" i="1"/>
  <c r="E49" i="1"/>
  <c r="G48" i="1"/>
  <c r="F48" i="1"/>
  <c r="E48" i="1"/>
  <c r="D48" i="1"/>
  <c r="G43" i="1"/>
  <c r="G41" i="1"/>
  <c r="G38" i="1"/>
  <c r="G35" i="1"/>
  <c r="G34" i="1"/>
  <c r="G31" i="1"/>
  <c r="G30" i="1"/>
  <c r="F43" i="1"/>
  <c r="F41" i="1"/>
  <c r="F38" i="1"/>
  <c r="F35" i="1"/>
  <c r="F34" i="1"/>
  <c r="F31" i="1"/>
  <c r="F30" i="1"/>
  <c r="E43" i="1"/>
  <c r="E41" i="1"/>
  <c r="E38" i="1"/>
  <c r="E34" i="1"/>
  <c r="E31" i="1"/>
  <c r="E30" i="1"/>
  <c r="D43" i="1"/>
  <c r="D41" i="1"/>
  <c r="D38" i="1"/>
  <c r="D35" i="1"/>
  <c r="D34" i="1"/>
  <c r="D31" i="1"/>
  <c r="D30" i="1"/>
  <c r="D32" i="1" s="1"/>
  <c r="C43" i="1"/>
  <c r="C41" i="1"/>
  <c r="C38" i="1"/>
  <c r="C35" i="1"/>
  <c r="C34" i="1"/>
  <c r="C31" i="1"/>
  <c r="C30" i="1"/>
  <c r="E12" i="1"/>
  <c r="G12" i="1"/>
  <c r="D8" i="1"/>
  <c r="E50" i="1" s="1"/>
  <c r="E8" i="1"/>
  <c r="E32" i="1" s="1"/>
  <c r="F8" i="1"/>
  <c r="G50" i="1" s="1"/>
  <c r="G8" i="1"/>
  <c r="G32" i="1" s="1"/>
  <c r="C8" i="1"/>
  <c r="C12" i="1" s="1"/>
  <c r="C36" i="1" l="1"/>
  <c r="C16" i="1"/>
  <c r="E54" i="1"/>
  <c r="D12" i="1"/>
  <c r="E16" i="1"/>
  <c r="E35" i="1"/>
  <c r="D50" i="1"/>
  <c r="H8" i="1"/>
  <c r="G36" i="1"/>
  <c r="F12" i="1"/>
  <c r="G16" i="1"/>
  <c r="C32" i="1"/>
  <c r="F32" i="1"/>
  <c r="H12" i="1"/>
  <c r="G40" i="1" l="1"/>
  <c r="G18" i="1"/>
  <c r="F54" i="1"/>
  <c r="F36" i="1"/>
  <c r="F16" i="1"/>
  <c r="G57" i="1" s="1"/>
  <c r="G54" i="1"/>
  <c r="E40" i="1"/>
  <c r="E36" i="1"/>
  <c r="E18" i="1"/>
  <c r="E57" i="1"/>
  <c r="C18" i="1"/>
  <c r="C20" i="1" s="1"/>
  <c r="C40" i="1"/>
  <c r="D54" i="1"/>
  <c r="D36" i="1"/>
  <c r="D16" i="1"/>
  <c r="E42" i="1" l="1"/>
  <c r="E44" i="1" s="1"/>
  <c r="E20" i="1"/>
  <c r="F57" i="1"/>
  <c r="F40" i="1"/>
  <c r="F18" i="1"/>
  <c r="G59" i="1" s="1"/>
  <c r="H16" i="1"/>
  <c r="G42" i="1"/>
  <c r="G44" i="1" s="1"/>
  <c r="G20" i="1"/>
  <c r="H18" i="1"/>
  <c r="D40" i="1"/>
  <c r="D18" i="1"/>
  <c r="D57" i="1"/>
  <c r="C42" i="1"/>
  <c r="C44" i="1" s="1"/>
  <c r="C24" i="1"/>
  <c r="C25" i="1"/>
  <c r="E24" i="1" l="1"/>
  <c r="E25" i="1"/>
  <c r="H20" i="1"/>
  <c r="G24" i="1"/>
  <c r="G25" i="1"/>
  <c r="F59" i="1"/>
  <c r="F20" i="1"/>
  <c r="F42" i="1"/>
  <c r="F44" i="1" s="1"/>
  <c r="D59" i="1"/>
  <c r="D42" i="1"/>
  <c r="D44" i="1" s="1"/>
  <c r="D20" i="1"/>
  <c r="E61" i="1" s="1"/>
  <c r="E59" i="1"/>
  <c r="D25" i="1" l="1"/>
  <c r="D61" i="1"/>
  <c r="D24" i="1"/>
  <c r="F24" i="1"/>
  <c r="F25" i="1"/>
  <c r="F61" i="1"/>
  <c r="G61" i="1"/>
</calcChain>
</file>

<file path=xl/sharedStrings.xml><?xml version="1.0" encoding="utf-8"?>
<sst xmlns="http://schemas.openxmlformats.org/spreadsheetml/2006/main" count="236" uniqueCount="147">
  <si>
    <t>ABC Company</t>
  </si>
  <si>
    <t>Income Statement (Consolidated)</t>
  </si>
  <si>
    <t xml:space="preserve">(in mUSD, except per share amounts) </t>
  </si>
  <si>
    <t>Budget</t>
  </si>
  <si>
    <t>Net Sales</t>
  </si>
  <si>
    <t>Cost of Sales</t>
  </si>
  <si>
    <t xml:space="preserve">   Gross Profit</t>
  </si>
  <si>
    <t>Selling,General and Administrative Expenses</t>
  </si>
  <si>
    <t>Other(income) expense,net</t>
  </si>
  <si>
    <t>Earnings befor Interest and Taxes (EBIT)</t>
  </si>
  <si>
    <t>Non-service related postretirement costs</t>
  </si>
  <si>
    <t>Interest expense, net</t>
  </si>
  <si>
    <t>Earnings Before Taxes (EBT)</t>
  </si>
  <si>
    <t>Provision for income taxes</t>
  </si>
  <si>
    <t xml:space="preserve">    Net income including noncontrolling interests</t>
  </si>
  <si>
    <t>Less: Net income atributable to noncontrolling interests</t>
  </si>
  <si>
    <t xml:space="preserve">   Net income atributable to ABC company</t>
  </si>
  <si>
    <t>Earnings per common share, basic</t>
  </si>
  <si>
    <t>Earnings per common share, diluted</t>
  </si>
  <si>
    <t>Basic Weighted Average Shares</t>
  </si>
  <si>
    <t>Diluted Weighted Average Shares</t>
  </si>
  <si>
    <t>Vertical Analysis</t>
  </si>
  <si>
    <t xml:space="preserve">   Gross Profit Margin </t>
  </si>
  <si>
    <t>Selling, general and administrative expenses</t>
  </si>
  <si>
    <t>Other(income) expense, net</t>
  </si>
  <si>
    <t xml:space="preserve">   Operating Profit Margin (EBIT Margin)</t>
  </si>
  <si>
    <t>Income before income taxes (EBT Margin)</t>
  </si>
  <si>
    <t>Net income Margin including noncontrolling interests</t>
  </si>
  <si>
    <t>Less: Net income atributable to noncontrolling interests (% of Net Income)</t>
  </si>
  <si>
    <t xml:space="preserve">Net income Margin </t>
  </si>
  <si>
    <t>Horizontal Analysis</t>
  </si>
  <si>
    <t>Selling general and administrative expenses</t>
  </si>
  <si>
    <t xml:space="preserve">   Operating Profit</t>
  </si>
  <si>
    <t>Income before income taxes</t>
  </si>
  <si>
    <t xml:space="preserve">   Net income including noncontrolling interests</t>
  </si>
  <si>
    <t>Trend Analysis</t>
  </si>
  <si>
    <t>Sales</t>
  </si>
  <si>
    <t>Net Profit</t>
  </si>
  <si>
    <t>Variance</t>
  </si>
  <si>
    <t>Particulars</t>
  </si>
  <si>
    <t>EQUITIES AND LIABILITIES</t>
  </si>
  <si>
    <t>Shareholder's Funds</t>
  </si>
  <si>
    <t>Total Share Capital</t>
  </si>
  <si>
    <t>Reserves and Surplus</t>
  </si>
  <si>
    <t>Total Shareholders Funds</t>
  </si>
  <si>
    <t>Non-Current Liabilities</t>
  </si>
  <si>
    <t>Total Non-Current Liabilities</t>
  </si>
  <si>
    <t>Current Liabilities</t>
  </si>
  <si>
    <t>Total Current Liabilities</t>
  </si>
  <si>
    <t>ASSETS</t>
  </si>
  <si>
    <t>Non-Current Assets</t>
  </si>
  <si>
    <t>Fixed Assets</t>
  </si>
  <si>
    <t>Non-Current Investments</t>
  </si>
  <si>
    <t>Total Non-Current Assets</t>
  </si>
  <si>
    <t>Current Assets</t>
  </si>
  <si>
    <t>Total Current Assets</t>
  </si>
  <si>
    <t>Total Assets</t>
  </si>
  <si>
    <t>Total Liabilities</t>
  </si>
  <si>
    <t>Cash Flow from Operating Activities</t>
  </si>
  <si>
    <t>Net Profit before Working Capital Changes</t>
  </si>
  <si>
    <t>Depreciation &amp; Amortization</t>
  </si>
  <si>
    <t>Changes in Current Assets</t>
  </si>
  <si>
    <t>Changes in Current Liabilities</t>
  </si>
  <si>
    <t>Net Cash Flow from Operating Activities (A)</t>
  </si>
  <si>
    <t>Cash Flow from Investing Activities</t>
  </si>
  <si>
    <t>Purchase of Fixed Assets</t>
  </si>
  <si>
    <t>Investment in Non-Current Assets</t>
  </si>
  <si>
    <t>Net Cash Flow from Investing Activities (B)</t>
  </si>
  <si>
    <t>Cash Flow from Financing Activities</t>
  </si>
  <si>
    <t>Share Capital Changes</t>
  </si>
  <si>
    <t>Increase in Reserves &amp; Surplus</t>
  </si>
  <si>
    <t>Increase in Non-Current Liabilities</t>
  </si>
  <si>
    <t>Net Cash Flow from Financing Activities (C)</t>
  </si>
  <si>
    <t>Net Cash Flow (A + B + C)</t>
  </si>
  <si>
    <t>Financial Ratio Analysis Table</t>
  </si>
  <si>
    <t>Category</t>
  </si>
  <si>
    <t>Ratio Name</t>
  </si>
  <si>
    <t>Formula</t>
  </si>
  <si>
    <t>Liquidity Ratios</t>
  </si>
  <si>
    <t>Current Ratio</t>
  </si>
  <si>
    <t>1.50</t>
  </si>
  <si>
    <t>Quick Ratio</t>
  </si>
  <si>
    <t>1.19</t>
  </si>
  <si>
    <t>Solvency Ratios</t>
  </si>
  <si>
    <t>Debt-to-Equity Ratio</t>
  </si>
  <si>
    <t>1.42</t>
  </si>
  <si>
    <t>Interest Coverage Ratio</t>
  </si>
  <si>
    <t>6.00</t>
  </si>
  <si>
    <t>Profitability Ratios</t>
  </si>
  <si>
    <t>Gross Profit Margin (%)</t>
  </si>
  <si>
    <t>33.33%</t>
  </si>
  <si>
    <t>Net Profit Margin (%)</t>
  </si>
  <si>
    <t>6.67%</t>
  </si>
  <si>
    <t>Return on Assets (ROA) (%)</t>
  </si>
  <si>
    <t>7.82%</t>
  </si>
  <si>
    <t>Return on Equity (ROE) (%)</t>
  </si>
  <si>
    <t>11.12%</t>
  </si>
  <si>
    <t>Efficiency Ratios</t>
  </si>
  <si>
    <t>Asset Turnover Ratio</t>
  </si>
  <si>
    <t>1.17</t>
  </si>
  <si>
    <t>Inventory Turnover Ratio</t>
  </si>
  <si>
    <t>10.00</t>
  </si>
  <si>
    <t>Receivables Turnover Ratio</t>
  </si>
  <si>
    <t xml:space="preserve"> Total Current Assets / Total Current Liabilities</t>
  </si>
  <si>
    <t xml:space="preserve"> Total Liabilities / Total Shareholders' Equity</t>
  </si>
  <si>
    <t>(Total Current Assets - Inventory) / Total Current Liabilities</t>
  </si>
  <si>
    <t>EBIT / Interest Expense</t>
  </si>
  <si>
    <t>(Gross Profit / Revenue) * 100</t>
  </si>
  <si>
    <t xml:space="preserve"> (Net Profit / Revenue) * 100</t>
  </si>
  <si>
    <t xml:space="preserve"> (Net Profit / Total Assets) * 100</t>
  </si>
  <si>
    <t xml:space="preserve"> (Net Profit / Total Shareholders' Equity) × 100</t>
  </si>
  <si>
    <t xml:space="preserve"> Revenue / Total Assets</t>
  </si>
  <si>
    <t>COGS / Inventory</t>
  </si>
  <si>
    <t>Revenue / Accounts Receivable</t>
  </si>
  <si>
    <t xml:space="preserve">Balance Sheet for ABC Company </t>
  </si>
  <si>
    <t>Cash Flow Statement for ABC Company</t>
  </si>
  <si>
    <t>Interpretation</t>
  </si>
  <si>
    <t>Industry Benchmark</t>
  </si>
  <si>
    <t>Total Current Assets / Total Current Liabilities</t>
  </si>
  <si>
    <t>ABC has $1.50 in current assets for every $1 of current liabilities. Liquidity is slightly decreasing.</t>
  </si>
  <si>
    <t>1.5 - 2.0 (ABC is slightly below)</t>
  </si>
  <si>
    <t>ABC has $1.19 in liquid assets (excluding inventory) per $1 of current liabilities, indicating stable short-term liquidity.</t>
  </si>
  <si>
    <t>1.0 - 1.5 (ABC is slightly below)</t>
  </si>
  <si>
    <t>Total Liabilities / Total Shareholders' Equity</t>
  </si>
  <si>
    <t>ABC finances $1.42 in debt for every $1 of equity, suggesting moderate leverage.</t>
  </si>
  <si>
    <t>1.0 - 1.5 (ABC is within range)</t>
  </si>
  <si>
    <t>ABC can cover interest expenses 6 times, indicating strong financial stability.</t>
  </si>
  <si>
    <t>Above 3.0 (ABC is in a strong position)</t>
  </si>
  <si>
    <t>ABC retains 33.33% of revenue after covering production costs, showing stable cost control.</t>
  </si>
  <si>
    <t>35% (ABC is slightly below industry)</t>
  </si>
  <si>
    <t>(Net Profit / Revenue) * 100</t>
  </si>
  <si>
    <t>ABC earns $0.067 for every $1 of revenue, indicating consistent profitability.</t>
  </si>
  <si>
    <t>8% (ABC is slightly below industry)</t>
  </si>
  <si>
    <t>(Net Profit / Total Assets) * 100</t>
  </si>
  <si>
    <t>ABC generates 7.82% profit from its assets, slightly declining.</t>
  </si>
  <si>
    <t>9% (ABC is underperforming)</t>
  </si>
  <si>
    <t>(Net Profit / Total Shareholders' Equity) × 100</t>
  </si>
  <si>
    <t>ABC’s ROE is 11.12%, meaning investors receive an 11.12% return on equity.</t>
  </si>
  <si>
    <t>12% - 15% (ABC has room for improvement)</t>
  </si>
  <si>
    <t>Revenue / Total Assets</t>
  </si>
  <si>
    <t>ABC generates $1.17 in revenue per $1 of assets, showing declining efficiency.</t>
  </si>
  <si>
    <t>1.5 (ABC needs better asset utilization)</t>
  </si>
  <si>
    <t>ABC sells and restocks inventory 10 times per year, indicating strong demand.</t>
  </si>
  <si>
    <t>8 - 12 (ABC is performing well)</t>
  </si>
  <si>
    <t>ABC collects accounts receivable 6 times per year, reflecting stable credit management.</t>
  </si>
  <si>
    <t>6 - 7 (ABC is within normal range)</t>
  </si>
  <si>
    <t>Interpretation of Ratio and Industry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</si>
</sst>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4" formatCode="_ &quot;₹&quot;\ * #,##0.00_ ;_ &quot;₹&quot;\ * \-#,##0.00_ ;_ &quot;₹&quot;\ * &quot;-&quot;??_ ;_ @_ 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4" tint="-0.249977111117893"/>
      <name val="Calibri"/>
      <family val="2"/>
      <scheme val="minor"/>
    </font>
    <font>
      <b/>
      <u/>
      <sz val="14"/>
      <color theme="4" tint="-0.249977111117893"/>
      <name val="Calibri"/>
      <family val="2"/>
      <scheme val="minor"/>
    </font>
    <font>
      <u/>
      <sz val="14"/>
      <color theme="4" tint="-0.249977111117893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u/>
      <sz val="13.5"/>
      <color theme="4" tint="-0.249977111117893"/>
      <name val="Calibri"/>
      <family val="2"/>
      <scheme val="minor"/>
    </font>
    <font>
      <b/>
      <u/>
      <sz val="1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2" applyNumberFormat="1" applyFont="1"/>
    <xf numFmtId="41" fontId="0" fillId="0" borderId="0" xfId="1" applyNumberFormat="1" applyFont="1"/>
    <xf numFmtId="41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10" fontId="0" fillId="0" borderId="1" xfId="0" applyNumberFormat="1" applyBorder="1" applyAlignment="1">
      <alignment vertical="center" wrapText="1"/>
    </xf>
    <xf numFmtId="0" fontId="0" fillId="0" borderId="1" xfId="0" applyBorder="1"/>
    <xf numFmtId="0" fontId="11" fillId="0" borderId="0" xfId="0" applyFont="1" applyAlignment="1">
      <alignment vertical="center"/>
    </xf>
    <xf numFmtId="0" fontId="5" fillId="0" borderId="1" xfId="0" applyFont="1" applyBorder="1"/>
    <xf numFmtId="17" fontId="4" fillId="0" borderId="1" xfId="0" applyNumberFormat="1" applyFont="1" applyBorder="1"/>
    <xf numFmtId="41" fontId="0" fillId="0" borderId="1" xfId="1" applyNumberFormat="1" applyFont="1" applyBorder="1"/>
    <xf numFmtId="164" fontId="0" fillId="0" borderId="1" xfId="2" applyNumberFormat="1" applyFont="1" applyBorder="1"/>
    <xf numFmtId="17" fontId="4" fillId="0" borderId="0" xfId="0" applyNumberFormat="1" applyFont="1"/>
    <xf numFmtId="164" fontId="0" fillId="0" borderId="0" xfId="2" applyNumberFormat="1" applyFont="1" applyBorder="1"/>
    <xf numFmtId="0" fontId="8" fillId="0" borderId="1" xfId="0" applyFont="1" applyBorder="1"/>
    <xf numFmtId="0" fontId="2" fillId="0" borderId="1" xfId="0" applyFont="1" applyBorder="1"/>
    <xf numFmtId="164" fontId="0" fillId="0" borderId="3" xfId="2" applyNumberFormat="1" applyFont="1" applyBorder="1"/>
    <xf numFmtId="164" fontId="2" fillId="0" borderId="2" xfId="2" applyNumberFormat="1" applyFont="1" applyBorder="1"/>
    <xf numFmtId="164" fontId="0" fillId="0" borderId="2" xfId="2" applyNumberFormat="1" applyFont="1" applyBorder="1"/>
    <xf numFmtId="164" fontId="0" fillId="0" borderId="4" xfId="2" applyNumberFormat="1" applyFont="1" applyBorder="1"/>
    <xf numFmtId="0" fontId="0" fillId="0" borderId="3" xfId="0" applyBorder="1"/>
    <xf numFmtId="0" fontId="0" fillId="0" borderId="2" xfId="0" applyBorder="1"/>
    <xf numFmtId="164" fontId="2" fillId="0" borderId="0" xfId="2" applyNumberFormat="1" applyFont="1" applyBorder="1"/>
    <xf numFmtId="0" fontId="0" fillId="0" borderId="5" xfId="0" applyBorder="1"/>
    <xf numFmtId="41" fontId="0" fillId="0" borderId="6" xfId="1" applyNumberFormat="1" applyFont="1" applyBorder="1"/>
    <xf numFmtId="41" fontId="0" fillId="0" borderId="3" xfId="1" applyNumberFormat="1" applyFont="1" applyBorder="1"/>
    <xf numFmtId="41" fontId="0" fillId="0" borderId="7" xfId="1" applyNumberFormat="1" applyFont="1" applyBorder="1"/>
    <xf numFmtId="41" fontId="0" fillId="0" borderId="8" xfId="1" applyNumberFormat="1" applyFont="1" applyBorder="1"/>
    <xf numFmtId="41" fontId="0" fillId="0" borderId="9" xfId="1" applyNumberFormat="1" applyFont="1" applyBorder="1"/>
    <xf numFmtId="17" fontId="5" fillId="0" borderId="11" xfId="0" applyNumberFormat="1" applyFont="1" applyBorder="1"/>
    <xf numFmtId="17" fontId="5" fillId="0" borderId="12" xfId="0" applyNumberFormat="1" applyFont="1" applyBorder="1"/>
    <xf numFmtId="41" fontId="0" fillId="0" borderId="2" xfId="1" applyNumberFormat="1" applyFont="1" applyBorder="1"/>
    <xf numFmtId="0" fontId="5" fillId="0" borderId="10" xfId="0" applyFont="1" applyBorder="1"/>
    <xf numFmtId="0" fontId="11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Visualizations!$B$1</c:f>
              <c:strCache>
                <c:ptCount val="1"/>
                <c:pt idx="0">
                  <c:v>Dec-24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Visualizations!$A$2:$A$6</c:f>
              <c:strCache>
                <c:ptCount val="5"/>
                <c:pt idx="0">
                  <c:v>Sales</c:v>
                </c:pt>
                <c:pt idx="1">
                  <c:v>Net Profit</c:v>
                </c:pt>
                <c:pt idx="3">
                  <c:v>Sales</c:v>
                </c:pt>
                <c:pt idx="4">
                  <c:v>Net Profit</c:v>
                </c:pt>
              </c:strCache>
            </c:strRef>
          </c:cat>
          <c:val>
            <c:numRef>
              <c:f>Visualizations!$B$2:$B$6</c:f>
              <c:numCache>
                <c:formatCode>_(* #,##0_);_(* \(#,##0\);_(* "-"_);_(@_)</c:formatCode>
                <c:ptCount val="5"/>
                <c:pt idx="0">
                  <c:v>149184</c:v>
                </c:pt>
                <c:pt idx="1">
                  <c:v>7075</c:v>
                </c:pt>
                <c:pt idx="3" formatCode="0.0%">
                  <c:v>1</c:v>
                </c:pt>
                <c:pt idx="4" formatCode="0.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D-484F-A5E2-6EB62609D907}"/>
            </c:ext>
          </c:extLst>
        </c:ser>
        <c:ser>
          <c:idx val="1"/>
          <c:order val="1"/>
          <c:tx>
            <c:strRef>
              <c:f>Visualizations!$C$1</c:f>
              <c:strCache>
                <c:ptCount val="1"/>
                <c:pt idx="0">
                  <c:v>Dec-23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Visualizations!$A$2:$A$6</c:f>
              <c:strCache>
                <c:ptCount val="5"/>
                <c:pt idx="0">
                  <c:v>Sales</c:v>
                </c:pt>
                <c:pt idx="1">
                  <c:v>Net Profit</c:v>
                </c:pt>
                <c:pt idx="3">
                  <c:v>Sales</c:v>
                </c:pt>
                <c:pt idx="4">
                  <c:v>Net Profit</c:v>
                </c:pt>
              </c:strCache>
            </c:strRef>
          </c:cat>
          <c:val>
            <c:numRef>
              <c:f>Visualizations!$C$2:$C$6</c:f>
              <c:numCache>
                <c:formatCode>_(* #,##0_);_(* \(#,##0\);_(* "-"_);_(@_)</c:formatCode>
                <c:ptCount val="5"/>
                <c:pt idx="0">
                  <c:v>145588</c:v>
                </c:pt>
                <c:pt idx="1">
                  <c:v>6807</c:v>
                </c:pt>
                <c:pt idx="3" formatCode="0.0%">
                  <c:v>0.97589553839553844</c:v>
                </c:pt>
                <c:pt idx="4" formatCode="0.0%">
                  <c:v>0.96212014134275614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D-484F-A5E2-6EB62609D907}"/>
            </c:ext>
          </c:extLst>
        </c:ser>
        <c:ser>
          <c:idx val="2"/>
          <c:order val="2"/>
          <c:tx>
            <c:strRef>
              <c:f>Visualizations!$D$1</c:f>
              <c:strCache>
                <c:ptCount val="1"/>
                <c:pt idx="0">
                  <c:v>Dec-22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Visualizations!$A$2:$A$6</c:f>
              <c:strCache>
                <c:ptCount val="5"/>
                <c:pt idx="0">
                  <c:v>Sales</c:v>
                </c:pt>
                <c:pt idx="1">
                  <c:v>Net Profit</c:v>
                </c:pt>
                <c:pt idx="3">
                  <c:v>Sales</c:v>
                </c:pt>
                <c:pt idx="4">
                  <c:v>Net Profit</c:v>
                </c:pt>
              </c:strCache>
            </c:strRef>
          </c:cat>
          <c:val>
            <c:numRef>
              <c:f>Visualizations!$D$2:$D$6</c:f>
              <c:numCache>
                <c:formatCode>_(* #,##0_);_(* \(#,##0\);_(* "-"_);_(@_)</c:formatCode>
                <c:ptCount val="5"/>
                <c:pt idx="0">
                  <c:v>147049</c:v>
                </c:pt>
                <c:pt idx="1">
                  <c:v>3825</c:v>
                </c:pt>
                <c:pt idx="3" formatCode="0.0%">
                  <c:v>0.98568881381381379</c:v>
                </c:pt>
                <c:pt idx="4" formatCode="0.0%">
                  <c:v>0.54063604240282681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D-484F-A5E2-6EB62609D907}"/>
            </c:ext>
          </c:extLst>
        </c:ser>
        <c:ser>
          <c:idx val="3"/>
          <c:order val="3"/>
          <c:tx>
            <c:strRef>
              <c:f>Visualizations!$E$1</c:f>
              <c:strCache>
                <c:ptCount val="1"/>
                <c:pt idx="0">
                  <c:v>Dec-21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Visualizations!$A$2:$A$6</c:f>
              <c:strCache>
                <c:ptCount val="5"/>
                <c:pt idx="0">
                  <c:v>Sales</c:v>
                </c:pt>
                <c:pt idx="1">
                  <c:v>Net Profit</c:v>
                </c:pt>
                <c:pt idx="3">
                  <c:v>Sales</c:v>
                </c:pt>
                <c:pt idx="4">
                  <c:v>Net Profit</c:v>
                </c:pt>
              </c:strCache>
            </c:strRef>
          </c:cat>
          <c:val>
            <c:numRef>
              <c:f>Visualizations!$E$2:$E$6</c:f>
              <c:numCache>
                <c:formatCode>_(* #,##0_);_(* \(#,##0\);_(* "-"_);_(@_)</c:formatCode>
                <c:ptCount val="5"/>
                <c:pt idx="0">
                  <c:v>137237</c:v>
                </c:pt>
                <c:pt idx="1">
                  <c:v>4289</c:v>
                </c:pt>
                <c:pt idx="3" formatCode="0.0%">
                  <c:v>0.91991768554268549</c:v>
                </c:pt>
                <c:pt idx="4" formatCode="0.0%">
                  <c:v>0.60621908127208479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D-484F-A5E2-6EB62609D907}"/>
            </c:ext>
          </c:extLst>
        </c:ser>
        <c:ser>
          <c:idx val="4"/>
          <c:order val="4"/>
          <c:tx>
            <c:strRef>
              <c:f>Visualizations!$F$1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Visualizations!$A$2:$A$6</c:f>
              <c:strCache>
                <c:ptCount val="5"/>
                <c:pt idx="0">
                  <c:v>Sales</c:v>
                </c:pt>
                <c:pt idx="1">
                  <c:v>Net Profit</c:v>
                </c:pt>
                <c:pt idx="3">
                  <c:v>Sales</c:v>
                </c:pt>
                <c:pt idx="4">
                  <c:v>Net Profit</c:v>
                </c:pt>
              </c:strCache>
            </c:strRef>
          </c:cat>
          <c:val>
            <c:numRef>
              <c:f>Visualizations!$F$2:$F$6</c:f>
              <c:numCache>
                <c:formatCode>_(* #,##0_);_(* \(#,##0\);_(* "-"_);_(@_)</c:formatCode>
                <c:ptCount val="5"/>
                <c:pt idx="0">
                  <c:v>122485</c:v>
                </c:pt>
                <c:pt idx="1">
                  <c:v>5394</c:v>
                </c:pt>
                <c:pt idx="3" formatCode="0.0%">
                  <c:v>0.82103308665808661</c:v>
                </c:pt>
                <c:pt idx="4" formatCode="0.0%">
                  <c:v>0.76240282685512373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D-484F-A5E2-6EB62609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49936"/>
        <c:axId val="1245344848"/>
      </c:areaChart>
      <c:catAx>
        <c:axId val="33624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44848"/>
        <c:crosses val="autoZero"/>
        <c:auto val="1"/>
        <c:lblAlgn val="ctr"/>
        <c:lblOffset val="100"/>
        <c:noMultiLvlLbl val="0"/>
      </c:catAx>
      <c:valAx>
        <c:axId val="1245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2061543655590769"/>
          <c:y val="0.21742007399677449"/>
          <c:w val="0.77558837303013473"/>
          <c:h val="0.72167541557305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Visualizations!$E$19</c:f>
              <c:strCache>
                <c:ptCount val="1"/>
                <c:pt idx="0">
                  <c:v>Mar-23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Visualizations!$A$20:$D$30</c15:sqref>
                  </c15:fullRef>
                  <c15:levelRef>
                    <c15:sqref>Visualizations!$B$20:$B$30</c15:sqref>
                  </c15:levelRef>
                </c:ext>
              </c:extLst>
              <c:f>Visualizations!$B$20:$B$30</c:f>
              <c:strCache>
                <c:ptCount val="11"/>
                <c:pt idx="0">
                  <c:v>Current Ratio</c:v>
                </c:pt>
                <c:pt idx="1">
                  <c:v>Quick Ratio</c:v>
                </c:pt>
                <c:pt idx="2">
                  <c:v>Debt-to-Equity Ratio</c:v>
                </c:pt>
                <c:pt idx="3">
                  <c:v>Interest Coverage Ratio</c:v>
                </c:pt>
                <c:pt idx="4">
                  <c:v>Gross Profit Margin (%)</c:v>
                </c:pt>
                <c:pt idx="5">
                  <c:v>Net Profit Margin (%)</c:v>
                </c:pt>
                <c:pt idx="6">
                  <c:v>Return on Assets (ROA) (%)</c:v>
                </c:pt>
                <c:pt idx="7">
                  <c:v>Return on Equity (ROE) (%)</c:v>
                </c:pt>
                <c:pt idx="8">
                  <c:v>Asset Turnover Ratio</c:v>
                </c:pt>
                <c:pt idx="9">
                  <c:v>Inventory Turnover Ratio</c:v>
                </c:pt>
                <c:pt idx="10">
                  <c:v>Receivables Turnover Ratio</c:v>
                </c:pt>
              </c:strCache>
            </c:strRef>
          </c:cat>
          <c:val>
            <c:numRef>
              <c:f>Visualizations!$E$20:$E$30</c:f>
              <c:numCache>
                <c:formatCode>General</c:formatCode>
                <c:ptCount val="11"/>
                <c:pt idx="0">
                  <c:v>1.61</c:v>
                </c:pt>
                <c:pt idx="1">
                  <c:v>1.25</c:v>
                </c:pt>
                <c:pt idx="2">
                  <c:v>1.39</c:v>
                </c:pt>
                <c:pt idx="3">
                  <c:v>6</c:v>
                </c:pt>
                <c:pt idx="4" formatCode="0.00%">
                  <c:v>0.33329999999999999</c:v>
                </c:pt>
                <c:pt idx="5" formatCode="0.00%">
                  <c:v>6.6699999999999995E-2</c:v>
                </c:pt>
                <c:pt idx="6" formatCode="0.00%">
                  <c:v>8.5999999999999993E-2</c:v>
                </c:pt>
                <c:pt idx="7" formatCode="0.00%">
                  <c:v>0.1198</c:v>
                </c:pt>
                <c:pt idx="8">
                  <c:v>1.29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6-4921-8C68-0421BD1EB282}"/>
            </c:ext>
          </c:extLst>
        </c:ser>
        <c:ser>
          <c:idx val="1"/>
          <c:order val="1"/>
          <c:tx>
            <c:strRef>
              <c:f>Visualizations!$F$19</c:f>
              <c:strCache>
                <c:ptCount val="1"/>
                <c:pt idx="0">
                  <c:v>Mar-22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Visualizations!$A$20:$D$30</c15:sqref>
                  </c15:fullRef>
                  <c15:levelRef>
                    <c15:sqref>Visualizations!$B$20:$B$30</c15:sqref>
                  </c15:levelRef>
                </c:ext>
              </c:extLst>
              <c:f>Visualizations!$B$20:$B$30</c:f>
              <c:strCache>
                <c:ptCount val="11"/>
                <c:pt idx="0">
                  <c:v>Current Ratio</c:v>
                </c:pt>
                <c:pt idx="1">
                  <c:v>Quick Ratio</c:v>
                </c:pt>
                <c:pt idx="2">
                  <c:v>Debt-to-Equity Ratio</c:v>
                </c:pt>
                <c:pt idx="3">
                  <c:v>Interest Coverage Ratio</c:v>
                </c:pt>
                <c:pt idx="4">
                  <c:v>Gross Profit Margin (%)</c:v>
                </c:pt>
                <c:pt idx="5">
                  <c:v>Net Profit Margin (%)</c:v>
                </c:pt>
                <c:pt idx="6">
                  <c:v>Return on Assets (ROA) (%)</c:v>
                </c:pt>
                <c:pt idx="7">
                  <c:v>Return on Equity (ROE) (%)</c:v>
                </c:pt>
                <c:pt idx="8">
                  <c:v>Asset Turnover Ratio</c:v>
                </c:pt>
                <c:pt idx="9">
                  <c:v>Inventory Turnover Ratio</c:v>
                </c:pt>
                <c:pt idx="10">
                  <c:v>Receivables Turnover Ratio</c:v>
                </c:pt>
              </c:strCache>
            </c:strRef>
          </c:cat>
          <c:val>
            <c:numRef>
              <c:f>Visualizations!$F$20:$F$30</c:f>
              <c:numCache>
                <c:formatCode>General</c:formatCode>
                <c:ptCount val="11"/>
                <c:pt idx="0">
                  <c:v>1.99</c:v>
                </c:pt>
                <c:pt idx="1">
                  <c:v>1.6</c:v>
                </c:pt>
                <c:pt idx="2">
                  <c:v>1.38</c:v>
                </c:pt>
                <c:pt idx="3">
                  <c:v>6</c:v>
                </c:pt>
                <c:pt idx="4" formatCode="0.00%">
                  <c:v>0.33329999999999999</c:v>
                </c:pt>
                <c:pt idx="5" formatCode="0.00%">
                  <c:v>6.6699999999999995E-2</c:v>
                </c:pt>
                <c:pt idx="6" formatCode="0.00%">
                  <c:v>9.2100000000000001E-2</c:v>
                </c:pt>
                <c:pt idx="7" formatCode="0.00%">
                  <c:v>0.12670000000000001</c:v>
                </c:pt>
                <c:pt idx="8">
                  <c:v>1.38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6-4921-8C68-0421BD1EB282}"/>
            </c:ext>
          </c:extLst>
        </c:ser>
        <c:ser>
          <c:idx val="2"/>
          <c:order val="2"/>
          <c:tx>
            <c:strRef>
              <c:f>Visualizations!$G$19</c:f>
              <c:strCache>
                <c:ptCount val="1"/>
                <c:pt idx="0">
                  <c:v>Mar-21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Visualizations!$A$20:$D$30</c15:sqref>
                  </c15:fullRef>
                  <c15:levelRef>
                    <c15:sqref>Visualizations!$B$20:$B$30</c15:sqref>
                  </c15:levelRef>
                </c:ext>
              </c:extLst>
              <c:f>Visualizations!$B$20:$B$30</c:f>
              <c:strCache>
                <c:ptCount val="11"/>
                <c:pt idx="0">
                  <c:v>Current Ratio</c:v>
                </c:pt>
                <c:pt idx="1">
                  <c:v>Quick Ratio</c:v>
                </c:pt>
                <c:pt idx="2">
                  <c:v>Debt-to-Equity Ratio</c:v>
                </c:pt>
                <c:pt idx="3">
                  <c:v>Interest Coverage Ratio</c:v>
                </c:pt>
                <c:pt idx="4">
                  <c:v>Gross Profit Margin (%)</c:v>
                </c:pt>
                <c:pt idx="5">
                  <c:v>Net Profit Margin (%)</c:v>
                </c:pt>
                <c:pt idx="6">
                  <c:v>Return on Assets (ROA) (%)</c:v>
                </c:pt>
                <c:pt idx="7">
                  <c:v>Return on Equity (ROE) (%)</c:v>
                </c:pt>
                <c:pt idx="8">
                  <c:v>Asset Turnover Ratio</c:v>
                </c:pt>
                <c:pt idx="9">
                  <c:v>Inventory Turnover Ratio</c:v>
                </c:pt>
                <c:pt idx="10">
                  <c:v>Receivables Turnover Ratio</c:v>
                </c:pt>
              </c:strCache>
            </c:strRef>
          </c:cat>
          <c:val>
            <c:numRef>
              <c:f>Visualizations!$G$20:$G$30</c:f>
              <c:numCache>
                <c:formatCode>General</c:formatCode>
                <c:ptCount val="11"/>
                <c:pt idx="0">
                  <c:v>1.79</c:v>
                </c:pt>
                <c:pt idx="1">
                  <c:v>1.62</c:v>
                </c:pt>
                <c:pt idx="2">
                  <c:v>1.46</c:v>
                </c:pt>
                <c:pt idx="3">
                  <c:v>6</c:v>
                </c:pt>
                <c:pt idx="4" formatCode="0.00%">
                  <c:v>0.33329999999999999</c:v>
                </c:pt>
                <c:pt idx="5" formatCode="0.00%">
                  <c:v>6.6699999999999995E-2</c:v>
                </c:pt>
                <c:pt idx="6" formatCode="0.00%">
                  <c:v>9.0300000000000005E-2</c:v>
                </c:pt>
                <c:pt idx="7" formatCode="0.00%">
                  <c:v>0.13159999999999999</c:v>
                </c:pt>
                <c:pt idx="8">
                  <c:v>1.35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6-4921-8C68-0421BD1EB282}"/>
            </c:ext>
          </c:extLst>
        </c:ser>
        <c:ser>
          <c:idx val="3"/>
          <c:order val="3"/>
          <c:tx>
            <c:strRef>
              <c:f>Visualizations!$H$19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Visualizations!$A$20:$D$30</c15:sqref>
                  </c15:fullRef>
                  <c15:levelRef>
                    <c15:sqref>Visualizations!$B$20:$B$30</c15:sqref>
                  </c15:levelRef>
                </c:ext>
              </c:extLst>
              <c:f>Visualizations!$B$20:$B$30</c:f>
              <c:strCache>
                <c:ptCount val="11"/>
                <c:pt idx="0">
                  <c:v>Current Ratio</c:v>
                </c:pt>
                <c:pt idx="1">
                  <c:v>Quick Ratio</c:v>
                </c:pt>
                <c:pt idx="2">
                  <c:v>Debt-to-Equity Ratio</c:v>
                </c:pt>
                <c:pt idx="3">
                  <c:v>Interest Coverage Ratio</c:v>
                </c:pt>
                <c:pt idx="4">
                  <c:v>Gross Profit Margin (%)</c:v>
                </c:pt>
                <c:pt idx="5">
                  <c:v>Net Profit Margin (%)</c:v>
                </c:pt>
                <c:pt idx="6">
                  <c:v>Return on Assets (ROA) (%)</c:v>
                </c:pt>
                <c:pt idx="7">
                  <c:v>Return on Equity (ROE) (%)</c:v>
                </c:pt>
                <c:pt idx="8">
                  <c:v>Asset Turnover Ratio</c:v>
                </c:pt>
                <c:pt idx="9">
                  <c:v>Inventory Turnover Ratio</c:v>
                </c:pt>
                <c:pt idx="10">
                  <c:v>Receivables Turnover Ratio</c:v>
                </c:pt>
              </c:strCache>
            </c:strRef>
          </c:cat>
          <c:val>
            <c:numRef>
              <c:f>Visualizations!$H$20:$H$30</c:f>
              <c:numCache>
                <c:formatCode>General</c:formatCode>
                <c:ptCount val="11"/>
                <c:pt idx="0">
                  <c:v>2.08</c:v>
                </c:pt>
                <c:pt idx="1">
                  <c:v>1.58</c:v>
                </c:pt>
                <c:pt idx="2">
                  <c:v>1.33</c:v>
                </c:pt>
                <c:pt idx="3">
                  <c:v>6</c:v>
                </c:pt>
                <c:pt idx="4" formatCode="0.00%">
                  <c:v>0.33329999999999999</c:v>
                </c:pt>
                <c:pt idx="5" formatCode="0.00%">
                  <c:v>6.6699999999999995E-2</c:v>
                </c:pt>
                <c:pt idx="6" formatCode="0.00%">
                  <c:v>0.1067</c:v>
                </c:pt>
                <c:pt idx="7" formatCode="0.00%">
                  <c:v>0.14149999999999999</c:v>
                </c:pt>
                <c:pt idx="8">
                  <c:v>1.6</c:v>
                </c:pt>
                <c:pt idx="9">
                  <c:v>10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6-4921-8C68-0421BD1EB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5495200"/>
        <c:axId val="1225496160"/>
      </c:barChart>
      <c:catAx>
        <c:axId val="122549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6160"/>
        <c:crosses val="autoZero"/>
        <c:auto val="1"/>
        <c:lblAlgn val="ctr"/>
        <c:lblOffset val="100"/>
        <c:noMultiLvlLbl val="0"/>
      </c:catAx>
      <c:valAx>
        <c:axId val="12254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18</xdr:col>
      <xdr:colOff>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854E2-B3A6-3098-B72F-5E216315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18</xdr:row>
      <xdr:rowOff>0</xdr:rowOff>
    </xdr:from>
    <xdr:to>
      <xdr:col>18</xdr:col>
      <xdr:colOff>198120</xdr:colOff>
      <xdr:row>29</xdr:row>
      <xdr:rowOff>358140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08C994-DDD2-87E6-837C-1D77C3B25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BD77-76DE-4E9C-868C-DD42879B0575}">
  <dimension ref="A1:H69"/>
  <sheetViews>
    <sheetView workbookViewId="0">
      <selection activeCell="J10" sqref="J10"/>
    </sheetView>
  </sheetViews>
  <sheetFormatPr defaultRowHeight="14.4" x14ac:dyDescent="0.3"/>
  <cols>
    <col min="1" max="1" width="36.6640625" customWidth="1"/>
    <col min="2" max="2" width="63.33203125" customWidth="1"/>
    <col min="3" max="7" width="12.77734375" bestFit="1" customWidth="1"/>
  </cols>
  <sheetData>
    <row r="1" spans="1:8" ht="21" x14ac:dyDescent="0.4">
      <c r="A1" s="7" t="s">
        <v>0</v>
      </c>
      <c r="B1" s="4"/>
    </row>
    <row r="3" spans="1:8" ht="18" x14ac:dyDescent="0.35">
      <c r="A3" s="8" t="s">
        <v>1</v>
      </c>
    </row>
    <row r="4" spans="1:8" ht="15" thickBot="1" x14ac:dyDescent="0.35"/>
    <row r="5" spans="1:8" ht="15.6" x14ac:dyDescent="0.3">
      <c r="B5" s="50" t="s">
        <v>2</v>
      </c>
      <c r="C5" s="47">
        <v>45627</v>
      </c>
      <c r="D5" s="47">
        <v>45261</v>
      </c>
      <c r="E5" s="47">
        <v>44896</v>
      </c>
      <c r="F5" s="47">
        <v>44531</v>
      </c>
      <c r="G5" s="48" t="s">
        <v>3</v>
      </c>
      <c r="H5" s="5" t="s">
        <v>38</v>
      </c>
    </row>
    <row r="6" spans="1:8" x14ac:dyDescent="0.3">
      <c r="B6" s="24" t="s">
        <v>4</v>
      </c>
      <c r="C6" s="28">
        <v>149184</v>
      </c>
      <c r="D6" s="28">
        <v>145588</v>
      </c>
      <c r="E6" s="28">
        <v>147049</v>
      </c>
      <c r="F6" s="28">
        <v>137237</v>
      </c>
      <c r="G6" s="28">
        <v>122485</v>
      </c>
      <c r="H6" s="3">
        <f>G6-F6</f>
        <v>-14752</v>
      </c>
    </row>
    <row r="7" spans="1:8" ht="15" thickBot="1" x14ac:dyDescent="0.35">
      <c r="B7" s="24" t="s">
        <v>5</v>
      </c>
      <c r="C7" s="49">
        <v>129801</v>
      </c>
      <c r="D7" s="49">
        <v>127184</v>
      </c>
      <c r="E7" s="49">
        <v>132771</v>
      </c>
      <c r="F7" s="49">
        <v>122759</v>
      </c>
      <c r="G7" s="49">
        <v>107983</v>
      </c>
      <c r="H7" s="3">
        <f>G7-F7</f>
        <v>-14776</v>
      </c>
    </row>
    <row r="8" spans="1:8" x14ac:dyDescent="0.3">
      <c r="B8" s="24" t="s">
        <v>6</v>
      </c>
      <c r="C8" s="43">
        <f>C6-C7</f>
        <v>19383</v>
      </c>
      <c r="D8" s="43">
        <f t="shared" ref="D8:G8" si="0">D6-D7</f>
        <v>18404</v>
      </c>
      <c r="E8" s="43">
        <f t="shared" si="0"/>
        <v>14278</v>
      </c>
      <c r="F8" s="43">
        <f t="shared" si="0"/>
        <v>14478</v>
      </c>
      <c r="G8" s="43">
        <f t="shared" si="0"/>
        <v>14502</v>
      </c>
      <c r="H8" s="3">
        <f>G8-F8</f>
        <v>24</v>
      </c>
    </row>
    <row r="9" spans="1:8" x14ac:dyDescent="0.3">
      <c r="B9" s="24"/>
      <c r="C9" s="43"/>
      <c r="D9" s="43"/>
      <c r="E9" s="43"/>
      <c r="F9" s="43"/>
      <c r="G9" s="43"/>
      <c r="H9" s="3">
        <f>G9-F9</f>
        <v>0</v>
      </c>
    </row>
    <row r="10" spans="1:8" x14ac:dyDescent="0.3">
      <c r="B10" s="24" t="s">
        <v>7</v>
      </c>
      <c r="C10" s="28">
        <v>8783</v>
      </c>
      <c r="D10" s="28">
        <v>8254</v>
      </c>
      <c r="E10" s="28">
        <v>7985</v>
      </c>
      <c r="F10" s="28">
        <v>7559</v>
      </c>
      <c r="G10" s="28">
        <v>5943</v>
      </c>
      <c r="H10" s="3">
        <f>G10-F10</f>
        <v>-1616</v>
      </c>
    </row>
    <row r="11" spans="1:8" ht="15" thickBot="1" x14ac:dyDescent="0.35">
      <c r="B11" s="24" t="s">
        <v>8</v>
      </c>
      <c r="C11" s="49">
        <v>25</v>
      </c>
      <c r="D11" s="49">
        <v>50</v>
      </c>
      <c r="E11" s="49">
        <v>75</v>
      </c>
      <c r="F11" s="49">
        <v>100</v>
      </c>
      <c r="G11" s="49">
        <v>10</v>
      </c>
      <c r="H11" s="3">
        <f>G11-F11</f>
        <v>-90</v>
      </c>
    </row>
    <row r="12" spans="1:8" x14ac:dyDescent="0.3">
      <c r="B12" s="33" t="s">
        <v>9</v>
      </c>
      <c r="C12" s="43">
        <f>C8-C10-C11</f>
        <v>10575</v>
      </c>
      <c r="D12" s="43">
        <f t="shared" ref="D12:G12" si="1">D8-D10-D11</f>
        <v>10100</v>
      </c>
      <c r="E12" s="43">
        <f t="shared" si="1"/>
        <v>6218</v>
      </c>
      <c r="F12" s="43">
        <f t="shared" si="1"/>
        <v>6819</v>
      </c>
      <c r="G12" s="43">
        <f t="shared" si="1"/>
        <v>8549</v>
      </c>
      <c r="H12" s="3">
        <f>G12-F12</f>
        <v>1730</v>
      </c>
    </row>
    <row r="13" spans="1:8" x14ac:dyDescent="0.3">
      <c r="B13" s="24" t="s">
        <v>10</v>
      </c>
      <c r="C13" s="28">
        <v>221</v>
      </c>
      <c r="D13" s="28">
        <v>201</v>
      </c>
      <c r="E13" s="28">
        <v>197</v>
      </c>
      <c r="F13" s="28">
        <v>201</v>
      </c>
      <c r="G13" s="28">
        <v>188</v>
      </c>
      <c r="H13" s="3">
        <f>G13-F13</f>
        <v>-13</v>
      </c>
    </row>
    <row r="14" spans="1:8" ht="15" thickBot="1" x14ac:dyDescent="0.35">
      <c r="B14" s="24" t="s">
        <v>11</v>
      </c>
      <c r="C14" s="49">
        <v>381</v>
      </c>
      <c r="D14" s="49">
        <v>309</v>
      </c>
      <c r="E14" s="49">
        <v>320</v>
      </c>
      <c r="F14" s="49">
        <v>353</v>
      </c>
      <c r="G14" s="49">
        <v>857</v>
      </c>
      <c r="H14" s="3">
        <f>G14-F14</f>
        <v>504</v>
      </c>
    </row>
    <row r="15" spans="1:8" x14ac:dyDescent="0.3">
      <c r="B15" s="24"/>
      <c r="C15" s="43"/>
      <c r="D15" s="43"/>
      <c r="E15" s="43"/>
      <c r="F15" s="43"/>
      <c r="G15" s="43"/>
      <c r="H15" s="3">
        <f>G15-F15</f>
        <v>0</v>
      </c>
    </row>
    <row r="16" spans="1:8" x14ac:dyDescent="0.3">
      <c r="B16" s="33" t="s">
        <v>12</v>
      </c>
      <c r="C16" s="28">
        <f>C12-C13-C14</f>
        <v>9973</v>
      </c>
      <c r="D16" s="28">
        <f t="shared" ref="D16:G16" si="2">D12-D13-D14</f>
        <v>9590</v>
      </c>
      <c r="E16" s="28">
        <f t="shared" si="2"/>
        <v>5701</v>
      </c>
      <c r="F16" s="28">
        <f t="shared" si="2"/>
        <v>6265</v>
      </c>
      <c r="G16" s="28">
        <f t="shared" si="2"/>
        <v>7504</v>
      </c>
      <c r="H16" s="3">
        <f>G16-F16</f>
        <v>1239</v>
      </c>
    </row>
    <row r="17" spans="1:8" ht="15" thickBot="1" x14ac:dyDescent="0.35">
      <c r="B17" s="24" t="s">
        <v>13</v>
      </c>
      <c r="C17" s="49">
        <v>2739</v>
      </c>
      <c r="D17" s="49">
        <v>2765</v>
      </c>
      <c r="E17" s="49">
        <v>1867</v>
      </c>
      <c r="F17" s="49">
        <v>1911</v>
      </c>
      <c r="G17" s="49">
        <v>2004</v>
      </c>
      <c r="H17" s="3">
        <f>G17-F17</f>
        <v>93</v>
      </c>
    </row>
    <row r="18" spans="1:8" x14ac:dyDescent="0.3">
      <c r="B18" s="24" t="s">
        <v>14</v>
      </c>
      <c r="C18" s="43">
        <f>C16-C17</f>
        <v>7234</v>
      </c>
      <c r="D18" s="43">
        <f t="shared" ref="D18:G18" si="3">D16-D17</f>
        <v>6825</v>
      </c>
      <c r="E18" s="43">
        <f t="shared" si="3"/>
        <v>3834</v>
      </c>
      <c r="F18" s="43">
        <f t="shared" si="3"/>
        <v>4354</v>
      </c>
      <c r="G18" s="43">
        <f t="shared" si="3"/>
        <v>5500</v>
      </c>
      <c r="H18" s="3">
        <f>G18-F18</f>
        <v>1146</v>
      </c>
    </row>
    <row r="19" spans="1:8" ht="15" thickBot="1" x14ac:dyDescent="0.35">
      <c r="B19" s="24" t="s">
        <v>15</v>
      </c>
      <c r="C19" s="49">
        <v>159</v>
      </c>
      <c r="D19" s="49">
        <v>18</v>
      </c>
      <c r="E19" s="49">
        <v>9</v>
      </c>
      <c r="F19" s="49">
        <v>65</v>
      </c>
      <c r="G19" s="49">
        <v>106</v>
      </c>
      <c r="H19" s="3">
        <f>G19-F19</f>
        <v>41</v>
      </c>
    </row>
    <row r="20" spans="1:8" x14ac:dyDescent="0.3">
      <c r="B20" s="24" t="s">
        <v>16</v>
      </c>
      <c r="C20" s="43">
        <f>C18-C19</f>
        <v>7075</v>
      </c>
      <c r="D20" s="43">
        <f>D18-D19</f>
        <v>6807</v>
      </c>
      <c r="E20" s="43">
        <f>E18-E19</f>
        <v>3825</v>
      </c>
      <c r="F20" s="43">
        <f t="shared" ref="F20:G20" si="4">F18-F19</f>
        <v>4289</v>
      </c>
      <c r="G20" s="43">
        <f t="shared" si="4"/>
        <v>5394</v>
      </c>
      <c r="H20" s="3">
        <f>G20-F20</f>
        <v>1105</v>
      </c>
    </row>
    <row r="21" spans="1:8" ht="15" thickBot="1" x14ac:dyDescent="0.35">
      <c r="B21" s="24" t="s">
        <v>17</v>
      </c>
      <c r="C21" s="42">
        <v>4.59</v>
      </c>
      <c r="D21" s="42">
        <v>4.6500000000000004</v>
      </c>
      <c r="E21" s="42">
        <v>2.71</v>
      </c>
      <c r="F21" s="42">
        <v>3.01</v>
      </c>
      <c r="G21" s="42">
        <v>3.76</v>
      </c>
    </row>
    <row r="22" spans="1:8" ht="15" thickBot="1" x14ac:dyDescent="0.35">
      <c r="B22" s="41" t="s">
        <v>18</v>
      </c>
      <c r="C22" s="44">
        <v>4.51</v>
      </c>
      <c r="D22" s="45">
        <v>4.5599999999999996</v>
      </c>
      <c r="E22" s="45">
        <v>2.67</v>
      </c>
      <c r="F22" s="45">
        <v>2.98</v>
      </c>
      <c r="G22" s="46">
        <v>3.74</v>
      </c>
    </row>
    <row r="23" spans="1:8" x14ac:dyDescent="0.3">
      <c r="C23" s="2"/>
      <c r="D23" s="2"/>
      <c r="E23" s="2"/>
      <c r="F23" s="2"/>
      <c r="G23" s="2"/>
    </row>
    <row r="24" spans="1:8" x14ac:dyDescent="0.3">
      <c r="B24" s="24" t="s">
        <v>19</v>
      </c>
      <c r="C24" s="28">
        <f>C20/C21</f>
        <v>1541.3943355119827</v>
      </c>
      <c r="D24" s="28">
        <f t="shared" ref="D24:G24" si="5">D20/D21</f>
        <v>1463.8709677419354</v>
      </c>
      <c r="E24" s="28">
        <f t="shared" si="5"/>
        <v>1411.4391143911439</v>
      </c>
      <c r="F24" s="28">
        <f t="shared" si="5"/>
        <v>1424.9169435215947</v>
      </c>
      <c r="G24" s="28">
        <f t="shared" si="5"/>
        <v>1434.5744680851064</v>
      </c>
    </row>
    <row r="25" spans="1:8" x14ac:dyDescent="0.3">
      <c r="B25" s="24" t="s">
        <v>20</v>
      </c>
      <c r="C25" s="28">
        <f>C20/C22</f>
        <v>1568.7361419068736</v>
      </c>
      <c r="D25" s="28">
        <f t="shared" ref="D25:G25" si="6">D20/D22</f>
        <v>1492.7631578947369</v>
      </c>
      <c r="E25" s="28">
        <f t="shared" si="6"/>
        <v>1432.5842696629213</v>
      </c>
      <c r="F25" s="28">
        <f t="shared" si="6"/>
        <v>1439.2617449664431</v>
      </c>
      <c r="G25" s="28">
        <f t="shared" si="6"/>
        <v>1442.2459893048128</v>
      </c>
    </row>
    <row r="28" spans="1:8" ht="15.6" x14ac:dyDescent="0.3">
      <c r="C28" s="5"/>
      <c r="D28" s="5"/>
      <c r="E28" s="5"/>
    </row>
    <row r="29" spans="1:8" ht="18" x14ac:dyDescent="0.35">
      <c r="A29" s="32" t="s">
        <v>21</v>
      </c>
      <c r="B29" s="24"/>
      <c r="C29" s="27">
        <v>45627</v>
      </c>
      <c r="D29" s="27">
        <v>45261</v>
      </c>
      <c r="E29" s="27">
        <v>44896</v>
      </c>
      <c r="F29" s="27">
        <v>44531</v>
      </c>
      <c r="G29" s="27" t="s">
        <v>3</v>
      </c>
    </row>
    <row r="30" spans="1:8" x14ac:dyDescent="0.3">
      <c r="A30" s="24"/>
      <c r="B30" s="24" t="s">
        <v>4</v>
      </c>
      <c r="C30" s="29">
        <f>C6/C6</f>
        <v>1</v>
      </c>
      <c r="D30" s="29">
        <f>D6/D6</f>
        <v>1</v>
      </c>
      <c r="E30" s="29">
        <f>E6/E6</f>
        <v>1</v>
      </c>
      <c r="F30" s="29">
        <f>F6/F6</f>
        <v>1</v>
      </c>
      <c r="G30" s="29">
        <f>G6/G6</f>
        <v>1</v>
      </c>
    </row>
    <row r="31" spans="1:8" x14ac:dyDescent="0.3">
      <c r="A31" s="24"/>
      <c r="B31" s="24" t="s">
        <v>5</v>
      </c>
      <c r="C31" s="29">
        <f>C7/C6</f>
        <v>0.87007319819819817</v>
      </c>
      <c r="D31" s="29">
        <f>D7/D6</f>
        <v>0.87358848256724453</v>
      </c>
      <c r="E31" s="29">
        <f>E7/E6</f>
        <v>0.90290311392801037</v>
      </c>
      <c r="F31" s="29">
        <f>F7/F6</f>
        <v>0.8945036688356639</v>
      </c>
      <c r="G31" s="29">
        <f>G7/G6</f>
        <v>0.88160182879536275</v>
      </c>
    </row>
    <row r="32" spans="1:8" ht="15" thickBot="1" x14ac:dyDescent="0.35">
      <c r="A32" s="24"/>
      <c r="B32" s="33" t="s">
        <v>22</v>
      </c>
      <c r="C32" s="36">
        <f>C30-C31</f>
        <v>0.12992680180180183</v>
      </c>
      <c r="D32" s="36">
        <f>D30-D31</f>
        <v>0.12641151743275547</v>
      </c>
      <c r="E32" s="36">
        <f>E8/E6</f>
        <v>9.7096886071989602E-2</v>
      </c>
      <c r="F32" s="36">
        <f>F8/F6</f>
        <v>0.10549633116433615</v>
      </c>
      <c r="G32" s="36">
        <f>G8/G6</f>
        <v>0.1183981712046373</v>
      </c>
    </row>
    <row r="33" spans="1:7" x14ac:dyDescent="0.3">
      <c r="A33" s="24"/>
      <c r="B33" s="24"/>
      <c r="C33" s="34"/>
      <c r="D33" s="34"/>
      <c r="E33" s="34"/>
      <c r="F33" s="34"/>
      <c r="G33" s="34"/>
    </row>
    <row r="34" spans="1:7" x14ac:dyDescent="0.3">
      <c r="A34" s="24"/>
      <c r="B34" s="24" t="s">
        <v>23</v>
      </c>
      <c r="C34" s="29">
        <f>C10/C6</f>
        <v>5.8873605748605749E-2</v>
      </c>
      <c r="D34" s="29">
        <f>D10/D6</f>
        <v>5.6694233041184712E-2</v>
      </c>
      <c r="E34" s="29">
        <f>E10/E6</f>
        <v>5.4301627348706895E-2</v>
      </c>
      <c r="F34" s="29">
        <f>F10/F6</f>
        <v>5.5079898278161135E-2</v>
      </c>
      <c r="G34" s="29">
        <f>G10/G6</f>
        <v>4.8520226966567333E-2</v>
      </c>
    </row>
    <row r="35" spans="1:7" x14ac:dyDescent="0.3">
      <c r="A35" s="24"/>
      <c r="B35" s="24" t="s">
        <v>24</v>
      </c>
      <c r="C35" s="29">
        <f>C11/C6</f>
        <v>1.6757829257829258E-4</v>
      </c>
      <c r="D35" s="29">
        <f>D11/D6</f>
        <v>3.4343489848064399E-4</v>
      </c>
      <c r="E35" s="29">
        <f>E12/E6</f>
        <v>4.2285224653006818E-2</v>
      </c>
      <c r="F35" s="29">
        <f>F11/F6</f>
        <v>7.2866646749783221E-4</v>
      </c>
      <c r="G35" s="29">
        <f>G11/G6</f>
        <v>8.1642650120422911E-5</v>
      </c>
    </row>
    <row r="36" spans="1:7" ht="15" thickBot="1" x14ac:dyDescent="0.35">
      <c r="A36" s="24"/>
      <c r="B36" s="33" t="s">
        <v>25</v>
      </c>
      <c r="C36" s="35">
        <f>C12/C6</f>
        <v>7.0885617760617761E-2</v>
      </c>
      <c r="D36" s="35">
        <f>D12/D6</f>
        <v>6.9373849493090084E-2</v>
      </c>
      <c r="E36" s="35">
        <f>E16/E6</f>
        <v>3.8769389795238321E-2</v>
      </c>
      <c r="F36" s="35">
        <f>F12/F6</f>
        <v>4.9687766418677178E-2</v>
      </c>
      <c r="G36" s="35">
        <f>G12/G6</f>
        <v>6.9796301587949541E-2</v>
      </c>
    </row>
    <row r="37" spans="1:7" x14ac:dyDescent="0.3">
      <c r="A37" s="24"/>
      <c r="B37" s="24" t="s">
        <v>10</v>
      </c>
      <c r="C37" s="34"/>
      <c r="D37" s="34"/>
      <c r="E37" s="34"/>
      <c r="F37" s="34"/>
      <c r="G37" s="34"/>
    </row>
    <row r="38" spans="1:7" x14ac:dyDescent="0.3">
      <c r="A38" s="24"/>
      <c r="B38" s="24" t="s">
        <v>11</v>
      </c>
      <c r="C38" s="29">
        <f>C14/C6</f>
        <v>2.5538931788931787E-3</v>
      </c>
      <c r="D38" s="29">
        <f>D14/D6</f>
        <v>2.1224276726103798E-3</v>
      </c>
      <c r="E38" s="29">
        <f>E14/E6</f>
        <v>2.176145366510483E-3</v>
      </c>
      <c r="F38" s="29">
        <f>F14/F6</f>
        <v>2.5721926302673479E-3</v>
      </c>
      <c r="G38" s="29">
        <f>G14/G6</f>
        <v>6.9967751153202432E-3</v>
      </c>
    </row>
    <row r="39" spans="1:7" x14ac:dyDescent="0.3">
      <c r="A39" s="24"/>
      <c r="B39" s="24"/>
      <c r="C39" s="29"/>
      <c r="D39" s="29"/>
      <c r="E39" s="29"/>
      <c r="F39" s="29"/>
      <c r="G39" s="29"/>
    </row>
    <row r="40" spans="1:7" x14ac:dyDescent="0.3">
      <c r="A40" s="24"/>
      <c r="B40" s="24" t="s">
        <v>26</v>
      </c>
      <c r="C40" s="29">
        <f>C16/C6</f>
        <v>6.685033247533248E-2</v>
      </c>
      <c r="D40" s="29">
        <f>D16/D6</f>
        <v>6.5870813528587521E-2</v>
      </c>
      <c r="E40" s="29">
        <f>E16/E6</f>
        <v>3.8769389795238321E-2</v>
      </c>
      <c r="F40" s="29">
        <f>F16/F6</f>
        <v>4.5650954188739191E-2</v>
      </c>
      <c r="G40" s="29">
        <f>G16/G6</f>
        <v>6.1264644650365352E-2</v>
      </c>
    </row>
    <row r="41" spans="1:7" x14ac:dyDescent="0.3">
      <c r="A41" s="24"/>
      <c r="B41" s="24" t="s">
        <v>13</v>
      </c>
      <c r="C41" s="29">
        <f>C17/C6</f>
        <v>1.8359877734877735E-2</v>
      </c>
      <c r="D41" s="29">
        <f>D17/D6</f>
        <v>1.8991949885979614E-2</v>
      </c>
      <c r="E41" s="29">
        <f>E17/E6</f>
        <v>1.2696448122734599E-2</v>
      </c>
      <c r="F41" s="29">
        <f>F17/F6</f>
        <v>1.3924816193883574E-2</v>
      </c>
      <c r="G41" s="29">
        <f>G17/G6</f>
        <v>1.6361187084132752E-2</v>
      </c>
    </row>
    <row r="42" spans="1:7" x14ac:dyDescent="0.3">
      <c r="A42" s="24"/>
      <c r="B42" s="24" t="s">
        <v>27</v>
      </c>
      <c r="C42" s="29">
        <f>C20/C6</f>
        <v>4.7424656799656802E-2</v>
      </c>
      <c r="D42" s="29">
        <f>D18/D6</f>
        <v>4.6878863642607904E-2</v>
      </c>
      <c r="E42" s="29">
        <f>E18/E6</f>
        <v>2.6072941672503722E-2</v>
      </c>
      <c r="F42" s="29">
        <f>F18/F6</f>
        <v>3.1726137994855616E-2</v>
      </c>
      <c r="G42" s="29">
        <f>G18/G6</f>
        <v>4.4903457566232603E-2</v>
      </c>
    </row>
    <row r="43" spans="1:7" x14ac:dyDescent="0.3">
      <c r="A43" s="24"/>
      <c r="B43" s="24" t="s">
        <v>28</v>
      </c>
      <c r="C43" s="29">
        <f>C21/C6</f>
        <v>3.0767374517374516E-5</v>
      </c>
      <c r="D43" s="29">
        <f>D19/D6</f>
        <v>1.2363656345303184E-4</v>
      </c>
      <c r="E43" s="29">
        <f>E19/E6</f>
        <v>6.1204088433107332E-5</v>
      </c>
      <c r="F43" s="29">
        <f>F19/F6</f>
        <v>4.7363320387359097E-4</v>
      </c>
      <c r="G43" s="29">
        <f>G19/G6</f>
        <v>8.6541209127648287E-4</v>
      </c>
    </row>
    <row r="44" spans="1:7" ht="15" thickBot="1" x14ac:dyDescent="0.35">
      <c r="A44" s="24"/>
      <c r="B44" s="33" t="s">
        <v>29</v>
      </c>
      <c r="C44" s="37">
        <f>C42-C43</f>
        <v>4.7393889425139425E-2</v>
      </c>
      <c r="D44" s="37">
        <f>D42-D43</f>
        <v>4.6755227079154874E-2</v>
      </c>
      <c r="E44" s="37">
        <f>E42-E43</f>
        <v>2.6011737584070615E-2</v>
      </c>
      <c r="F44" s="37">
        <f>F42-F43</f>
        <v>3.1252504790982023E-2</v>
      </c>
      <c r="G44" s="37">
        <f>G42-G43</f>
        <v>4.4038045474956121E-2</v>
      </c>
    </row>
    <row r="45" spans="1:7" ht="15" thickTop="1" x14ac:dyDescent="0.3"/>
    <row r="47" spans="1:7" ht="18" x14ac:dyDescent="0.35">
      <c r="A47" s="32" t="s">
        <v>30</v>
      </c>
      <c r="B47" s="24"/>
      <c r="C47" s="27">
        <v>45627</v>
      </c>
      <c r="D47" s="27">
        <v>45261</v>
      </c>
      <c r="E47" s="27">
        <v>44896</v>
      </c>
      <c r="F47" s="27">
        <v>44531</v>
      </c>
      <c r="G47" s="27" t="s">
        <v>3</v>
      </c>
    </row>
    <row r="48" spans="1:7" x14ac:dyDescent="0.3">
      <c r="A48" s="24"/>
      <c r="B48" s="24" t="s">
        <v>4</v>
      </c>
      <c r="C48" s="24"/>
      <c r="D48" s="29">
        <f>D6/C6-1</f>
        <v>-2.4104461604461558E-2</v>
      </c>
      <c r="E48" s="29">
        <f>E6/D6-1</f>
        <v>1.0035167733604355E-2</v>
      </c>
      <c r="F48" s="29">
        <f>F6/E6-1</f>
        <v>-6.6726057300627639E-2</v>
      </c>
      <c r="G48" s="29">
        <f>G6/F6-1</f>
        <v>-0.10749287728528023</v>
      </c>
    </row>
    <row r="49" spans="1:8" x14ac:dyDescent="0.3">
      <c r="A49" s="24"/>
      <c r="B49" s="24" t="s">
        <v>5</v>
      </c>
      <c r="C49" s="24"/>
      <c r="D49" s="29">
        <f t="shared" ref="D49" si="7">D7/C7-1</f>
        <v>-2.0161632036733157E-2</v>
      </c>
      <c r="E49" s="29">
        <f>E7/D7-1</f>
        <v>4.3928481570008726E-2</v>
      </c>
      <c r="F49" s="29">
        <f>F7/E7-1</f>
        <v>-7.5408033380783501E-2</v>
      </c>
      <c r="G49" s="29">
        <f>G7/F7-1</f>
        <v>-0.12036592021766224</v>
      </c>
    </row>
    <row r="50" spans="1:8" ht="15" thickBot="1" x14ac:dyDescent="0.35">
      <c r="A50" s="24"/>
      <c r="B50" s="24" t="s">
        <v>6</v>
      </c>
      <c r="C50" s="39"/>
      <c r="D50" s="36">
        <f>D8/C8-1</f>
        <v>-5.0508177268740684E-2</v>
      </c>
      <c r="E50" s="36">
        <f>E8/D8-1</f>
        <v>-0.22419039339274072</v>
      </c>
      <c r="F50" s="36">
        <f>F6/E6-1</f>
        <v>-6.6726057300627639E-2</v>
      </c>
      <c r="G50" s="36">
        <f>G8/F8-1</f>
        <v>1.6576875259013413E-3</v>
      </c>
      <c r="H50" s="1"/>
    </row>
    <row r="51" spans="1:8" x14ac:dyDescent="0.3">
      <c r="A51" s="24"/>
      <c r="B51" s="24"/>
      <c r="C51" s="38"/>
      <c r="D51" s="34"/>
      <c r="E51" s="34"/>
      <c r="F51" s="34"/>
      <c r="G51" s="34"/>
      <c r="H51" s="1"/>
    </row>
    <row r="52" spans="1:8" x14ac:dyDescent="0.3">
      <c r="A52" s="24"/>
      <c r="B52" s="24" t="s">
        <v>31</v>
      </c>
      <c r="C52" s="24"/>
      <c r="D52" s="29">
        <f t="shared" ref="D52:G53" si="8">D10/C10-1</f>
        <v>-6.0229989752931812E-2</v>
      </c>
      <c r="E52" s="29">
        <f t="shared" si="8"/>
        <v>-3.2590259268233557E-2</v>
      </c>
      <c r="F52" s="29">
        <f t="shared" si="8"/>
        <v>-5.335003130870386E-2</v>
      </c>
      <c r="G52" s="29">
        <f t="shared" si="8"/>
        <v>-0.21378489218150554</v>
      </c>
      <c r="H52" s="1"/>
    </row>
    <row r="53" spans="1:8" x14ac:dyDescent="0.3">
      <c r="A53" s="24"/>
      <c r="B53" s="24" t="s">
        <v>24</v>
      </c>
      <c r="C53" s="24"/>
      <c r="D53" s="29">
        <f t="shared" si="8"/>
        <v>1</v>
      </c>
      <c r="E53" s="29">
        <f t="shared" si="8"/>
        <v>0.5</v>
      </c>
      <c r="F53" s="29">
        <f t="shared" si="8"/>
        <v>0.33333333333333326</v>
      </c>
      <c r="G53" s="29">
        <f t="shared" si="8"/>
        <v>-0.9</v>
      </c>
      <c r="H53" s="1"/>
    </row>
    <row r="54" spans="1:8" ht="15" thickBot="1" x14ac:dyDescent="0.35">
      <c r="A54" s="24"/>
      <c r="B54" s="24" t="s">
        <v>32</v>
      </c>
      <c r="C54" s="24"/>
      <c r="D54" s="36">
        <f t="shared" ref="D54:G55" si="9">D12/C12-1</f>
        <v>-4.4917257683215084E-2</v>
      </c>
      <c r="E54" s="36">
        <f t="shared" si="9"/>
        <v>-0.38435643564356436</v>
      </c>
      <c r="F54" s="36">
        <f t="shared" si="9"/>
        <v>9.6654872949501369E-2</v>
      </c>
      <c r="G54" s="36">
        <f t="shared" si="9"/>
        <v>0.25370288898665483</v>
      </c>
      <c r="H54" s="1"/>
    </row>
    <row r="55" spans="1:8" x14ac:dyDescent="0.3">
      <c r="A55" s="24"/>
      <c r="B55" s="24" t="s">
        <v>11</v>
      </c>
      <c r="C55" s="24"/>
      <c r="D55" s="34">
        <f t="shared" si="9"/>
        <v>-9.0497737556561098E-2</v>
      </c>
      <c r="E55" s="34">
        <f t="shared" si="9"/>
        <v>-1.9900497512437831E-2</v>
      </c>
      <c r="F55" s="34">
        <f t="shared" si="9"/>
        <v>2.0304568527918843E-2</v>
      </c>
      <c r="G55" s="34">
        <f t="shared" si="9"/>
        <v>-6.4676616915422924E-2</v>
      </c>
      <c r="H55" s="1"/>
    </row>
    <row r="56" spans="1:8" x14ac:dyDescent="0.3">
      <c r="A56" s="24"/>
      <c r="B56" s="24"/>
      <c r="C56" s="24"/>
      <c r="D56" s="29">
        <f t="shared" ref="D56:G56" si="10">D14/C14-1</f>
        <v>-0.1889763779527559</v>
      </c>
      <c r="E56" s="29">
        <f t="shared" si="10"/>
        <v>3.5598705501618033E-2</v>
      </c>
      <c r="F56" s="29">
        <f t="shared" si="10"/>
        <v>0.10312499999999991</v>
      </c>
      <c r="G56" s="29">
        <f t="shared" si="10"/>
        <v>1.4277620396600565</v>
      </c>
      <c r="H56" s="1"/>
    </row>
    <row r="57" spans="1:8" x14ac:dyDescent="0.3">
      <c r="A57" s="24"/>
      <c r="B57" s="24" t="s">
        <v>33</v>
      </c>
      <c r="C57" s="24"/>
      <c r="D57" s="29">
        <f>D16/C16-1</f>
        <v>-3.8403689962899779E-2</v>
      </c>
      <c r="E57" s="29">
        <f>E16/D16-1</f>
        <v>-0.40552659019812309</v>
      </c>
      <c r="F57" s="29">
        <f t="shared" ref="F57:G57" si="11">F16/E16-1</f>
        <v>9.8930012278547697E-2</v>
      </c>
      <c r="G57" s="29">
        <f t="shared" si="11"/>
        <v>0.19776536312849169</v>
      </c>
      <c r="H57" s="1"/>
    </row>
    <row r="58" spans="1:8" x14ac:dyDescent="0.3">
      <c r="A58" s="24"/>
      <c r="B58" s="24" t="s">
        <v>13</v>
      </c>
      <c r="C58" s="24"/>
      <c r="D58" s="29">
        <f t="shared" ref="D58:G61" si="12">D17/C17-1</f>
        <v>9.4925155166118991E-3</v>
      </c>
      <c r="E58" s="29">
        <f t="shared" si="12"/>
        <v>-0.32477396021699823</v>
      </c>
      <c r="F58" s="29">
        <f t="shared" si="12"/>
        <v>2.3567220139260936E-2</v>
      </c>
      <c r="G58" s="29">
        <f t="shared" si="12"/>
        <v>4.8665620094191508E-2</v>
      </c>
      <c r="H58" s="1"/>
    </row>
    <row r="59" spans="1:8" x14ac:dyDescent="0.3">
      <c r="A59" s="24"/>
      <c r="B59" s="24" t="s">
        <v>34</v>
      </c>
      <c r="C59" s="24"/>
      <c r="D59" s="29">
        <f t="shared" si="12"/>
        <v>-5.6538567873928636E-2</v>
      </c>
      <c r="E59" s="29">
        <f t="shared" si="12"/>
        <v>-0.43824175824175826</v>
      </c>
      <c r="F59" s="29">
        <f t="shared" si="12"/>
        <v>0.13562858633281172</v>
      </c>
      <c r="G59" s="29">
        <f t="shared" si="12"/>
        <v>0.26320624712907681</v>
      </c>
      <c r="H59" s="1"/>
    </row>
    <row r="60" spans="1:8" x14ac:dyDescent="0.3">
      <c r="A60" s="24"/>
      <c r="B60" s="24" t="s">
        <v>15</v>
      </c>
      <c r="C60" s="24"/>
      <c r="D60" s="29">
        <f t="shared" si="12"/>
        <v>-0.8867924528301887</v>
      </c>
      <c r="E60" s="29">
        <f t="shared" si="12"/>
        <v>-0.5</v>
      </c>
      <c r="F60" s="29">
        <f t="shared" si="12"/>
        <v>6.2222222222222223</v>
      </c>
      <c r="G60" s="29">
        <f t="shared" si="12"/>
        <v>0.63076923076923075</v>
      </c>
      <c r="H60" s="1"/>
    </row>
    <row r="61" spans="1:8" ht="15" thickBot="1" x14ac:dyDescent="0.35">
      <c r="A61" s="24"/>
      <c r="B61" s="33" t="s">
        <v>16</v>
      </c>
      <c r="C61" s="24"/>
      <c r="D61" s="37">
        <f t="shared" si="12"/>
        <v>-3.7879858657243859E-2</v>
      </c>
      <c r="E61" s="37">
        <f t="shared" si="12"/>
        <v>-0.43807844865579548</v>
      </c>
      <c r="F61" s="37">
        <f t="shared" si="12"/>
        <v>0.12130718954248376</v>
      </c>
      <c r="G61" s="37">
        <f t="shared" si="12"/>
        <v>0.25763581254371659</v>
      </c>
      <c r="H61" s="1"/>
    </row>
    <row r="62" spans="1:8" ht="15" thickTop="1" x14ac:dyDescent="0.3">
      <c r="D62" s="1"/>
      <c r="E62" s="1"/>
      <c r="F62" s="1"/>
      <c r="G62" s="1"/>
      <c r="H62" s="1"/>
    </row>
    <row r="63" spans="1:8" x14ac:dyDescent="0.3">
      <c r="D63" s="1"/>
      <c r="E63" s="1"/>
      <c r="F63" s="1"/>
      <c r="G63" s="1"/>
      <c r="H63" s="1"/>
    </row>
    <row r="64" spans="1:8" ht="15.6" x14ac:dyDescent="0.3">
      <c r="B64" s="26" t="s">
        <v>35</v>
      </c>
      <c r="C64" s="27">
        <v>45627</v>
      </c>
      <c r="D64" s="27">
        <v>45261</v>
      </c>
      <c r="E64" s="27">
        <v>44896</v>
      </c>
      <c r="F64" s="27">
        <v>44531</v>
      </c>
      <c r="G64" s="27" t="s">
        <v>3</v>
      </c>
      <c r="H64" s="1"/>
    </row>
    <row r="65" spans="2:8" x14ac:dyDescent="0.3">
      <c r="B65" s="24" t="s">
        <v>36</v>
      </c>
      <c r="C65" s="28">
        <v>149184</v>
      </c>
      <c r="D65" s="28">
        <v>145588</v>
      </c>
      <c r="E65" s="28">
        <v>147049</v>
      </c>
      <c r="F65" s="28">
        <v>137237</v>
      </c>
      <c r="G65" s="28">
        <v>122485</v>
      </c>
      <c r="H65" s="1"/>
    </row>
    <row r="66" spans="2:8" x14ac:dyDescent="0.3">
      <c r="B66" s="24" t="s">
        <v>37</v>
      </c>
      <c r="C66" s="28">
        <v>7075</v>
      </c>
      <c r="D66" s="28">
        <v>6807</v>
      </c>
      <c r="E66" s="28">
        <v>3825</v>
      </c>
      <c r="F66" s="28">
        <v>4289</v>
      </c>
      <c r="G66" s="28">
        <v>5394</v>
      </c>
      <c r="H66" s="1"/>
    </row>
    <row r="67" spans="2:8" x14ac:dyDescent="0.3">
      <c r="B67" s="24"/>
      <c r="C67" s="24"/>
      <c r="D67" s="24"/>
      <c r="E67" s="24"/>
      <c r="F67" s="24"/>
      <c r="G67" s="24"/>
      <c r="H67" s="1"/>
    </row>
    <row r="68" spans="2:8" x14ac:dyDescent="0.3">
      <c r="B68" s="24" t="s">
        <v>36</v>
      </c>
      <c r="C68" s="29">
        <f>C65/C65</f>
        <v>1</v>
      </c>
      <c r="D68" s="29">
        <f>D65/C65</f>
        <v>0.97589553839553844</v>
      </c>
      <c r="E68" s="29">
        <f>E65/C65</f>
        <v>0.98568881381381379</v>
      </c>
      <c r="F68" s="29">
        <f>F65/C65</f>
        <v>0.91991768554268549</v>
      </c>
      <c r="G68" s="29">
        <f>G65/C65</f>
        <v>0.82103308665808661</v>
      </c>
      <c r="H68" s="1"/>
    </row>
    <row r="69" spans="2:8" x14ac:dyDescent="0.3">
      <c r="B69" s="24" t="s">
        <v>37</v>
      </c>
      <c r="C69" s="29">
        <f>C66/C66</f>
        <v>1</v>
      </c>
      <c r="D69" s="29">
        <f>D66/C66</f>
        <v>0.96212014134275614</v>
      </c>
      <c r="E69" s="29">
        <f>E66/C66</f>
        <v>0.54063604240282681</v>
      </c>
      <c r="F69" s="29">
        <f>F66/C66</f>
        <v>0.60621908127208479</v>
      </c>
      <c r="G69" s="29">
        <f>G66/C66</f>
        <v>0.76240282685512373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DE6F-43DC-436B-A3F5-83AA52AA1647}">
  <dimension ref="A1:F21"/>
  <sheetViews>
    <sheetView workbookViewId="0">
      <selection activeCell="I9" sqref="I9"/>
    </sheetView>
  </sheetViews>
  <sheetFormatPr defaultRowHeight="14.4" x14ac:dyDescent="0.3"/>
  <cols>
    <col min="1" max="1" width="48.5546875" customWidth="1"/>
    <col min="2" max="2" width="13.6640625" customWidth="1"/>
  </cols>
  <sheetData>
    <row r="1" spans="1:6" ht="18" x14ac:dyDescent="0.3">
      <c r="A1" s="22" t="s">
        <v>114</v>
      </c>
    </row>
    <row r="3" spans="1:6" ht="20.399999999999999" customHeight="1" x14ac:dyDescent="0.3">
      <c r="A3" s="15" t="s">
        <v>39</v>
      </c>
      <c r="B3" s="16">
        <v>45352</v>
      </c>
      <c r="C3" s="16">
        <v>44986</v>
      </c>
      <c r="D3" s="16">
        <v>44621</v>
      </c>
      <c r="E3" s="16">
        <v>44256</v>
      </c>
      <c r="F3" s="16">
        <v>43891</v>
      </c>
    </row>
    <row r="4" spans="1:6" ht="16.8" customHeight="1" x14ac:dyDescent="0.3">
      <c r="A4" s="17" t="s">
        <v>40</v>
      </c>
      <c r="B4" s="18"/>
      <c r="C4" s="18"/>
      <c r="D4" s="18"/>
      <c r="E4" s="18"/>
      <c r="F4" s="18"/>
    </row>
    <row r="5" spans="1:6" ht="18" customHeight="1" x14ac:dyDescent="0.3">
      <c r="A5" s="17" t="s">
        <v>41</v>
      </c>
      <c r="B5" s="18"/>
      <c r="C5" s="18"/>
      <c r="D5" s="18"/>
      <c r="E5" s="18"/>
      <c r="F5" s="18"/>
    </row>
    <row r="6" spans="1:6" ht="18" customHeight="1" x14ac:dyDescent="0.3">
      <c r="A6" s="18" t="s">
        <v>42</v>
      </c>
      <c r="B6" s="18">
        <v>39.979999999999997</v>
      </c>
      <c r="C6" s="18">
        <v>39.97</v>
      </c>
      <c r="D6" s="18">
        <v>39.96</v>
      </c>
      <c r="E6" s="18">
        <v>39.96</v>
      </c>
      <c r="F6" s="18">
        <v>39.950000000000003</v>
      </c>
    </row>
    <row r="7" spans="1:6" ht="18" customHeight="1" x14ac:dyDescent="0.3">
      <c r="A7" s="18" t="s">
        <v>43</v>
      </c>
      <c r="B7" s="19">
        <v>17900.57</v>
      </c>
      <c r="C7" s="19">
        <v>16629.490000000002</v>
      </c>
      <c r="D7" s="19">
        <v>15718.51</v>
      </c>
      <c r="E7" s="19">
        <v>15139.43</v>
      </c>
      <c r="F7" s="19">
        <v>14081.01</v>
      </c>
    </row>
    <row r="8" spans="1:6" ht="19.2" customHeight="1" x14ac:dyDescent="0.3">
      <c r="A8" s="17" t="s">
        <v>44</v>
      </c>
      <c r="B8" s="19">
        <v>17986.18</v>
      </c>
      <c r="C8" s="19">
        <v>16705.09</v>
      </c>
      <c r="D8" s="19">
        <v>15782.92</v>
      </c>
      <c r="E8" s="19">
        <v>15198.43</v>
      </c>
      <c r="F8" s="19">
        <v>14136.4</v>
      </c>
    </row>
    <row r="9" spans="1:6" ht="14.4" customHeight="1" x14ac:dyDescent="0.3">
      <c r="A9" s="17" t="s">
        <v>45</v>
      </c>
      <c r="B9" s="18"/>
      <c r="C9" s="18"/>
      <c r="D9" s="18"/>
      <c r="E9" s="18"/>
      <c r="F9" s="18"/>
    </row>
    <row r="10" spans="1:6" ht="16.2" customHeight="1" x14ac:dyDescent="0.3">
      <c r="A10" s="18" t="s">
        <v>46</v>
      </c>
      <c r="B10" s="19">
        <v>1041.1099999999999</v>
      </c>
      <c r="C10" s="18">
        <v>934.07</v>
      </c>
      <c r="D10" s="18">
        <v>858.72</v>
      </c>
      <c r="E10" s="18">
        <v>852.4</v>
      </c>
      <c r="F10" s="18">
        <v>636.87</v>
      </c>
    </row>
    <row r="11" spans="1:6" ht="19.8" customHeight="1" x14ac:dyDescent="0.3">
      <c r="A11" s="17" t="s">
        <v>47</v>
      </c>
      <c r="B11" s="18"/>
      <c r="C11" s="18"/>
      <c r="D11" s="18"/>
      <c r="E11" s="18"/>
      <c r="F11" s="18"/>
    </row>
    <row r="12" spans="1:6" ht="20.399999999999999" customHeight="1" x14ac:dyDescent="0.3">
      <c r="A12" s="18" t="s">
        <v>48</v>
      </c>
      <c r="B12" s="19">
        <v>6544.26</v>
      </c>
      <c r="C12" s="19">
        <v>5623.98</v>
      </c>
      <c r="D12" s="19">
        <v>5072.38</v>
      </c>
      <c r="E12" s="19">
        <v>6110.22</v>
      </c>
      <c r="F12" s="19">
        <v>3976.06</v>
      </c>
    </row>
    <row r="13" spans="1:6" ht="14.4" customHeight="1" x14ac:dyDescent="0.3">
      <c r="A13" s="17" t="s">
        <v>57</v>
      </c>
      <c r="B13" s="19">
        <v>25571.55</v>
      </c>
      <c r="C13" s="19">
        <v>23263.14</v>
      </c>
      <c r="D13" s="19">
        <v>21714.02</v>
      </c>
      <c r="E13" s="19">
        <v>22161.05</v>
      </c>
      <c r="F13" s="19">
        <v>18749.330000000002</v>
      </c>
    </row>
    <row r="14" spans="1:6" x14ac:dyDescent="0.3">
      <c r="A14" s="17" t="s">
        <v>49</v>
      </c>
      <c r="B14" s="18"/>
      <c r="C14" s="18"/>
      <c r="D14" s="18"/>
      <c r="E14" s="18"/>
      <c r="F14" s="18"/>
    </row>
    <row r="15" spans="1:6" ht="12.6" customHeight="1" x14ac:dyDescent="0.3">
      <c r="A15" s="17" t="s">
        <v>50</v>
      </c>
      <c r="B15" s="18"/>
      <c r="C15" s="18"/>
      <c r="D15" s="18"/>
      <c r="E15" s="18"/>
      <c r="F15" s="18"/>
    </row>
    <row r="16" spans="1:6" ht="13.2" customHeight="1" x14ac:dyDescent="0.3">
      <c r="A16" s="18" t="s">
        <v>51</v>
      </c>
      <c r="B16" s="19">
        <v>6314.54</v>
      </c>
      <c r="C16" s="19">
        <v>6225.21</v>
      </c>
      <c r="D16" s="19">
        <v>6264.68</v>
      </c>
      <c r="E16" s="19">
        <v>6425</v>
      </c>
      <c r="F16" s="19">
        <v>6458.35</v>
      </c>
    </row>
    <row r="17" spans="1:6" ht="16.2" customHeight="1" x14ac:dyDescent="0.3">
      <c r="A17" s="18" t="s">
        <v>52</v>
      </c>
      <c r="B17" s="19">
        <v>8811.58</v>
      </c>
      <c r="C17" s="19">
        <v>7372.48</v>
      </c>
      <c r="D17" s="19">
        <v>4814.66</v>
      </c>
      <c r="E17" s="19">
        <v>4308.18</v>
      </c>
      <c r="F17" s="19">
        <v>3528.17</v>
      </c>
    </row>
    <row r="18" spans="1:6" ht="16.8" customHeight="1" x14ac:dyDescent="0.3">
      <c r="A18" s="17" t="s">
        <v>53</v>
      </c>
      <c r="B18" s="19">
        <v>15775.53</v>
      </c>
      <c r="C18" s="19">
        <v>14226.35</v>
      </c>
      <c r="D18" s="19">
        <v>11599.06</v>
      </c>
      <c r="E18" s="19">
        <v>11208.26</v>
      </c>
      <c r="F18" s="19">
        <v>10460.77</v>
      </c>
    </row>
    <row r="19" spans="1:6" ht="16.2" customHeight="1" x14ac:dyDescent="0.3">
      <c r="A19" s="17" t="s">
        <v>54</v>
      </c>
      <c r="B19" s="18"/>
      <c r="C19" s="18"/>
      <c r="D19" s="18"/>
      <c r="E19" s="18"/>
      <c r="F19" s="18"/>
    </row>
    <row r="20" spans="1:6" ht="15" customHeight="1" x14ac:dyDescent="0.3">
      <c r="A20" s="18" t="s">
        <v>55</v>
      </c>
      <c r="B20" s="19">
        <v>9796.02</v>
      </c>
      <c r="C20" s="19">
        <v>9036.7900000000009</v>
      </c>
      <c r="D20" s="19">
        <v>10114.959999999999</v>
      </c>
      <c r="E20" s="19">
        <v>10952.79</v>
      </c>
      <c r="F20" s="19">
        <v>8288.56</v>
      </c>
    </row>
    <row r="21" spans="1:6" ht="15.6" customHeight="1" x14ac:dyDescent="0.3">
      <c r="A21" s="17" t="s">
        <v>56</v>
      </c>
      <c r="B21" s="19">
        <v>25571.55</v>
      </c>
      <c r="C21" s="19">
        <v>23263.14</v>
      </c>
      <c r="D21" s="19">
        <v>21714.02</v>
      </c>
      <c r="E21" s="19">
        <v>22161.05</v>
      </c>
      <c r="F21" s="19">
        <v>18749.330000000002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AC1F7-5125-4CDF-98B3-D4214162AEA0}">
  <dimension ref="A1:P27"/>
  <sheetViews>
    <sheetView workbookViewId="0">
      <selection activeCell="I14" sqref="I14"/>
    </sheetView>
  </sheetViews>
  <sheetFormatPr defaultRowHeight="14.4" x14ac:dyDescent="0.3"/>
  <cols>
    <col min="1" max="1" width="55.77734375" customWidth="1"/>
  </cols>
  <sheetData>
    <row r="1" spans="1:16" ht="18" x14ac:dyDescent="0.3">
      <c r="A1" s="22" t="s">
        <v>115</v>
      </c>
    </row>
    <row r="3" spans="1:16" ht="18.600000000000001" customHeight="1" x14ac:dyDescent="0.3">
      <c r="A3" s="15" t="s">
        <v>39</v>
      </c>
      <c r="B3" s="16">
        <v>45352</v>
      </c>
      <c r="C3" s="16">
        <v>44986</v>
      </c>
      <c r="D3" s="16">
        <v>44621</v>
      </c>
      <c r="E3" s="16">
        <v>44256</v>
      </c>
      <c r="F3" s="16">
        <v>43891</v>
      </c>
    </row>
    <row r="4" spans="1:16" ht="17.399999999999999" customHeight="1" x14ac:dyDescent="0.3">
      <c r="A4" s="17" t="s">
        <v>58</v>
      </c>
      <c r="B4" s="18"/>
      <c r="C4" s="18"/>
      <c r="D4" s="18"/>
      <c r="E4" s="18"/>
      <c r="F4" s="18"/>
    </row>
    <row r="5" spans="1:16" ht="16.8" customHeight="1" x14ac:dyDescent="0.3">
      <c r="A5" s="18" t="s">
        <v>59</v>
      </c>
      <c r="B5" s="19">
        <v>2000</v>
      </c>
      <c r="C5" s="19">
        <v>1800</v>
      </c>
      <c r="D5" s="19">
        <v>1650</v>
      </c>
      <c r="E5" s="19">
        <v>1500</v>
      </c>
      <c r="F5" s="19">
        <v>1200</v>
      </c>
    </row>
    <row r="6" spans="1:16" ht="16.2" customHeight="1" x14ac:dyDescent="0.3">
      <c r="A6" s="18" t="s">
        <v>60</v>
      </c>
      <c r="B6" s="18">
        <v>500</v>
      </c>
      <c r="C6" s="18">
        <v>450</v>
      </c>
      <c r="D6" s="18">
        <v>400</v>
      </c>
      <c r="E6" s="18">
        <v>380</v>
      </c>
      <c r="F6" s="18">
        <v>350</v>
      </c>
    </row>
    <row r="7" spans="1:16" ht="15" customHeight="1" x14ac:dyDescent="0.3">
      <c r="A7" s="18" t="s">
        <v>61</v>
      </c>
      <c r="B7" s="18">
        <v>-759.23</v>
      </c>
      <c r="C7" s="19">
        <v>1078.17</v>
      </c>
      <c r="D7" s="18">
        <v>837.83</v>
      </c>
      <c r="E7" s="19">
        <v>-2664.23</v>
      </c>
      <c r="F7" s="18">
        <v>-500</v>
      </c>
    </row>
    <row r="8" spans="1:16" ht="15" customHeight="1" x14ac:dyDescent="0.3">
      <c r="A8" s="18" t="s">
        <v>62</v>
      </c>
      <c r="B8" s="18">
        <v>920.28</v>
      </c>
      <c r="C8" s="18">
        <v>551.6</v>
      </c>
      <c r="D8" s="19">
        <v>-1037.8399999999999</v>
      </c>
      <c r="E8" s="19">
        <v>2134.16</v>
      </c>
      <c r="F8" s="18">
        <v>600</v>
      </c>
    </row>
    <row r="9" spans="1:16" ht="21" customHeight="1" x14ac:dyDescent="0.3">
      <c r="A9" s="17" t="s">
        <v>63</v>
      </c>
      <c r="B9" s="21">
        <v>2661.05</v>
      </c>
      <c r="C9" s="21">
        <v>3879.77</v>
      </c>
      <c r="D9" s="21">
        <v>1850</v>
      </c>
      <c r="E9" s="21">
        <v>1349.93</v>
      </c>
      <c r="F9" s="21">
        <v>1650</v>
      </c>
      <c r="K9" s="9"/>
    </row>
    <row r="10" spans="1:16" ht="14.4" customHeight="1" x14ac:dyDescent="0.3">
      <c r="A10" s="17" t="s">
        <v>64</v>
      </c>
      <c r="B10" s="18"/>
      <c r="C10" s="18"/>
      <c r="D10" s="18"/>
      <c r="E10" s="18"/>
      <c r="F10" s="18"/>
    </row>
    <row r="11" spans="1:16" ht="16.2" customHeight="1" x14ac:dyDescent="0.3">
      <c r="A11" s="18" t="s">
        <v>65</v>
      </c>
      <c r="B11" s="18">
        <v>-89.33</v>
      </c>
      <c r="C11" s="18">
        <v>-39.47</v>
      </c>
      <c r="D11" s="18">
        <v>160.32</v>
      </c>
      <c r="E11" s="18">
        <v>33.35</v>
      </c>
      <c r="F11" s="18">
        <v>-100</v>
      </c>
      <c r="K11" s="10"/>
      <c r="L11" s="11"/>
      <c r="M11" s="11"/>
      <c r="N11" s="11"/>
      <c r="O11" s="11"/>
      <c r="P11" s="11"/>
    </row>
    <row r="12" spans="1:16" ht="17.399999999999999" customHeight="1" x14ac:dyDescent="0.3">
      <c r="A12" s="18" t="s">
        <v>66</v>
      </c>
      <c r="B12" s="19">
        <v>-1439.1</v>
      </c>
      <c r="C12" s="19">
        <v>-2557.8200000000002</v>
      </c>
      <c r="D12" s="18">
        <v>-506.48</v>
      </c>
      <c r="E12" s="18">
        <v>-780.01</v>
      </c>
      <c r="F12" s="18">
        <v>-500</v>
      </c>
      <c r="K12" s="13"/>
      <c r="L12" s="12"/>
      <c r="M12" s="12"/>
      <c r="N12" s="12"/>
      <c r="O12" s="12"/>
      <c r="P12" s="12"/>
    </row>
    <row r="13" spans="1:16" ht="16.8" customHeight="1" x14ac:dyDescent="0.3">
      <c r="A13" s="17" t="s">
        <v>67</v>
      </c>
      <c r="B13" s="21">
        <v>-1528.43</v>
      </c>
      <c r="C13" s="21">
        <v>-2597.29</v>
      </c>
      <c r="D13" s="17">
        <v>-346.16</v>
      </c>
      <c r="E13" s="17">
        <v>-746.66</v>
      </c>
      <c r="F13" s="17">
        <v>-600</v>
      </c>
      <c r="K13" s="12"/>
      <c r="L13" s="14"/>
      <c r="M13" s="14"/>
      <c r="N13" s="14"/>
      <c r="O13" s="14"/>
      <c r="P13" s="14"/>
    </row>
    <row r="14" spans="1:16" ht="19.2" customHeight="1" x14ac:dyDescent="0.3">
      <c r="A14" s="17" t="s">
        <v>68</v>
      </c>
      <c r="B14" s="18"/>
      <c r="C14" s="18"/>
      <c r="D14" s="18"/>
      <c r="E14" s="18"/>
      <c r="F14" s="18"/>
      <c r="K14" s="12"/>
      <c r="L14" s="12"/>
      <c r="M14" s="12"/>
      <c r="N14" s="12"/>
      <c r="O14" s="12"/>
      <c r="P14" s="12"/>
    </row>
    <row r="15" spans="1:16" ht="18" customHeight="1" x14ac:dyDescent="0.3">
      <c r="A15" s="18" t="s">
        <v>69</v>
      </c>
      <c r="B15" s="18">
        <v>0.01</v>
      </c>
      <c r="C15" s="18">
        <v>0.01</v>
      </c>
      <c r="D15" s="18">
        <v>0</v>
      </c>
      <c r="E15" s="18">
        <v>0.01</v>
      </c>
      <c r="F15" s="18">
        <v>0</v>
      </c>
      <c r="K15" s="12"/>
      <c r="L15" s="12"/>
      <c r="M15" s="14"/>
      <c r="N15" s="12"/>
      <c r="O15" s="14"/>
      <c r="P15" s="12"/>
    </row>
    <row r="16" spans="1:16" x14ac:dyDescent="0.3">
      <c r="A16" s="18" t="s">
        <v>70</v>
      </c>
      <c r="B16" s="19">
        <v>1271.08</v>
      </c>
      <c r="C16" s="18">
        <v>910.98</v>
      </c>
      <c r="D16" s="18">
        <v>579.08000000000004</v>
      </c>
      <c r="E16" s="19">
        <v>1058.42</v>
      </c>
      <c r="F16" s="18">
        <v>500</v>
      </c>
      <c r="K16" s="12"/>
      <c r="L16" s="12"/>
      <c r="M16" s="12"/>
      <c r="N16" s="14"/>
      <c r="O16" s="14"/>
      <c r="P16" s="12"/>
    </row>
    <row r="17" spans="1:16" x14ac:dyDescent="0.3">
      <c r="A17" s="18" t="s">
        <v>71</v>
      </c>
      <c r="B17" s="18">
        <v>107.04</v>
      </c>
      <c r="C17" s="18">
        <v>75.349999999999994</v>
      </c>
      <c r="D17" s="18">
        <v>6.32</v>
      </c>
      <c r="E17" s="18">
        <v>215.53</v>
      </c>
      <c r="F17" s="18">
        <v>150</v>
      </c>
      <c r="K17" s="13"/>
      <c r="L17" s="20"/>
      <c r="M17" s="20"/>
      <c r="N17" s="20"/>
      <c r="O17" s="20"/>
      <c r="P17" s="20"/>
    </row>
    <row r="18" spans="1:16" x14ac:dyDescent="0.3">
      <c r="A18" s="17" t="s">
        <v>72</v>
      </c>
      <c r="B18" s="21">
        <v>1378.13</v>
      </c>
      <c r="C18" s="17">
        <v>986.34</v>
      </c>
      <c r="D18" s="17">
        <v>585.4</v>
      </c>
      <c r="E18" s="21">
        <v>1273.96</v>
      </c>
      <c r="F18" s="17">
        <v>650</v>
      </c>
      <c r="K18" s="13"/>
      <c r="L18" s="12"/>
      <c r="M18" s="12"/>
      <c r="N18" s="12"/>
      <c r="O18" s="12"/>
      <c r="P18" s="12"/>
    </row>
    <row r="19" spans="1:16" x14ac:dyDescent="0.3">
      <c r="A19" s="17" t="s">
        <v>73</v>
      </c>
      <c r="B19" s="21">
        <v>2510.75</v>
      </c>
      <c r="C19" s="21">
        <v>2268.8200000000002</v>
      </c>
      <c r="D19" s="21">
        <v>2089.2399999999998</v>
      </c>
      <c r="E19" s="21">
        <v>1877.23</v>
      </c>
      <c r="F19" s="21">
        <v>1700</v>
      </c>
      <c r="K19" s="12"/>
      <c r="L19" s="12"/>
      <c r="M19" s="12"/>
      <c r="N19" s="12"/>
      <c r="O19" s="12"/>
      <c r="P19" s="12"/>
    </row>
    <row r="20" spans="1:16" x14ac:dyDescent="0.3">
      <c r="K20" s="12"/>
      <c r="L20" s="14"/>
      <c r="M20" s="14"/>
      <c r="N20" s="12"/>
      <c r="O20" s="12"/>
      <c r="P20" s="12"/>
    </row>
    <row r="21" spans="1:16" x14ac:dyDescent="0.3">
      <c r="K21" s="13"/>
      <c r="L21" s="20"/>
      <c r="M21" s="20"/>
      <c r="N21" s="13"/>
      <c r="O21" s="13"/>
      <c r="P21" s="13"/>
    </row>
    <row r="22" spans="1:16" x14ac:dyDescent="0.3">
      <c r="K22" s="13"/>
      <c r="L22" s="12"/>
      <c r="M22" s="12"/>
      <c r="N22" s="12"/>
      <c r="O22" s="12"/>
      <c r="P22" s="12"/>
    </row>
    <row r="23" spans="1:16" x14ac:dyDescent="0.3">
      <c r="K23" s="12"/>
      <c r="L23" s="12"/>
      <c r="M23" s="12"/>
      <c r="N23" s="12"/>
      <c r="O23" s="12"/>
      <c r="P23" s="12"/>
    </row>
    <row r="24" spans="1:16" x14ac:dyDescent="0.3">
      <c r="K24" s="12"/>
      <c r="L24" s="14"/>
      <c r="M24" s="12"/>
      <c r="N24" s="12"/>
      <c r="O24" s="14"/>
      <c r="P24" s="12"/>
    </row>
    <row r="25" spans="1:16" x14ac:dyDescent="0.3">
      <c r="K25" s="12"/>
      <c r="L25" s="12"/>
      <c r="M25" s="12"/>
      <c r="N25" s="12"/>
      <c r="O25" s="12"/>
      <c r="P25" s="12"/>
    </row>
    <row r="26" spans="1:16" x14ac:dyDescent="0.3">
      <c r="K26" s="13"/>
      <c r="L26" s="20"/>
      <c r="M26" s="13"/>
      <c r="N26" s="13"/>
      <c r="O26" s="20"/>
      <c r="P26" s="13"/>
    </row>
    <row r="27" spans="1:16" x14ac:dyDescent="0.3">
      <c r="K27" s="13"/>
      <c r="L27" s="20"/>
      <c r="M27" s="20"/>
      <c r="N27" s="20"/>
      <c r="O27" s="20"/>
      <c r="P2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5E2F-FF75-4EE3-9DDA-709FA38AB4FC}">
  <dimension ref="A1:J29"/>
  <sheetViews>
    <sheetView topLeftCell="A24" workbookViewId="0">
      <selection activeCell="I16" sqref="I16"/>
    </sheetView>
  </sheetViews>
  <sheetFormatPr defaultRowHeight="14.4" x14ac:dyDescent="0.3"/>
  <cols>
    <col min="1" max="1" width="20.88671875" customWidth="1"/>
    <col min="2" max="2" width="26.6640625" customWidth="1"/>
    <col min="3" max="3" width="35.44140625" customWidth="1"/>
    <col min="4" max="4" width="12" customWidth="1"/>
    <col min="5" max="5" width="10.44140625" customWidth="1"/>
    <col min="6" max="6" width="10.88671875" customWidth="1"/>
    <col min="7" max="7" width="10.5546875" customWidth="1"/>
    <col min="8" max="8" width="12.109375" customWidth="1"/>
    <col min="9" max="9" width="18.6640625" customWidth="1"/>
    <col min="10" max="10" width="21.109375" customWidth="1"/>
  </cols>
  <sheetData>
    <row r="1" spans="1:8" ht="23.4" x14ac:dyDescent="0.3">
      <c r="A1" s="25" t="s">
        <v>74</v>
      </c>
    </row>
    <row r="3" spans="1:8" ht="20.399999999999999" customHeight="1" x14ac:dyDescent="0.3">
      <c r="A3" s="15" t="s">
        <v>75</v>
      </c>
      <c r="B3" s="15" t="s">
        <v>76</v>
      </c>
      <c r="C3" s="15" t="s">
        <v>77</v>
      </c>
      <c r="D3" s="16">
        <v>45352</v>
      </c>
      <c r="E3" s="16">
        <v>44986</v>
      </c>
      <c r="F3" s="16">
        <v>44621</v>
      </c>
      <c r="G3" s="16">
        <v>44256</v>
      </c>
      <c r="H3" s="16">
        <v>43891</v>
      </c>
    </row>
    <row r="4" spans="1:8" ht="22.2" customHeight="1" x14ac:dyDescent="0.3">
      <c r="A4" s="17" t="s">
        <v>78</v>
      </c>
      <c r="B4" s="18" t="s">
        <v>79</v>
      </c>
      <c r="C4" s="24" t="s">
        <v>103</v>
      </c>
      <c r="D4" s="18" t="s">
        <v>80</v>
      </c>
      <c r="E4" s="18">
        <v>1.61</v>
      </c>
      <c r="F4" s="18">
        <v>1.99</v>
      </c>
      <c r="G4" s="18">
        <v>1.79</v>
      </c>
      <c r="H4" s="18">
        <v>2.08</v>
      </c>
    </row>
    <row r="5" spans="1:8" ht="19.2" customHeight="1" x14ac:dyDescent="0.3">
      <c r="A5" s="18"/>
      <c r="B5" s="18" t="s">
        <v>81</v>
      </c>
      <c r="C5" s="24" t="s">
        <v>105</v>
      </c>
      <c r="D5" s="18" t="s">
        <v>82</v>
      </c>
      <c r="E5" s="18">
        <v>1.25</v>
      </c>
      <c r="F5" s="18">
        <v>1.6</v>
      </c>
      <c r="G5" s="18">
        <v>1.62</v>
      </c>
      <c r="H5" s="18">
        <v>1.58</v>
      </c>
    </row>
    <row r="6" spans="1:8" ht="21.6" customHeight="1" x14ac:dyDescent="0.3">
      <c r="A6" s="17" t="s">
        <v>83</v>
      </c>
      <c r="B6" s="18" t="s">
        <v>84</v>
      </c>
      <c r="C6" s="18" t="s">
        <v>104</v>
      </c>
      <c r="D6" s="18" t="s">
        <v>85</v>
      </c>
      <c r="E6" s="18">
        <v>1.39</v>
      </c>
      <c r="F6" s="18">
        <v>1.38</v>
      </c>
      <c r="G6" s="18">
        <v>1.46</v>
      </c>
      <c r="H6" s="18">
        <v>1.33</v>
      </c>
    </row>
    <row r="7" spans="1:8" ht="19.8" customHeight="1" x14ac:dyDescent="0.3">
      <c r="A7" s="18"/>
      <c r="B7" s="18" t="s">
        <v>86</v>
      </c>
      <c r="C7" s="24" t="s">
        <v>106</v>
      </c>
      <c r="D7" s="18" t="s">
        <v>87</v>
      </c>
      <c r="E7" s="18">
        <v>6</v>
      </c>
      <c r="F7" s="18">
        <v>6</v>
      </c>
      <c r="G7" s="18">
        <v>6</v>
      </c>
      <c r="H7" s="18">
        <v>6</v>
      </c>
    </row>
    <row r="8" spans="1:8" ht="21.6" customHeight="1" x14ac:dyDescent="0.3">
      <c r="A8" s="17" t="s">
        <v>88</v>
      </c>
      <c r="B8" s="18" t="s">
        <v>89</v>
      </c>
      <c r="C8" s="24" t="s">
        <v>107</v>
      </c>
      <c r="D8" s="18" t="s">
        <v>90</v>
      </c>
      <c r="E8" s="23">
        <v>0.33329999999999999</v>
      </c>
      <c r="F8" s="23">
        <v>0.33329999999999999</v>
      </c>
      <c r="G8" s="23">
        <v>0.33329999999999999</v>
      </c>
      <c r="H8" s="23">
        <v>0.33329999999999999</v>
      </c>
    </row>
    <row r="9" spans="1:8" ht="21" customHeight="1" x14ac:dyDescent="0.3">
      <c r="A9" s="18"/>
      <c r="B9" s="18" t="s">
        <v>91</v>
      </c>
      <c r="C9" s="24" t="s">
        <v>108</v>
      </c>
      <c r="D9" s="18" t="s">
        <v>92</v>
      </c>
      <c r="E9" s="23">
        <v>6.6699999999999995E-2</v>
      </c>
      <c r="F9" s="23">
        <v>6.6699999999999995E-2</v>
      </c>
      <c r="G9" s="23">
        <v>6.6699999999999995E-2</v>
      </c>
      <c r="H9" s="23">
        <v>6.6699999999999995E-2</v>
      </c>
    </row>
    <row r="10" spans="1:8" ht="18.600000000000001" customHeight="1" x14ac:dyDescent="0.3">
      <c r="A10" s="18"/>
      <c r="B10" s="18" t="s">
        <v>93</v>
      </c>
      <c r="C10" s="24" t="s">
        <v>109</v>
      </c>
      <c r="D10" s="18" t="s">
        <v>94</v>
      </c>
      <c r="E10" s="23">
        <v>8.5999999999999993E-2</v>
      </c>
      <c r="F10" s="23">
        <v>9.2100000000000001E-2</v>
      </c>
      <c r="G10" s="23">
        <v>9.0300000000000005E-2</v>
      </c>
      <c r="H10" s="23">
        <v>0.1067</v>
      </c>
    </row>
    <row r="11" spans="1:8" ht="19.8" customHeight="1" x14ac:dyDescent="0.3">
      <c r="A11" s="18"/>
      <c r="B11" s="18" t="s">
        <v>95</v>
      </c>
      <c r="C11" s="18" t="s">
        <v>110</v>
      </c>
      <c r="D11" s="18" t="s">
        <v>96</v>
      </c>
      <c r="E11" s="23">
        <v>0.1198</v>
      </c>
      <c r="F11" s="23">
        <v>0.12670000000000001</v>
      </c>
      <c r="G11" s="23">
        <v>0.13159999999999999</v>
      </c>
      <c r="H11" s="23">
        <v>0.14149999999999999</v>
      </c>
    </row>
    <row r="12" spans="1:8" ht="21" customHeight="1" x14ac:dyDescent="0.3">
      <c r="A12" s="17" t="s">
        <v>97</v>
      </c>
      <c r="B12" s="18" t="s">
        <v>98</v>
      </c>
      <c r="C12" s="24" t="s">
        <v>111</v>
      </c>
      <c r="D12" s="18" t="s">
        <v>99</v>
      </c>
      <c r="E12" s="18">
        <v>1.29</v>
      </c>
      <c r="F12" s="18">
        <v>1.38</v>
      </c>
      <c r="G12" s="18">
        <v>1.35</v>
      </c>
      <c r="H12" s="18">
        <v>1.6</v>
      </c>
    </row>
    <row r="13" spans="1:8" ht="17.399999999999999" customHeight="1" x14ac:dyDescent="0.3">
      <c r="A13" s="18"/>
      <c r="B13" s="18" t="s">
        <v>100</v>
      </c>
      <c r="C13" s="24" t="s">
        <v>112</v>
      </c>
      <c r="D13" s="18" t="s">
        <v>101</v>
      </c>
      <c r="E13" s="18">
        <v>10</v>
      </c>
      <c r="F13" s="18">
        <v>10</v>
      </c>
      <c r="G13" s="18">
        <v>10</v>
      </c>
      <c r="H13" s="18">
        <v>10</v>
      </c>
    </row>
    <row r="14" spans="1:8" ht="17.399999999999999" customHeight="1" x14ac:dyDescent="0.3">
      <c r="A14" s="18"/>
      <c r="B14" s="18" t="s">
        <v>102</v>
      </c>
      <c r="C14" s="24" t="s">
        <v>113</v>
      </c>
      <c r="D14" s="18" t="s">
        <v>87</v>
      </c>
      <c r="E14" s="18">
        <v>6</v>
      </c>
      <c r="F14" s="18">
        <v>6</v>
      </c>
      <c r="G14" s="18">
        <v>6</v>
      </c>
      <c r="H14" s="18">
        <v>6</v>
      </c>
    </row>
    <row r="16" spans="1:8" ht="23.4" x14ac:dyDescent="0.45">
      <c r="A16" s="51" t="s">
        <v>146</v>
      </c>
    </row>
    <row r="18" spans="1:10" ht="25.8" customHeight="1" x14ac:dyDescent="0.3">
      <c r="A18" s="15" t="s">
        <v>75</v>
      </c>
      <c r="B18" s="15" t="s">
        <v>76</v>
      </c>
      <c r="C18" s="15" t="s">
        <v>77</v>
      </c>
      <c r="D18" s="16">
        <v>45352</v>
      </c>
      <c r="E18" s="16">
        <v>44986</v>
      </c>
      <c r="F18" s="16">
        <v>44621</v>
      </c>
      <c r="G18" s="16">
        <v>44256</v>
      </c>
      <c r="H18" s="16">
        <v>43891</v>
      </c>
      <c r="I18" s="15" t="s">
        <v>116</v>
      </c>
      <c r="J18" s="15" t="s">
        <v>117</v>
      </c>
    </row>
    <row r="19" spans="1:10" ht="27" customHeight="1" x14ac:dyDescent="0.3">
      <c r="A19" s="17" t="s">
        <v>78</v>
      </c>
      <c r="B19" s="18" t="s">
        <v>79</v>
      </c>
      <c r="C19" s="18" t="s">
        <v>118</v>
      </c>
      <c r="D19" s="18">
        <v>1.5</v>
      </c>
      <c r="E19" s="18">
        <v>1.61</v>
      </c>
      <c r="F19" s="18">
        <v>1.99</v>
      </c>
      <c r="G19" s="18">
        <v>1.79</v>
      </c>
      <c r="H19" s="18">
        <v>2.08</v>
      </c>
      <c r="I19" s="18" t="s">
        <v>119</v>
      </c>
      <c r="J19" s="18" t="s">
        <v>120</v>
      </c>
    </row>
    <row r="20" spans="1:10" ht="116.4" customHeight="1" x14ac:dyDescent="0.3">
      <c r="A20" s="18"/>
      <c r="B20" s="18" t="s">
        <v>81</v>
      </c>
      <c r="C20" s="18" t="s">
        <v>105</v>
      </c>
      <c r="D20" s="18">
        <v>1.19</v>
      </c>
      <c r="E20" s="18">
        <v>1.25</v>
      </c>
      <c r="F20" s="18">
        <v>1.6</v>
      </c>
      <c r="G20" s="18">
        <v>1.62</v>
      </c>
      <c r="H20" s="18">
        <v>1.58</v>
      </c>
      <c r="I20" s="18" t="s">
        <v>121</v>
      </c>
      <c r="J20" s="18" t="s">
        <v>122</v>
      </c>
    </row>
    <row r="21" spans="1:10" ht="81" customHeight="1" x14ac:dyDescent="0.3">
      <c r="A21" s="17" t="s">
        <v>83</v>
      </c>
      <c r="B21" s="18" t="s">
        <v>84</v>
      </c>
      <c r="C21" s="18" t="s">
        <v>123</v>
      </c>
      <c r="D21" s="18">
        <v>1.42</v>
      </c>
      <c r="E21" s="18">
        <v>1.39</v>
      </c>
      <c r="F21" s="18">
        <v>1.38</v>
      </c>
      <c r="G21" s="18">
        <v>1.46</v>
      </c>
      <c r="H21" s="18">
        <v>1.33</v>
      </c>
      <c r="I21" s="18" t="s">
        <v>124</v>
      </c>
      <c r="J21" s="18" t="s">
        <v>125</v>
      </c>
    </row>
    <row r="22" spans="1:10" ht="87" customHeight="1" x14ac:dyDescent="0.3">
      <c r="A22" s="18"/>
      <c r="B22" s="18" t="s">
        <v>86</v>
      </c>
      <c r="C22" s="18" t="s">
        <v>106</v>
      </c>
      <c r="D22" s="18">
        <v>6</v>
      </c>
      <c r="E22" s="18">
        <v>6</v>
      </c>
      <c r="F22" s="18">
        <v>6</v>
      </c>
      <c r="G22" s="18">
        <v>6</v>
      </c>
      <c r="H22" s="18">
        <v>6</v>
      </c>
      <c r="I22" s="18" t="s">
        <v>126</v>
      </c>
      <c r="J22" s="18" t="s">
        <v>127</v>
      </c>
    </row>
    <row r="23" spans="1:10" ht="70.2" customHeight="1" x14ac:dyDescent="0.3">
      <c r="A23" s="17" t="s">
        <v>88</v>
      </c>
      <c r="B23" s="18" t="s">
        <v>89</v>
      </c>
      <c r="C23" s="18" t="s">
        <v>107</v>
      </c>
      <c r="D23" s="23">
        <v>0.33329999999999999</v>
      </c>
      <c r="E23" s="23">
        <v>0.33329999999999999</v>
      </c>
      <c r="F23" s="23">
        <v>0.33329999999999999</v>
      </c>
      <c r="G23" s="23">
        <v>0.33329999999999999</v>
      </c>
      <c r="H23" s="23">
        <v>0.33329999999999999</v>
      </c>
      <c r="I23" s="18" t="s">
        <v>128</v>
      </c>
      <c r="J23" s="18" t="s">
        <v>129</v>
      </c>
    </row>
    <row r="24" spans="1:10" ht="64.8" customHeight="1" x14ac:dyDescent="0.3">
      <c r="A24" s="18"/>
      <c r="B24" s="18" t="s">
        <v>91</v>
      </c>
      <c r="C24" s="18" t="s">
        <v>130</v>
      </c>
      <c r="D24" s="23">
        <v>6.6699999999999995E-2</v>
      </c>
      <c r="E24" s="23">
        <v>6.6699999999999995E-2</v>
      </c>
      <c r="F24" s="23">
        <v>6.6699999999999995E-2</v>
      </c>
      <c r="G24" s="23">
        <v>6.6699999999999995E-2</v>
      </c>
      <c r="H24" s="23">
        <v>6.6699999999999995E-2</v>
      </c>
      <c r="I24" s="18" t="s">
        <v>131</v>
      </c>
      <c r="J24" s="18" t="s">
        <v>132</v>
      </c>
    </row>
    <row r="25" spans="1:10" ht="52.2" customHeight="1" x14ac:dyDescent="0.3">
      <c r="A25" s="18"/>
      <c r="B25" s="18" t="s">
        <v>93</v>
      </c>
      <c r="C25" s="18" t="s">
        <v>133</v>
      </c>
      <c r="D25" s="23">
        <v>7.8200000000000006E-2</v>
      </c>
      <c r="E25" s="23">
        <v>8.5999999999999993E-2</v>
      </c>
      <c r="F25" s="23">
        <v>9.2100000000000001E-2</v>
      </c>
      <c r="G25" s="23">
        <v>9.0300000000000005E-2</v>
      </c>
      <c r="H25" s="23">
        <v>0.1067</v>
      </c>
      <c r="I25" s="18" t="s">
        <v>134</v>
      </c>
      <c r="J25" s="18" t="s">
        <v>135</v>
      </c>
    </row>
    <row r="26" spans="1:10" ht="63.6" customHeight="1" x14ac:dyDescent="0.3">
      <c r="A26" s="18"/>
      <c r="B26" s="18" t="s">
        <v>95</v>
      </c>
      <c r="C26" s="18" t="s">
        <v>136</v>
      </c>
      <c r="D26" s="23">
        <v>0.11119999999999999</v>
      </c>
      <c r="E26" s="23">
        <v>0.1198</v>
      </c>
      <c r="F26" s="23">
        <v>0.12670000000000001</v>
      </c>
      <c r="G26" s="23">
        <v>0.13159999999999999</v>
      </c>
      <c r="H26" s="23">
        <v>0.14149999999999999</v>
      </c>
      <c r="I26" s="18" t="s">
        <v>137</v>
      </c>
      <c r="J26" s="18" t="s">
        <v>138</v>
      </c>
    </row>
    <row r="27" spans="1:10" ht="60.6" customHeight="1" x14ac:dyDescent="0.3">
      <c r="A27" s="17" t="s">
        <v>97</v>
      </c>
      <c r="B27" s="18" t="s">
        <v>98</v>
      </c>
      <c r="C27" s="18" t="s">
        <v>139</v>
      </c>
      <c r="D27" s="18">
        <v>1.17</v>
      </c>
      <c r="E27" s="18">
        <v>1.29</v>
      </c>
      <c r="F27" s="18">
        <v>1.38</v>
      </c>
      <c r="G27" s="18">
        <v>1.35</v>
      </c>
      <c r="H27" s="18">
        <v>1.6</v>
      </c>
      <c r="I27" s="18" t="s">
        <v>140</v>
      </c>
      <c r="J27" s="18" t="s">
        <v>141</v>
      </c>
    </row>
    <row r="28" spans="1:10" ht="63.6" customHeight="1" x14ac:dyDescent="0.3">
      <c r="A28" s="18"/>
      <c r="B28" s="18" t="s">
        <v>100</v>
      </c>
      <c r="C28" s="18" t="s">
        <v>112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 t="s">
        <v>142</v>
      </c>
      <c r="J28" s="18" t="s">
        <v>143</v>
      </c>
    </row>
    <row r="29" spans="1:10" ht="54" customHeight="1" x14ac:dyDescent="0.3">
      <c r="A29" s="18"/>
      <c r="B29" s="18" t="s">
        <v>102</v>
      </c>
      <c r="C29" s="18" t="s">
        <v>113</v>
      </c>
      <c r="D29" s="18">
        <v>6</v>
      </c>
      <c r="E29" s="18">
        <v>6</v>
      </c>
      <c r="F29" s="18">
        <v>6</v>
      </c>
      <c r="G29" s="18">
        <v>6</v>
      </c>
      <c r="H29" s="18">
        <v>6</v>
      </c>
      <c r="I29" s="18" t="s">
        <v>144</v>
      </c>
      <c r="J29" s="18" t="s">
        <v>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EFFA-1B36-4477-B7A0-8DA476B44DBE}">
  <dimension ref="A1:H30"/>
  <sheetViews>
    <sheetView tabSelected="1" workbookViewId="0">
      <selection activeCell="F12" sqref="F12"/>
    </sheetView>
  </sheetViews>
  <sheetFormatPr defaultRowHeight="14.4" x14ac:dyDescent="0.3"/>
  <cols>
    <col min="1" max="1" width="16.5546875" customWidth="1"/>
    <col min="2" max="2" width="16.21875" customWidth="1"/>
    <col min="3" max="3" width="34.88671875" customWidth="1"/>
  </cols>
  <sheetData>
    <row r="1" spans="1:7" ht="15.6" x14ac:dyDescent="0.3">
      <c r="A1" s="26" t="s">
        <v>35</v>
      </c>
      <c r="B1" s="27">
        <v>45627</v>
      </c>
      <c r="C1" s="27">
        <v>45261</v>
      </c>
      <c r="D1" s="27">
        <v>44896</v>
      </c>
      <c r="E1" s="27">
        <v>44531</v>
      </c>
      <c r="F1" s="27" t="s">
        <v>3</v>
      </c>
      <c r="G1" s="30"/>
    </row>
    <row r="2" spans="1:7" x14ac:dyDescent="0.3">
      <c r="A2" s="24" t="s">
        <v>36</v>
      </c>
      <c r="B2" s="28">
        <v>149184</v>
      </c>
      <c r="C2" s="28">
        <v>145588</v>
      </c>
      <c r="D2" s="28">
        <v>147049</v>
      </c>
      <c r="E2" s="28">
        <v>137237</v>
      </c>
      <c r="F2" s="28">
        <v>122485</v>
      </c>
      <c r="G2" s="31"/>
    </row>
    <row r="3" spans="1:7" x14ac:dyDescent="0.3">
      <c r="A3" s="24" t="s">
        <v>37</v>
      </c>
      <c r="B3" s="28">
        <v>7075</v>
      </c>
      <c r="C3" s="28">
        <v>6807</v>
      </c>
      <c r="D3" s="28">
        <v>3825</v>
      </c>
      <c r="E3" s="28">
        <v>4289</v>
      </c>
      <c r="F3" s="28">
        <v>5394</v>
      </c>
      <c r="G3" s="31"/>
    </row>
    <row r="4" spans="1:7" x14ac:dyDescent="0.3">
      <c r="A4" s="24"/>
      <c r="B4" s="24"/>
      <c r="C4" s="24"/>
      <c r="D4" s="24"/>
      <c r="E4" s="24"/>
      <c r="F4" s="24"/>
      <c r="G4" s="31"/>
    </row>
    <row r="5" spans="1:7" x14ac:dyDescent="0.3">
      <c r="A5" s="24" t="s">
        <v>36</v>
      </c>
      <c r="B5" s="29">
        <f>B2/B2</f>
        <v>1</v>
      </c>
      <c r="C5" s="29">
        <f>C2/B2</f>
        <v>0.97589553839553844</v>
      </c>
      <c r="D5" s="29">
        <f>D2/B2</f>
        <v>0.98568881381381379</v>
      </c>
      <c r="E5" s="29">
        <f>E2/B2</f>
        <v>0.91991768554268549</v>
      </c>
      <c r="F5" s="29">
        <f>F2/B2</f>
        <v>0.82103308665808661</v>
      </c>
      <c r="G5" s="31"/>
    </row>
    <row r="6" spans="1:7" x14ac:dyDescent="0.3">
      <c r="A6" s="24" t="s">
        <v>37</v>
      </c>
      <c r="B6" s="29">
        <f>B3/B3</f>
        <v>1</v>
      </c>
      <c r="C6" s="29">
        <f>C3/B3</f>
        <v>0.96212014134275614</v>
      </c>
      <c r="D6" s="29">
        <f>D3/B3</f>
        <v>0.54063604240282681</v>
      </c>
      <c r="E6" s="29">
        <f>E3/B3</f>
        <v>0.60621908127208479</v>
      </c>
      <c r="F6" s="29">
        <f>F3/B3</f>
        <v>0.76240282685512373</v>
      </c>
      <c r="G6" s="31"/>
    </row>
    <row r="7" spans="1:7" x14ac:dyDescent="0.3">
      <c r="C7" s="31"/>
      <c r="D7" s="31"/>
      <c r="E7" s="31"/>
      <c r="F7" s="31"/>
      <c r="G7" s="31"/>
    </row>
    <row r="8" spans="1:7" x14ac:dyDescent="0.3">
      <c r="B8" s="6"/>
      <c r="C8" s="40"/>
      <c r="D8" s="40"/>
      <c r="E8" s="40"/>
      <c r="F8" s="40"/>
      <c r="G8" s="40"/>
    </row>
    <row r="9" spans="1:7" x14ac:dyDescent="0.3">
      <c r="C9" s="31"/>
      <c r="D9" s="31"/>
      <c r="E9" s="31"/>
      <c r="F9" s="31"/>
      <c r="G9" s="31"/>
    </row>
    <row r="10" spans="1:7" x14ac:dyDescent="0.3">
      <c r="C10" s="31"/>
      <c r="D10" s="31"/>
      <c r="E10" s="31"/>
      <c r="F10" s="31"/>
      <c r="G10" s="31"/>
    </row>
    <row r="11" spans="1:7" x14ac:dyDescent="0.3">
      <c r="C11" s="31"/>
      <c r="D11" s="31"/>
      <c r="E11" s="31"/>
      <c r="F11" s="31"/>
      <c r="G11" s="31"/>
    </row>
    <row r="12" spans="1:7" x14ac:dyDescent="0.3">
      <c r="C12" s="31"/>
      <c r="D12" s="31"/>
      <c r="E12" s="31"/>
      <c r="F12" s="31"/>
      <c r="G12" s="31"/>
    </row>
    <row r="13" spans="1:7" x14ac:dyDescent="0.3">
      <c r="C13" s="31"/>
      <c r="D13" s="31"/>
      <c r="E13" s="31"/>
      <c r="F13" s="31"/>
      <c r="G13" s="31"/>
    </row>
    <row r="14" spans="1:7" x14ac:dyDescent="0.3">
      <c r="C14" s="31"/>
      <c r="D14" s="31"/>
      <c r="E14" s="31"/>
      <c r="F14" s="31"/>
      <c r="G14" s="31"/>
    </row>
    <row r="15" spans="1:7" x14ac:dyDescent="0.3">
      <c r="C15" s="31"/>
      <c r="D15" s="31"/>
      <c r="E15" s="31"/>
      <c r="F15" s="31"/>
      <c r="G15" s="31"/>
    </row>
    <row r="16" spans="1:7" x14ac:dyDescent="0.3">
      <c r="B16" s="6"/>
      <c r="C16" s="31"/>
      <c r="D16" s="31"/>
      <c r="E16" s="31"/>
      <c r="F16" s="31"/>
      <c r="G16" s="31"/>
    </row>
    <row r="19" spans="1:8" x14ac:dyDescent="0.3">
      <c r="A19" s="15" t="s">
        <v>75</v>
      </c>
      <c r="B19" s="15" t="s">
        <v>76</v>
      </c>
      <c r="C19" s="15" t="s">
        <v>77</v>
      </c>
      <c r="D19" s="16">
        <v>45352</v>
      </c>
      <c r="E19" s="16">
        <v>44986</v>
      </c>
      <c r="F19" s="16">
        <v>44621</v>
      </c>
      <c r="G19" s="16">
        <v>44256</v>
      </c>
      <c r="H19" s="16">
        <v>43891</v>
      </c>
    </row>
    <row r="20" spans="1:8" x14ac:dyDescent="0.3">
      <c r="A20" s="17" t="s">
        <v>78</v>
      </c>
      <c r="B20" s="18" t="s">
        <v>79</v>
      </c>
      <c r="C20" s="24" t="s">
        <v>103</v>
      </c>
      <c r="D20" s="18" t="s">
        <v>80</v>
      </c>
      <c r="E20" s="18">
        <v>1.61</v>
      </c>
      <c r="F20" s="18">
        <v>1.99</v>
      </c>
      <c r="G20" s="18">
        <v>1.79</v>
      </c>
      <c r="H20" s="18">
        <v>2.08</v>
      </c>
    </row>
    <row r="21" spans="1:8" x14ac:dyDescent="0.3">
      <c r="A21" s="18"/>
      <c r="B21" s="18" t="s">
        <v>81</v>
      </c>
      <c r="C21" s="24" t="s">
        <v>105</v>
      </c>
      <c r="D21" s="18" t="s">
        <v>82</v>
      </c>
      <c r="E21" s="18">
        <v>1.25</v>
      </c>
      <c r="F21" s="18">
        <v>1.6</v>
      </c>
      <c r="G21" s="18">
        <v>1.62</v>
      </c>
      <c r="H21" s="18">
        <v>1.58</v>
      </c>
    </row>
    <row r="22" spans="1:8" ht="28.8" x14ac:dyDescent="0.3">
      <c r="A22" s="17" t="s">
        <v>83</v>
      </c>
      <c r="B22" s="18" t="s">
        <v>84</v>
      </c>
      <c r="C22" s="18" t="s">
        <v>104</v>
      </c>
      <c r="D22" s="18" t="s">
        <v>85</v>
      </c>
      <c r="E22" s="18">
        <v>1.39</v>
      </c>
      <c r="F22" s="18">
        <v>1.38</v>
      </c>
      <c r="G22" s="18">
        <v>1.46</v>
      </c>
      <c r="H22" s="18">
        <v>1.33</v>
      </c>
    </row>
    <row r="23" spans="1:8" ht="28.8" x14ac:dyDescent="0.3">
      <c r="A23" s="18"/>
      <c r="B23" s="18" t="s">
        <v>86</v>
      </c>
      <c r="C23" s="24" t="s">
        <v>106</v>
      </c>
      <c r="D23" s="18" t="s">
        <v>87</v>
      </c>
      <c r="E23" s="18">
        <v>6</v>
      </c>
      <c r="F23" s="18">
        <v>6</v>
      </c>
      <c r="G23" s="18">
        <v>6</v>
      </c>
      <c r="H23" s="18">
        <v>6</v>
      </c>
    </row>
    <row r="24" spans="1:8" ht="28.8" x14ac:dyDescent="0.3">
      <c r="A24" s="17" t="s">
        <v>88</v>
      </c>
      <c r="B24" s="18" t="s">
        <v>89</v>
      </c>
      <c r="C24" s="24" t="s">
        <v>107</v>
      </c>
      <c r="D24" s="18" t="s">
        <v>90</v>
      </c>
      <c r="E24" s="23">
        <v>0.33329999999999999</v>
      </c>
      <c r="F24" s="23">
        <v>0.33329999999999999</v>
      </c>
      <c r="G24" s="23">
        <v>0.33329999999999999</v>
      </c>
      <c r="H24" s="23">
        <v>0.33329999999999999</v>
      </c>
    </row>
    <row r="25" spans="1:8" ht="28.8" x14ac:dyDescent="0.3">
      <c r="A25" s="18"/>
      <c r="B25" s="18" t="s">
        <v>91</v>
      </c>
      <c r="C25" s="24" t="s">
        <v>108</v>
      </c>
      <c r="D25" s="18" t="s">
        <v>92</v>
      </c>
      <c r="E25" s="23">
        <v>6.6699999999999995E-2</v>
      </c>
      <c r="F25" s="23">
        <v>6.6699999999999995E-2</v>
      </c>
      <c r="G25" s="23">
        <v>6.6699999999999995E-2</v>
      </c>
      <c r="H25" s="23">
        <v>6.6699999999999995E-2</v>
      </c>
    </row>
    <row r="26" spans="1:8" ht="28.8" x14ac:dyDescent="0.3">
      <c r="A26" s="18"/>
      <c r="B26" s="18" t="s">
        <v>93</v>
      </c>
      <c r="C26" s="24" t="s">
        <v>109</v>
      </c>
      <c r="D26" s="18" t="s">
        <v>94</v>
      </c>
      <c r="E26" s="23">
        <v>8.5999999999999993E-2</v>
      </c>
      <c r="F26" s="23">
        <v>9.2100000000000001E-2</v>
      </c>
      <c r="G26" s="23">
        <v>9.0300000000000005E-2</v>
      </c>
      <c r="H26" s="23">
        <v>0.1067</v>
      </c>
    </row>
    <row r="27" spans="1:8" ht="28.8" x14ac:dyDescent="0.3">
      <c r="A27" s="18"/>
      <c r="B27" s="18" t="s">
        <v>95</v>
      </c>
      <c r="C27" s="18" t="s">
        <v>110</v>
      </c>
      <c r="D27" s="18" t="s">
        <v>96</v>
      </c>
      <c r="E27" s="23">
        <v>0.1198</v>
      </c>
      <c r="F27" s="23">
        <v>0.12670000000000001</v>
      </c>
      <c r="G27" s="23">
        <v>0.13159999999999999</v>
      </c>
      <c r="H27" s="23">
        <v>0.14149999999999999</v>
      </c>
    </row>
    <row r="28" spans="1:8" ht="28.8" x14ac:dyDescent="0.3">
      <c r="A28" s="17" t="s">
        <v>97</v>
      </c>
      <c r="B28" s="18" t="s">
        <v>98</v>
      </c>
      <c r="C28" s="24" t="s">
        <v>111</v>
      </c>
      <c r="D28" s="18" t="s">
        <v>99</v>
      </c>
      <c r="E28" s="18">
        <v>1.29</v>
      </c>
      <c r="F28" s="18">
        <v>1.38</v>
      </c>
      <c r="G28" s="18">
        <v>1.35</v>
      </c>
      <c r="H28" s="18">
        <v>1.6</v>
      </c>
    </row>
    <row r="29" spans="1:8" ht="28.8" x14ac:dyDescent="0.3">
      <c r="A29" s="18"/>
      <c r="B29" s="18" t="s">
        <v>100</v>
      </c>
      <c r="C29" s="24" t="s">
        <v>112</v>
      </c>
      <c r="D29" s="18" t="s">
        <v>101</v>
      </c>
      <c r="E29" s="18">
        <v>10</v>
      </c>
      <c r="F29" s="18">
        <v>10</v>
      </c>
      <c r="G29" s="18">
        <v>10</v>
      </c>
      <c r="H29" s="18">
        <v>10</v>
      </c>
    </row>
    <row r="30" spans="1:8" ht="28.8" x14ac:dyDescent="0.3">
      <c r="A30" s="18"/>
      <c r="B30" s="18" t="s">
        <v>102</v>
      </c>
      <c r="C30" s="24" t="s">
        <v>113</v>
      </c>
      <c r="D30" s="18" t="s">
        <v>87</v>
      </c>
      <c r="E30" s="18">
        <v>6</v>
      </c>
      <c r="F30" s="18">
        <v>6</v>
      </c>
      <c r="G30" s="18">
        <v>6</v>
      </c>
      <c r="H30" s="1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 Statement</vt:lpstr>
      <vt:lpstr>Financial Ratios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</dc:creator>
  <cp:lastModifiedBy>mruna</cp:lastModifiedBy>
  <dcterms:created xsi:type="dcterms:W3CDTF">2025-02-19T08:55:13Z</dcterms:created>
  <dcterms:modified xsi:type="dcterms:W3CDTF">2025-02-21T13:53:17Z</dcterms:modified>
</cp:coreProperties>
</file>